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2.xml" ContentType="application/vnd.openxmlformats-officedocument.drawing+xml"/>
  <Override PartName="/xl/queryTables/queryTable4.xml" ContentType="application/vnd.openxmlformats-officedocument.spreadsheetml.queryTable+xml"/>
  <Override PartName="/xl/queryTables/queryTable5.xml" ContentType="application/vnd.openxmlformats-officedocument.spreadsheetml.queryTable+xml"/>
  <Override PartName="/xl/drawings/drawing3.xml" ContentType="application/vnd.openxmlformats-officedocument.drawing+xml"/>
  <Override PartName="/xl/queryTables/queryTable6.xml" ContentType="application/vnd.openxmlformats-officedocument.spreadsheetml.queryTable+xml"/>
  <Override PartName="/xl/queryTables/queryTable7.xml" ContentType="application/vnd.openxmlformats-officedocument.spreadsheetml.queryTable+xml"/>
  <Override PartName="/xl/drawings/drawing4.xml" ContentType="application/vnd.openxmlformats-officedocument.drawing+xml"/>
  <Override PartName="/xl/queryTables/queryTable8.xml" ContentType="application/vnd.openxmlformats-officedocument.spreadsheetml.queryTable+xml"/>
  <Override PartName="/xl/queryTables/queryTable9.xml" ContentType="application/vnd.openxmlformats-officedocument.spreadsheetml.queryTable+xml"/>
  <Override PartName="/xl/drawings/drawing5.xml" ContentType="application/vnd.openxmlformats-officedocument.drawing+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drawings/drawing6.xml" ContentType="application/vnd.openxmlformats-officedocument.drawing+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drawings/drawing7.xml" ContentType="application/vnd.openxmlformats-officedocument.drawing+xml"/>
  <Override PartName="/xl/queryTables/queryTable16.xml" ContentType="application/vnd.openxmlformats-officedocument.spreadsheetml.queryTable+xml"/>
  <Override PartName="/xl/queryTables/queryTable17.xml" ContentType="application/vnd.openxmlformats-officedocument.spreadsheetml.queryTable+xml"/>
  <Override PartName="/xl/drawings/drawing8.xml" ContentType="application/vnd.openxmlformats-officedocument.drawing+xml"/>
  <Override PartName="/xl/queryTables/queryTable18.xml" ContentType="application/vnd.openxmlformats-officedocument.spreadsheetml.queryTable+xml"/>
  <Override PartName="/xl/queryTables/queryTable19.xml" ContentType="application/vnd.openxmlformats-officedocument.spreadsheetml.queryTable+xml"/>
  <Override PartName="/xl/drawings/drawing9.xml" ContentType="application/vnd.openxmlformats-officedocument.drawing+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drawings/drawing10.xml" ContentType="application/vnd.openxmlformats-officedocument.drawing+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11.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drawings/drawing12.xml" ContentType="application/vnd.openxmlformats-officedocument.drawing+xml"/>
  <Override PartName="/xl/queryTables/queryTable28.xml" ContentType="application/vnd.openxmlformats-officedocument.spreadsheetml.queryTable+xml"/>
  <Override PartName="/xl/queryTables/queryTable29.xml" ContentType="application/vnd.openxmlformats-officedocument.spreadsheetml.queryTable+xml"/>
  <Override PartName="/xl/drawings/drawing13.xml" ContentType="application/vnd.openxmlformats-officedocument.drawing+xml"/>
  <Override PartName="/xl/queryTables/queryTable30.xml" ContentType="application/vnd.openxmlformats-officedocument.spreadsheetml.queryTable+xml"/>
  <Override PartName="/xl/queryTables/queryTable31.xml" ContentType="application/vnd.openxmlformats-officedocument.spreadsheetml.queryTable+xml"/>
  <Override PartName="/xl/drawings/drawing14.xml" ContentType="application/vnd.openxmlformats-officedocument.drawing+xml"/>
  <Override PartName="/xl/queryTables/queryTable32.xml" ContentType="application/vnd.openxmlformats-officedocument.spreadsheetml.queryTable+xml"/>
  <Override PartName="/xl/queryTables/queryTable33.xml" ContentType="application/vnd.openxmlformats-officedocument.spreadsheetml.queryTable+xml"/>
  <Override PartName="/xl/drawings/drawing15.xml" ContentType="application/vnd.openxmlformats-officedocument.drawing+xml"/>
  <Override PartName="/xl/queryTables/queryTable34.xml" ContentType="application/vnd.openxmlformats-officedocument.spreadsheetml.queryTable+xml"/>
  <Override PartName="/xl/queryTables/queryTable35.xml" ContentType="application/vnd.openxmlformats-officedocument.spreadsheetml.queryTable+xml"/>
  <Override PartName="/xl/drawings/drawing16.xml" ContentType="application/vnd.openxmlformats-officedocument.drawing+xml"/>
  <Override PartName="/xl/queryTables/queryTable36.xml" ContentType="application/vnd.openxmlformats-officedocument.spreadsheetml.queryTable+xml"/>
  <Override PartName="/xl/queryTables/queryTable37.xml" ContentType="application/vnd.openxmlformats-officedocument.spreadsheetml.queryTable+xml"/>
  <Override PartName="/xl/drawings/drawing17.xml" ContentType="application/vnd.openxmlformats-officedocument.drawing+xml"/>
  <Override PartName="/xl/queryTables/queryTable38.xml" ContentType="application/vnd.openxmlformats-officedocument.spreadsheetml.queryTable+xml"/>
  <Override PartName="/xl/queryTables/queryTable39.xml" ContentType="application/vnd.openxmlformats-officedocument.spreadsheetml.queryTable+xml"/>
  <Override PartName="/xl/drawings/drawing18.xml" ContentType="application/vnd.openxmlformats-officedocument.drawing+xml"/>
  <Override PartName="/xl/queryTables/queryTable40.xml" ContentType="application/vnd.openxmlformats-officedocument.spreadsheetml.queryTable+xml"/>
  <Override PartName="/xl/queryTables/queryTable41.xml" ContentType="application/vnd.openxmlformats-officedocument.spreadsheetml.queryTable+xml"/>
  <Override PartName="/xl/drawings/drawing19.xml" ContentType="application/vnd.openxmlformats-officedocument.drawing+xml"/>
  <Override PartName="/xl/queryTables/queryTable42.xml" ContentType="application/vnd.openxmlformats-officedocument.spreadsheetml.queryTable+xml"/>
  <Override PartName="/xl/queryTables/queryTable43.xml" ContentType="application/vnd.openxmlformats-officedocument.spreadsheetml.queryTable+xml"/>
  <Override PartName="/xl/drawings/drawing20.xml" ContentType="application/vnd.openxmlformats-officedocument.drawing+xml"/>
  <Override PartName="/xl/queryTables/queryTable44.xml" ContentType="application/vnd.openxmlformats-officedocument.spreadsheetml.queryTable+xml"/>
  <Override PartName="/xl/queryTables/queryTable45.xml" ContentType="application/vnd.openxmlformats-officedocument.spreadsheetml.queryTable+xml"/>
  <Override PartName="/xl/drawings/drawing21.xml" ContentType="application/vnd.openxmlformats-officedocument.drawing+xml"/>
  <Override PartName="/xl/queryTables/queryTable46.xml" ContentType="application/vnd.openxmlformats-officedocument.spreadsheetml.queryTable+xml"/>
  <Override PartName="/xl/queryTables/queryTable47.xml" ContentType="application/vnd.openxmlformats-officedocument.spreadsheetml.queryTable+xml"/>
  <Override PartName="/xl/drawings/drawing22.xml" ContentType="application/vnd.openxmlformats-officedocument.drawing+xml"/>
  <Override PartName="/xl/queryTables/queryTable48.xml" ContentType="application/vnd.openxmlformats-officedocument.spreadsheetml.queryTable+xml"/>
  <Override PartName="/xl/queryTables/queryTable49.xml" ContentType="application/vnd.openxmlformats-officedocument.spreadsheetml.queryTable+xml"/>
  <Override PartName="/xl/drawings/drawing23.xml" ContentType="application/vnd.openxmlformats-officedocument.drawing+xml"/>
  <Override PartName="/xl/queryTables/queryTable50.xml" ContentType="application/vnd.openxmlformats-officedocument.spreadsheetml.queryTable+xml"/>
  <Override PartName="/xl/queryTables/queryTable51.xml" ContentType="application/vnd.openxmlformats-officedocument.spreadsheetml.queryTable+xml"/>
  <Override PartName="/xl/drawings/drawing24.xml" ContentType="application/vnd.openxmlformats-officedocument.drawing+xml"/>
  <Override PartName="/xl/queryTables/queryTable52.xml" ContentType="application/vnd.openxmlformats-officedocument.spreadsheetml.queryTable+xml"/>
  <Override PartName="/xl/queryTables/queryTable53.xml" ContentType="application/vnd.openxmlformats-officedocument.spreadsheetml.queryTable+xml"/>
  <Override PartName="/xl/queryTables/queryTable54.xml" ContentType="application/vnd.openxmlformats-officedocument.spreadsheetml.queryTable+xml"/>
  <Override PartName="/xl/drawings/drawing25.xml" ContentType="application/vnd.openxmlformats-officedocument.drawing+xml"/>
  <Override PartName="/xl/queryTables/queryTable55.xml" ContentType="application/vnd.openxmlformats-officedocument.spreadsheetml.queryTable+xml"/>
  <Override PartName="/xl/queryTables/queryTable56.xml" ContentType="application/vnd.openxmlformats-officedocument.spreadsheetml.queryTable+xml"/>
  <Override PartName="/xl/queryTables/queryTable57.xml" ContentType="application/vnd.openxmlformats-officedocument.spreadsheetml.queryTable+xml"/>
  <Override PartName="/xl/queryTables/queryTable58.xml" ContentType="application/vnd.openxmlformats-officedocument.spreadsheetml.queryTable+xml"/>
  <Override PartName="/xl/queryTables/queryTable59.xml" ContentType="application/vnd.openxmlformats-officedocument.spreadsheetml.queryTable+xml"/>
  <Override PartName="/xl/queryTables/queryTable60.xml" ContentType="application/vnd.openxmlformats-officedocument.spreadsheetml.queryTable+xml"/>
  <Override PartName="/xl/queryTables/queryTable61.xml" ContentType="application/vnd.openxmlformats-officedocument.spreadsheetml.queryTable+xml"/>
  <Override PartName="/xl/drawings/drawing26.xml" ContentType="application/vnd.openxmlformats-officedocument.drawing+xml"/>
  <Override PartName="/xl/queryTables/queryTable62.xml" ContentType="application/vnd.openxmlformats-officedocument.spreadsheetml.queryTable+xml"/>
  <Override PartName="/xl/queryTables/queryTable63.xml" ContentType="application/vnd.openxmlformats-officedocument.spreadsheetml.queryTable+xml"/>
  <Override PartName="/xl/drawings/drawing27.xml" ContentType="application/vnd.openxmlformats-officedocument.drawing+xml"/>
  <Override PartName="/xl/queryTables/queryTable64.xml" ContentType="application/vnd.openxmlformats-officedocument.spreadsheetml.queryTable+xml"/>
  <Override PartName="/xl/queryTables/queryTable65.xml" ContentType="application/vnd.openxmlformats-officedocument.spreadsheetml.queryTable+xml"/>
  <Override PartName="/xl/drawings/drawing28.xml" ContentType="application/vnd.openxmlformats-officedocument.drawing+xml"/>
  <Override PartName="/xl/queryTables/queryTable66.xml" ContentType="application/vnd.openxmlformats-officedocument.spreadsheetml.queryTable+xml"/>
  <Override PartName="/xl/queryTables/queryTable67.xml" ContentType="application/vnd.openxmlformats-officedocument.spreadsheetml.queryTable+xml"/>
  <Override PartName="/xl/drawings/drawing29.xml" ContentType="application/vnd.openxmlformats-officedocument.drawing+xml"/>
  <Override PartName="/xl/queryTables/queryTable68.xml" ContentType="application/vnd.openxmlformats-officedocument.spreadsheetml.queryTable+xml"/>
  <Override PartName="/xl/queryTables/queryTable69.xml" ContentType="application/vnd.openxmlformats-officedocument.spreadsheetml.queryTable+xml"/>
  <Override PartName="/xl/queryTables/queryTable70.xml" ContentType="application/vnd.openxmlformats-officedocument.spreadsheetml.queryTable+xml"/>
  <Override PartName="/xl/drawings/drawing30.xml" ContentType="application/vnd.openxmlformats-officedocument.drawing+xml"/>
  <Override PartName="/xl/queryTables/queryTable71.xml" ContentType="application/vnd.openxmlformats-officedocument.spreadsheetml.queryTable+xml"/>
  <Override PartName="/xl/queryTables/queryTable72.xml" ContentType="application/vnd.openxmlformats-officedocument.spreadsheetml.queryTable+xml"/>
  <Override PartName="/xl/drawings/drawing31.xml" ContentType="application/vnd.openxmlformats-officedocument.drawing+xml"/>
  <Override PartName="/xl/queryTables/queryTable73.xml" ContentType="application/vnd.openxmlformats-officedocument.spreadsheetml.queryTable+xml"/>
  <Override PartName="/xl/queryTables/queryTable74.xml" ContentType="application/vnd.openxmlformats-officedocument.spreadsheetml.queryTable+xml"/>
  <Override PartName="/xl/drawings/drawing32.xml" ContentType="application/vnd.openxmlformats-officedocument.drawing+xml"/>
  <Override PartName="/xl/queryTables/queryTable75.xml" ContentType="application/vnd.openxmlformats-officedocument.spreadsheetml.queryTable+xml"/>
  <Override PartName="/xl/queryTables/queryTable76.xml" ContentType="application/vnd.openxmlformats-officedocument.spreadsheetml.queryTable+xml"/>
  <Override PartName="/xl/queryTables/queryTable77.xml" ContentType="application/vnd.openxmlformats-officedocument.spreadsheetml.queryTable+xml"/>
  <Override PartName="/xl/queryTables/queryTable78.xml" ContentType="application/vnd.openxmlformats-officedocument.spreadsheetml.queryTable+xml"/>
  <Override PartName="/xl/queryTables/queryTable79.xml" ContentType="application/vnd.openxmlformats-officedocument.spreadsheetml.queryTable+xml"/>
  <Override PartName="/xl/drawings/drawing33.xml" ContentType="application/vnd.openxmlformats-officedocument.drawing+xml"/>
  <Override PartName="/xl/queryTables/queryTable80.xml" ContentType="application/vnd.openxmlformats-officedocument.spreadsheetml.queryTable+xml"/>
  <Override PartName="/xl/queryTables/queryTable81.xml" ContentType="application/vnd.openxmlformats-officedocument.spreadsheetml.queryTable+xml"/>
  <Override PartName="/xl/drawings/drawing34.xml" ContentType="application/vnd.openxmlformats-officedocument.drawing+xml"/>
  <Override PartName="/xl/queryTables/queryTable82.xml" ContentType="application/vnd.openxmlformats-officedocument.spreadsheetml.queryTable+xml"/>
  <Override PartName="/xl/queryTables/queryTable83.xml" ContentType="application/vnd.openxmlformats-officedocument.spreadsheetml.queryTable+xml"/>
  <Override PartName="/xl/queryTables/queryTable84.xml" ContentType="application/vnd.openxmlformats-officedocument.spreadsheetml.queryTable+xml"/>
  <Override PartName="/xl/drawings/drawing35.xml" ContentType="application/vnd.openxmlformats-officedocument.drawing+xml"/>
  <Override PartName="/xl/queryTables/queryTable85.xml" ContentType="application/vnd.openxmlformats-officedocument.spreadsheetml.queryTable+xml"/>
  <Override PartName="/xl/queryTables/queryTable86.xml" ContentType="application/vnd.openxmlformats-officedocument.spreadsheetml.queryTable+xml"/>
  <Override PartName="/xl/drawings/drawing36.xml" ContentType="application/vnd.openxmlformats-officedocument.drawing+xml"/>
  <Override PartName="/xl/queryTables/queryTable87.xml" ContentType="application/vnd.openxmlformats-officedocument.spreadsheetml.queryTable+xml"/>
  <Override PartName="/xl/queryTables/queryTable88.xml" ContentType="application/vnd.openxmlformats-officedocument.spreadsheetml.queryTable+xml"/>
  <Override PartName="/xl/queryTables/queryTable89.xml" ContentType="application/vnd.openxmlformats-officedocument.spreadsheetml.queryTable+xml"/>
  <Override PartName="/xl/queryTables/queryTable90.xml" ContentType="application/vnd.openxmlformats-officedocument.spreadsheetml.queryTable+xml"/>
  <Override PartName="/xl/queryTables/queryTable91.xml" ContentType="application/vnd.openxmlformats-officedocument.spreadsheetml.queryTable+xml"/>
  <Override PartName="/xl/queryTables/queryTable92.xml" ContentType="application/vnd.openxmlformats-officedocument.spreadsheetml.queryTable+xml"/>
  <Override PartName="/xl/drawings/drawing37.xml" ContentType="application/vnd.openxmlformats-officedocument.drawing+xml"/>
  <Override PartName="/xl/queryTables/queryTable93.xml" ContentType="application/vnd.openxmlformats-officedocument.spreadsheetml.queryTable+xml"/>
  <Override PartName="/xl/queryTables/queryTable94.xml" ContentType="application/vnd.openxmlformats-officedocument.spreadsheetml.queryTable+xml"/>
  <Override PartName="/xl/drawings/drawing38.xml" ContentType="application/vnd.openxmlformats-officedocument.drawing+xml"/>
  <Override PartName="/xl/queryTables/queryTable95.xml" ContentType="application/vnd.openxmlformats-officedocument.spreadsheetml.queryTable+xml"/>
  <Override PartName="/xl/queryTables/queryTable96.xml" ContentType="application/vnd.openxmlformats-officedocument.spreadsheetml.queryTable+xml"/>
  <Override PartName="/xl/drawings/drawing39.xml" ContentType="application/vnd.openxmlformats-officedocument.drawing+xml"/>
  <Override PartName="/xl/queryTables/queryTable97.xml" ContentType="application/vnd.openxmlformats-officedocument.spreadsheetml.queryTable+xml"/>
  <Override PartName="/xl/queryTables/queryTable98.xml" ContentType="application/vnd.openxmlformats-officedocument.spreadsheetml.queryTable+xml"/>
  <Override PartName="/xl/drawings/drawing40.xml" ContentType="application/vnd.openxmlformats-officedocument.drawing+xml"/>
  <Override PartName="/xl/queryTables/queryTable99.xml" ContentType="application/vnd.openxmlformats-officedocument.spreadsheetml.queryTable+xml"/>
  <Override PartName="/xl/queryTables/queryTable100.xml" ContentType="application/vnd.openxmlformats-officedocument.spreadsheetml.queryTable+xml"/>
  <Override PartName="/xl/queryTables/queryTable101.xml" ContentType="application/vnd.openxmlformats-officedocument.spreadsheetml.queryTable+xml"/>
  <Override PartName="/xl/drawings/drawing41.xml" ContentType="application/vnd.openxmlformats-officedocument.drawing+xml"/>
  <Override PartName="/xl/queryTables/queryTable102.xml" ContentType="application/vnd.openxmlformats-officedocument.spreadsheetml.queryTable+xml"/>
  <Override PartName="/xl/queryTables/queryTable103.xml" ContentType="application/vnd.openxmlformats-officedocument.spreadsheetml.queryTable+xml"/>
  <Override PartName="/xl/drawings/drawing42.xml" ContentType="application/vnd.openxmlformats-officedocument.drawing+xml"/>
  <Override PartName="/xl/queryTables/queryTable104.xml" ContentType="application/vnd.openxmlformats-officedocument.spreadsheetml.queryTable+xml"/>
  <Override PartName="/xl/queryTables/queryTable105.xml" ContentType="application/vnd.openxmlformats-officedocument.spreadsheetml.queryTable+xml"/>
  <Override PartName="/xl/drawings/drawing43.xml" ContentType="application/vnd.openxmlformats-officedocument.drawing+xml"/>
  <Override PartName="/xl/queryTables/queryTable106.xml" ContentType="application/vnd.openxmlformats-officedocument.spreadsheetml.queryTable+xml"/>
  <Override PartName="/xl/queryTables/queryTable107.xml" ContentType="application/vnd.openxmlformats-officedocument.spreadsheetml.queryTable+xml"/>
  <Override PartName="/xl/queryTables/queryTable108.xml" ContentType="application/vnd.openxmlformats-officedocument.spreadsheetml.queryTable+xml"/>
  <Override PartName="/xl/drawings/drawing44.xml" ContentType="application/vnd.openxmlformats-officedocument.drawing+xml"/>
  <Override PartName="/xl/queryTables/queryTable109.xml" ContentType="application/vnd.openxmlformats-officedocument.spreadsheetml.queryTable+xml"/>
  <Override PartName="/xl/queryTables/queryTable110.xml" ContentType="application/vnd.openxmlformats-officedocument.spreadsheetml.queryTable+xml"/>
  <Override PartName="/xl/queryTables/queryTable111.xml" ContentType="application/vnd.openxmlformats-officedocument.spreadsheetml.queryTable+xml"/>
  <Override PartName="/xl/queryTables/queryTable112.xml" ContentType="application/vnd.openxmlformats-officedocument.spreadsheetml.queryTable+xml"/>
  <Override PartName="/xl/queryTables/queryTable113.xml" ContentType="application/vnd.openxmlformats-officedocument.spreadsheetml.queryTable+xml"/>
  <Override PartName="/xl/queryTables/queryTable114.xml" ContentType="application/vnd.openxmlformats-officedocument.spreadsheetml.queryTable+xml"/>
  <Override PartName="/xl/queryTables/queryTable115.xml" ContentType="application/vnd.openxmlformats-officedocument.spreadsheetml.queryTable+xml"/>
  <Override PartName="/xl/queryTables/queryTable116.xml" ContentType="application/vnd.openxmlformats-officedocument.spreadsheetml.queryTable+xml"/>
  <Override PartName="/xl/drawings/drawing45.xml" ContentType="application/vnd.openxmlformats-officedocument.drawing+xml"/>
  <Override PartName="/xl/queryTables/queryTable117.xml" ContentType="application/vnd.openxmlformats-officedocument.spreadsheetml.queryTable+xml"/>
  <Override PartName="/xl/queryTables/queryTable118.xml" ContentType="application/vnd.openxmlformats-officedocument.spreadsheetml.queryTable+xml"/>
  <Override PartName="/xl/queryTables/queryTable119.xml" ContentType="application/vnd.openxmlformats-officedocument.spreadsheetml.queryTable+xml"/>
  <Override PartName="/xl/queryTables/queryTable120.xml" ContentType="application/vnd.openxmlformats-officedocument.spreadsheetml.queryTable+xml"/>
  <Override PartName="/xl/queryTables/queryTable121.xml" ContentType="application/vnd.openxmlformats-officedocument.spreadsheetml.queryTable+xml"/>
  <Override PartName="/xl/queryTables/queryTable122.xml" ContentType="application/vnd.openxmlformats-officedocument.spreadsheetml.queryTable+xml"/>
  <Override PartName="/xl/drawings/drawing46.xml" ContentType="application/vnd.openxmlformats-officedocument.drawing+xml"/>
  <Override PartName="/xl/queryTables/queryTable123.xml" ContentType="application/vnd.openxmlformats-officedocument.spreadsheetml.queryTable+xml"/>
  <Override PartName="/xl/queryTables/queryTable124.xml" ContentType="application/vnd.openxmlformats-officedocument.spreadsheetml.queryTable+xml"/>
  <Override PartName="/xl/queryTables/queryTable125.xml" ContentType="application/vnd.openxmlformats-officedocument.spreadsheetml.queryTable+xml"/>
  <Override PartName="/xl/drawings/drawing47.xml" ContentType="application/vnd.openxmlformats-officedocument.drawing+xml"/>
  <Override PartName="/xl/queryTables/queryTable126.xml" ContentType="application/vnd.openxmlformats-officedocument.spreadsheetml.queryTable+xml"/>
  <Override PartName="/xl/queryTables/queryTable127.xml" ContentType="application/vnd.openxmlformats-officedocument.spreadsheetml.queryTable+xml"/>
  <Override PartName="/xl/queryTables/queryTable128.xml" ContentType="application/vnd.openxmlformats-officedocument.spreadsheetml.queryTable+xml"/>
  <Override PartName="/xl/queryTables/queryTable129.xml" ContentType="application/vnd.openxmlformats-officedocument.spreadsheetml.queryTable+xml"/>
  <Override PartName="/xl/queryTables/queryTable130.xml" ContentType="application/vnd.openxmlformats-officedocument.spreadsheetml.queryTable+xml"/>
  <Override PartName="/xl/drawings/drawing48.xml" ContentType="application/vnd.openxmlformats-officedocument.drawing+xml"/>
  <Override PartName="/xl/queryTables/queryTable131.xml" ContentType="application/vnd.openxmlformats-officedocument.spreadsheetml.queryTable+xml"/>
  <Override PartName="/xl/queryTables/queryTable132.xml" ContentType="application/vnd.openxmlformats-officedocument.spreadsheetml.queryTable+xml"/>
  <Override PartName="/xl/queryTables/queryTable133.xml" ContentType="application/vnd.openxmlformats-officedocument.spreadsheetml.queryTable+xml"/>
  <Override PartName="/xl/queryTables/queryTable134.xml" ContentType="application/vnd.openxmlformats-officedocument.spreadsheetml.queryTable+xml"/>
  <Override PartName="/xl/queryTables/queryTable135.xml" ContentType="application/vnd.openxmlformats-officedocument.spreadsheetml.queryTable+xml"/>
  <Override PartName="/xl/drawings/drawing49.xml" ContentType="application/vnd.openxmlformats-officedocument.drawing+xml"/>
  <Override PartName="/xl/queryTables/queryTable136.xml" ContentType="application/vnd.openxmlformats-officedocument.spreadsheetml.queryTable+xml"/>
  <Override PartName="/xl/queryTables/queryTable137.xml" ContentType="application/vnd.openxmlformats-officedocument.spreadsheetml.queryTable+xml"/>
  <Override PartName="/xl/queryTables/queryTable138.xml" ContentType="application/vnd.openxmlformats-officedocument.spreadsheetml.queryTable+xml"/>
  <Override PartName="/xl/queryTables/queryTable139.xml" ContentType="application/vnd.openxmlformats-officedocument.spreadsheetml.queryTable+xml"/>
  <Override PartName="/xl/queryTables/queryTable140.xml" ContentType="application/vnd.openxmlformats-officedocument.spreadsheetml.queryTable+xml"/>
  <Override PartName="/xl/queryTables/queryTable141.xml" ContentType="application/vnd.openxmlformats-officedocument.spreadsheetml.queryTable+xml"/>
  <Override PartName="/xl/drawings/drawing50.xml" ContentType="application/vnd.openxmlformats-officedocument.drawing+xml"/>
  <Override PartName="/xl/queryTables/queryTable142.xml" ContentType="application/vnd.openxmlformats-officedocument.spreadsheetml.queryTable+xml"/>
  <Override PartName="/xl/queryTables/queryTable143.xml" ContentType="application/vnd.openxmlformats-officedocument.spreadsheetml.queryTable+xml"/>
  <Override PartName="/xl/drawings/drawing51.xml" ContentType="application/vnd.openxmlformats-officedocument.drawing+xml"/>
  <Override PartName="/xl/queryTables/queryTable144.xml" ContentType="application/vnd.openxmlformats-officedocument.spreadsheetml.queryTable+xml"/>
  <Override PartName="/xl/queryTables/queryTable145.xml" ContentType="application/vnd.openxmlformats-officedocument.spreadsheetml.queryTable+xml"/>
  <Override PartName="/xl/queryTables/queryTable146.xml" ContentType="application/vnd.openxmlformats-officedocument.spreadsheetml.queryTable+xml"/>
  <Override PartName="/xl/queryTables/queryTable147.xml" ContentType="application/vnd.openxmlformats-officedocument.spreadsheetml.queryTable+xml"/>
  <Override PartName="/xl/drawings/drawing52.xml" ContentType="application/vnd.openxmlformats-officedocument.drawing+xml"/>
  <Override PartName="/xl/queryTables/queryTable148.xml" ContentType="application/vnd.openxmlformats-officedocument.spreadsheetml.queryTable+xml"/>
  <Override PartName="/xl/queryTables/queryTable149.xml" ContentType="application/vnd.openxmlformats-officedocument.spreadsheetml.queryTable+xml"/>
  <Override PartName="/xl/queryTables/queryTable150.xml" ContentType="application/vnd.openxmlformats-officedocument.spreadsheetml.queryTable+xml"/>
  <Override PartName="/xl/drawings/drawing53.xml" ContentType="application/vnd.openxmlformats-officedocument.drawing+xml"/>
  <Override PartName="/xl/queryTables/queryTable151.xml" ContentType="application/vnd.openxmlformats-officedocument.spreadsheetml.queryTable+xml"/>
  <Override PartName="/xl/queryTables/queryTable152.xml" ContentType="application/vnd.openxmlformats-officedocument.spreadsheetml.queryTable+xml"/>
  <Override PartName="/xl/drawings/drawing54.xml" ContentType="application/vnd.openxmlformats-officedocument.drawing+xml"/>
  <Override PartName="/xl/queryTables/queryTable153.xml" ContentType="application/vnd.openxmlformats-officedocument.spreadsheetml.queryTable+xml"/>
  <Override PartName="/xl/queryTables/queryTable154.xml" ContentType="application/vnd.openxmlformats-officedocument.spreadsheetml.queryTable+xml"/>
  <Override PartName="/xl/drawings/drawing55.xml" ContentType="application/vnd.openxmlformats-officedocument.drawing+xml"/>
  <Override PartName="/xl/queryTables/queryTable155.xml" ContentType="application/vnd.openxmlformats-officedocument.spreadsheetml.queryTable+xml"/>
  <Override PartName="/xl/queryTables/queryTable156.xml" ContentType="application/vnd.openxmlformats-officedocument.spreadsheetml.queryTable+xml"/>
  <Override PartName="/xl/queryTables/queryTable157.xml" ContentType="application/vnd.openxmlformats-officedocument.spreadsheetml.queryTable+xml"/>
  <Override PartName="/xl/queryTables/queryTable158.xml" ContentType="application/vnd.openxmlformats-officedocument.spreadsheetml.queryTable+xml"/>
  <Override PartName="/xl/drawings/drawing56.xml" ContentType="application/vnd.openxmlformats-officedocument.drawing+xml"/>
  <Override PartName="/xl/queryTables/queryTable159.xml" ContentType="application/vnd.openxmlformats-officedocument.spreadsheetml.queryTable+xml"/>
  <Override PartName="/xl/queryTables/queryTable160.xml" ContentType="application/vnd.openxmlformats-officedocument.spreadsheetml.queryTable+xml"/>
  <Override PartName="/xl/queryTables/queryTable161.xml" ContentType="application/vnd.openxmlformats-officedocument.spreadsheetml.queryTable+xml"/>
  <Override PartName="/xl/queryTables/queryTable162.xml" ContentType="application/vnd.openxmlformats-officedocument.spreadsheetml.queryTable+xml"/>
  <Override PartName="/xl/drawings/drawing57.xml" ContentType="application/vnd.openxmlformats-officedocument.drawing+xml"/>
  <Override PartName="/xl/queryTables/queryTable163.xml" ContentType="application/vnd.openxmlformats-officedocument.spreadsheetml.queryTable+xml"/>
  <Override PartName="/xl/queryTables/queryTable164.xml" ContentType="application/vnd.openxmlformats-officedocument.spreadsheetml.queryTable+xml"/>
  <Override PartName="/xl/drawings/drawing58.xml" ContentType="application/vnd.openxmlformats-officedocument.drawing+xml"/>
  <Override PartName="/xl/queryTables/queryTable165.xml" ContentType="application/vnd.openxmlformats-officedocument.spreadsheetml.queryTable+xml"/>
  <Override PartName="/xl/queryTables/queryTable166.xml" ContentType="application/vnd.openxmlformats-officedocument.spreadsheetml.queryTable+xml"/>
  <Override PartName="/xl/drawings/drawing59.xml" ContentType="application/vnd.openxmlformats-officedocument.drawing+xml"/>
  <Override PartName="/xl/queryTables/queryTable167.xml" ContentType="application/vnd.openxmlformats-officedocument.spreadsheetml.queryTable+xml"/>
  <Override PartName="/xl/queryTables/queryTable168.xml" ContentType="application/vnd.openxmlformats-officedocument.spreadsheetml.queryTable+xml"/>
  <Override PartName="/xl/queryTables/queryTable169.xml" ContentType="application/vnd.openxmlformats-officedocument.spreadsheetml.queryTable+xml"/>
  <Override PartName="/xl/queryTables/queryTable170.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defaultThemeVersion="202300"/>
  <mc:AlternateContent xmlns:mc="http://schemas.openxmlformats.org/markup-compatibility/2006">
    <mc:Choice Requires="x15">
      <x15ac:absPath xmlns:x15ac="http://schemas.microsoft.com/office/spreadsheetml/2010/11/ac" url="H:\Product\General\Z - Fact Sheet\2024-2025\June 2024\Data From Raja\Monthly Portfolio\"/>
    </mc:Choice>
  </mc:AlternateContent>
  <xr:revisionPtr revIDLastSave="0" documentId="13_ncr:1_{3F522832-D8F3-4166-9AC0-88A40E546AA6}" xr6:coauthVersionLast="47" xr6:coauthVersionMax="47" xr10:uidLastSave="{00000000-0000-0000-0000-000000000000}"/>
  <bookViews>
    <workbookView xWindow="-120" yWindow="-120" windowWidth="29040" windowHeight="15840" tabRatio="944" xr2:uid="{FFC2B56D-DA3C-4897-9453-CC5EDB5A143E}"/>
  </bookViews>
  <sheets>
    <sheet name="Index" sheetId="1" r:id="rId1"/>
    <sheet name="Tata Scheme Risk-o-Meter" sheetId="48" r:id="rId2"/>
    <sheet name="Dividend History" sheetId="49" r:id="rId3"/>
    <sheet name="TSLVFOF" sheetId="2" r:id="rId4"/>
    <sheet name="TGLDFOF" sheetId="3" r:id="rId5"/>
    <sheet name="TSLVETF" sheetId="5" r:id="rId6"/>
    <sheet name="TGLDETF" sheetId="6" r:id="rId7"/>
    <sheet name="TYCF" sheetId="7" r:id="rId8"/>
    <sheet name="TSCAPF" sheetId="8" r:id="rId9"/>
    <sheet name="TIFSA" sheetId="9" r:id="rId10"/>
    <sheet name="TRSFP" sheetId="10" r:id="rId11"/>
    <sheet name="TRSFM" sheetId="11" r:id="rId12"/>
    <sheet name="TREF" sheetId="12" r:id="rId13"/>
    <sheet name="TQNTF" sheetId="13" r:id="rId14"/>
    <sheet name="TNMIIF" sheetId="14" r:id="rId15"/>
    <sheet name="TNMIMIF" sheetId="15" r:id="rId16"/>
    <sheet name="TNRIF" sheetId="16" r:id="rId17"/>
    <sheet name="TNPBETF" sheetId="17" r:id="rId18"/>
    <sheet name="TNMSHIF" sheetId="18" r:id="rId19"/>
    <sheet name="TNMMIF" sheetId="19" r:id="rId20"/>
    <sheet name="TNIDETF" sheetId="20" r:id="rId21"/>
    <sheet name="TNIDFOF" sheetId="21" r:id="rId22"/>
    <sheet name="TIFNA" sheetId="24" r:id="rId23"/>
    <sheet name="TNFSIF" sheetId="22" r:id="rId24"/>
    <sheet name="TNAIF" sheetId="23" r:id="rId25"/>
    <sheet name="TNETF" sheetId="25" r:id="rId26"/>
    <sheet name="TMULTICF" sheetId="26" r:id="rId27"/>
    <sheet name="TMAOF" sheetId="27" r:id="rId28"/>
    <sheet name="TINR" sheetId="28" r:id="rId29"/>
    <sheet name="TTOFE" sheetId="29" r:id="rId30"/>
    <sheet name="TEOF" sheetId="30" r:id="rId31"/>
    <sheet name="TISF" sheetId="31" r:id="rId32"/>
    <sheet name="TIPHF" sheetId="32" r:id="rId33"/>
    <sheet name="TICF" sheetId="33" r:id="rId34"/>
    <sheet name="TEGF" sheetId="34" r:id="rId35"/>
    <sheet name="TFEF" sheetId="36" r:id="rId36"/>
    <sheet name="TMCAPF" sheetId="37" r:id="rId37"/>
    <sheet name="THOF" sheetId="35" r:id="rId38"/>
    <sheet name="TMIF" sheetId="39" r:id="rId39"/>
    <sheet name="TEQPEF" sheetId="40" r:id="rId40"/>
    <sheet name="TCS" sheetId="38" r:id="rId41"/>
    <sheet name="TTSF96" sheetId="41" r:id="rId42"/>
    <sheet name="TDIVYF" sheetId="42" r:id="rId43"/>
    <sheet name="TDIF" sheetId="43" r:id="rId44"/>
    <sheet name="TBFSF" sheetId="45" r:id="rId45"/>
    <sheet name="TBCF" sheetId="44" r:id="rId46"/>
    <sheet name="TBAF" sheetId="46" r:id="rId47"/>
    <sheet name="TAF" sheetId="47" r:id="rId48"/>
    <sheet name="TFRSTF" sheetId="50" r:id="rId49"/>
    <sheet name="TUSTF" sheetId="51" r:id="rId50"/>
    <sheet name="TFF" sheetId="52" r:id="rId51"/>
    <sheet name="TSTBF" sheetId="53" r:id="rId52"/>
    <sheet name="TOF" sheetId="54" r:id="rId53"/>
    <sheet name="TRSFC" sheetId="55" r:id="rId54"/>
    <sheet name="TNSIFDEC27" sheetId="56" r:id="rId55"/>
    <sheet name="TNGIF1229" sheetId="57" r:id="rId56"/>
    <sheet name="TNGIF1226" sheetId="58" r:id="rId57"/>
    <sheet name="TLF" sheetId="59" r:id="rId58"/>
    <sheet name="TFRF" sheetId="60" r:id="rId59"/>
    <sheet name="TGSFR" sheetId="61" r:id="rId60"/>
    <sheet name="TCIGIF0426" sheetId="62" r:id="rId61"/>
    <sheet name="TCORPBF" sheetId="63" r:id="rId62"/>
  </sheets>
  <externalReferences>
    <externalReference r:id="rId63"/>
    <externalReference r:id="rId64"/>
  </externalReferences>
  <definedNames>
    <definedName name="_xlnm._FilterDatabase" localSheetId="0" hidden="1">Index!$A$2:$C$61</definedName>
    <definedName name="_IEF1">#REF!</definedName>
    <definedName name="_IEF2">#REF!</definedName>
    <definedName name="AAA">#REF!</definedName>
    <definedName name="h">#REF!</definedName>
    <definedName name="IEF">#REF!</definedName>
    <definedName name="Main_Sheet" localSheetId="0">Index!$A$2:$C$61</definedName>
    <definedName name="raja">#REF!</definedName>
    <definedName name="TAF" localSheetId="60">#REF!</definedName>
    <definedName name="TAF" localSheetId="61">#REF!</definedName>
    <definedName name="TAF" localSheetId="50">#REF!</definedName>
    <definedName name="TAF" localSheetId="58">#REF!</definedName>
    <definedName name="TAF" localSheetId="48">#REF!</definedName>
    <definedName name="TAF" localSheetId="59">#REF!</definedName>
    <definedName name="TAF" localSheetId="57">#REF!</definedName>
    <definedName name="TAF" localSheetId="56">#REF!</definedName>
    <definedName name="TAF" localSheetId="55">#REF!</definedName>
    <definedName name="TAF" localSheetId="54">#REF!</definedName>
    <definedName name="TAF" localSheetId="52">#REF!</definedName>
    <definedName name="TAF" localSheetId="53">#REF!</definedName>
    <definedName name="TAF" localSheetId="51">#REF!</definedName>
    <definedName name="TAF" localSheetId="49">#REF!</definedName>
    <definedName name="TAF">TAF!$B$1</definedName>
    <definedName name="TAF_Debt_Related" localSheetId="47">TAF!$B$309:$H$318</definedName>
    <definedName name="TAF_EQ" localSheetId="47">TAF!$B$12:$I$157</definedName>
    <definedName name="TAF_EQ_Related" localSheetId="47">TAF!$B$158:$I$303</definedName>
    <definedName name="TAF_MM" localSheetId="47">TAF!$B$320:$H$328</definedName>
    <definedName name="TAF_Mutual_F_Units" localSheetId="47">TAF!$B$305:$H$307</definedName>
    <definedName name="TAFNAV" localSheetId="47">TAF!$B$341:$B$348</definedName>
    <definedName name="TBAF" localSheetId="60">#REF!</definedName>
    <definedName name="TBAF" localSheetId="61">#REF!</definedName>
    <definedName name="TBAF" localSheetId="50">#REF!</definedName>
    <definedName name="TBAF" localSheetId="58">#REF!</definedName>
    <definedName name="TBAF" localSheetId="48">#REF!</definedName>
    <definedName name="TBAF" localSheetId="59">#REF!</definedName>
    <definedName name="TBAF" localSheetId="57">#REF!</definedName>
    <definedName name="TBAF" localSheetId="56">#REF!</definedName>
    <definedName name="TBAF" localSheetId="55">#REF!</definedName>
    <definedName name="TBAF" localSheetId="54">#REF!</definedName>
    <definedName name="TBAF" localSheetId="52">#REF!</definedName>
    <definedName name="TBAF" localSheetId="53">#REF!</definedName>
    <definedName name="TBAF" localSheetId="51">#REF!</definedName>
    <definedName name="TBAF" localSheetId="49">#REF!</definedName>
    <definedName name="TBAF">TBAF!$B$1</definedName>
    <definedName name="TBAF_Debt_Related" localSheetId="46">TBAF!$B$146:$H$195</definedName>
    <definedName name="TBAF_EQ" localSheetId="46">TBAF!$B$12:$I$78</definedName>
    <definedName name="TBAF_EQ_FU_Related" localSheetId="46">TBAF!$B$115:$I$117</definedName>
    <definedName name="TBAF_EQ_Related" localSheetId="46">TBAF!$B$79:$I$114</definedName>
    <definedName name="TBAF_GOV_SEC" localSheetId="46">TBAF!$B$122:$H$144</definedName>
    <definedName name="TBAF_MM" localSheetId="46">TBAF!$B$197:$H$200</definedName>
    <definedName name="TBAF_Mutual_F_Units" localSheetId="46">TBAF!$B$119:$H$120</definedName>
    <definedName name="TBAFNAV" localSheetId="46">TBAF!$B$213:$B$220</definedName>
    <definedName name="TBCF" localSheetId="60">#REF!</definedName>
    <definedName name="TBCF" localSheetId="61">#REF!</definedName>
    <definedName name="TBCF" localSheetId="50">#REF!</definedName>
    <definedName name="TBCF" localSheetId="58">#REF!</definedName>
    <definedName name="TBCF" localSheetId="48">#REF!</definedName>
    <definedName name="TBCF" localSheetId="59">#REF!</definedName>
    <definedName name="TBCF" localSheetId="57">#REF!</definedName>
    <definedName name="TBCF" localSheetId="56">#REF!</definedName>
    <definedName name="TBCF" localSheetId="55">#REF!</definedName>
    <definedName name="TBCF" localSheetId="54">#REF!</definedName>
    <definedName name="TBCF" localSheetId="52">#REF!</definedName>
    <definedName name="TBCF" localSheetId="53">#REF!</definedName>
    <definedName name="TBCF" localSheetId="51">#REF!</definedName>
    <definedName name="TBCF" localSheetId="49">#REF!</definedName>
    <definedName name="TBCF">TBCF!$B$1</definedName>
    <definedName name="TBCF_EQ" localSheetId="45">TBCF!$B$12:$I$96</definedName>
    <definedName name="TBCF_Mutual_F_Units" localSheetId="45">TBCF!$B$98:$H$99</definedName>
    <definedName name="TBCFNAV" localSheetId="45">TBCF!$B$111:$B$118</definedName>
    <definedName name="TBFSF" localSheetId="60">#REF!</definedName>
    <definedName name="TBFSF" localSheetId="61">#REF!</definedName>
    <definedName name="TBFSF" localSheetId="50">#REF!</definedName>
    <definedName name="TBFSF" localSheetId="58">#REF!</definedName>
    <definedName name="TBFSF" localSheetId="48">#REF!</definedName>
    <definedName name="TBFSF" localSheetId="59">#REF!</definedName>
    <definedName name="TBFSF" localSheetId="57">#REF!</definedName>
    <definedName name="TBFSF" localSheetId="56">#REF!</definedName>
    <definedName name="TBFSF" localSheetId="55">#REF!</definedName>
    <definedName name="TBFSF" localSheetId="54">#REF!</definedName>
    <definedName name="TBFSF" localSheetId="52">#REF!</definedName>
    <definedName name="TBFSF" localSheetId="53">#REF!</definedName>
    <definedName name="TBFSF" localSheetId="51">#REF!</definedName>
    <definedName name="TBFSF" localSheetId="49">#REF!</definedName>
    <definedName name="TBFSF">TBFSF!$B$1</definedName>
    <definedName name="TBFSF_EQ" localSheetId="44">TBFSF!$B$12:$I$46</definedName>
    <definedName name="TBFSFNAV" localSheetId="44">TBFSF!$B$58:$B$65</definedName>
    <definedName name="TBPSUF" localSheetId="60">#REF!</definedName>
    <definedName name="TBPSUF" localSheetId="61">#REF!</definedName>
    <definedName name="TBPSUF" localSheetId="50">#REF!</definedName>
    <definedName name="TBPSUF" localSheetId="58">#REF!</definedName>
    <definedName name="TBPSUF" localSheetId="48">#REF!</definedName>
    <definedName name="TBPSUF" localSheetId="59">#REF!</definedName>
    <definedName name="TBPSUF" localSheetId="57">#REF!</definedName>
    <definedName name="TBPSUF" localSheetId="56">#REF!</definedName>
    <definedName name="TBPSUF" localSheetId="55">#REF!</definedName>
    <definedName name="TBPSUF" localSheetId="54">#REF!</definedName>
    <definedName name="TBPSUF" localSheetId="52">#REF!</definedName>
    <definedName name="TBPSUF" localSheetId="53">#REF!</definedName>
    <definedName name="TBPSUF" localSheetId="51">#REF!</definedName>
    <definedName name="TBPSUF" localSheetId="49">#REF!</definedName>
    <definedName name="TBPSUF">#REF!</definedName>
    <definedName name="TCF" localSheetId="60">#REF!</definedName>
    <definedName name="TCF" localSheetId="61">#REF!</definedName>
    <definedName name="TCF" localSheetId="50">#REF!</definedName>
    <definedName name="TCF" localSheetId="58">#REF!</definedName>
    <definedName name="TCF" localSheetId="48">#REF!</definedName>
    <definedName name="TCF" localSheetId="59">#REF!</definedName>
    <definedName name="TCF" localSheetId="57">#REF!</definedName>
    <definedName name="TCF" localSheetId="56">#REF!</definedName>
    <definedName name="TCF" localSheetId="55">#REF!</definedName>
    <definedName name="TCF" localSheetId="54">#REF!</definedName>
    <definedName name="TCF" localSheetId="52">#REF!</definedName>
    <definedName name="TCF" localSheetId="53">#REF!</definedName>
    <definedName name="TCF" localSheetId="51">#REF!</definedName>
    <definedName name="TCF" localSheetId="49">#REF!</definedName>
    <definedName name="TCF">#REF!</definedName>
    <definedName name="TCF_EQDetails" localSheetId="60">#REF!</definedName>
    <definedName name="TCF_EQDetails" localSheetId="61">#REF!</definedName>
    <definedName name="TCF_EQDetails" localSheetId="50">#REF!</definedName>
    <definedName name="TCF_EQDetails" localSheetId="58">#REF!</definedName>
    <definedName name="TCF_EQDetails" localSheetId="48">#REF!</definedName>
    <definedName name="TCF_EQDetails" localSheetId="59">#REF!</definedName>
    <definedName name="TCF_EQDetails" localSheetId="57">#REF!</definedName>
    <definedName name="TCF_EQDetails" localSheetId="56">#REF!</definedName>
    <definedName name="TCF_EQDetails" localSheetId="55">#REF!</definedName>
    <definedName name="TCF_EQDetails" localSheetId="54">#REF!</definedName>
    <definedName name="TCF_EQDetails" localSheetId="52">#REF!</definedName>
    <definedName name="TCF_EQDetails" localSheetId="53">#REF!</definedName>
    <definedName name="TCF_EQDetails" localSheetId="51">#REF!</definedName>
    <definedName name="TCF_EQDetails" localSheetId="49">#REF!</definedName>
    <definedName name="TCF_EQDetails">#REF!</definedName>
    <definedName name="TCIGIF0426" localSheetId="60">TCIGIF0426!$B$1</definedName>
    <definedName name="TCIGIF0426" localSheetId="61">TCIGIF0426!$B$1</definedName>
    <definedName name="TCIGIF0426">#REF!</definedName>
    <definedName name="TCIGIF0426_GOV_SEC" localSheetId="60">TCIGIF0426!$B$22:$H$30</definedName>
    <definedName name="TCIGIF0426NAV" localSheetId="60">TCIGIF0426!$B$44:$B$51</definedName>
    <definedName name="TCORPBF" localSheetId="61">TCORPBF!$B$1</definedName>
    <definedName name="TCORPBF">#REF!</definedName>
    <definedName name="TCORPBF_Aif_cat" localSheetId="61">TCORPBF!$B$98:$H$99</definedName>
    <definedName name="TCORPBF_Debt_Related" localSheetId="61">TCORPBF!$B$50:$H$96</definedName>
    <definedName name="TCORPBF_GOV_SEC" localSheetId="61">TCORPBF!$B$22:$H$48</definedName>
    <definedName name="TCORPBFNAV" localSheetId="61">TCORPBF!$B$114:$B$129</definedName>
    <definedName name="TCPF1" localSheetId="60">#REF!</definedName>
    <definedName name="TCPF1" localSheetId="61">#REF!</definedName>
    <definedName name="TCPF1" localSheetId="50">#REF!</definedName>
    <definedName name="TCPF1" localSheetId="58">#REF!</definedName>
    <definedName name="TCPF1" localSheetId="48">#REF!</definedName>
    <definedName name="TCPF1" localSheetId="59">#REF!</definedName>
    <definedName name="TCPF1" localSheetId="57">#REF!</definedName>
    <definedName name="TCPF1" localSheetId="56">#REF!</definedName>
    <definedName name="TCPF1" localSheetId="55">#REF!</definedName>
    <definedName name="TCPF1" localSheetId="54">#REF!</definedName>
    <definedName name="TCPF1" localSheetId="52">#REF!</definedName>
    <definedName name="TCPF1" localSheetId="53">#REF!</definedName>
    <definedName name="TCPF1" localSheetId="51">#REF!</definedName>
    <definedName name="TCPF1" localSheetId="49">#REF!</definedName>
    <definedName name="TCPF1">#REF!</definedName>
    <definedName name="TCPF2" localSheetId="60">#REF!</definedName>
    <definedName name="TCPF2" localSheetId="61">#REF!</definedName>
    <definedName name="TCPF2" localSheetId="50">#REF!</definedName>
    <definedName name="TCPF2" localSheetId="58">#REF!</definedName>
    <definedName name="TCPF2" localSheetId="48">#REF!</definedName>
    <definedName name="TCPF2" localSheetId="59">#REF!</definedName>
    <definedName name="TCPF2" localSheetId="57">#REF!</definedName>
    <definedName name="TCPF2" localSheetId="56">#REF!</definedName>
    <definedName name="TCPF2" localSheetId="55">#REF!</definedName>
    <definedName name="TCPF2" localSheetId="54">#REF!</definedName>
    <definedName name="TCPF2" localSheetId="52">#REF!</definedName>
    <definedName name="TCPF2" localSheetId="53">#REF!</definedName>
    <definedName name="TCPF2" localSheetId="51">#REF!</definedName>
    <definedName name="TCPF2" localSheetId="49">#REF!</definedName>
    <definedName name="TCPF2">#REF!</definedName>
    <definedName name="TCS" localSheetId="60">#REF!</definedName>
    <definedName name="TCS" localSheetId="61">#REF!</definedName>
    <definedName name="TCS" localSheetId="50">#REF!</definedName>
    <definedName name="TCS" localSheetId="58">#REF!</definedName>
    <definedName name="TCS" localSheetId="48">#REF!</definedName>
    <definedName name="TCS" localSheetId="59">#REF!</definedName>
    <definedName name="TCS" localSheetId="57">#REF!</definedName>
    <definedName name="TCS" localSheetId="56">#REF!</definedName>
    <definedName name="TCS" localSheetId="55">#REF!</definedName>
    <definedName name="TCS" localSheetId="54">#REF!</definedName>
    <definedName name="TCS" localSheetId="52">#REF!</definedName>
    <definedName name="TCS" localSheetId="53">#REF!</definedName>
    <definedName name="TCS" localSheetId="51">#REF!</definedName>
    <definedName name="TCS" localSheetId="49">#REF!</definedName>
    <definedName name="TCS">TCS!$B$1</definedName>
    <definedName name="TCS_EQ" localSheetId="40">TCS!$B$12:$I$78</definedName>
    <definedName name="TCSNAV" localSheetId="40">TCS!$B$89:$B$96</definedName>
    <definedName name="TDAF2A" localSheetId="60">#REF!</definedName>
    <definedName name="TDAF2A" localSheetId="61">#REF!</definedName>
    <definedName name="TDAF2A" localSheetId="50">#REF!</definedName>
    <definedName name="TDAF2A" localSheetId="58">#REF!</definedName>
    <definedName name="TDAF2A" localSheetId="48">#REF!</definedName>
    <definedName name="TDAF2A" localSheetId="59">#REF!</definedName>
    <definedName name="TDAF2A" localSheetId="57">#REF!</definedName>
    <definedName name="TDAF2A" localSheetId="56">#REF!</definedName>
    <definedName name="TDAF2A" localSheetId="55">#REF!</definedName>
    <definedName name="TDAF2A" localSheetId="54">#REF!</definedName>
    <definedName name="TDAF2A" localSheetId="52">#REF!</definedName>
    <definedName name="TDAF2A" localSheetId="53">#REF!</definedName>
    <definedName name="TDAF2A" localSheetId="51">#REF!</definedName>
    <definedName name="TDAF2A" localSheetId="49">#REF!</definedName>
    <definedName name="TDAF2A">#REF!</definedName>
    <definedName name="TDAF2B" localSheetId="60">#REF!</definedName>
    <definedName name="TDAF2B" localSheetId="61">#REF!</definedName>
    <definedName name="TDAF2B" localSheetId="50">#REF!</definedName>
    <definedName name="TDAF2B" localSheetId="58">#REF!</definedName>
    <definedName name="TDAF2B" localSheetId="48">#REF!</definedName>
    <definedName name="TDAF2B" localSheetId="59">#REF!</definedName>
    <definedName name="TDAF2B" localSheetId="57">#REF!</definedName>
    <definedName name="TDAF2B" localSheetId="56">#REF!</definedName>
    <definedName name="TDAF2B" localSheetId="55">#REF!</definedName>
    <definedName name="TDAF2B" localSheetId="54">#REF!</definedName>
    <definedName name="TDAF2B" localSheetId="52">#REF!</definedName>
    <definedName name="TDAF2B" localSheetId="53">#REF!</definedName>
    <definedName name="TDAF2B" localSheetId="51">#REF!</definedName>
    <definedName name="TDAF2B" localSheetId="49">#REF!</definedName>
    <definedName name="TDAF2B">#REF!</definedName>
    <definedName name="TDAF2C" localSheetId="60">#REF!</definedName>
    <definedName name="TDAF2C" localSheetId="61">#REF!</definedName>
    <definedName name="TDAF2C" localSheetId="50">#REF!</definedName>
    <definedName name="TDAF2C" localSheetId="58">#REF!</definedName>
    <definedName name="TDAF2C" localSheetId="48">#REF!</definedName>
    <definedName name="TDAF2C" localSheetId="59">#REF!</definedName>
    <definedName name="TDAF2C" localSheetId="57">#REF!</definedName>
    <definedName name="TDAF2C" localSheetId="56">#REF!</definedName>
    <definedName name="TDAF2C" localSheetId="55">#REF!</definedName>
    <definedName name="TDAF2C" localSheetId="54">#REF!</definedName>
    <definedName name="TDAF2C" localSheetId="52">#REF!</definedName>
    <definedName name="TDAF2C" localSheetId="53">#REF!</definedName>
    <definedName name="TDAF2C" localSheetId="51">#REF!</definedName>
    <definedName name="TDAF2C" localSheetId="49">#REF!</definedName>
    <definedName name="TDAF2C">#REF!</definedName>
    <definedName name="TDAF3A">#REF!</definedName>
    <definedName name="TDAFA">#REF!</definedName>
    <definedName name="TDAFB">#REF!</definedName>
    <definedName name="TDAFC">#REF!</definedName>
    <definedName name="TDBF">#REF!</definedName>
    <definedName name="TDIF" localSheetId="60">#REF!</definedName>
    <definedName name="TDIF" localSheetId="61">#REF!</definedName>
    <definedName name="TDIF" localSheetId="50">#REF!</definedName>
    <definedName name="TDIF" localSheetId="58">#REF!</definedName>
    <definedName name="TDIF" localSheetId="48">#REF!</definedName>
    <definedName name="TDIF" localSheetId="59">#REF!</definedName>
    <definedName name="TDIF" localSheetId="57">#REF!</definedName>
    <definedName name="TDIF" localSheetId="56">#REF!</definedName>
    <definedName name="TDIF" localSheetId="55">#REF!</definedName>
    <definedName name="TDIF" localSheetId="54">#REF!</definedName>
    <definedName name="TDIF" localSheetId="52">#REF!</definedName>
    <definedName name="TDIF" localSheetId="53">#REF!</definedName>
    <definedName name="TDIF" localSheetId="51">#REF!</definedName>
    <definedName name="TDIF" localSheetId="49">#REF!</definedName>
    <definedName name="TDIF">TDIF!$B$1</definedName>
    <definedName name="TDIF_EQ" localSheetId="43">TDIF!$B$12:$I$48</definedName>
    <definedName name="TDIFNAV" localSheetId="43">TDIF!$B$60:$B$67</definedName>
    <definedName name="TDIVYF" localSheetId="60">#REF!</definedName>
    <definedName name="TDIVYF" localSheetId="61">#REF!</definedName>
    <definedName name="TDIVYF" localSheetId="50">#REF!</definedName>
    <definedName name="TDIVYF" localSheetId="58">#REF!</definedName>
    <definedName name="TDIVYF" localSheetId="48">#REF!</definedName>
    <definedName name="TDIVYF" localSheetId="59">#REF!</definedName>
    <definedName name="TDIVYF" localSheetId="57">#REF!</definedName>
    <definedName name="TDIVYF" localSheetId="56">#REF!</definedName>
    <definedName name="TDIVYF" localSheetId="55">#REF!</definedName>
    <definedName name="TDIVYF" localSheetId="54">#REF!</definedName>
    <definedName name="TDIVYF" localSheetId="52">#REF!</definedName>
    <definedName name="TDIVYF" localSheetId="53">#REF!</definedName>
    <definedName name="TDIVYF" localSheetId="51">#REF!</definedName>
    <definedName name="TDIVYF" localSheetId="49">#REF!</definedName>
    <definedName name="TDIVYF">TDIVYF!$B$1</definedName>
    <definedName name="TDIVYF_EQ" localSheetId="42">TDIVYF!$B$12:$I$80</definedName>
    <definedName name="TDIVYF_Mutual_F_Units" localSheetId="42">TDIVYF!$B$82:$H$83</definedName>
    <definedName name="TDIVYFNAV" localSheetId="42">TDIVYF!$B$95:$B$102</definedName>
    <definedName name="TDYF" localSheetId="60">#REF!</definedName>
    <definedName name="TDYF" localSheetId="61">#REF!</definedName>
    <definedName name="TDYF" localSheetId="50">#REF!</definedName>
    <definedName name="TDYF" localSheetId="58">#REF!</definedName>
    <definedName name="TDYF" localSheetId="48">#REF!</definedName>
    <definedName name="TDYF" localSheetId="59">#REF!</definedName>
    <definedName name="TDYF" localSheetId="57">#REF!</definedName>
    <definedName name="TDYF" localSheetId="56">#REF!</definedName>
    <definedName name="TDYF" localSheetId="55">#REF!</definedName>
    <definedName name="TDYF" localSheetId="54">#REF!</definedName>
    <definedName name="TDYF" localSheetId="52">#REF!</definedName>
    <definedName name="TDYF" localSheetId="53">#REF!</definedName>
    <definedName name="TDYF" localSheetId="51">#REF!</definedName>
    <definedName name="TDYF" localSheetId="49">#REF!</definedName>
    <definedName name="TDYF">#REF!</definedName>
    <definedName name="TEGF" localSheetId="60">#REF!</definedName>
    <definedName name="TEGF" localSheetId="61">#REF!</definedName>
    <definedName name="TEGF" localSheetId="50">#REF!</definedName>
    <definedName name="TEGF" localSheetId="58">#REF!</definedName>
    <definedName name="TEGF" localSheetId="48">#REF!</definedName>
    <definedName name="TEGF" localSheetId="59">#REF!</definedName>
    <definedName name="TEGF" localSheetId="57">#REF!</definedName>
    <definedName name="TEGF" localSheetId="56">#REF!</definedName>
    <definedName name="TEGF" localSheetId="55">#REF!</definedName>
    <definedName name="TEGF" localSheetId="54">#REF!</definedName>
    <definedName name="TEGF" localSheetId="52">#REF!</definedName>
    <definedName name="TEGF" localSheetId="53">#REF!</definedName>
    <definedName name="TEGF" localSheetId="51">#REF!</definedName>
    <definedName name="TEGF" localSheetId="49">#REF!</definedName>
    <definedName name="TEGF">TEGF!$B$1</definedName>
    <definedName name="TEGF_Debt_Related" localSheetId="34">TEGF!$B$100:$H$116</definedName>
    <definedName name="TEGF_EQ" localSheetId="34">TEGF!$B$12:$I$60</definedName>
    <definedName name="TEGF_GOV_SEC" localSheetId="34">TEGF!$B$62:$H$98</definedName>
    <definedName name="TEGF_MM" localSheetId="34">TEGF!$B$118:$H$119</definedName>
    <definedName name="TEGFNAV" localSheetId="34">TEGF!$B$132:$B$143</definedName>
    <definedName name="TEMF" localSheetId="60">#REF!</definedName>
    <definedName name="TEMF" localSheetId="61">#REF!</definedName>
    <definedName name="TEMF" localSheetId="50">#REF!</definedName>
    <definedName name="TEMF" localSheetId="58">#REF!</definedName>
    <definedName name="TEMF" localSheetId="48">#REF!</definedName>
    <definedName name="TEMF" localSheetId="59">#REF!</definedName>
    <definedName name="TEMF" localSheetId="57">#REF!</definedName>
    <definedName name="TEMF" localSheetId="56">#REF!</definedName>
    <definedName name="TEMF" localSheetId="55">#REF!</definedName>
    <definedName name="TEMF" localSheetId="54">#REF!</definedName>
    <definedName name="TEMF" localSheetId="52">#REF!</definedName>
    <definedName name="TEMF" localSheetId="53">#REF!</definedName>
    <definedName name="TEMF" localSheetId="51">#REF!</definedName>
    <definedName name="TEMF" localSheetId="49">#REF!</definedName>
    <definedName name="TEMF">#REF!</definedName>
    <definedName name="TEOF" localSheetId="60">#REF!</definedName>
    <definedName name="TEOF" localSheetId="61">#REF!</definedName>
    <definedName name="TEOF" localSheetId="50">#REF!</definedName>
    <definedName name="TEOF" localSheetId="58">#REF!</definedName>
    <definedName name="TEOF" localSheetId="48">#REF!</definedName>
    <definedName name="TEOF" localSheetId="59">#REF!</definedName>
    <definedName name="TEOF" localSheetId="57">#REF!</definedName>
    <definedName name="TEOF" localSheetId="56">#REF!</definedName>
    <definedName name="TEOF" localSheetId="55">#REF!</definedName>
    <definedName name="TEOF" localSheetId="54">#REF!</definedName>
    <definedName name="TEOF" localSheetId="52">#REF!</definedName>
    <definedName name="TEOF" localSheetId="53">#REF!</definedName>
    <definedName name="TEOF" localSheetId="51">#REF!</definedName>
    <definedName name="TEOF" localSheetId="49">#REF!</definedName>
    <definedName name="TEOF">TEOF!$B$1</definedName>
    <definedName name="TEOF_EQ" localSheetId="30">TEOF!$B$12:$I$65</definedName>
    <definedName name="TEOFNAV" localSheetId="30">TEOF!$B$77:$B$84</definedName>
    <definedName name="TEQPEF" localSheetId="60">#REF!</definedName>
    <definedName name="TEQPEF" localSheetId="61">#REF!</definedName>
    <definedName name="TEQPEF" localSheetId="50">#REF!</definedName>
    <definedName name="TEQPEF" localSheetId="58">#REF!</definedName>
    <definedName name="TEQPEF" localSheetId="48">#REF!</definedName>
    <definedName name="TEQPEF" localSheetId="59">#REF!</definedName>
    <definedName name="TEQPEF" localSheetId="57">#REF!</definedName>
    <definedName name="TEQPEF" localSheetId="56">#REF!</definedName>
    <definedName name="TEQPEF" localSheetId="55">#REF!</definedName>
    <definedName name="TEQPEF" localSheetId="54">#REF!</definedName>
    <definedName name="TEQPEF" localSheetId="52">#REF!</definedName>
    <definedName name="TEQPEF" localSheetId="53">#REF!</definedName>
    <definedName name="TEQPEF" localSheetId="51">#REF!</definedName>
    <definedName name="TEQPEF" localSheetId="49">#REF!</definedName>
    <definedName name="TEQPEF">TEQPEF!$B$1</definedName>
    <definedName name="TEQPEF_EQ" localSheetId="39">TEQPEF!$B$12:$I$60</definedName>
    <definedName name="TEQPEFNAV" localSheetId="39">TEQPEF!$B$72:$B$83</definedName>
    <definedName name="TFEF" localSheetId="60">#REF!</definedName>
    <definedName name="TFEF" localSheetId="61">#REF!</definedName>
    <definedName name="TFEF" localSheetId="50">#REF!</definedName>
    <definedName name="TFEF" localSheetId="58">#REF!</definedName>
    <definedName name="TFEF" localSheetId="48">#REF!</definedName>
    <definedName name="TFEF" localSheetId="59">#REF!</definedName>
    <definedName name="TFEF" localSheetId="57">#REF!</definedName>
    <definedName name="TFEF" localSheetId="56">#REF!</definedName>
    <definedName name="TFEF" localSheetId="55">#REF!</definedName>
    <definedName name="TFEF" localSheetId="54">#REF!</definedName>
    <definedName name="TFEF" localSheetId="52">#REF!</definedName>
    <definedName name="TFEF" localSheetId="53">#REF!</definedName>
    <definedName name="TFEF" localSheetId="51">#REF!</definedName>
    <definedName name="TFEF" localSheetId="49">#REF!</definedName>
    <definedName name="TFEF">TFEF!$B$1</definedName>
    <definedName name="TFEF_EQ" localSheetId="35">TFEF!$B$12:$I$44</definedName>
    <definedName name="TFEFNAV" localSheetId="35">TFEF!$B$56:$B$63</definedName>
    <definedName name="TFF" localSheetId="60">TFF!$B$1</definedName>
    <definedName name="TFF" localSheetId="61">TFF!$B$1</definedName>
    <definedName name="TFF" localSheetId="50">TFF!$B$1</definedName>
    <definedName name="TFF" localSheetId="58">TFF!$B$1</definedName>
    <definedName name="TFF" localSheetId="59">TFF!$B$1</definedName>
    <definedName name="TFF" localSheetId="57">TFF!$B$1</definedName>
    <definedName name="TFF" localSheetId="56">TFF!$B$1</definedName>
    <definedName name="TFF" localSheetId="55">TFF!$B$1</definedName>
    <definedName name="TFF" localSheetId="54">TFF!$B$1</definedName>
    <definedName name="TFF" localSheetId="52">TFF!$B$1</definedName>
    <definedName name="TFF" localSheetId="53">TFF!$B$1</definedName>
    <definedName name="TFF" localSheetId="51">TFF!$B$1</definedName>
    <definedName name="TFF">#REF!</definedName>
    <definedName name="TFF_Aif_cat" localSheetId="50">TFF!$B$91:$H$92</definedName>
    <definedName name="TFF_Debt_Related" localSheetId="50">TFF!$B$40:$H$73</definedName>
    <definedName name="TFF_GOV_SEC" localSheetId="50">TFF!$B$22:$H$38</definedName>
    <definedName name="TFF_MM" localSheetId="50">TFF!$B$75:$H$89</definedName>
    <definedName name="TFFNAV" localSheetId="50">TFF!$B$106:$B$121</definedName>
    <definedName name="TFFSP1" localSheetId="60">#REF!</definedName>
    <definedName name="TFFSP1" localSheetId="61">#REF!</definedName>
    <definedName name="TFFSP1" localSheetId="50">#REF!</definedName>
    <definedName name="TFFSP1" localSheetId="58">#REF!</definedName>
    <definedName name="TFFSP1" localSheetId="48">#REF!</definedName>
    <definedName name="TFFSP1" localSheetId="59">#REF!</definedName>
    <definedName name="TFFSP1" localSheetId="57">#REF!</definedName>
    <definedName name="TFFSP1" localSheetId="56">#REF!</definedName>
    <definedName name="TFFSP1" localSheetId="55">#REF!</definedName>
    <definedName name="TFFSP1" localSheetId="54">#REF!</definedName>
    <definedName name="TFFSP1" localSheetId="52">#REF!</definedName>
    <definedName name="TFFSP1" localSheetId="53">#REF!</definedName>
    <definedName name="TFFSP1" localSheetId="51">#REF!</definedName>
    <definedName name="TFFSP1" localSheetId="49">#REF!</definedName>
    <definedName name="TFFSP1">#REF!</definedName>
    <definedName name="TFHA20" localSheetId="60">#REF!</definedName>
    <definedName name="TFHA20" localSheetId="61">#REF!</definedName>
    <definedName name="TFHA20" localSheetId="50">#REF!</definedName>
    <definedName name="TFHA20" localSheetId="58">#REF!</definedName>
    <definedName name="TFHA20" localSheetId="48">#REF!</definedName>
    <definedName name="TFHA20" localSheetId="59">#REF!</definedName>
    <definedName name="TFHA20" localSheetId="57">#REF!</definedName>
    <definedName name="TFHA20" localSheetId="56">#REF!</definedName>
    <definedName name="TFHA20" localSheetId="55">#REF!</definedName>
    <definedName name="TFHA20" localSheetId="54">#REF!</definedName>
    <definedName name="TFHA20" localSheetId="52">#REF!</definedName>
    <definedName name="TFHA20" localSheetId="53">#REF!</definedName>
    <definedName name="TFHA20" localSheetId="51">#REF!</definedName>
    <definedName name="TFHA20" localSheetId="49">#REF!</definedName>
    <definedName name="TFHA20">#REF!</definedName>
    <definedName name="TFHA32" localSheetId="60">#REF!</definedName>
    <definedName name="TFHA32" localSheetId="61">#REF!</definedName>
    <definedName name="TFHA32" localSheetId="50">#REF!</definedName>
    <definedName name="TFHA32" localSheetId="58">#REF!</definedName>
    <definedName name="TFHA32" localSheetId="48">#REF!</definedName>
    <definedName name="TFHA32" localSheetId="59">#REF!</definedName>
    <definedName name="TFHA32" localSheetId="57">#REF!</definedName>
    <definedName name="TFHA32" localSheetId="56">#REF!</definedName>
    <definedName name="TFHA32" localSheetId="55">#REF!</definedName>
    <definedName name="TFHA32" localSheetId="54">#REF!</definedName>
    <definedName name="TFHA32" localSheetId="52">#REF!</definedName>
    <definedName name="TFHA32" localSheetId="53">#REF!</definedName>
    <definedName name="TFHA32" localSheetId="51">#REF!</definedName>
    <definedName name="TFHA32" localSheetId="49">#REF!</definedName>
    <definedName name="TFHA32">#REF!</definedName>
    <definedName name="TFHAP1">#REF!</definedName>
    <definedName name="TFHAP2">#REF!</definedName>
    <definedName name="TFHF">#REF!</definedName>
    <definedName name="TFIPA1">#REF!</definedName>
    <definedName name="TFIPA2">#REF!</definedName>
    <definedName name="TFIPA3">#REF!</definedName>
    <definedName name="TFIPB2">#REF!</definedName>
    <definedName name="TFIPB3">#REF!</definedName>
    <definedName name="TFIPC2">#REF!</definedName>
    <definedName name="TFIPC3">#REF!</definedName>
    <definedName name="TFM40B">#REF!</definedName>
    <definedName name="TFM40C">#REF!</definedName>
    <definedName name="TFM40F">#REF!</definedName>
    <definedName name="TFM40H">#REF!</definedName>
    <definedName name="TFM42A">#REF!</definedName>
    <definedName name="TFM42B">#REF!</definedName>
    <definedName name="TFM42C">#REF!</definedName>
    <definedName name="TFM42D">#REF!</definedName>
    <definedName name="TFM42E">#REF!</definedName>
    <definedName name="TFM42F">#REF!</definedName>
    <definedName name="TFM42G">#REF!</definedName>
    <definedName name="TFM42H">#REF!</definedName>
    <definedName name="TFM42I">#REF!</definedName>
    <definedName name="TFM43A">#REF!</definedName>
    <definedName name="TFM43B">#REF!</definedName>
    <definedName name="TFM43C">#REF!</definedName>
    <definedName name="TFM43D">#REF!</definedName>
    <definedName name="TFM43E">#REF!</definedName>
    <definedName name="TFM44A">#REF!</definedName>
    <definedName name="TFM44B">#REF!</definedName>
    <definedName name="TFM44C">#REF!</definedName>
    <definedName name="TFM44D">#REF!</definedName>
    <definedName name="TFM45A">#REF!</definedName>
    <definedName name="TFM45B">#REF!</definedName>
    <definedName name="TFM45C">#REF!</definedName>
    <definedName name="TFM45D">#REF!</definedName>
    <definedName name="TFM45E">#REF!</definedName>
    <definedName name="TFM46A">#REF!</definedName>
    <definedName name="TFM46B">#REF!</definedName>
    <definedName name="TFM46C">#REF!</definedName>
    <definedName name="TFM46D">#REF!</definedName>
    <definedName name="TFM46E">#REF!</definedName>
    <definedName name="TFM46F">#REF!</definedName>
    <definedName name="TFM46G">#REF!</definedName>
    <definedName name="TFM46H">#REF!</definedName>
    <definedName name="TFM46I">#REF!</definedName>
    <definedName name="TFM46J">#REF!</definedName>
    <definedName name="TFM46K">#REF!</definedName>
    <definedName name="TFM46L">#REF!</definedName>
    <definedName name="TFM46M">#REF!</definedName>
    <definedName name="TFM46N">#REF!</definedName>
    <definedName name="TFM46O">#REF!</definedName>
    <definedName name="TFM46P">#REF!</definedName>
    <definedName name="TFM46Q">#REF!</definedName>
    <definedName name="TFM46R">#REF!</definedName>
    <definedName name="TFM46S">#REF!</definedName>
    <definedName name="TFM46T">#REF!</definedName>
    <definedName name="TFM47A">#REF!</definedName>
    <definedName name="TFM47B">#REF!</definedName>
    <definedName name="TFM47C">#REF!</definedName>
    <definedName name="TFM47D">#REF!</definedName>
    <definedName name="TFM47E">#REF!</definedName>
    <definedName name="TFM47F">#REF!</definedName>
    <definedName name="TFM47G">#REF!</definedName>
    <definedName name="TFM47H">#REF!</definedName>
    <definedName name="TFM47I">#REF!</definedName>
    <definedName name="TFM47J">#REF!</definedName>
    <definedName name="TFM47K">#REF!</definedName>
    <definedName name="TFM47L">#REF!</definedName>
    <definedName name="TFM47M">#REF!</definedName>
    <definedName name="TFM47N">#REF!</definedName>
    <definedName name="TFM48A">#REF!</definedName>
    <definedName name="TFM48B">#REF!</definedName>
    <definedName name="TFM48C">#REF!</definedName>
    <definedName name="TFM48D">#REF!</definedName>
    <definedName name="TFM48E">#REF!</definedName>
    <definedName name="TFM48F">#REF!</definedName>
    <definedName name="TFM48G">#REF!</definedName>
    <definedName name="TFM49A">#REF!</definedName>
    <definedName name="TFM49B">#REF!</definedName>
    <definedName name="TFM49C">#REF!</definedName>
    <definedName name="TFM53A">#REF!</definedName>
    <definedName name="TFM53B">#REF!</definedName>
    <definedName name="TFM53C">#REF!</definedName>
    <definedName name="TFM54A">#REF!</definedName>
    <definedName name="TFM54B">#REF!</definedName>
    <definedName name="TFM54C">#REF!</definedName>
    <definedName name="TFM55A">#REF!</definedName>
    <definedName name="TFM55B">#REF!</definedName>
    <definedName name="TFM55C">#REF!</definedName>
    <definedName name="TFM55D">#REF!</definedName>
    <definedName name="TFM55E">#REF!</definedName>
    <definedName name="TFM55F">#REF!</definedName>
    <definedName name="TFM55G">#REF!</definedName>
    <definedName name="TFM55H">#REF!</definedName>
    <definedName name="TFM55I">#REF!</definedName>
    <definedName name="TFM55J">#REF!</definedName>
    <definedName name="TFM56A">#REF!</definedName>
    <definedName name="TFM56B">#REF!</definedName>
    <definedName name="TFM56C">#REF!</definedName>
    <definedName name="TFM56D">#REF!</definedName>
    <definedName name="TFM56E">#REF!</definedName>
    <definedName name="TFM56F">#REF!</definedName>
    <definedName name="TFM61A">#REF!</definedName>
    <definedName name="TFMP02">#REF!</definedName>
    <definedName name="TFMP04">#REF!</definedName>
    <definedName name="TFMP15">#REF!</definedName>
    <definedName name="TFMP19">#REF!</definedName>
    <definedName name="TFMP22">#REF!</definedName>
    <definedName name="TFMP23">#REF!</definedName>
    <definedName name="TFMP24">#REF!</definedName>
    <definedName name="TFMP25">#REF!</definedName>
    <definedName name="TFMP27">#REF!</definedName>
    <definedName name="TFMP30">#REF!</definedName>
    <definedName name="TFMP32">#REF!</definedName>
    <definedName name="TFMP33">#REF!</definedName>
    <definedName name="TFMP35">#REF!</definedName>
    <definedName name="TFMP36">#REF!</definedName>
    <definedName name="TFMP37">#REF!</definedName>
    <definedName name="TFMP38">#REF!</definedName>
    <definedName name="TFMP40">#REF!</definedName>
    <definedName name="TFMP41">#REF!</definedName>
    <definedName name="TFMP42">#REF!</definedName>
    <definedName name="TFMP43">#REF!</definedName>
    <definedName name="TFMP44">#REF!</definedName>
    <definedName name="TFMP45">#REF!</definedName>
    <definedName name="TFRF" localSheetId="60">TFRF!$B$1</definedName>
    <definedName name="TFRF" localSheetId="61">TFRF!$B$1</definedName>
    <definedName name="TFRF" localSheetId="58">TFRF!$B$1</definedName>
    <definedName name="TFRF" localSheetId="59">TFRF!$B$1</definedName>
    <definedName name="TFRF">#REF!</definedName>
    <definedName name="TFRF_Aif_cat" localSheetId="58">TFRF!$B$43:$H$44</definedName>
    <definedName name="TFRF_Debt_Related" localSheetId="58">TFRF!$B$31:$H$41</definedName>
    <definedName name="TFRF_GOV_SEC" localSheetId="58">TFRF!$B$22:$H$29</definedName>
    <definedName name="TFRFNAV" localSheetId="58">TFRF!$B$58:$B$73</definedName>
    <definedName name="TFRLTF" localSheetId="60">#REF!</definedName>
    <definedName name="TFRLTF" localSheetId="61">#REF!</definedName>
    <definedName name="TFRLTF" localSheetId="50">#REF!</definedName>
    <definedName name="TFRLTF" localSheetId="58">#REF!</definedName>
    <definedName name="TFRLTF" localSheetId="48">#REF!</definedName>
    <definedName name="TFRLTF" localSheetId="59">#REF!</definedName>
    <definedName name="TFRLTF" localSheetId="57">#REF!</definedName>
    <definedName name="TFRLTF" localSheetId="56">#REF!</definedName>
    <definedName name="TFRLTF" localSheetId="55">#REF!</definedName>
    <definedName name="TFRLTF" localSheetId="54">#REF!</definedName>
    <definedName name="TFRLTF" localSheetId="52">#REF!</definedName>
    <definedName name="TFRLTF" localSheetId="53">#REF!</definedName>
    <definedName name="TFRLTF" localSheetId="51">#REF!</definedName>
    <definedName name="TFRLTF" localSheetId="49">#REF!</definedName>
    <definedName name="TFRLTF">#REF!</definedName>
    <definedName name="TFRSTF" localSheetId="60">TFRSTF!$B$1</definedName>
    <definedName name="TFRSTF" localSheetId="61">TFRSTF!$B$1</definedName>
    <definedName name="TFRSTF" localSheetId="50">TFRSTF!$B$1</definedName>
    <definedName name="TFRSTF" localSheetId="58">TFRSTF!$B$1</definedName>
    <definedName name="TFRSTF" localSheetId="48">TFRSTF!$B$1</definedName>
    <definedName name="TFRSTF" localSheetId="59">TFRSTF!$B$1</definedName>
    <definedName name="TFRSTF" localSheetId="57">TFRSTF!$B$1</definedName>
    <definedName name="TFRSTF" localSheetId="56">TFRSTF!$B$1</definedName>
    <definedName name="TFRSTF" localSheetId="55">TFRSTF!$B$1</definedName>
    <definedName name="TFRSTF" localSheetId="54">TFRSTF!$B$1</definedName>
    <definedName name="TFRSTF" localSheetId="52">TFRSTF!$B$1</definedName>
    <definedName name="TFRSTF" localSheetId="53">TFRSTF!$B$1</definedName>
    <definedName name="TFRSTF" localSheetId="51">TFRSTF!$B$1</definedName>
    <definedName name="TFRSTF" localSheetId="49">TFRSTF!$B$1</definedName>
    <definedName name="TFRSTF">#REF!</definedName>
    <definedName name="TFRSTF_Aif_cat" localSheetId="48">TFRSTF!$B$86:$H$87</definedName>
    <definedName name="TFRSTF_MM" localSheetId="48">TFRSTF!$B$22:$H$84</definedName>
    <definedName name="TFRSTFNAV" localSheetId="48">TFRSTF!$B$102:$B$109</definedName>
    <definedName name="TFTF1" localSheetId="60">#REF!</definedName>
    <definedName name="TFTF1" localSheetId="61">#REF!</definedName>
    <definedName name="TFTF1" localSheetId="50">#REF!</definedName>
    <definedName name="TFTF1" localSheetId="58">#REF!</definedName>
    <definedName name="TFTF1" localSheetId="48">#REF!</definedName>
    <definedName name="TFTF1" localSheetId="59">#REF!</definedName>
    <definedName name="TFTF1" localSheetId="57">#REF!</definedName>
    <definedName name="TFTF1" localSheetId="56">#REF!</definedName>
    <definedName name="TFTF1" localSheetId="55">#REF!</definedName>
    <definedName name="TFTF1" localSheetId="54">#REF!</definedName>
    <definedName name="TFTF1" localSheetId="52">#REF!</definedName>
    <definedName name="TFTF1" localSheetId="53">#REF!</definedName>
    <definedName name="TFTF1" localSheetId="51">#REF!</definedName>
    <definedName name="TFTF1" localSheetId="49">#REF!</definedName>
    <definedName name="TFTF1">#REF!</definedName>
    <definedName name="TFTF2A" localSheetId="60">#REF!</definedName>
    <definedName name="TFTF2A" localSheetId="61">#REF!</definedName>
    <definedName name="TFTF2A" localSheetId="50">#REF!</definedName>
    <definedName name="TFTF2A" localSheetId="58">#REF!</definedName>
    <definedName name="TFTF2A" localSheetId="48">#REF!</definedName>
    <definedName name="TFTF2A" localSheetId="59">#REF!</definedName>
    <definedName name="TFTF2A" localSheetId="57">#REF!</definedName>
    <definedName name="TFTF2A" localSheetId="56">#REF!</definedName>
    <definedName name="TFTF2A" localSheetId="55">#REF!</definedName>
    <definedName name="TFTF2A" localSheetId="54">#REF!</definedName>
    <definedName name="TFTF2A" localSheetId="52">#REF!</definedName>
    <definedName name="TFTF2A" localSheetId="53">#REF!</definedName>
    <definedName name="TFTF2A" localSheetId="51">#REF!</definedName>
    <definedName name="TFTF2A" localSheetId="49">#REF!</definedName>
    <definedName name="TFTF2A">#REF!</definedName>
    <definedName name="TFTF2B" localSheetId="60">#REF!</definedName>
    <definedName name="TFTF2B" localSheetId="61">#REF!</definedName>
    <definedName name="TFTF2B" localSheetId="50">#REF!</definedName>
    <definedName name="TFTF2B" localSheetId="58">#REF!</definedName>
    <definedName name="TFTF2B" localSheetId="48">#REF!</definedName>
    <definedName name="TFTF2B" localSheetId="59">#REF!</definedName>
    <definedName name="TFTF2B" localSheetId="57">#REF!</definedName>
    <definedName name="TFTF2B" localSheetId="56">#REF!</definedName>
    <definedName name="TFTF2B" localSheetId="55">#REF!</definedName>
    <definedName name="TFTF2B" localSheetId="54">#REF!</definedName>
    <definedName name="TFTF2B" localSheetId="52">#REF!</definedName>
    <definedName name="TFTF2B" localSheetId="53">#REF!</definedName>
    <definedName name="TFTF2B" localSheetId="51">#REF!</definedName>
    <definedName name="TFTF2B" localSheetId="49">#REF!</definedName>
    <definedName name="TFTF2B">#REF!</definedName>
    <definedName name="TGEIFA">#REF!</definedName>
    <definedName name="TGEIFB">#REF!</definedName>
    <definedName name="TGLDETF" localSheetId="60">#REF!</definedName>
    <definedName name="TGLDETF" localSheetId="61">#REF!</definedName>
    <definedName name="TGLDETF" localSheetId="50">#REF!</definedName>
    <definedName name="TGLDETF" localSheetId="58">#REF!</definedName>
    <definedName name="TGLDETF" localSheetId="48">#REF!</definedName>
    <definedName name="TGLDETF" localSheetId="59">#REF!</definedName>
    <definedName name="TGLDETF" localSheetId="57">#REF!</definedName>
    <definedName name="TGLDETF" localSheetId="56">#REF!</definedName>
    <definedName name="TGLDETF" localSheetId="55">#REF!</definedName>
    <definedName name="TGLDETF" localSheetId="54">#REF!</definedName>
    <definedName name="TGLDETF" localSheetId="52">#REF!</definedName>
    <definedName name="TGLDETF" localSheetId="53">#REF!</definedName>
    <definedName name="TGLDETF" localSheetId="51">#REF!</definedName>
    <definedName name="TGLDETF" localSheetId="49">#REF!</definedName>
    <definedName name="TGLDETF">TGLDETF!$B$1</definedName>
    <definedName name="TGLDETF_EQ" localSheetId="6">TGLDETF!$B$12:$I$16</definedName>
    <definedName name="TGLDETFNAV" localSheetId="6">TGLDETF!$B$28</definedName>
    <definedName name="TGLDFOF" localSheetId="60">#REF!</definedName>
    <definedName name="TGLDFOF" localSheetId="61">#REF!</definedName>
    <definedName name="TGLDFOF" localSheetId="50">#REF!</definedName>
    <definedName name="TGLDFOF" localSheetId="58">#REF!</definedName>
    <definedName name="TGLDFOF" localSheetId="48">#REF!</definedName>
    <definedName name="TGLDFOF" localSheetId="59">#REF!</definedName>
    <definedName name="TGLDFOF" localSheetId="57">#REF!</definedName>
    <definedName name="TGLDFOF" localSheetId="56">#REF!</definedName>
    <definedName name="TGLDFOF" localSheetId="55">#REF!</definedName>
    <definedName name="TGLDFOF" localSheetId="54">#REF!</definedName>
    <definedName name="TGLDFOF" localSheetId="52">#REF!</definedName>
    <definedName name="TGLDFOF" localSheetId="53">#REF!</definedName>
    <definedName name="TGLDFOF" localSheetId="51">#REF!</definedName>
    <definedName name="TGLDFOF" localSheetId="49">#REF!</definedName>
    <definedName name="TGLDFOF">TGLDFOF!$B$1</definedName>
    <definedName name="TGLDFOF_EQ" localSheetId="4">TGLDFOF!$B$13:$I$16</definedName>
    <definedName name="TGLDFOFNAV" localSheetId="4">TGLDFOF!$B$31:$B$34</definedName>
    <definedName name="TGMTF" localSheetId="60">#REF!</definedName>
    <definedName name="TGMTF" localSheetId="61">#REF!</definedName>
    <definedName name="TGMTF" localSheetId="50">#REF!</definedName>
    <definedName name="TGMTF" localSheetId="58">#REF!</definedName>
    <definedName name="TGMTF" localSheetId="48">#REF!</definedName>
    <definedName name="TGMTF" localSheetId="59">#REF!</definedName>
    <definedName name="TGMTF" localSheetId="57">#REF!</definedName>
    <definedName name="TGMTF" localSheetId="56">#REF!</definedName>
    <definedName name="TGMTF" localSheetId="55">#REF!</definedName>
    <definedName name="TGMTF" localSheetId="54">#REF!</definedName>
    <definedName name="TGMTF" localSheetId="52">#REF!</definedName>
    <definedName name="TGMTF" localSheetId="53">#REF!</definedName>
    <definedName name="TGMTF" localSheetId="51">#REF!</definedName>
    <definedName name="TGMTF" localSheetId="49">#REF!</definedName>
    <definedName name="TGMTF">#REF!</definedName>
    <definedName name="TGSFR" localSheetId="60">TGSFR!$B$1</definedName>
    <definedName name="TGSFR" localSheetId="61">TGSFR!$B$1</definedName>
    <definedName name="TGSFR" localSheetId="59">TGSFR!$B$1</definedName>
    <definedName name="TGSFR">#REF!</definedName>
    <definedName name="TGSFR_GOV_SEC" localSheetId="59">TGSFR!$B$22:$H$34</definedName>
    <definedName name="TGSFRNAV" localSheetId="59">TGSFR!$B$48:$B$59</definedName>
    <definedName name="TGSMF" localSheetId="60">#REF!</definedName>
    <definedName name="TGSMF" localSheetId="61">#REF!</definedName>
    <definedName name="TGSMF" localSheetId="50">#REF!</definedName>
    <definedName name="TGSMF" localSheetId="58">#REF!</definedName>
    <definedName name="TGSMF" localSheetId="48">#REF!</definedName>
    <definedName name="TGSMF" localSheetId="59">#REF!</definedName>
    <definedName name="TGSMF" localSheetId="57">#REF!</definedName>
    <definedName name="TGSMF" localSheetId="56">#REF!</definedName>
    <definedName name="TGSMF" localSheetId="55">#REF!</definedName>
    <definedName name="TGSMF" localSheetId="54">#REF!</definedName>
    <definedName name="TGSMF" localSheetId="52">#REF!</definedName>
    <definedName name="TGSMF" localSheetId="53">#REF!</definedName>
    <definedName name="TGSMF" localSheetId="51">#REF!</definedName>
    <definedName name="TGSMF" localSheetId="49">#REF!</definedName>
    <definedName name="TGSMF">#REF!</definedName>
    <definedName name="THOF" localSheetId="60">#REF!</definedName>
    <definedName name="THOF" localSheetId="61">#REF!</definedName>
    <definedName name="THOF" localSheetId="50">#REF!</definedName>
    <definedName name="THOF" localSheetId="58">#REF!</definedName>
    <definedName name="THOF" localSheetId="48">#REF!</definedName>
    <definedName name="THOF" localSheetId="59">#REF!</definedName>
    <definedName name="THOF" localSheetId="57">#REF!</definedName>
    <definedName name="THOF" localSheetId="56">#REF!</definedName>
    <definedName name="THOF" localSheetId="55">#REF!</definedName>
    <definedName name="THOF" localSheetId="54">#REF!</definedName>
    <definedName name="THOF" localSheetId="52">#REF!</definedName>
    <definedName name="THOF" localSheetId="53">#REF!</definedName>
    <definedName name="THOF" localSheetId="51">#REF!</definedName>
    <definedName name="THOF" localSheetId="49">#REF!</definedName>
    <definedName name="THOF">THOF!$B$1</definedName>
    <definedName name="THOF_EQ" localSheetId="37">THOF!$B$12:$I$44</definedName>
    <definedName name="THOFNAV" localSheetId="37">THOF!$B$56:$B$63</definedName>
    <definedName name="TICF" localSheetId="60">#REF!</definedName>
    <definedName name="TICF" localSheetId="61">#REF!</definedName>
    <definedName name="TICF" localSheetId="50">#REF!</definedName>
    <definedName name="TICF" localSheetId="58">#REF!</definedName>
    <definedName name="TICF" localSheetId="48">#REF!</definedName>
    <definedName name="TICF" localSheetId="59">#REF!</definedName>
    <definedName name="TICF" localSheetId="57">#REF!</definedName>
    <definedName name="TICF" localSheetId="56">#REF!</definedName>
    <definedName name="TICF" localSheetId="55">#REF!</definedName>
    <definedName name="TICF" localSheetId="54">#REF!</definedName>
    <definedName name="TICF" localSheetId="52">#REF!</definedName>
    <definedName name="TICF" localSheetId="53">#REF!</definedName>
    <definedName name="TICF" localSheetId="51">#REF!</definedName>
    <definedName name="TICF" localSheetId="49">#REF!</definedName>
    <definedName name="TICF">TICF!$B$1</definedName>
    <definedName name="TICF_EQ" localSheetId="33">TICF!$B$12:$I$52</definedName>
    <definedName name="TICFNAV" localSheetId="33">TICF!$B$64:$B$71</definedName>
    <definedName name="TIFA" localSheetId="60">#REF!</definedName>
    <definedName name="TIFA" localSheetId="61">#REF!</definedName>
    <definedName name="TIFA" localSheetId="50">#REF!</definedName>
    <definedName name="TIFA" localSheetId="58">#REF!</definedName>
    <definedName name="TIFA" localSheetId="48">#REF!</definedName>
    <definedName name="TIFA" localSheetId="59">#REF!</definedName>
    <definedName name="TIFA" localSheetId="57">#REF!</definedName>
    <definedName name="TIFA" localSheetId="56">#REF!</definedName>
    <definedName name="TIFA" localSheetId="55">#REF!</definedName>
    <definedName name="TIFA" localSheetId="54">#REF!</definedName>
    <definedName name="TIFA" localSheetId="52">#REF!</definedName>
    <definedName name="TIFA" localSheetId="53">#REF!</definedName>
    <definedName name="TIFA" localSheetId="51">#REF!</definedName>
    <definedName name="TIFA" localSheetId="49">#REF!</definedName>
    <definedName name="TIFA">#REF!</definedName>
    <definedName name="TIFNA" localSheetId="60">#REF!</definedName>
    <definedName name="TIFNA" localSheetId="61">#REF!</definedName>
    <definedName name="TIFNA" localSheetId="50">#REF!</definedName>
    <definedName name="TIFNA" localSheetId="58">#REF!</definedName>
    <definedName name="TIFNA" localSheetId="48">#REF!</definedName>
    <definedName name="TIFNA" localSheetId="59">#REF!</definedName>
    <definedName name="TIFNA" localSheetId="57">#REF!</definedName>
    <definedName name="TIFNA" localSheetId="56">#REF!</definedName>
    <definedName name="TIFNA" localSheetId="55">#REF!</definedName>
    <definedName name="TIFNA" localSheetId="54">#REF!</definedName>
    <definedName name="TIFNA" localSheetId="52">#REF!</definedName>
    <definedName name="TIFNA" localSheetId="53">#REF!</definedName>
    <definedName name="TIFNA" localSheetId="51">#REF!</definedName>
    <definedName name="TIFNA" localSheetId="49">#REF!</definedName>
    <definedName name="TIFNA">TIFNA!$B$1</definedName>
    <definedName name="TIFNA_EQ" localSheetId="22">TIFNA!$B$12:$I$65</definedName>
    <definedName name="TIFNANAV" localSheetId="22">TIFNA!$B$77:$B$80</definedName>
    <definedName name="TIFSA" localSheetId="60">#REF!</definedName>
    <definedName name="TIFSA" localSheetId="61">#REF!</definedName>
    <definedName name="TIFSA" localSheetId="50">#REF!</definedName>
    <definedName name="TIFSA" localSheetId="58">#REF!</definedName>
    <definedName name="TIFSA" localSheetId="48">#REF!</definedName>
    <definedName name="TIFSA" localSheetId="59">#REF!</definedName>
    <definedName name="TIFSA" localSheetId="57">#REF!</definedName>
    <definedName name="TIFSA" localSheetId="56">#REF!</definedName>
    <definedName name="TIFSA" localSheetId="55">#REF!</definedName>
    <definedName name="TIFSA" localSheetId="54">#REF!</definedName>
    <definedName name="TIFSA" localSheetId="52">#REF!</definedName>
    <definedName name="TIFSA" localSheetId="53">#REF!</definedName>
    <definedName name="TIFSA" localSheetId="51">#REF!</definedName>
    <definedName name="TIFSA" localSheetId="49">#REF!</definedName>
    <definedName name="TIFSA">TIFSA!$B$1</definedName>
    <definedName name="TIFSA_EQ" localSheetId="9">TIFSA!$B$12:$I$44</definedName>
    <definedName name="TIFSANAV" localSheetId="9">TIFSA!$B$56:$B$59</definedName>
    <definedName name="TIGIF" localSheetId="60">#REF!</definedName>
    <definedName name="TIGIF" localSheetId="61">#REF!</definedName>
    <definedName name="TIGIF" localSheetId="50">#REF!</definedName>
    <definedName name="TIGIF" localSheetId="58">#REF!</definedName>
    <definedName name="TIGIF" localSheetId="48">#REF!</definedName>
    <definedName name="TIGIF" localSheetId="59">#REF!</definedName>
    <definedName name="TIGIF" localSheetId="57">#REF!</definedName>
    <definedName name="TIGIF" localSheetId="56">#REF!</definedName>
    <definedName name="TIGIF" localSheetId="55">#REF!</definedName>
    <definedName name="TIGIF" localSheetId="54">#REF!</definedName>
    <definedName name="TIGIF" localSheetId="52">#REF!</definedName>
    <definedName name="TIGIF" localSheetId="53">#REF!</definedName>
    <definedName name="TIGIF" localSheetId="51">#REF!</definedName>
    <definedName name="TIGIF" localSheetId="49">#REF!</definedName>
    <definedName name="TIGIF">#REF!</definedName>
    <definedName name="TINR" localSheetId="60">#REF!</definedName>
    <definedName name="TINR" localSheetId="61">#REF!</definedName>
    <definedName name="TINR" localSheetId="50">#REF!</definedName>
    <definedName name="TINR" localSheetId="58">#REF!</definedName>
    <definedName name="TINR" localSheetId="48">#REF!</definedName>
    <definedName name="TINR" localSheetId="59">#REF!</definedName>
    <definedName name="TINR" localSheetId="57">#REF!</definedName>
    <definedName name="TINR" localSheetId="56">#REF!</definedName>
    <definedName name="TINR" localSheetId="55">#REF!</definedName>
    <definedName name="TINR" localSheetId="54">#REF!</definedName>
    <definedName name="TINR" localSheetId="52">#REF!</definedName>
    <definedName name="TINR" localSheetId="53">#REF!</definedName>
    <definedName name="TINR" localSheetId="51">#REF!</definedName>
    <definedName name="TINR" localSheetId="49">#REF!</definedName>
    <definedName name="TINR">TINR!$B$1</definedName>
    <definedName name="TINR_EQ" localSheetId="28">TINR!$B$12:$I$77</definedName>
    <definedName name="TINRNAV" localSheetId="28">TINR!$B$89:$B$96</definedName>
    <definedName name="TIPF" localSheetId="60">#REF!</definedName>
    <definedName name="TIPF" localSheetId="61">#REF!</definedName>
    <definedName name="TIPF" localSheetId="50">#REF!</definedName>
    <definedName name="TIPF" localSheetId="58">#REF!</definedName>
    <definedName name="TIPF" localSheetId="48">#REF!</definedName>
    <definedName name="TIPF" localSheetId="59">#REF!</definedName>
    <definedName name="TIPF" localSheetId="57">#REF!</definedName>
    <definedName name="TIPF" localSheetId="56">#REF!</definedName>
    <definedName name="TIPF" localSheetId="55">#REF!</definedName>
    <definedName name="TIPF" localSheetId="54">#REF!</definedName>
    <definedName name="TIPF" localSheetId="52">#REF!</definedName>
    <definedName name="TIPF" localSheetId="53">#REF!</definedName>
    <definedName name="TIPF" localSheetId="51">#REF!</definedName>
    <definedName name="TIPF" localSheetId="49">#REF!</definedName>
    <definedName name="TIPF">#REF!</definedName>
    <definedName name="TIPFSP1" localSheetId="60">#REF!</definedName>
    <definedName name="TIPFSP1" localSheetId="61">#REF!</definedName>
    <definedName name="TIPFSP1" localSheetId="50">#REF!</definedName>
    <definedName name="TIPFSP1" localSheetId="58">#REF!</definedName>
    <definedName name="TIPFSP1" localSheetId="48">#REF!</definedName>
    <definedName name="TIPFSP1" localSheetId="59">#REF!</definedName>
    <definedName name="TIPFSP1" localSheetId="57">#REF!</definedName>
    <definedName name="TIPFSP1" localSheetId="56">#REF!</definedName>
    <definedName name="TIPFSP1" localSheetId="55">#REF!</definedName>
    <definedName name="TIPFSP1" localSheetId="54">#REF!</definedName>
    <definedName name="TIPFSP1" localSheetId="52">#REF!</definedName>
    <definedName name="TIPFSP1" localSheetId="53">#REF!</definedName>
    <definedName name="TIPFSP1" localSheetId="51">#REF!</definedName>
    <definedName name="TIPFSP1" localSheetId="49">#REF!</definedName>
    <definedName name="TIPFSP1">#REF!</definedName>
    <definedName name="TIPHF" localSheetId="60">#REF!</definedName>
    <definedName name="TIPHF" localSheetId="61">#REF!</definedName>
    <definedName name="TIPHF" localSheetId="50">#REF!</definedName>
    <definedName name="TIPHF" localSheetId="58">#REF!</definedName>
    <definedName name="TIPHF" localSheetId="48">#REF!</definedName>
    <definedName name="TIPHF" localSheetId="59">#REF!</definedName>
    <definedName name="TIPHF" localSheetId="57">#REF!</definedName>
    <definedName name="TIPHF" localSheetId="56">#REF!</definedName>
    <definedName name="TIPHF" localSheetId="55">#REF!</definedName>
    <definedName name="TIPHF" localSheetId="54">#REF!</definedName>
    <definedName name="TIPHF" localSheetId="52">#REF!</definedName>
    <definedName name="TIPHF" localSheetId="53">#REF!</definedName>
    <definedName name="TIPHF" localSheetId="51">#REF!</definedName>
    <definedName name="TIPHF" localSheetId="49">#REF!</definedName>
    <definedName name="TIPHF">TIPHF!$B$1</definedName>
    <definedName name="TIPHF_EQ" localSheetId="32">TIPHF!$B$12:$I$46</definedName>
    <definedName name="TIPHFNAV" localSheetId="32">TIPHF!$B$58:$B$65</definedName>
    <definedName name="TISF" localSheetId="60">#REF!</definedName>
    <definedName name="TISF" localSheetId="61">#REF!</definedName>
    <definedName name="TISF" localSheetId="50">#REF!</definedName>
    <definedName name="TISF" localSheetId="58">#REF!</definedName>
    <definedName name="TISF" localSheetId="48">#REF!</definedName>
    <definedName name="TISF" localSheetId="59">#REF!</definedName>
    <definedName name="TISF" localSheetId="57">#REF!</definedName>
    <definedName name="TISF" localSheetId="56">#REF!</definedName>
    <definedName name="TISF" localSheetId="55">#REF!</definedName>
    <definedName name="TISF" localSheetId="54">#REF!</definedName>
    <definedName name="TISF" localSheetId="52">#REF!</definedName>
    <definedName name="TISF" localSheetId="53">#REF!</definedName>
    <definedName name="TISF" localSheetId="51">#REF!</definedName>
    <definedName name="TISF" localSheetId="49">#REF!</definedName>
    <definedName name="TISF">TISF!$B$1</definedName>
    <definedName name="TISF_EQ" localSheetId="31">TISF!$B$12:$I$78</definedName>
    <definedName name="TISF_EQ_FU_Related" localSheetId="31">TISF!$B$79:$I$80</definedName>
    <definedName name="TISFNAV" localSheetId="31">TISF!$B$92:$B$99</definedName>
    <definedName name="TITSF" localSheetId="60">#REF!</definedName>
    <definedName name="TITSF" localSheetId="61">#REF!</definedName>
    <definedName name="TITSF" localSheetId="50">#REF!</definedName>
    <definedName name="TITSF" localSheetId="58">#REF!</definedName>
    <definedName name="TITSF" localSheetId="48">#REF!</definedName>
    <definedName name="TITSF" localSheetId="59">#REF!</definedName>
    <definedName name="TITSF" localSheetId="57">#REF!</definedName>
    <definedName name="TITSF" localSheetId="56">#REF!</definedName>
    <definedName name="TITSF" localSheetId="55">#REF!</definedName>
    <definedName name="TITSF" localSheetId="54">#REF!</definedName>
    <definedName name="TITSF" localSheetId="52">#REF!</definedName>
    <definedName name="TITSF" localSheetId="53">#REF!</definedName>
    <definedName name="TITSF" localSheetId="51">#REF!</definedName>
    <definedName name="TITSF" localSheetId="49">#REF!</definedName>
    <definedName name="TITSF">#REF!</definedName>
    <definedName name="TLF" localSheetId="60">TLF!$B$1</definedName>
    <definedName name="TLF" localSheetId="61">TLF!$B$1</definedName>
    <definedName name="TLF" localSheetId="58">TLF!$B$1</definedName>
    <definedName name="TLF" localSheetId="59">TLF!$B$1</definedName>
    <definedName name="TLF" localSheetId="57">TLF!$B$1</definedName>
    <definedName name="TLF">#REF!</definedName>
    <definedName name="TLF_Aif_cat" localSheetId="57">TLF!$B$121:$H$122</definedName>
    <definedName name="TLF_GOV_SEC" localSheetId="57">TLF!$B$22:$H$29</definedName>
    <definedName name="TLF_MM" localSheetId="57">TLF!$B$31:$H$119</definedName>
    <definedName name="TLFNAV" localSheetId="57">TLF!$B$137:$B$144</definedName>
    <definedName name="TLMF" localSheetId="60">#REF!</definedName>
    <definedName name="TLMF" localSheetId="61">#REF!</definedName>
    <definedName name="TLMF" localSheetId="50">#REF!</definedName>
    <definedName name="TLMF" localSheetId="58">#REF!</definedName>
    <definedName name="TLMF" localSheetId="48">#REF!</definedName>
    <definedName name="TLMF" localSheetId="59">#REF!</definedName>
    <definedName name="TLMF" localSheetId="57">#REF!</definedName>
    <definedName name="TLMF" localSheetId="56">#REF!</definedName>
    <definedName name="TLMF" localSheetId="55">#REF!</definedName>
    <definedName name="TLMF" localSheetId="54">#REF!</definedName>
    <definedName name="TLMF" localSheetId="52">#REF!</definedName>
    <definedName name="TLMF" localSheetId="53">#REF!</definedName>
    <definedName name="TLMF" localSheetId="51">#REF!</definedName>
    <definedName name="TLMF" localSheetId="49">#REF!</definedName>
    <definedName name="TLMF">#REF!</definedName>
    <definedName name="TMAOF" localSheetId="60">#REF!</definedName>
    <definedName name="TMAOF" localSheetId="61">#REF!</definedName>
    <definedName name="TMAOF" localSheetId="50">#REF!</definedName>
    <definedName name="TMAOF" localSheetId="58">#REF!</definedName>
    <definedName name="TMAOF" localSheetId="48">#REF!</definedName>
    <definedName name="TMAOF" localSheetId="59">#REF!</definedName>
    <definedName name="TMAOF" localSheetId="57">#REF!</definedName>
    <definedName name="TMAOF" localSheetId="56">#REF!</definedName>
    <definedName name="TMAOF" localSheetId="55">#REF!</definedName>
    <definedName name="TMAOF" localSheetId="54">#REF!</definedName>
    <definedName name="TMAOF" localSheetId="52">#REF!</definedName>
    <definedName name="TMAOF" localSheetId="53">#REF!</definedName>
    <definedName name="TMAOF" localSheetId="51">#REF!</definedName>
    <definedName name="TMAOF" localSheetId="49">#REF!</definedName>
    <definedName name="TMAOF">TMAOF!$B$1</definedName>
    <definedName name="TMAOF_Debt_Related" localSheetId="27">TMAOF!$B$135:$H$141</definedName>
    <definedName name="TMAOF_EQ" localSheetId="27">TMAOF!$B$12:$I$79</definedName>
    <definedName name="TMAOF_EQ_Related" localSheetId="27">TMAOF!$B$80:$I$110</definedName>
    <definedName name="TMAOF_GOV_SEC" localSheetId="27">TMAOF!$B$115:$H$133</definedName>
    <definedName name="TMAOF_MM" localSheetId="27">TMAOF!$B$143:$H$144</definedName>
    <definedName name="TMAOF_Mutual_F_Units" localSheetId="27">TMAOF!$B$112:$H$113</definedName>
    <definedName name="TMAOFNAV" localSheetId="27">TMAOF!$B$156:$B$163</definedName>
    <definedName name="TMCAPF" localSheetId="60">#REF!</definedName>
    <definedName name="TMCAPF" localSheetId="61">#REF!</definedName>
    <definedName name="TMCAPF" localSheetId="50">#REF!</definedName>
    <definedName name="TMCAPF" localSheetId="58">#REF!</definedName>
    <definedName name="TMCAPF" localSheetId="48">#REF!</definedName>
    <definedName name="TMCAPF" localSheetId="59">#REF!</definedName>
    <definedName name="TMCAPF" localSheetId="57">#REF!</definedName>
    <definedName name="TMCAPF" localSheetId="56">#REF!</definedName>
    <definedName name="TMCAPF" localSheetId="55">#REF!</definedName>
    <definedName name="TMCAPF" localSheetId="54">#REF!</definedName>
    <definedName name="TMCAPF" localSheetId="52">#REF!</definedName>
    <definedName name="TMCAPF" localSheetId="53">#REF!</definedName>
    <definedName name="TMCAPF" localSheetId="51">#REF!</definedName>
    <definedName name="TMCAPF" localSheetId="49">#REF!</definedName>
    <definedName name="TMCAPF">TMCAPF!$B$1</definedName>
    <definedName name="TMCAPF_EQ" localSheetId="36">TMCAPF!$B$12:$I$69</definedName>
    <definedName name="TMCAPF_EQ_FU_Related" localSheetId="36">TMCAPF!$B$70:$I$71</definedName>
    <definedName name="TMCAPFNAV" localSheetId="36">TMCAPF!$B$83:$B$90</definedName>
    <definedName name="TMIF" localSheetId="60">#REF!</definedName>
    <definedName name="TMIF" localSheetId="61">#REF!</definedName>
    <definedName name="TMIF" localSheetId="50">#REF!</definedName>
    <definedName name="TMIF" localSheetId="58">#REF!</definedName>
    <definedName name="TMIF" localSheetId="48">#REF!</definedName>
    <definedName name="TMIF" localSheetId="59">#REF!</definedName>
    <definedName name="TMIF" localSheetId="57">#REF!</definedName>
    <definedName name="TMIF" localSheetId="56">#REF!</definedName>
    <definedName name="TMIF" localSheetId="55">#REF!</definedName>
    <definedName name="TMIF" localSheetId="54">#REF!</definedName>
    <definedName name="TMIF" localSheetId="52">#REF!</definedName>
    <definedName name="TMIF" localSheetId="53">#REF!</definedName>
    <definedName name="TMIF" localSheetId="51">#REF!</definedName>
    <definedName name="TMIF" localSheetId="49">#REF!</definedName>
    <definedName name="TMIF">TMIF!$B$1</definedName>
    <definedName name="TMIF_Debt_Related" localSheetId="38">TMIF!$B$76:$H$77</definedName>
    <definedName name="TMIF_EQ" localSheetId="38">TMIF!$B$12:$I$42</definedName>
    <definedName name="TMIF_EQ_Related" localSheetId="38">TMIF!$B$43:$I$56</definedName>
    <definedName name="TMIF_GOV_SEC" localSheetId="38">TMIF!$B$69:$H$74</definedName>
    <definedName name="TMIF_Mutual_F_Units" localSheetId="38">TMIF!$B$65:$H$67</definedName>
    <definedName name="TMIFNAV" localSheetId="38">TMIF!$B$90:$B$101</definedName>
    <definedName name="TMPF" localSheetId="60">#REF!</definedName>
    <definedName name="TMPF" localSheetId="61">#REF!</definedName>
    <definedName name="TMPF" localSheetId="50">#REF!</definedName>
    <definedName name="TMPF" localSheetId="58">#REF!</definedName>
    <definedName name="TMPF" localSheetId="48">#REF!</definedName>
    <definedName name="TMPF" localSheetId="59">#REF!</definedName>
    <definedName name="TMPF" localSheetId="57">#REF!</definedName>
    <definedName name="TMPF" localSheetId="56">#REF!</definedName>
    <definedName name="TMPF" localSheetId="55">#REF!</definedName>
    <definedName name="TMPF" localSheetId="54">#REF!</definedName>
    <definedName name="TMPF" localSheetId="52">#REF!</definedName>
    <definedName name="TMPF" localSheetId="53">#REF!</definedName>
    <definedName name="TMPF" localSheetId="51">#REF!</definedName>
    <definedName name="TMPF" localSheetId="49">#REF!</definedName>
    <definedName name="TMPF">#REF!</definedName>
    <definedName name="TMULTICF" localSheetId="60">#REF!</definedName>
    <definedName name="TMULTICF" localSheetId="61">#REF!</definedName>
    <definedName name="TMULTICF" localSheetId="50">#REF!</definedName>
    <definedName name="TMULTICF" localSheetId="58">#REF!</definedName>
    <definedName name="TMULTICF" localSheetId="48">#REF!</definedName>
    <definedName name="TMULTICF" localSheetId="59">#REF!</definedName>
    <definedName name="TMULTICF" localSheetId="57">#REF!</definedName>
    <definedName name="TMULTICF" localSheetId="56">#REF!</definedName>
    <definedName name="TMULTICF" localSheetId="55">#REF!</definedName>
    <definedName name="TMULTICF" localSheetId="54">#REF!</definedName>
    <definedName name="TMULTICF" localSheetId="52">#REF!</definedName>
    <definedName name="TMULTICF" localSheetId="53">#REF!</definedName>
    <definedName name="TMULTICF" localSheetId="51">#REF!</definedName>
    <definedName name="TMULTICF" localSheetId="49">#REF!</definedName>
    <definedName name="TMULTICF">TMULTICF!$B$1</definedName>
    <definedName name="TMULTICF_EQ" localSheetId="26">TMULTICF!$B$12:$I$79</definedName>
    <definedName name="TMULTICF_EQ_FU_Related" localSheetId="26">TMULTICF!$B$80:$I$81</definedName>
    <definedName name="TMULTICFNAV" localSheetId="26">TMULTICF!$B$93:$B$100</definedName>
    <definedName name="TNAIF" localSheetId="60">#REF!</definedName>
    <definedName name="TNAIF" localSheetId="61">#REF!</definedName>
    <definedName name="TNAIF" localSheetId="50">#REF!</definedName>
    <definedName name="TNAIF" localSheetId="58">#REF!</definedName>
    <definedName name="TNAIF" localSheetId="48">#REF!</definedName>
    <definedName name="TNAIF" localSheetId="59">#REF!</definedName>
    <definedName name="TNAIF" localSheetId="57">#REF!</definedName>
    <definedName name="TNAIF" localSheetId="56">#REF!</definedName>
    <definedName name="TNAIF" localSheetId="55">#REF!</definedName>
    <definedName name="TNAIF" localSheetId="54">#REF!</definedName>
    <definedName name="TNAIF" localSheetId="52">#REF!</definedName>
    <definedName name="TNAIF" localSheetId="53">#REF!</definedName>
    <definedName name="TNAIF" localSheetId="51">#REF!</definedName>
    <definedName name="TNAIF" localSheetId="49">#REF!</definedName>
    <definedName name="TNAIF">TNAIF!$B$1</definedName>
    <definedName name="TNAIF_EQ" localSheetId="24">TNAIF!$B$12:$I$30</definedName>
    <definedName name="TNAIFNAV" localSheetId="24">TNAIF!$B$42:$B$45</definedName>
    <definedName name="TNETF" localSheetId="60">#REF!</definedName>
    <definedName name="TNETF" localSheetId="61">#REF!</definedName>
    <definedName name="TNETF" localSheetId="50">#REF!</definedName>
    <definedName name="TNETF" localSheetId="58">#REF!</definedName>
    <definedName name="TNETF" localSheetId="48">#REF!</definedName>
    <definedName name="TNETF" localSheetId="59">#REF!</definedName>
    <definedName name="TNETF" localSheetId="57">#REF!</definedName>
    <definedName name="TNETF" localSheetId="56">#REF!</definedName>
    <definedName name="TNETF" localSheetId="55">#REF!</definedName>
    <definedName name="TNETF" localSheetId="54">#REF!</definedName>
    <definedName name="TNETF" localSheetId="52">#REF!</definedName>
    <definedName name="TNETF" localSheetId="53">#REF!</definedName>
    <definedName name="TNETF" localSheetId="51">#REF!</definedName>
    <definedName name="TNETF" localSheetId="49">#REF!</definedName>
    <definedName name="TNETF">TNETF!$B$1</definedName>
    <definedName name="TNETF_EQ" localSheetId="25">TNETF!$B$12:$I$65</definedName>
    <definedName name="TNETFNAV" localSheetId="25">TNETF!$B$77:$B$78</definedName>
    <definedName name="TNFSIF" localSheetId="60">#REF!</definedName>
    <definedName name="TNFSIF" localSheetId="61">#REF!</definedName>
    <definedName name="TNFSIF" localSheetId="50">#REF!</definedName>
    <definedName name="TNFSIF" localSheetId="58">#REF!</definedName>
    <definedName name="TNFSIF" localSheetId="48">#REF!</definedName>
    <definedName name="TNFSIF" localSheetId="59">#REF!</definedName>
    <definedName name="TNFSIF" localSheetId="57">#REF!</definedName>
    <definedName name="TNFSIF" localSheetId="56">#REF!</definedName>
    <definedName name="TNFSIF" localSheetId="55">#REF!</definedName>
    <definedName name="TNFSIF" localSheetId="54">#REF!</definedName>
    <definedName name="TNFSIF" localSheetId="52">#REF!</definedName>
    <definedName name="TNFSIF" localSheetId="53">#REF!</definedName>
    <definedName name="TNFSIF" localSheetId="51">#REF!</definedName>
    <definedName name="TNFSIF" localSheetId="49">#REF!</definedName>
    <definedName name="TNFSIF">TNFSIF!$B$1</definedName>
    <definedName name="TNFSIF_EQ" localSheetId="23">TNFSIF!$B$12:$I$34</definedName>
    <definedName name="TNFSIFNAV" localSheetId="23">TNFSIF!$B$46:$B$49</definedName>
    <definedName name="TNGIF1226" localSheetId="60">TNGIF1226!$B$1</definedName>
    <definedName name="TNGIF1226" localSheetId="61">TNGIF1226!$B$1</definedName>
    <definedName name="TNGIF1226" localSheetId="58">TNGIF1226!$B$1</definedName>
    <definedName name="TNGIF1226" localSheetId="59">TNGIF1226!$B$1</definedName>
    <definedName name="TNGIF1226" localSheetId="57">TNGIF1226!$B$1</definedName>
    <definedName name="TNGIF1226" localSheetId="56">TNGIF1226!$B$1</definedName>
    <definedName name="TNGIF1226">#REF!</definedName>
    <definedName name="TNGIF1226_GOV_SEC" localSheetId="56">TNGIF1226!$B$22:$H$28</definedName>
    <definedName name="TNGIF1226NAV" localSheetId="56">TNGIF1226!$B$42:$B$49</definedName>
    <definedName name="TNGIF1229" localSheetId="60">TNGIF1229!$B$1</definedName>
    <definedName name="TNGIF1229" localSheetId="61">TNGIF1229!$B$1</definedName>
    <definedName name="TNGIF1229" localSheetId="58">TNGIF1229!$B$1</definedName>
    <definedName name="TNGIF1229" localSheetId="59">TNGIF1229!$B$1</definedName>
    <definedName name="TNGIF1229" localSheetId="57">TNGIF1229!$B$1</definedName>
    <definedName name="TNGIF1229" localSheetId="56">TNGIF1229!$B$1</definedName>
    <definedName name="TNGIF1229" localSheetId="55">TNGIF1229!$B$1</definedName>
    <definedName name="TNGIF1229">#REF!</definedName>
    <definedName name="TNGIF1229_GOV_SEC" localSheetId="55">TNGIF1229!$B$22:$H$27</definedName>
    <definedName name="TNGIF1229NAV" localSheetId="55">TNGIF1229!$B$41:$B$48</definedName>
    <definedName name="TNIDETF" localSheetId="60">#REF!</definedName>
    <definedName name="TNIDETF" localSheetId="61">#REF!</definedName>
    <definedName name="TNIDETF" localSheetId="50">#REF!</definedName>
    <definedName name="TNIDETF" localSheetId="58">#REF!</definedName>
    <definedName name="TNIDETF" localSheetId="48">#REF!</definedName>
    <definedName name="TNIDETF" localSheetId="59">#REF!</definedName>
    <definedName name="TNIDETF" localSheetId="57">#REF!</definedName>
    <definedName name="TNIDETF" localSheetId="56">#REF!</definedName>
    <definedName name="TNIDETF" localSheetId="55">#REF!</definedName>
    <definedName name="TNIDETF" localSheetId="54">#REF!</definedName>
    <definedName name="TNIDETF" localSheetId="52">#REF!</definedName>
    <definedName name="TNIDETF" localSheetId="53">#REF!</definedName>
    <definedName name="TNIDETF" localSheetId="51">#REF!</definedName>
    <definedName name="TNIDETF" localSheetId="49">#REF!</definedName>
    <definedName name="TNIDETF">TNIDETF!$B$1</definedName>
    <definedName name="TNIDETF_EQ" localSheetId="20">TNIDETF!$B$12:$I$44</definedName>
    <definedName name="TNIDETFNAV" localSheetId="20">TNIDETF!$B$55:$B$56</definedName>
    <definedName name="TNIDFOF" localSheetId="60">#REF!</definedName>
    <definedName name="TNIDFOF" localSheetId="61">#REF!</definedName>
    <definedName name="TNIDFOF" localSheetId="50">#REF!</definedName>
    <definedName name="TNIDFOF" localSheetId="58">#REF!</definedName>
    <definedName name="TNIDFOF" localSheetId="48">#REF!</definedName>
    <definedName name="TNIDFOF" localSheetId="59">#REF!</definedName>
    <definedName name="TNIDFOF" localSheetId="57">#REF!</definedName>
    <definedName name="TNIDFOF" localSheetId="56">#REF!</definedName>
    <definedName name="TNIDFOF" localSheetId="55">#REF!</definedName>
    <definedName name="TNIDFOF" localSheetId="54">#REF!</definedName>
    <definedName name="TNIDFOF" localSheetId="52">#REF!</definedName>
    <definedName name="TNIDFOF" localSheetId="53">#REF!</definedName>
    <definedName name="TNIDFOF" localSheetId="51">#REF!</definedName>
    <definedName name="TNIDFOF" localSheetId="49">#REF!</definedName>
    <definedName name="TNIDFOF">TNIDFOF!$B$1</definedName>
    <definedName name="TNIDFOF_Mutual_F_Units" localSheetId="21">TNIDFOF!$B$12:$H$13</definedName>
    <definedName name="TNIDFOFNAV" localSheetId="21">TNIDFOF!$B$25:$B$32</definedName>
    <definedName name="TNMIIF" localSheetId="60">#REF!</definedName>
    <definedName name="TNMIIF" localSheetId="61">#REF!</definedName>
    <definedName name="TNMIIF" localSheetId="50">#REF!</definedName>
    <definedName name="TNMIIF" localSheetId="58">#REF!</definedName>
    <definedName name="TNMIIF" localSheetId="48">#REF!</definedName>
    <definedName name="TNMIIF" localSheetId="59">#REF!</definedName>
    <definedName name="TNMIIF" localSheetId="57">#REF!</definedName>
    <definedName name="TNMIIF" localSheetId="56">#REF!</definedName>
    <definedName name="TNMIIF" localSheetId="55">#REF!</definedName>
    <definedName name="TNMIIF" localSheetId="54">#REF!</definedName>
    <definedName name="TNMIIF" localSheetId="52">#REF!</definedName>
    <definedName name="TNMIIF" localSheetId="53">#REF!</definedName>
    <definedName name="TNMIIF" localSheetId="51">#REF!</definedName>
    <definedName name="TNMIIF" localSheetId="49">#REF!</definedName>
    <definedName name="TNMIIF">TNMIIF!$B$1</definedName>
    <definedName name="TNMIIF_EQ" localSheetId="14">TNMIIF!$B$12:$I$89</definedName>
    <definedName name="TNMIIFNAV" localSheetId="14">TNMIIF!$B$101:$B$104</definedName>
    <definedName name="TNMIMIF" localSheetId="60">#REF!</definedName>
    <definedName name="TNMIMIF" localSheetId="61">#REF!</definedName>
    <definedName name="TNMIMIF" localSheetId="50">#REF!</definedName>
    <definedName name="TNMIMIF" localSheetId="58">#REF!</definedName>
    <definedName name="TNMIMIF" localSheetId="48">#REF!</definedName>
    <definedName name="TNMIMIF" localSheetId="59">#REF!</definedName>
    <definedName name="TNMIMIF" localSheetId="57">#REF!</definedName>
    <definedName name="TNMIMIF" localSheetId="56">#REF!</definedName>
    <definedName name="TNMIMIF" localSheetId="55">#REF!</definedName>
    <definedName name="TNMIMIF" localSheetId="54">#REF!</definedName>
    <definedName name="TNMIMIF" localSheetId="52">#REF!</definedName>
    <definedName name="TNMIMIF" localSheetId="53">#REF!</definedName>
    <definedName name="TNMIMIF" localSheetId="51">#REF!</definedName>
    <definedName name="TNMIMIF" localSheetId="49">#REF!</definedName>
    <definedName name="TNMIMIF">TNMIMIF!$B$1</definedName>
    <definedName name="TNMIMIF_EQ" localSheetId="15">TNMIMIF!$B$12:$I$90</definedName>
    <definedName name="TNMIMIFNAV" localSheetId="15">TNMIMIF!$B$103:$B$106</definedName>
    <definedName name="TNMMIF" localSheetId="60">#REF!</definedName>
    <definedName name="TNMMIF" localSheetId="61">#REF!</definedName>
    <definedName name="TNMMIF" localSheetId="50">#REF!</definedName>
    <definedName name="TNMMIF" localSheetId="58">#REF!</definedName>
    <definedName name="TNMMIF" localSheetId="48">#REF!</definedName>
    <definedName name="TNMMIF" localSheetId="59">#REF!</definedName>
    <definedName name="TNMMIF" localSheetId="57">#REF!</definedName>
    <definedName name="TNMMIF" localSheetId="56">#REF!</definedName>
    <definedName name="TNMMIF" localSheetId="55">#REF!</definedName>
    <definedName name="TNMMIF" localSheetId="54">#REF!</definedName>
    <definedName name="TNMMIF" localSheetId="52">#REF!</definedName>
    <definedName name="TNMMIF" localSheetId="53">#REF!</definedName>
    <definedName name="TNMMIF" localSheetId="51">#REF!</definedName>
    <definedName name="TNMMIF" localSheetId="49">#REF!</definedName>
    <definedName name="TNMMIF">TNMMIF!$B$1</definedName>
    <definedName name="TNMMIF_EQ" localSheetId="19">TNMMIF!$B$12:$I$64</definedName>
    <definedName name="TNMMIFNAV" localSheetId="19">TNMMIF!$B$76:$B$83</definedName>
    <definedName name="TNMSHIF" localSheetId="60">#REF!</definedName>
    <definedName name="TNMSHIF" localSheetId="61">#REF!</definedName>
    <definedName name="TNMSHIF" localSheetId="50">#REF!</definedName>
    <definedName name="TNMSHIF" localSheetId="58">#REF!</definedName>
    <definedName name="TNMSHIF" localSheetId="48">#REF!</definedName>
    <definedName name="TNMSHIF" localSheetId="59">#REF!</definedName>
    <definedName name="TNMSHIF" localSheetId="57">#REF!</definedName>
    <definedName name="TNMSHIF" localSheetId="56">#REF!</definedName>
    <definedName name="TNMSHIF" localSheetId="55">#REF!</definedName>
    <definedName name="TNMSHIF" localSheetId="54">#REF!</definedName>
    <definedName name="TNMSHIF" localSheetId="52">#REF!</definedName>
    <definedName name="TNMSHIF" localSheetId="53">#REF!</definedName>
    <definedName name="TNMSHIF" localSheetId="51">#REF!</definedName>
    <definedName name="TNMSHIF" localSheetId="49">#REF!</definedName>
    <definedName name="TNMSHIF">TNMSHIF!$B$1</definedName>
    <definedName name="TNMSHIF_EQ" localSheetId="18">TNMSHIF!$B$12:$I$45</definedName>
    <definedName name="TNMSHIFNAV" localSheetId="18">TNMSHIF!$B$57:$B$60</definedName>
    <definedName name="TNPBETF" localSheetId="60">#REF!</definedName>
    <definedName name="TNPBETF" localSheetId="61">#REF!</definedName>
    <definedName name="TNPBETF" localSheetId="50">#REF!</definedName>
    <definedName name="TNPBETF" localSheetId="58">#REF!</definedName>
    <definedName name="TNPBETF" localSheetId="48">#REF!</definedName>
    <definedName name="TNPBETF" localSheetId="59">#REF!</definedName>
    <definedName name="TNPBETF" localSheetId="57">#REF!</definedName>
    <definedName name="TNPBETF" localSheetId="56">#REF!</definedName>
    <definedName name="TNPBETF" localSheetId="55">#REF!</definedName>
    <definedName name="TNPBETF" localSheetId="54">#REF!</definedName>
    <definedName name="TNPBETF" localSheetId="52">#REF!</definedName>
    <definedName name="TNPBETF" localSheetId="53">#REF!</definedName>
    <definedName name="TNPBETF" localSheetId="51">#REF!</definedName>
    <definedName name="TNPBETF" localSheetId="49">#REF!</definedName>
    <definedName name="TNPBETF">TNPBETF!$B$1</definedName>
    <definedName name="TNPBETF_EQ" localSheetId="17">TNPBETF!$B$12:$I$24</definedName>
    <definedName name="TNPBETFNAV" localSheetId="17">TNPBETF!$B$35:$B$36</definedName>
    <definedName name="TNRIF" localSheetId="60">#REF!</definedName>
    <definedName name="TNRIF" localSheetId="61">#REF!</definedName>
    <definedName name="TNRIF" localSheetId="50">#REF!</definedName>
    <definedName name="TNRIF" localSheetId="58">#REF!</definedName>
    <definedName name="TNRIF" localSheetId="48">#REF!</definedName>
    <definedName name="TNRIF" localSheetId="59">#REF!</definedName>
    <definedName name="TNRIF" localSheetId="57">#REF!</definedName>
    <definedName name="TNRIF" localSheetId="56">#REF!</definedName>
    <definedName name="TNRIF" localSheetId="55">#REF!</definedName>
    <definedName name="TNRIF" localSheetId="54">#REF!</definedName>
    <definedName name="TNRIF" localSheetId="52">#REF!</definedName>
    <definedName name="TNRIF" localSheetId="53">#REF!</definedName>
    <definedName name="TNRIF" localSheetId="51">#REF!</definedName>
    <definedName name="TNRIF" localSheetId="49">#REF!</definedName>
    <definedName name="TNRIF">TNRIF!$B$1</definedName>
    <definedName name="TNRIF_EQ" localSheetId="16">TNRIF!$B$12:$I$24</definedName>
    <definedName name="TNRIFNAV" localSheetId="16">TNRIF!$B$36:$B$39</definedName>
    <definedName name="TNSIFDEC27" localSheetId="60">TNSIFDEC27!$B$1</definedName>
    <definedName name="TNSIFDEC27" localSheetId="61">TNSIFDEC27!$B$1</definedName>
    <definedName name="TNSIFDEC27" localSheetId="58">TNSIFDEC27!$B$1</definedName>
    <definedName name="TNSIFDEC27" localSheetId="59">TNSIFDEC27!$B$1</definedName>
    <definedName name="TNSIFDEC27" localSheetId="57">TNSIFDEC27!$B$1</definedName>
    <definedName name="TNSIFDEC27" localSheetId="56">TNSIFDEC27!$B$1</definedName>
    <definedName name="TNSIFDEC27" localSheetId="55">TNSIFDEC27!$B$1</definedName>
    <definedName name="TNSIFDEC27" localSheetId="54">TNSIFDEC27!$B$1</definedName>
    <definedName name="TNSIFDEC27">#REF!</definedName>
    <definedName name="TNSIFDEC27_Debt_Related" localSheetId="54">TNSIFDEC27!$B$53:$H$65</definedName>
    <definedName name="TNSIFDEC27_GOV_SEC" localSheetId="54">TNSIFDEC27!$B$22:$H$51</definedName>
    <definedName name="TNSIFDEC27NAV" localSheetId="54">TNSIFDEC27!$B$79:$B$86</definedName>
    <definedName name="TOF" localSheetId="60">TOF!$B$1</definedName>
    <definedName name="TOF" localSheetId="61">TOF!$B$1</definedName>
    <definedName name="TOF" localSheetId="58">TOF!$B$1</definedName>
    <definedName name="TOF" localSheetId="59">TOF!$B$1</definedName>
    <definedName name="TOF" localSheetId="57">TOF!$B$1</definedName>
    <definedName name="TOF" localSheetId="56">TOF!$B$1</definedName>
    <definedName name="TOF" localSheetId="55">TOF!$B$1</definedName>
    <definedName name="TOF" localSheetId="54">TOF!$B$1</definedName>
    <definedName name="TOF" localSheetId="52">TOF!$B$1</definedName>
    <definedName name="TOF" localSheetId="53">TOF!$B$1</definedName>
    <definedName name="TOF">#REF!</definedName>
    <definedName name="TOF_MM" localSheetId="52">TOF!$B$22:$H$29</definedName>
    <definedName name="TOFNAV" localSheetId="52">TOF!$B$44:$B$51</definedName>
    <definedName name="TOIIS" localSheetId="60">#REF!</definedName>
    <definedName name="TOIIS" localSheetId="61">#REF!</definedName>
    <definedName name="TOIIS" localSheetId="50">#REF!</definedName>
    <definedName name="TOIIS" localSheetId="58">#REF!</definedName>
    <definedName name="TOIIS" localSheetId="48">#REF!</definedName>
    <definedName name="TOIIS" localSheetId="59">#REF!</definedName>
    <definedName name="TOIIS" localSheetId="57">#REF!</definedName>
    <definedName name="TOIIS" localSheetId="56">#REF!</definedName>
    <definedName name="TOIIS" localSheetId="55">#REF!</definedName>
    <definedName name="TOIIS" localSheetId="54">#REF!</definedName>
    <definedName name="TOIIS" localSheetId="52">#REF!</definedName>
    <definedName name="TOIIS" localSheetId="53">#REF!</definedName>
    <definedName name="TOIIS" localSheetId="51">#REF!</definedName>
    <definedName name="TOIIS" localSheetId="49">#REF!</definedName>
    <definedName name="TOIIS">#REF!</definedName>
    <definedName name="TOIOS" localSheetId="60">#REF!</definedName>
    <definedName name="TOIOS" localSheetId="61">#REF!</definedName>
    <definedName name="TOIOS" localSheetId="50">#REF!</definedName>
    <definedName name="TOIOS" localSheetId="58">#REF!</definedName>
    <definedName name="TOIOS" localSheetId="48">#REF!</definedName>
    <definedName name="TOIOS" localSheetId="59">#REF!</definedName>
    <definedName name="TOIOS" localSheetId="57">#REF!</definedName>
    <definedName name="TOIOS" localSheetId="56">#REF!</definedName>
    <definedName name="TOIOS" localSheetId="55">#REF!</definedName>
    <definedName name="TOIOS" localSheetId="54">#REF!</definedName>
    <definedName name="TOIOS" localSheetId="52">#REF!</definedName>
    <definedName name="TOIOS" localSheetId="53">#REF!</definedName>
    <definedName name="TOIOS" localSheetId="51">#REF!</definedName>
    <definedName name="TOIOS" localSheetId="49">#REF!</definedName>
    <definedName name="TOIOS">#REF!</definedName>
    <definedName name="TOISS" localSheetId="60">#REF!</definedName>
    <definedName name="TOISS" localSheetId="61">#REF!</definedName>
    <definedName name="TOISS" localSheetId="50">#REF!</definedName>
    <definedName name="TOISS" localSheetId="58">#REF!</definedName>
    <definedName name="TOISS" localSheetId="48">#REF!</definedName>
    <definedName name="TOISS" localSheetId="59">#REF!</definedName>
    <definedName name="TOISS" localSheetId="57">#REF!</definedName>
    <definedName name="TOISS" localSheetId="56">#REF!</definedName>
    <definedName name="TOISS" localSheetId="55">#REF!</definedName>
    <definedName name="TOISS" localSheetId="54">#REF!</definedName>
    <definedName name="TOISS" localSheetId="52">#REF!</definedName>
    <definedName name="TOISS" localSheetId="53">#REF!</definedName>
    <definedName name="TOISS" localSheetId="51">#REF!</definedName>
    <definedName name="TOISS" localSheetId="49">#REF!</definedName>
    <definedName name="TOISS">#REF!</definedName>
    <definedName name="TQNTF" localSheetId="60">#REF!</definedName>
    <definedName name="TQNTF" localSheetId="61">#REF!</definedName>
    <definedName name="TQNTF" localSheetId="50">#REF!</definedName>
    <definedName name="TQNTF" localSheetId="58">#REF!</definedName>
    <definedName name="TQNTF" localSheetId="48">#REF!</definedName>
    <definedName name="TQNTF" localSheetId="59">#REF!</definedName>
    <definedName name="TQNTF" localSheetId="57">#REF!</definedName>
    <definedName name="TQNTF" localSheetId="56">#REF!</definedName>
    <definedName name="TQNTF" localSheetId="55">#REF!</definedName>
    <definedName name="TQNTF" localSheetId="54">#REF!</definedName>
    <definedName name="TQNTF" localSheetId="52">#REF!</definedName>
    <definedName name="TQNTF" localSheetId="53">#REF!</definedName>
    <definedName name="TQNTF" localSheetId="51">#REF!</definedName>
    <definedName name="TQNTF" localSheetId="49">#REF!</definedName>
    <definedName name="TQNTF">TQNTF!$B$1</definedName>
    <definedName name="TQNTF_EQ" localSheetId="13">TQNTF!$B$12:$I$44</definedName>
    <definedName name="TQNTFNAV" localSheetId="13">TQNTF!$B$56:$B$63</definedName>
    <definedName name="TREF" localSheetId="60">#REF!</definedName>
    <definedName name="TREF" localSheetId="61">#REF!</definedName>
    <definedName name="TREF" localSheetId="50">#REF!</definedName>
    <definedName name="TREF" localSheetId="58">#REF!</definedName>
    <definedName name="TREF" localSheetId="48">#REF!</definedName>
    <definedName name="TREF" localSheetId="59">#REF!</definedName>
    <definedName name="TREF" localSheetId="57">#REF!</definedName>
    <definedName name="TREF" localSheetId="56">#REF!</definedName>
    <definedName name="TREF" localSheetId="55">#REF!</definedName>
    <definedName name="TREF" localSheetId="54">#REF!</definedName>
    <definedName name="TREF" localSheetId="52">#REF!</definedName>
    <definedName name="TREF" localSheetId="53">#REF!</definedName>
    <definedName name="TREF" localSheetId="51">#REF!</definedName>
    <definedName name="TREF" localSheetId="49">#REF!</definedName>
    <definedName name="TREF">TREF!$B$1</definedName>
    <definedName name="TREF_EQ" localSheetId="12">TREF!$B$12:$I$57</definedName>
    <definedName name="TREFNAV" localSheetId="12">TREF!$B$69:$B$76</definedName>
    <definedName name="TRSFC" localSheetId="60">TRSFC!$B$1</definedName>
    <definedName name="TRSFC" localSheetId="61">TRSFC!$B$1</definedName>
    <definedName name="TRSFC" localSheetId="58">TRSFC!$B$1</definedName>
    <definedName name="TRSFC" localSheetId="59">TRSFC!$B$1</definedName>
    <definedName name="TRSFC" localSheetId="57">TRSFC!$B$1</definedName>
    <definedName name="TRSFC" localSheetId="56">TRSFC!$B$1</definedName>
    <definedName name="TRSFC" localSheetId="55">TRSFC!$B$1</definedName>
    <definedName name="TRSFC" localSheetId="54">TRSFC!$B$1</definedName>
    <definedName name="TRSFC" localSheetId="53">TRSFC!$B$1</definedName>
    <definedName name="TRSFC">#REF!</definedName>
    <definedName name="TRSFC_Debt_Related" localSheetId="53">TRSFC!$B$82:$H$85</definedName>
    <definedName name="TRSFC_EQ" localSheetId="53">TRSFC!$B$12:$I$68</definedName>
    <definedName name="TRSFC_GOV_SEC" localSheetId="53">TRSFC!$B$70:$H$80</definedName>
    <definedName name="TRSFCNAV" localSheetId="53">TRSFC!$B$99:$B$102</definedName>
    <definedName name="TRSFM" localSheetId="60">#REF!</definedName>
    <definedName name="TRSFM" localSheetId="61">#REF!</definedName>
    <definedName name="TRSFM" localSheetId="50">#REF!</definedName>
    <definedName name="TRSFM" localSheetId="58">#REF!</definedName>
    <definedName name="TRSFM" localSheetId="48">#REF!</definedName>
    <definedName name="TRSFM" localSheetId="59">#REF!</definedName>
    <definedName name="TRSFM" localSheetId="57">#REF!</definedName>
    <definedName name="TRSFM" localSheetId="56">#REF!</definedName>
    <definedName name="TRSFM" localSheetId="55">#REF!</definedName>
    <definedName name="TRSFM" localSheetId="54">#REF!</definedName>
    <definedName name="TRSFM" localSheetId="52">#REF!</definedName>
    <definedName name="TRSFM" localSheetId="53">#REF!</definedName>
    <definedName name="TRSFM" localSheetId="51">#REF!</definedName>
    <definedName name="TRSFM" localSheetId="49">#REF!</definedName>
    <definedName name="TRSFM">TRSFM!$B$1</definedName>
    <definedName name="TRSFM_Debt_Related" localSheetId="11">TRSFM!$B$83:$H$94</definedName>
    <definedName name="TRSFM_EQ" localSheetId="11">TRSFM!$B$12:$I$70</definedName>
    <definedName name="TRSFM_GOV_SEC" localSheetId="11">TRSFM!$B$72:$H$81</definedName>
    <definedName name="TRSFMNAV" localSheetId="11">TRSFM!$B$106:$B$109</definedName>
    <definedName name="TRSFP" localSheetId="60">#REF!</definedName>
    <definedName name="TRSFP" localSheetId="61">#REF!</definedName>
    <definedName name="TRSFP" localSheetId="50">#REF!</definedName>
    <definedName name="TRSFP" localSheetId="58">#REF!</definedName>
    <definedName name="TRSFP" localSheetId="48">#REF!</definedName>
    <definedName name="TRSFP" localSheetId="59">#REF!</definedName>
    <definedName name="TRSFP" localSheetId="57">#REF!</definedName>
    <definedName name="TRSFP" localSheetId="56">#REF!</definedName>
    <definedName name="TRSFP" localSheetId="55">#REF!</definedName>
    <definedName name="TRSFP" localSheetId="54">#REF!</definedName>
    <definedName name="TRSFP" localSheetId="52">#REF!</definedName>
    <definedName name="TRSFP" localSheetId="53">#REF!</definedName>
    <definedName name="TRSFP" localSheetId="51">#REF!</definedName>
    <definedName name="TRSFP" localSheetId="49">#REF!</definedName>
    <definedName name="TRSFP">TRSFP!$B$1</definedName>
    <definedName name="TRSFP_EQ" localSheetId="10">TRSFP!$B$12:$I$71</definedName>
    <definedName name="TRSFPNAV" localSheetId="10">TRSFP!$B$83:$B$86</definedName>
    <definedName name="TSCAPF" localSheetId="60">#REF!</definedName>
    <definedName name="TSCAPF" localSheetId="61">#REF!</definedName>
    <definedName name="TSCAPF" localSheetId="50">#REF!</definedName>
    <definedName name="TSCAPF" localSheetId="58">#REF!</definedName>
    <definedName name="TSCAPF" localSheetId="48">#REF!</definedName>
    <definedName name="TSCAPF" localSheetId="59">#REF!</definedName>
    <definedName name="TSCAPF" localSheetId="57">#REF!</definedName>
    <definedName name="TSCAPF" localSheetId="56">#REF!</definedName>
    <definedName name="TSCAPF" localSheetId="55">#REF!</definedName>
    <definedName name="TSCAPF" localSheetId="54">#REF!</definedName>
    <definedName name="TSCAPF" localSheetId="52">#REF!</definedName>
    <definedName name="TSCAPF" localSheetId="53">#REF!</definedName>
    <definedName name="TSCAPF" localSheetId="51">#REF!</definedName>
    <definedName name="TSCAPF" localSheetId="49">#REF!</definedName>
    <definedName name="TSCAPF">TSCAPF!$B$1</definedName>
    <definedName name="TSCAPF_EQ" localSheetId="8">TSCAPF!$B$12:$I$65</definedName>
    <definedName name="TSCAPF_EQ_FU_Related" localSheetId="8">TSCAPF!$B$66:$I$67</definedName>
    <definedName name="TSCAPFNAV" localSheetId="8">TSCAPF!$B$79:$B$86</definedName>
    <definedName name="TSIPF3" localSheetId="60">#REF!</definedName>
    <definedName name="TSIPF3" localSheetId="61">#REF!</definedName>
    <definedName name="TSIPF3" localSheetId="50">#REF!</definedName>
    <definedName name="TSIPF3" localSheetId="58">#REF!</definedName>
    <definedName name="TSIPF3" localSheetId="48">#REF!</definedName>
    <definedName name="TSIPF3" localSheetId="59">#REF!</definedName>
    <definedName name="TSIPF3" localSheetId="57">#REF!</definedName>
    <definedName name="TSIPF3" localSheetId="56">#REF!</definedName>
    <definedName name="TSIPF3" localSheetId="55">#REF!</definedName>
    <definedName name="TSIPF3" localSheetId="54">#REF!</definedName>
    <definedName name="TSIPF3" localSheetId="52">#REF!</definedName>
    <definedName name="TSIPF3" localSheetId="53">#REF!</definedName>
    <definedName name="TSIPF3" localSheetId="51">#REF!</definedName>
    <definedName name="TSIPF3" localSheetId="49">#REF!</definedName>
    <definedName name="TSIPF3">#REF!</definedName>
    <definedName name="TSLVETF" localSheetId="60">#REF!</definedName>
    <definedName name="TSLVETF" localSheetId="61">#REF!</definedName>
    <definedName name="TSLVETF" localSheetId="50">#REF!</definedName>
    <definedName name="TSLVETF" localSheetId="58">#REF!</definedName>
    <definedName name="TSLVETF" localSheetId="48">#REF!</definedName>
    <definedName name="TSLVETF" localSheetId="59">#REF!</definedName>
    <definedName name="TSLVETF" localSheetId="57">#REF!</definedName>
    <definedName name="TSLVETF" localSheetId="56">#REF!</definedName>
    <definedName name="TSLVETF" localSheetId="55">#REF!</definedName>
    <definedName name="TSLVETF" localSheetId="54">#REF!</definedName>
    <definedName name="TSLVETF" localSheetId="52">#REF!</definedName>
    <definedName name="TSLVETF" localSheetId="53">#REF!</definedName>
    <definedName name="TSLVETF" localSheetId="51">#REF!</definedName>
    <definedName name="TSLVETF" localSheetId="49">#REF!</definedName>
    <definedName name="TSLVETF">TSLVETF!$B$1</definedName>
    <definedName name="TSLVETF_EQ" localSheetId="5">TSLVETF!$B$12:$I$15</definedName>
    <definedName name="TSLVETFNAV" localSheetId="5">TSLVETF!$B$27</definedName>
    <definedName name="TSLVFOF" localSheetId="60">#REF!</definedName>
    <definedName name="TSLVFOF" localSheetId="61">#REF!</definedName>
    <definedName name="TSLVFOF" localSheetId="50">#REF!</definedName>
    <definedName name="TSLVFOF" localSheetId="58">#REF!</definedName>
    <definedName name="TSLVFOF" localSheetId="48">#REF!</definedName>
    <definedName name="TSLVFOF" localSheetId="59">#REF!</definedName>
    <definedName name="TSLVFOF" localSheetId="57">#REF!</definedName>
    <definedName name="TSLVFOF" localSheetId="56">#REF!</definedName>
    <definedName name="TSLVFOF" localSheetId="55">#REF!</definedName>
    <definedName name="TSLVFOF" localSheetId="54">#REF!</definedName>
    <definedName name="TSLVFOF" localSheetId="52">#REF!</definedName>
    <definedName name="TSLVFOF" localSheetId="53">#REF!</definedName>
    <definedName name="TSLVFOF" localSheetId="51">#REF!</definedName>
    <definedName name="TSLVFOF" localSheetId="49">#REF!</definedName>
    <definedName name="TSLVFOF">TSLVFOF!$B$1</definedName>
    <definedName name="TSLVFOF_EQ" localSheetId="3">TSLVFOF!$B$13:$I$16</definedName>
    <definedName name="TSLVFOFNAV" localSheetId="3">TSLVFOF!$B$31:$B$34</definedName>
    <definedName name="TSTBF" localSheetId="60">TSTBF!$B$1</definedName>
    <definedName name="TSTBF" localSheetId="61">TSTBF!$B$1</definedName>
    <definedName name="TSTBF" localSheetId="58">TSTBF!$B$1</definedName>
    <definedName name="TSTBF" localSheetId="59">TSTBF!$B$1</definedName>
    <definedName name="TSTBF" localSheetId="57">TSTBF!$B$1</definedName>
    <definedName name="TSTBF" localSheetId="56">TSTBF!$B$1</definedName>
    <definedName name="TSTBF" localSheetId="55">TSTBF!$B$1</definedName>
    <definedName name="TSTBF" localSheetId="54">TSTBF!$B$1</definedName>
    <definedName name="TSTBF" localSheetId="52">TSTBF!$B$1</definedName>
    <definedName name="TSTBF" localSheetId="53">TSTBF!$B$1</definedName>
    <definedName name="TSTBF" localSheetId="51">TSTBF!$B$1</definedName>
    <definedName name="TSTBF">#REF!</definedName>
    <definedName name="TSTBF_Aif_cat" localSheetId="51">TSTBF!$B$101:$H$102</definedName>
    <definedName name="TSTBF_Debt_Related" localSheetId="51">TSTBF!$B$57:$H$96</definedName>
    <definedName name="TSTBF_GOV_SEC" localSheetId="51">TSTBF!$B$25:$H$55</definedName>
    <definedName name="TSTBF_MM" localSheetId="51">TSTBF!$B$98:$H$99</definedName>
    <definedName name="TSTBF_Mutual_F_Units" localSheetId="51">TSTBF!$B$22:$H$23</definedName>
    <definedName name="TSTBFNAV" localSheetId="51">TSTBF!$B$116:$B$127</definedName>
    <definedName name="TTAF1" localSheetId="60">#REF!</definedName>
    <definedName name="TTAF1" localSheetId="61">#REF!</definedName>
    <definedName name="TTAF1" localSheetId="50">#REF!</definedName>
    <definedName name="TTAF1" localSheetId="58">#REF!</definedName>
    <definedName name="TTAF1" localSheetId="48">#REF!</definedName>
    <definedName name="TTAF1" localSheetId="59">#REF!</definedName>
    <definedName name="TTAF1" localSheetId="57">#REF!</definedName>
    <definedName name="TTAF1" localSheetId="56">#REF!</definedName>
    <definedName name="TTAF1" localSheetId="55">#REF!</definedName>
    <definedName name="TTAF1" localSheetId="54">#REF!</definedName>
    <definedName name="TTAF1" localSheetId="52">#REF!</definedName>
    <definedName name="TTAF1" localSheetId="53">#REF!</definedName>
    <definedName name="TTAF1" localSheetId="51">#REF!</definedName>
    <definedName name="TTAF1" localSheetId="49">#REF!</definedName>
    <definedName name="TTAF1">#REF!</definedName>
    <definedName name="TTMF" localSheetId="60">#REF!</definedName>
    <definedName name="TTMF" localSheetId="61">#REF!</definedName>
    <definedName name="TTMF" localSheetId="50">#REF!</definedName>
    <definedName name="TTMF" localSheetId="58">#REF!</definedName>
    <definedName name="TTMF" localSheetId="48">#REF!</definedName>
    <definedName name="TTMF" localSheetId="59">#REF!</definedName>
    <definedName name="TTMF" localSheetId="57">#REF!</definedName>
    <definedName name="TTMF" localSheetId="56">#REF!</definedName>
    <definedName name="TTMF" localSheetId="55">#REF!</definedName>
    <definedName name="TTMF" localSheetId="54">#REF!</definedName>
    <definedName name="TTMF" localSheetId="52">#REF!</definedName>
    <definedName name="TTMF" localSheetId="53">#REF!</definedName>
    <definedName name="TTMF" localSheetId="51">#REF!</definedName>
    <definedName name="TTMF" localSheetId="49">#REF!</definedName>
    <definedName name="TTMF">#REF!</definedName>
    <definedName name="TTMFSP1" localSheetId="60">#REF!</definedName>
    <definedName name="TTMFSP1" localSheetId="61">#REF!</definedName>
    <definedName name="TTMFSP1" localSheetId="50">#REF!</definedName>
    <definedName name="TTMFSP1" localSheetId="58">#REF!</definedName>
    <definedName name="TTMFSP1" localSheetId="48">#REF!</definedName>
    <definedName name="TTMFSP1" localSheetId="59">#REF!</definedName>
    <definedName name="TTMFSP1" localSheetId="57">#REF!</definedName>
    <definedName name="TTMFSP1" localSheetId="56">#REF!</definedName>
    <definedName name="TTMFSP1" localSheetId="55">#REF!</definedName>
    <definedName name="TTMFSP1" localSheetId="54">#REF!</definedName>
    <definedName name="TTMFSP1" localSheetId="52">#REF!</definedName>
    <definedName name="TTMFSP1" localSheetId="53">#REF!</definedName>
    <definedName name="TTMFSP1" localSheetId="51">#REF!</definedName>
    <definedName name="TTMFSP1" localSheetId="49">#REF!</definedName>
    <definedName name="TTMFSP1">#REF!</definedName>
    <definedName name="TTOFE" localSheetId="60">#REF!</definedName>
    <definedName name="TTOFE" localSheetId="61">#REF!</definedName>
    <definedName name="TTOFE" localSheetId="50">#REF!</definedName>
    <definedName name="TTOFE" localSheetId="58">#REF!</definedName>
    <definedName name="TTOFE" localSheetId="48">#REF!</definedName>
    <definedName name="TTOFE" localSheetId="59">#REF!</definedName>
    <definedName name="TTOFE" localSheetId="57">#REF!</definedName>
    <definedName name="TTOFE" localSheetId="56">#REF!</definedName>
    <definedName name="TTOFE" localSheetId="55">#REF!</definedName>
    <definedName name="TTOFE" localSheetId="54">#REF!</definedName>
    <definedName name="TTOFE" localSheetId="52">#REF!</definedName>
    <definedName name="TTOFE" localSheetId="53">#REF!</definedName>
    <definedName name="TTOFE" localSheetId="51">#REF!</definedName>
    <definedName name="TTOFE" localSheetId="49">#REF!</definedName>
    <definedName name="TTOFE">TTOFE!$B$1</definedName>
    <definedName name="TTOFE_EQ" localSheetId="29">TTOFE!$B$12:$I$71</definedName>
    <definedName name="TTOFENAV" localSheetId="29">TTOFE!$B$83:$B$90</definedName>
    <definedName name="TTSF96" localSheetId="60">#REF!</definedName>
    <definedName name="TTSF96" localSheetId="61">#REF!</definedName>
    <definedName name="TTSF96" localSheetId="50">#REF!</definedName>
    <definedName name="TTSF96" localSheetId="58">#REF!</definedName>
    <definedName name="TTSF96" localSheetId="48">#REF!</definedName>
    <definedName name="TTSF96" localSheetId="59">#REF!</definedName>
    <definedName name="TTSF96" localSheetId="57">#REF!</definedName>
    <definedName name="TTSF96" localSheetId="56">#REF!</definedName>
    <definedName name="TTSF96" localSheetId="55">#REF!</definedName>
    <definedName name="TTSF96" localSheetId="54">#REF!</definedName>
    <definedName name="TTSF96" localSheetId="52">#REF!</definedName>
    <definedName name="TTSF96" localSheetId="53">#REF!</definedName>
    <definedName name="TTSF96" localSheetId="51">#REF!</definedName>
    <definedName name="TTSF96" localSheetId="49">#REF!</definedName>
    <definedName name="TTSF96">TTSF96!$B$1</definedName>
    <definedName name="TTSF96_EQ" localSheetId="41">TTSF96!$B$12:$I$73</definedName>
    <definedName name="TTSF96NAV" localSheetId="41">TTSF96!$B$85:$B$92</definedName>
    <definedName name="TUDG3S" localSheetId="60">#REF!</definedName>
    <definedName name="TUDG3S" localSheetId="61">#REF!</definedName>
    <definedName name="TUDG3S" localSheetId="50">#REF!</definedName>
    <definedName name="TUDG3S" localSheetId="58">#REF!</definedName>
    <definedName name="TUDG3S" localSheetId="48">#REF!</definedName>
    <definedName name="TUDG3S" localSheetId="59">#REF!</definedName>
    <definedName name="TUDG3S" localSheetId="57">#REF!</definedName>
    <definedName name="TUDG3S" localSheetId="56">#REF!</definedName>
    <definedName name="TUDG3S" localSheetId="55">#REF!</definedName>
    <definedName name="TUDG3S" localSheetId="54">#REF!</definedName>
    <definedName name="TUDG3S" localSheetId="52">#REF!</definedName>
    <definedName name="TUDG3S" localSheetId="53">#REF!</definedName>
    <definedName name="TUDG3S" localSheetId="51">#REF!</definedName>
    <definedName name="TUDG3S" localSheetId="49">#REF!</definedName>
    <definedName name="TUDG3S">#REF!</definedName>
    <definedName name="TUDS" localSheetId="60">#REF!</definedName>
    <definedName name="TUDS" localSheetId="61">#REF!</definedName>
    <definedName name="TUDS" localSheetId="50">#REF!</definedName>
    <definedName name="TUDS" localSheetId="58">#REF!</definedName>
    <definedName name="TUDS" localSheetId="48">#REF!</definedName>
    <definedName name="TUDS" localSheetId="59">#REF!</definedName>
    <definedName name="TUDS" localSheetId="57">#REF!</definedName>
    <definedName name="TUDS" localSheetId="56">#REF!</definedName>
    <definedName name="TUDS" localSheetId="55">#REF!</definedName>
    <definedName name="TUDS" localSheetId="54">#REF!</definedName>
    <definedName name="TUDS" localSheetId="52">#REF!</definedName>
    <definedName name="TUDS" localSheetId="53">#REF!</definedName>
    <definedName name="TUDS" localSheetId="51">#REF!</definedName>
    <definedName name="TUDS" localSheetId="49">#REF!</definedName>
    <definedName name="TUDS">#REF!</definedName>
    <definedName name="TURG3S" localSheetId="60">#REF!</definedName>
    <definedName name="TURG3S" localSheetId="61">#REF!</definedName>
    <definedName name="TURG3S" localSheetId="50">#REF!</definedName>
    <definedName name="TURG3S" localSheetId="58">#REF!</definedName>
    <definedName name="TURG3S" localSheetId="48">#REF!</definedName>
    <definedName name="TURG3S" localSheetId="59">#REF!</definedName>
    <definedName name="TURG3S" localSheetId="57">#REF!</definedName>
    <definedName name="TURG3S" localSheetId="56">#REF!</definedName>
    <definedName name="TURG3S" localSheetId="55">#REF!</definedName>
    <definedName name="TURG3S" localSheetId="54">#REF!</definedName>
    <definedName name="TURG3S" localSheetId="52">#REF!</definedName>
    <definedName name="TURG3S" localSheetId="53">#REF!</definedName>
    <definedName name="TURG3S" localSheetId="51">#REF!</definedName>
    <definedName name="TURG3S" localSheetId="49">#REF!</definedName>
    <definedName name="TURG3S">#REF!</definedName>
    <definedName name="TURS">#REF!</definedName>
    <definedName name="TUSTF" localSheetId="60">TUSTF!$B$1</definedName>
    <definedName name="TUSTF" localSheetId="61">TUSTF!$B$1</definedName>
    <definedName name="TUSTF" localSheetId="50">TUSTF!$B$1</definedName>
    <definedName name="TUSTF" localSheetId="58">TUSTF!$B$1</definedName>
    <definedName name="TUSTF" localSheetId="59">TUSTF!$B$1</definedName>
    <definedName name="TUSTF" localSheetId="57">TUSTF!$B$1</definedName>
    <definedName name="TUSTF" localSheetId="56">TUSTF!$B$1</definedName>
    <definedName name="TUSTF" localSheetId="55">TUSTF!$B$1</definedName>
    <definedName name="TUSTF" localSheetId="54">TUSTF!$B$1</definedName>
    <definedName name="TUSTF" localSheetId="52">TUSTF!$B$1</definedName>
    <definedName name="TUSTF" localSheetId="53">TUSTF!$B$1</definedName>
    <definedName name="TUSTF" localSheetId="51">TUSTF!$B$1</definedName>
    <definedName name="TUSTF" localSheetId="49">TUSTF!$B$1</definedName>
    <definedName name="TUSTF">#REF!</definedName>
    <definedName name="TUSTF_Aif_cat" localSheetId="49">TUSTF!$B$81:$H$82</definedName>
    <definedName name="TUSTF_Debt_Related" localSheetId="49">TUSTF!$B$30:$H$43</definedName>
    <definedName name="TUSTF_GOV_SEC" localSheetId="49">TUSTF!$B$22:$H$28</definedName>
    <definedName name="TUSTF_MM" localSheetId="49">TUSTF!$B$45:$H$79</definedName>
    <definedName name="TUSTFNAV" localSheetId="49">TUSTF!$B$96:$B$107</definedName>
    <definedName name="TVFS1" localSheetId="60">#REF!</definedName>
    <definedName name="TVFS1" localSheetId="61">#REF!</definedName>
    <definedName name="TVFS1" localSheetId="50">#REF!</definedName>
    <definedName name="TVFS1" localSheetId="58">#REF!</definedName>
    <definedName name="TVFS1" localSheetId="48">#REF!</definedName>
    <definedName name="TVFS1" localSheetId="59">#REF!</definedName>
    <definedName name="TVFS1" localSheetId="57">#REF!</definedName>
    <definedName name="TVFS1" localSheetId="56">#REF!</definedName>
    <definedName name="TVFS1" localSheetId="55">#REF!</definedName>
    <definedName name="TVFS1" localSheetId="54">#REF!</definedName>
    <definedName name="TVFS1" localSheetId="52">#REF!</definedName>
    <definedName name="TVFS1" localSheetId="53">#REF!</definedName>
    <definedName name="TVFS1" localSheetId="51">#REF!</definedName>
    <definedName name="TVFS1" localSheetId="49">#REF!</definedName>
    <definedName name="TVFS1">#REF!</definedName>
    <definedName name="TVFS2" localSheetId="60">#REF!</definedName>
    <definedName name="TVFS2" localSheetId="61">#REF!</definedName>
    <definedName name="TVFS2" localSheetId="50">#REF!</definedName>
    <definedName name="TVFS2" localSheetId="58">#REF!</definedName>
    <definedName name="TVFS2" localSheetId="48">#REF!</definedName>
    <definedName name="TVFS2" localSheetId="59">#REF!</definedName>
    <definedName name="TVFS2" localSheetId="57">#REF!</definedName>
    <definedName name="TVFS2" localSheetId="56">#REF!</definedName>
    <definedName name="TVFS2" localSheetId="55">#REF!</definedName>
    <definedName name="TVFS2" localSheetId="54">#REF!</definedName>
    <definedName name="TVFS2" localSheetId="52">#REF!</definedName>
    <definedName name="TVFS2" localSheetId="53">#REF!</definedName>
    <definedName name="TVFS2" localSheetId="51">#REF!</definedName>
    <definedName name="TVFS2" localSheetId="49">#REF!</definedName>
    <definedName name="TVFS2">#REF!</definedName>
    <definedName name="TYCF" localSheetId="60">#REF!</definedName>
    <definedName name="TYCF" localSheetId="61">#REF!</definedName>
    <definedName name="TYCF" localSheetId="50">#REF!</definedName>
    <definedName name="TYCF" localSheetId="58">#REF!</definedName>
    <definedName name="TYCF" localSheetId="48">#REF!</definedName>
    <definedName name="TYCF" localSheetId="59">#REF!</definedName>
    <definedName name="TYCF" localSheetId="57">#REF!</definedName>
    <definedName name="TYCF" localSheetId="56">#REF!</definedName>
    <definedName name="TYCF" localSheetId="55">#REF!</definedName>
    <definedName name="TYCF" localSheetId="54">#REF!</definedName>
    <definedName name="TYCF" localSheetId="52">#REF!</definedName>
    <definedName name="TYCF" localSheetId="53">#REF!</definedName>
    <definedName name="TYCF" localSheetId="51">#REF!</definedName>
    <definedName name="TYCF" localSheetId="49">#REF!</definedName>
    <definedName name="TYCF">TYCF!$B$1</definedName>
    <definedName name="TYCF_EQ" localSheetId="7">TYCF!$B$12:$I$72</definedName>
    <definedName name="TYCF_EQ_FU_Related" localSheetId="7">TYCF!$B$73:$I$74</definedName>
    <definedName name="TYCFNAV" localSheetId="7">TYCF!$B$87:$B$90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1" i="31" l="1"/>
  <c r="H82" i="26"/>
  <c r="H72" i="37"/>
  <c r="H68" i="8"/>
  <c r="H75" i="7"/>
  <c r="E62" i="48"/>
  <c r="C62" i="48"/>
  <c r="E61" i="48"/>
  <c r="C61" i="48"/>
  <c r="E60" i="48"/>
  <c r="C60" i="48"/>
  <c r="E59" i="48"/>
  <c r="C59" i="48"/>
  <c r="E58" i="48"/>
  <c r="C58" i="48"/>
  <c r="E57" i="48"/>
  <c r="C57" i="48"/>
  <c r="E56" i="48"/>
  <c r="C56" i="48"/>
  <c r="E55" i="48"/>
  <c r="C55" i="48"/>
  <c r="E54" i="48"/>
  <c r="C54" i="48"/>
  <c r="E53" i="48"/>
  <c r="C53" i="48"/>
  <c r="C52" i="48"/>
  <c r="C51" i="48"/>
  <c r="E50" i="48"/>
  <c r="C50" i="48"/>
  <c r="C49" i="48"/>
  <c r="E48" i="48"/>
  <c r="C48" i="48"/>
  <c r="E47" i="48"/>
  <c r="C47" i="48"/>
  <c r="E46" i="48"/>
  <c r="C46" i="48"/>
  <c r="E45" i="48"/>
  <c r="C45" i="48"/>
  <c r="C44" i="48"/>
  <c r="C43" i="48"/>
  <c r="E42" i="48"/>
  <c r="C42" i="48"/>
  <c r="E41" i="48"/>
  <c r="C41" i="48"/>
  <c r="E40" i="48"/>
  <c r="C40" i="48"/>
  <c r="E39" i="48"/>
  <c r="C39" i="48"/>
  <c r="E38" i="48"/>
  <c r="C38" i="48"/>
  <c r="E37" i="48"/>
  <c r="C37" i="48"/>
  <c r="E36" i="48"/>
  <c r="C36" i="48"/>
  <c r="E35" i="48"/>
  <c r="C35" i="48"/>
  <c r="E34" i="48"/>
  <c r="C34" i="48"/>
  <c r="E33" i="48"/>
  <c r="C33" i="48"/>
  <c r="C32" i="48"/>
  <c r="E31" i="48"/>
  <c r="C31" i="48"/>
  <c r="E30" i="48"/>
  <c r="C30" i="48"/>
  <c r="E29" i="48"/>
  <c r="C29" i="48"/>
  <c r="E28" i="48"/>
  <c r="C28" i="48"/>
  <c r="E27" i="48"/>
  <c r="C27" i="48"/>
  <c r="C26" i="48"/>
  <c r="E25" i="48"/>
  <c r="C25" i="48"/>
  <c r="E24" i="48"/>
  <c r="C24" i="48"/>
  <c r="E23" i="48"/>
  <c r="C23" i="48"/>
  <c r="E22" i="48"/>
  <c r="C22" i="48"/>
  <c r="C21" i="48"/>
  <c r="C20" i="48"/>
  <c r="C19" i="48"/>
  <c r="E18" i="48"/>
  <c r="C18" i="48"/>
  <c r="E17" i="48"/>
  <c r="C17" i="48"/>
  <c r="E16" i="48"/>
  <c r="C16" i="48"/>
  <c r="E15" i="48"/>
  <c r="C15" i="48"/>
  <c r="E14" i="48"/>
  <c r="C14" i="48"/>
  <c r="E13" i="48"/>
  <c r="C13" i="48"/>
  <c r="E12" i="48"/>
  <c r="C12" i="48"/>
  <c r="E11" i="48"/>
  <c r="C11" i="48"/>
  <c r="E10" i="48"/>
  <c r="C10" i="48"/>
  <c r="E9" i="48"/>
  <c r="C9" i="48"/>
  <c r="E8" i="48"/>
  <c r="C8" i="48"/>
  <c r="E7" i="48"/>
  <c r="C7" i="48"/>
  <c r="E6" i="48"/>
  <c r="C6" i="48"/>
  <c r="E5" i="48"/>
  <c r="C5" i="48"/>
  <c r="A5" i="48"/>
  <c r="A6" i="48" s="1"/>
  <c r="A7" i="48" s="1"/>
  <c r="A8" i="48" s="1"/>
  <c r="A9" i="48" s="1"/>
  <c r="A10" i="48" s="1"/>
  <c r="A11" i="48" s="1"/>
  <c r="A12" i="48" s="1"/>
  <c r="A13" i="48" s="1"/>
  <c r="A14" i="48" s="1"/>
  <c r="A15" i="48" s="1"/>
  <c r="A16" i="48" s="1"/>
  <c r="A17" i="48" s="1"/>
  <c r="A18" i="48" s="1"/>
  <c r="A19" i="48" s="1"/>
  <c r="A20" i="48" s="1"/>
  <c r="A21" i="48" s="1"/>
  <c r="A22" i="48" s="1"/>
  <c r="A23" i="48" s="1"/>
  <c r="A24" i="48" s="1"/>
  <c r="A25" i="48" s="1"/>
  <c r="A26" i="48" s="1"/>
  <c r="A27" i="48" s="1"/>
  <c r="A28" i="48" s="1"/>
  <c r="A29" i="48" s="1"/>
  <c r="A30" i="48" s="1"/>
  <c r="A31" i="48" s="1"/>
  <c r="A32" i="48" s="1"/>
  <c r="A33" i="48" s="1"/>
  <c r="A34" i="48" s="1"/>
  <c r="A35" i="48" s="1"/>
  <c r="A36" i="48" s="1"/>
  <c r="A37" i="48" s="1"/>
  <c r="A38" i="48" s="1"/>
  <c r="A39" i="48" s="1"/>
  <c r="A40" i="48" s="1"/>
  <c r="A41" i="48" s="1"/>
  <c r="A42" i="48" s="1"/>
  <c r="A43" i="48" s="1"/>
  <c r="A44" i="48" s="1"/>
  <c r="A45" i="48" s="1"/>
  <c r="A46" i="48" s="1"/>
  <c r="A47" i="48" s="1"/>
  <c r="A48" i="48" s="1"/>
  <c r="A49" i="48" s="1"/>
  <c r="A50" i="48" s="1"/>
  <c r="A51" i="48" s="1"/>
  <c r="A52" i="48" s="1"/>
  <c r="A53" i="48" s="1"/>
  <c r="A54" i="48" s="1"/>
  <c r="A55" i="48" s="1"/>
  <c r="A56" i="48" s="1"/>
  <c r="A57" i="48" s="1"/>
  <c r="A58" i="48" s="1"/>
  <c r="A59" i="48" s="1"/>
  <c r="A60" i="48" s="1"/>
  <c r="A61" i="48" s="1"/>
  <c r="A62" i="48" s="1"/>
  <c r="E4" i="48"/>
  <c r="C4" i="48"/>
  <c r="F122" i="26" l="1"/>
  <c r="G204" i="46"/>
  <c r="H204" i="46"/>
  <c r="G203" i="46"/>
  <c r="H203" i="46"/>
  <c r="G118" i="46"/>
  <c r="H118" i="46"/>
  <c r="G115" i="46"/>
  <c r="H115" i="46"/>
  <c r="G304" i="47"/>
  <c r="H304" i="47"/>
  <c r="C271" i="39"/>
  <c r="C265" i="39"/>
  <c r="G64" i="39"/>
  <c r="H64" i="39"/>
  <c r="G57" i="39"/>
  <c r="H57" i="39"/>
  <c r="C273" i="39" l="1"/>
  <c r="C396" i="27"/>
  <c r="C382" i="27"/>
  <c r="G111" i="27"/>
  <c r="G97" i="27"/>
  <c r="H97" i="27"/>
  <c r="H111" i="27"/>
  <c r="C398" i="27" l="1"/>
  <c r="G49" i="63" l="1"/>
  <c r="H49" i="63"/>
  <c r="G97" i="63"/>
  <c r="H97" i="63"/>
  <c r="G100" i="63"/>
  <c r="H100" i="63"/>
  <c r="G31" i="62"/>
  <c r="H31" i="62"/>
  <c r="G35" i="61"/>
  <c r="H35" i="61"/>
  <c r="G30" i="60"/>
  <c r="H30" i="60"/>
  <c r="H47" i="60" s="1"/>
  <c r="H48" i="60" s="1"/>
  <c r="G42" i="60"/>
  <c r="H42" i="60"/>
  <c r="G45" i="60"/>
  <c r="G47" i="60" s="1"/>
  <c r="G48" i="60" s="1"/>
  <c r="H45" i="60"/>
  <c r="G30" i="59"/>
  <c r="H30" i="59"/>
  <c r="G120" i="59"/>
  <c r="H120" i="59"/>
  <c r="G123" i="59"/>
  <c r="H123" i="59"/>
  <c r="G29" i="58"/>
  <c r="H29" i="58"/>
  <c r="G28" i="57"/>
  <c r="H28" i="57"/>
  <c r="G52" i="56"/>
  <c r="H52" i="56"/>
  <c r="G66" i="56"/>
  <c r="H66" i="56"/>
  <c r="G69" i="55"/>
  <c r="H69" i="55"/>
  <c r="G81" i="55"/>
  <c r="H81" i="55"/>
  <c r="G86" i="55"/>
  <c r="H86" i="55"/>
  <c r="G30" i="54"/>
  <c r="H30" i="54"/>
  <c r="G24" i="53"/>
  <c r="H24" i="53"/>
  <c r="G56" i="53"/>
  <c r="H56" i="53"/>
  <c r="G97" i="53"/>
  <c r="H97" i="53"/>
  <c r="G100" i="53"/>
  <c r="H100" i="53"/>
  <c r="G103" i="53"/>
  <c r="H103" i="53"/>
  <c r="G39" i="52"/>
  <c r="H39" i="52"/>
  <c r="G74" i="52"/>
  <c r="H74" i="52"/>
  <c r="G90" i="52"/>
  <c r="H90" i="52"/>
  <c r="G93" i="52"/>
  <c r="H93" i="52"/>
  <c r="G29" i="51"/>
  <c r="H29" i="51"/>
  <c r="G44" i="51"/>
  <c r="H44" i="51"/>
  <c r="G80" i="51"/>
  <c r="H80" i="51"/>
  <c r="G83" i="51"/>
  <c r="H83" i="51"/>
  <c r="G85" i="50"/>
  <c r="H85" i="50"/>
  <c r="G88" i="50"/>
  <c r="H88" i="50"/>
  <c r="C75" i="20" l="1"/>
  <c r="C74" i="20"/>
  <c r="F191" i="27" l="1"/>
  <c r="F121" i="31"/>
  <c r="F98" i="12"/>
  <c r="F112" i="29"/>
  <c r="F171" i="34"/>
  <c r="F124" i="42"/>
  <c r="F242" i="46"/>
  <c r="F370" i="47"/>
  <c r="C1474" i="47" l="1"/>
  <c r="C1235" i="47"/>
  <c r="H329" i="47"/>
  <c r="G329" i="47"/>
  <c r="H319" i="47"/>
  <c r="G319" i="47"/>
  <c r="H308" i="47"/>
  <c r="G308" i="47"/>
  <c r="C561" i="46"/>
  <c r="C556" i="46"/>
  <c r="C531" i="46"/>
  <c r="C468" i="46"/>
  <c r="H201" i="46"/>
  <c r="G201" i="46"/>
  <c r="H196" i="46"/>
  <c r="G196" i="46"/>
  <c r="H145" i="46"/>
  <c r="G145" i="46"/>
  <c r="H121" i="46"/>
  <c r="G121" i="46"/>
  <c r="H47" i="45"/>
  <c r="G47" i="45"/>
  <c r="H100" i="44"/>
  <c r="G100" i="44"/>
  <c r="H97" i="44"/>
  <c r="G97" i="44"/>
  <c r="H49" i="43"/>
  <c r="G49" i="43"/>
  <c r="H84" i="42"/>
  <c r="G84" i="42"/>
  <c r="H81" i="42"/>
  <c r="G81" i="42"/>
  <c r="H74" i="41"/>
  <c r="G74" i="41"/>
  <c r="H61" i="40"/>
  <c r="G61" i="40"/>
  <c r="C239" i="39"/>
  <c r="C214" i="39"/>
  <c r="H78" i="39"/>
  <c r="G78" i="39"/>
  <c r="H75" i="39"/>
  <c r="G75" i="39"/>
  <c r="H68" i="39"/>
  <c r="G68" i="39"/>
  <c r="H79" i="38"/>
  <c r="G79" i="38"/>
  <c r="G72" i="37"/>
  <c r="H45" i="36"/>
  <c r="G45" i="36"/>
  <c r="H45" i="35"/>
  <c r="G45" i="35"/>
  <c r="H120" i="34"/>
  <c r="G120" i="34"/>
  <c r="H117" i="34"/>
  <c r="G117" i="34"/>
  <c r="H99" i="34"/>
  <c r="G99" i="34"/>
  <c r="H61" i="34"/>
  <c r="G61" i="34"/>
  <c r="H53" i="33"/>
  <c r="G53" i="33"/>
  <c r="H47" i="32"/>
  <c r="G47" i="32"/>
  <c r="G81" i="31"/>
  <c r="H66" i="30"/>
  <c r="G66" i="30"/>
  <c r="H72" i="29"/>
  <c r="G72" i="29"/>
  <c r="H78" i="28"/>
  <c r="G78" i="28"/>
  <c r="C314" i="27"/>
  <c r="C288" i="27"/>
  <c r="H145" i="27"/>
  <c r="G145" i="27"/>
  <c r="H142" i="27"/>
  <c r="G142" i="27"/>
  <c r="H134" i="27"/>
  <c r="G134" i="27"/>
  <c r="H114" i="27"/>
  <c r="G114" i="27"/>
  <c r="C141" i="26"/>
  <c r="C137" i="26"/>
  <c r="G82" i="26"/>
  <c r="H66" i="25"/>
  <c r="G66" i="25"/>
  <c r="H66" i="24"/>
  <c r="G66" i="24"/>
  <c r="H31" i="23"/>
  <c r="G31" i="23"/>
  <c r="H35" i="22"/>
  <c r="G35" i="22"/>
  <c r="H14" i="21"/>
  <c r="G14" i="21"/>
  <c r="H45" i="20"/>
  <c r="G45" i="20"/>
  <c r="H65" i="19"/>
  <c r="G65" i="19"/>
  <c r="H46" i="18"/>
  <c r="G46" i="18"/>
  <c r="H25" i="17"/>
  <c r="G25" i="17"/>
  <c r="H25" i="16"/>
  <c r="G25" i="16"/>
  <c r="H91" i="15"/>
  <c r="G91" i="15"/>
  <c r="H90" i="14"/>
  <c r="G90" i="14"/>
  <c r="H45" i="13"/>
  <c r="G45" i="13"/>
  <c r="H58" i="12"/>
  <c r="G58" i="12"/>
  <c r="H95" i="11"/>
  <c r="G95" i="11"/>
  <c r="H82" i="11"/>
  <c r="G82" i="11"/>
  <c r="H71" i="11"/>
  <c r="G71" i="11"/>
  <c r="H72" i="10"/>
  <c r="G72" i="10"/>
  <c r="H45" i="9"/>
  <c r="G45" i="9"/>
  <c r="G68" i="8"/>
  <c r="G75" i="7"/>
  <c r="H17" i="6"/>
  <c r="G17" i="6"/>
  <c r="H16" i="5"/>
  <c r="G16" i="5"/>
  <c r="H17" i="3"/>
  <c r="G17" i="3"/>
  <c r="H17" i="2"/>
  <c r="G17" i="2"/>
  <c r="G147" i="27" l="1"/>
  <c r="G148" i="27" s="1"/>
  <c r="H147" i="27"/>
  <c r="H148" i="27" s="1"/>
  <c r="C242" i="39"/>
  <c r="C317" i="27"/>
  <c r="C564" i="46"/>
  <c r="C534" i="46"/>
  <c r="C144" i="26"/>
  <c r="C1477" i="4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6F1003-B880-4D8B-9F85-CDF906206BDB}" name="Connection2344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4' and a.scheme='TCORPBF' _x000d_ _x000d_and WEEKEND_DT='30 Ju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4'_x000d_left outer join  tatamfplus.weeknav d on  d.weekend_dt='30 Ju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4' and scheme='TCORPBF' group by app_refer,value_date _x000d_) f  on f.app_refer=a.deal_ID _x000d_WHERE del_date&lt;='30 Jun 2024' AND mat_date &gt;'30 Jun 2024' and  deal_stat &lt;&gt; 'MAT' and a.rectype='L'  and a.scheme='TCORPBF')_x000d_order by 6 desc"/>
  </connection>
  <connection id="2" xr16:uid="{6EB05FBC-9FFD-425E-9122-FA7D5CFDD162}" name="Connection2344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CORPBF' _x000d_ _x000d_and WEEKEND_DT='30 Jun 2024' and a.ASSET_TYPE in('05','06','07','09','11','12','14','25','29','34','18','52') and LISTED_Y_N='Y'  _x000d_and a.schclass='GLOBAL' and a.security is not null and a.UNITS&gt;0  and LAST_NET_ASSETS&gt;1 and f.schclass='GLOBAL' ) _x000d_where MKTVAL &gt; 0) order by 6 desc"/>
  </connection>
  <connection id="3" xr16:uid="{409C9AAE-E4F0-4706-91DE-D69AE2A5EDE6}" name="Connection2354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CORPBF' _x000d_ _x000d_and WEEKEND_DT='30 Jun 2024' and (A.ASSET_TYPE in('58') _x000d_and a.schclass='GLOBAL' and a.security is not null and a.UNITS&gt;0   and LAST_NET_ASSETS&gt;1 and f.schclass='GLOBAL' ) _x000d_AND (LAST_NET_ASSETS/100000) &gt; 0 order by 6 desc)"/>
  </connection>
  <connection id="4" xr16:uid="{537A44C1-7AFC-4158-B2BA-E6E57380F9B3}" name="Connection2355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 xr16:uid="{77D1987F-309C-42DD-9E76-702A3D62139F}" name="Connection2358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4' and a.scheme='TCIGIF0426' _x000d_ _x000d_and WEEKEND_DT='30 Ju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4'_x000d_left outer join  tatamfplus.weeknav d on  d.weekend_dt='30 Ju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4' and scheme='TCIGIF0426' group by app_refer,value_date _x000d_) f  on f.app_refer=a.deal_ID _x000d_WHERE del_date&lt;='30 Jun 2024' AND mat_date &gt;'30 Jun 2024' and  deal_stat &lt;&gt; 'MAT' and a.rectype='L'  and a.scheme='TCIGIF0426')_x000d_order by 6 desc"/>
  </connection>
  <connection id="6" xr16:uid="{27D55176-E5E9-44FA-BFB0-1E79DDC95DEE}" name="Connection2362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CIGIF04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 xr16:uid="{6139FAB6-BF44-4D06-B74F-13D90F8D9F9D}" name="Connection2365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4' and a.scheme='TFRF' _x000d_ _x000d_and WEEKEND_DT='30 Ju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4'_x000d_left outer join  tatamfplus.weeknav d on  d.weekend_dt='30 Ju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4' and scheme='TFRF' group by app_refer,value_date _x000d_) f  on f.app_refer=a.deal_ID _x000d_WHERE del_date&lt;='30 Jun 2024' AND mat_date &gt;'30 Jun 2024' and  deal_stat &lt;&gt; 'MAT' and a.rectype='L'  and a.scheme='TFRF')_x000d_order by 6 desc"/>
  </connection>
  <connection id="8" xr16:uid="{9F1AE6E5-D765-4E2B-B27E-CC144F94F1E9}" name="Connection2365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FRF' _x000d_ _x000d_and WEEKEND_DT='30 Jun 2024' and a.ASSET_TYPE in('05','06','07','09','11','12','14','25','29','34','18','52') and LISTED_Y_N='Y'  _x000d_and a.schclass='GLOBAL' and a.security is not null and a.UNITS&gt;0  and LAST_NET_ASSETS&gt;1 and f.schclass='GLOBAL' ) _x000d_where MKTVAL &gt; 0) order by 6 desc"/>
  </connection>
  <connection id="9" xr16:uid="{E44837DF-DF26-4109-B477-371CFEA23BB6}" name="Connection2367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FRF' _x000d_ _x000d_and WEEKEND_DT='30 Jun 2024' and (A.ASSET_TYPE in('58') _x000d_and a.schclass='GLOBAL' and a.security is not null and a.UNITS&gt;0   and LAST_NET_ASSETS&gt;1 and f.schclass='GLOBAL' ) _x000d_AND (LAST_NET_ASSETS/100000) &gt; 0 order by 6 desc)"/>
  </connection>
  <connection id="10" xr16:uid="{25017FE0-8EEC-4E62-868B-897B6B74E0F7}" name="Connection2367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 xr16:uid="{CB066C09-0E13-45A8-84DA-F023904EBC76}" name="Connection2369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4' and a.scheme='TGSFR' _x000d_ _x000d_and WEEKEND_DT='30 Ju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4'_x000d_left outer join  tatamfplus.weeknav d on  d.weekend_dt='30 Ju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4' and scheme='TGSFR' group by app_refer,value_date _x000d_) f  on f.app_refer=a.deal_ID _x000d_WHERE del_date&lt;='30 Jun 2024' AND mat_date &gt;'30 Jun 2024' and  deal_stat &lt;&gt; 'MAT' and a.rectype='L'  and a.scheme='TGSFR')_x000d_order by 6 desc"/>
  </connection>
  <connection id="12" xr16:uid="{EFCF684F-4AFA-452B-8255-816480BCB392}" name="Connection2371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 xr16:uid="{BEF17CD8-41C0-4F2F-96B2-082E3260B87D}" name="Connection2373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4' and a.scheme='TLF' _x000d_ _x000d_and WEEKEND_DT='30 Ju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4'_x000d_left outer join  tatamfplus.weeknav d on  d.weekend_dt='30 Ju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4' and scheme='TLF' group by app_refer,value_date _x000d_) f  on f.app_refer=a.deal_ID _x000d_WHERE del_date&lt;='30 Jun 2024' AND mat_date &gt;'30 Jun 2024' and  deal_stat &lt;&gt; 'MAT' and a.rectype='L'  and a.scheme='TLF')_x000d_order by 6 desc"/>
  </connection>
  <connection id="14" xr16:uid="{3323BD87-10BA-4057-A1E8-20DCA9C40846}" name="Connection23743"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LF' _x000d_ and LAST_NET_ASSETS&gt;1 and f.SCHCLASS='GLOBAL'_x000d_and WEEKEND_DT='30 Jun 2024' and a.ASSET_TYPE in('16','17','19','20','22','03','15'))  _x000d_where MKTVAL &gt; 0 order by 6 desc"/>
  </connection>
  <connection id="15" xr16:uid="{A0C7D2CF-F4F3-418A-992A-8A275D623F50}" name="Connection23744"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LF' _x000d_ _x000d_and WEEKEND_DT='30 Jun 2024' and (A.ASSET_TYPE in('58') _x000d_and a.schclass='GLOBAL' and a.security is not null and a.UNITS&gt;0   and LAST_NET_ASSETS&gt;1 and f.schclass='GLOBAL' ) _x000d_AND (LAST_NET_ASSETS/100000) &gt; 0 order by 6 desc)"/>
  </connection>
  <connection id="16" xr16:uid="{AB6438BD-771D-46EF-A2F2-50BAF7F9084C}" name="Connection2375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 xr16:uid="{4520C279-C515-40D3-8D14-834C3FA6D139}" name="Connection2378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4' and a.scheme='TNGIF1226' _x000d_ _x000d_and WEEKEND_DT='30 Ju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4'_x000d_left outer join  tatamfplus.weeknav d on  d.weekend_dt='30 Ju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4' and scheme='TNGIF1226' group by app_refer,value_date _x000d_) f  on f.app_refer=a.deal_ID _x000d_WHERE del_date&lt;='30 Jun 2024' AND mat_date &gt;'30 Jun 2024' and  deal_stat &lt;&gt; 'MAT' and a.rectype='L'  and a.scheme='TNGIF1226')_x000d_order by 6 desc"/>
  </connection>
  <connection id="18" xr16:uid="{811F8ADF-22F7-4ACC-AF07-E376F40CD91B}" name="Connection2382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NGIF12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9" xr16:uid="{C144E00F-8E88-4D83-858F-F9E45BA32AD5}" name="Connection2385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4' and a.scheme='TNGIF1229' _x000d_ _x000d_and WEEKEND_DT='30 Ju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4'_x000d_left outer join  tatamfplus.weeknav d on  d.weekend_dt='30 Ju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4' and scheme='TNGIF1229' group by app_refer,value_date _x000d_) f  on f.app_refer=a.deal_ID _x000d_WHERE del_date&lt;='30 Jun 2024' AND mat_date &gt;'30 Jun 2024' and  deal_stat &lt;&gt; 'MAT' and a.rectype='L'  and a.scheme='TNGIF1229')_x000d_order by 6 desc"/>
  </connection>
  <connection id="20" xr16:uid="{CDB9BFA3-5322-4FDC-A366-A0F114342889}" name="Connection2389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NGIF1229'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1" xr16:uid="{14AA9723-6AA3-402B-9846-7A3E23F87C39}" name="Connection2391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4' and a.scheme='TNSIFDEC27' _x000d_ _x000d_and WEEKEND_DT='30 Ju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4'_x000d_left outer join  tatamfplus.weeknav d on  d.weekend_dt='30 Ju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4' and scheme='TNSIFDEC27' group by app_refer,value_date _x000d_) f  on f.app_refer=a.deal_ID _x000d_WHERE del_date&lt;='30 Jun 2024' AND mat_date &gt;'30 Jun 2024' and  deal_stat &lt;&gt; 'MAT' and a.rectype='L'  and a.scheme='TNSIFDEC27')_x000d_order by 6 desc"/>
  </connection>
  <connection id="22" xr16:uid="{A27FB2F8-55C5-4CF5-8F6B-4A1543416B91}" name="Connection2392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NSIFDEC27' _x000d_ _x000d_and WEEKEND_DT='30 Jun 2024' and a.ASSET_TYPE in('05','06','07','09','11','12','14','25','29','34','18','52') and LISTED_Y_N='Y'  _x000d_and a.schclass='GLOBAL' and a.security is not null and a.UNITS&gt;0  and LAST_NET_ASSETS&gt;1 and f.schclass='GLOBAL' ) _x000d_where MKTVAL &gt; 0) order by 6 desc"/>
  </connection>
  <connection id="23" xr16:uid="{969C1935-6C98-45FE-8574-2DF3B80EC761}" name="Connection2396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4" xr16:uid="{DDCA3877-22D9-4FC9-899E-7C91A00139DA}" name="Connection24009" type="1" refreshedVersion="8"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OF' _x000d_ and LAST_NET_ASSETS&gt;1 and f.SCHCLASS='GLOBAL'_x000d_and WEEKEND_DT='30 Jun 2024' and a.ASSET_TYPE in('16','17','19','20','22','03','15'))  _x000d_where MKTVAL &gt; 0 order by 6 desc"/>
  </connection>
  <connection id="25" xr16:uid="{3C584B59-9301-46D1-8BFA-B78C69A718DD}" name="Connection2401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6" xr16:uid="{EB866560-5D1B-4EE2-BFB4-0AB2C5E8A0A0}" name="Connection2402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RSFC' _x000d_ _x000d_and WEEKEND_DT='30 Jun 2024' and a.ASSET_TYPE in ('01','45','51','56','57','59')  _x000d_and a.schclass='GLOBAL' and a.security is not null and a.UNITS&gt;0   and LAST_NET_ASSETS&gt;1 and f.schclass='GLOBAL' ) _x000d_where units &gt; 0 _x000d_order by 6 desc"/>
  </connection>
  <connection id="27" xr16:uid="{C32C2B50-A537-4ED0-8FFA-712628B0F067}" name="Connection2404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4' and a.scheme='TRSFC' _x000d_ _x000d_and WEEKEND_DT='30 Ju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4'_x000d_left outer join  tatamfplus.weeknav d on  d.weekend_dt='30 Ju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4' and scheme='TRSFC' group by app_refer,value_date _x000d_) f  on f.app_refer=a.deal_ID _x000d_WHERE del_date&lt;='30 Jun 2024' AND mat_date &gt;'30 Jun 2024' and  deal_stat &lt;&gt; 'MAT' and a.rectype='L'  and a.scheme='TRSFC')_x000d_order by 6 desc"/>
  </connection>
  <connection id="28" xr16:uid="{C59F5048-CFA5-4A7F-863C-21FAB4FB8238}" name="Connection2405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RSFC' _x000d_ _x000d_and WEEKEND_DT='30 Jun 2024' and a.ASSET_TYPE in('05','06','07','09','11','12','14','25','29','34','18','52') and LISTED_Y_N='Y'  _x000d_and a.schclass='GLOBAL' and a.security is not null and a.UNITS&gt;0  and LAST_NET_ASSETS&gt;1 and f.schclass='GLOBAL' ) _x000d_where MKTVAL &gt; 0) order by 6 desc"/>
  </connection>
  <connection id="29" xr16:uid="{AC496D7B-DFBD-404B-BF47-12D654BE708A}" name="Connection2409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0" xr16:uid="{087A2AAE-8ED4-4822-ACE1-0AECFC9D7EC2}" name="Connection24122"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STBF' _x000d_ _x000d_and WEEKEND_DT='30 Jun 2024' and (A.ASSET_TYPE in('35','36','24') _x000d_and a.schclass='GLOBAL' and a.security is not null and a.UNITS&gt;0   and LAST_NET_ASSETS&gt;1 and f.schclass='GLOBAL' ) _x000d_AND (LAST_NET_ASSETS/100000) &gt; 0 order by 6 desc)"/>
  </connection>
  <connection id="31" xr16:uid="{1E34F1AC-F9B7-4A7A-B308-9DFCA38B2080}" name="Connection2413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4' and a.scheme='TSTBF' _x000d_ _x000d_and WEEKEND_DT='30 Ju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4'_x000d_left outer join  tatamfplus.weeknav d on  d.weekend_dt='30 Ju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4' and scheme='TSTBF' group by app_refer,value_date _x000d_) f  on f.app_refer=a.deal_ID _x000d_WHERE del_date&lt;='30 Jun 2024' AND mat_date &gt;'30 Jun 2024' and  deal_stat &lt;&gt; 'MAT' and a.rectype='L'  and a.scheme='TSTBF')_x000d_order by 6 desc"/>
  </connection>
  <connection id="32" xr16:uid="{4AED0764-B88C-4D54-9DF1-E8064077C59C}" name="Connection2414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STBF' _x000d_ _x000d_and WEEKEND_DT='30 Jun 2024' and a.ASSET_TYPE in('05','06','07','09','11','12','14','25','29','34','18','52') and LISTED_Y_N='Y'  _x000d_and a.schclass='GLOBAL' and a.security is not null and a.UNITS&gt;0  and LAST_NET_ASSETS&gt;1 and f.schclass='GLOBAL' ) _x000d_where MKTVAL &gt; 0) order by 6 desc"/>
  </connection>
  <connection id="33" xr16:uid="{76133948-8E2C-40BE-AA0D-5A091BB6A8F0}" name="Connection24177"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STBF' _x000d_ and LAST_NET_ASSETS&gt;1 and f.SCHCLASS='GLOBAL'_x000d_and WEEKEND_DT='30 Jun 2024' and a.ASSET_TYPE in('16','17','19','20','22','03','15'))  _x000d_where MKTVAL &gt; 0 order by 6 desc"/>
  </connection>
  <connection id="34" xr16:uid="{C71F87DC-44FF-43AA-B43E-7F0A6579C406}" name="Connection24178"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STBF' _x000d_ _x000d_and WEEKEND_DT='30 Jun 2024' and (A.ASSET_TYPE in('58') _x000d_and a.schclass='GLOBAL' and a.security is not null and a.UNITS&gt;0   and LAST_NET_ASSETS&gt;1 and f.schclass='GLOBAL' ) _x000d_AND (LAST_NET_ASSETS/100000) &gt; 0 order by 6 desc)"/>
  </connection>
  <connection id="35" xr16:uid="{AA04A3FC-6540-40DA-8BCB-B8E6FB7E3B2F}" name="Connection2419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6" xr16:uid="{91B8F19D-FDE4-4122-B83C-BB4CABEE7DCE}" name="Connection2422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4' and a.scheme='TFF' _x000d_ _x000d_and WEEKEND_DT='30 Ju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4'_x000d_left outer join  tatamfplus.weeknav d on  d.weekend_dt='30 Ju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4' and scheme='TFF' group by app_refer,value_date _x000d_) f  on f.app_refer=a.deal_ID _x000d_WHERE del_date&lt;='30 Jun 2024' AND mat_date &gt;'30 Jun 2024' and  deal_stat &lt;&gt; 'MAT' and a.rectype='L'  and a.scheme='TFF')_x000d_order by 6 desc"/>
  </connection>
  <connection id="37" xr16:uid="{C91F5FF2-E136-473A-92FB-EB681FDB5C26}" name="Connection2422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FF' _x000d_ _x000d_and WEEKEND_DT='30 Jun 2024' and a.ASSET_TYPE in('05','06','07','09','11','12','14','25','29','34','18','52') and LISTED_Y_N='Y'  _x000d_and a.schclass='GLOBAL' and a.security is not null and a.UNITS&gt;0  and LAST_NET_ASSETS&gt;1 and f.schclass='GLOBAL' ) _x000d_where MKTVAL &gt; 0) order by 6 desc"/>
  </connection>
  <connection id="38" xr16:uid="{80FCA720-C953-418F-A99D-199FFAE9C77D}" name="Connection2424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FF' _x000d_ and LAST_NET_ASSETS&gt;1 and f.SCHCLASS='GLOBAL'_x000d_and WEEKEND_DT='30 Jun 2024' and a.ASSET_TYPE in('16','17','19','20','22','03','15'))  _x000d_where MKTVAL &gt; 0 order by 6 desc"/>
  </connection>
  <connection id="39" xr16:uid="{603A7C3D-B7BC-4955-91A4-068135CF7169}" name="Connection2426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FF' _x000d_ _x000d_and WEEKEND_DT='30 Jun 2024' and (A.ASSET_TYPE in('58') _x000d_and a.schclass='GLOBAL' and a.security is not null and a.UNITS&gt;0   and LAST_NET_ASSETS&gt;1 and f.schclass='GLOBAL' ) _x000d_AND (LAST_NET_ASSETS/100000) &gt; 0 order by 6 desc)"/>
  </connection>
  <connection id="40" xr16:uid="{4289BEDF-6FFA-472C-8177-B42FFF17A145}" name="Connection2426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1" xr16:uid="{6FFB0B50-B3C7-4DF7-931C-0882E33D89BE}" name="Connection2430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4' and a.scheme='TUSTF' _x000d_ _x000d_and WEEKEND_DT='30 Ju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4'_x000d_left outer join  tatamfplus.weeknav d on  d.weekend_dt='30 Ju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4' and scheme='TUSTF' group by app_refer,value_date _x000d_) f  on f.app_refer=a.deal_ID _x000d_WHERE del_date&lt;='30 Jun 2024' AND mat_date &gt;'30 Jun 2024' and  deal_stat &lt;&gt; 'MAT' and a.rectype='L'  and a.scheme='TUSTF')_x000d_order by 6 desc"/>
  </connection>
  <connection id="42" xr16:uid="{EC0BE6E5-48F1-4970-A1F8-40A197CBF3AF}" name="Connection2430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USTF' _x000d_ _x000d_and WEEKEND_DT='30 Jun 2024' and a.ASSET_TYPE in('05','06','07','09','11','12','14','25','29','34','18','52') and LISTED_Y_N='Y'  _x000d_and a.schclass='GLOBAL' and a.security is not null and a.UNITS&gt;0  and LAST_NET_ASSETS&gt;1 and f.schclass='GLOBAL' ) _x000d_where MKTVAL &gt; 0) order by 6 desc"/>
  </connection>
  <connection id="43" xr16:uid="{14161063-3168-41F2-9267-A0FBEBD0ADE3}" name="Connection24329"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USTF' _x000d_ and LAST_NET_ASSETS&gt;1 and f.SCHCLASS='GLOBAL'_x000d_and WEEKEND_DT='30 Jun 2024' and a.ASSET_TYPE in('16','17','19','20','22','03','15'))  _x000d_where MKTVAL &gt; 0 order by 6 desc"/>
  </connection>
  <connection id="44" xr16:uid="{03011929-4DE8-4B85-8D40-C5243EADF147}" name="Connection2433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USTF' _x000d_ _x000d_and WEEKEND_DT='30 Jun 2024' and (A.ASSET_TYPE in('58') _x000d_and a.schclass='GLOBAL' and a.security is not null and a.UNITS&gt;0   and LAST_NET_ASSETS&gt;1 and f.schclass='GLOBAL' ) _x000d_AND (LAST_NET_ASSETS/100000) &gt; 0 order by 6 desc)"/>
  </connection>
  <connection id="45" xr16:uid="{00CCA96D-F4B8-4122-AB87-84A30DD968A6}" name="Connection2434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6" xr16:uid="{DCD29A44-AB27-486B-B8FF-C622CDFB5879}" name="Connection243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AF' _x000d_ _x000d_and WEEKEND_DT='30 Jun 2024' and a.ASSET_TYPE in ('01','45','51','56','57','59')  _x000d_and a.schclass='GLOBAL' and a.security is not null and a.UNITS&gt;0   and LAST_NET_ASSETS&gt;1 and f.schclass='GLOBAL' ) _x000d_where units &gt; 0 _x000d_order by 6 desc"/>
  </connection>
  <connection id="47" xr16:uid="{3D13F3CD-3BE2-4154-8505-3BD9026EA7DE}" name="Connection24359"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Jun 2024' and units&lt;&gt;0 and a.security is not null AND A.scheme='TAF'_x000d_ order by 6 desc"/>
  </connection>
  <connection id="48" xr16:uid="{390DE3C5-3F9E-4E45-BEF1-939B4C2C5966}" name="Connection2436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AF' _x000d_ _x000d_and WEEKEND_DT='30 Jun 2024' and (A.ASSET_TYPE in('35','36','24') _x000d_and a.schclass='GLOBAL' and a.security is not null and a.UNITS&gt;0   and LAST_NET_ASSETS&gt;1 and f.schclass='GLOBAL' ) _x000d_AND (LAST_NET_ASSETS/100000) &gt; 0 order by 6 desc)"/>
  </connection>
  <connection id="49" xr16:uid="{2EC9E8C3-FC97-49E0-B2EB-70D420C8BF66}" name="Connection2436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AF' _x000d_ _x000d_and WEEKEND_DT='30 Jun 2024' and a.ASSET_TYPE in('05','06','07','09','11','12','14','25','29','34','18','52') and LISTED_Y_N='Y'  _x000d_and a.schclass='GLOBAL' and a.security is not null and a.UNITS&gt;0  and LAST_NET_ASSETS&gt;1 and f.schclass='GLOBAL' ) _x000d_where MKTVAL &gt; 0) order by 6 desc"/>
  </connection>
  <connection id="50" xr16:uid="{B41D462C-9EB4-4CB3-9E43-24FA538AC7B1}" name="Connection2436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AF' _x000d_ and LAST_NET_ASSETS&gt;1 and f.SCHCLASS='GLOBAL'_x000d_and WEEKEND_DT='30 Jun 2024' and a.ASSET_TYPE in('16','17','19','20','22','03','15'))  _x000d_where MKTVAL &gt; 0 order by 6 desc"/>
  </connection>
  <connection id="51" xr16:uid="{68BAC1AF-239B-4C87-B82D-DF796A87A6C3}" name="Connection243681" type="1" refreshedVersion="8"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FRSTF' _x000d_ and LAST_NET_ASSETS&gt;1 and f.SCHCLASS='GLOBAL'_x000d_and WEEKEND_DT='30 Jun 2024' and a.ASSET_TYPE in('16','17','19','20','22','03','15'))  _x000d_where MKTVAL &gt; 0 order by 6 desc"/>
  </connection>
  <connection id="52" xr16:uid="{FE0D206A-52E2-4E4E-8400-06C75D2DF2AB}" name="Connection2436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FRSTF' _x000d_ _x000d_and WEEKEND_DT='30 Jun 2024' and (A.ASSET_TYPE in('58') _x000d_and a.schclass='GLOBAL' and a.security is not null and a.UNITS&gt;0   and LAST_NET_ASSETS&gt;1 and f.schclass='GLOBAL' ) _x000d_AND (LAST_NET_ASSETS/100000) &gt; 0 order by 6 desc)"/>
  </connection>
  <connection id="53" xr16:uid="{6F9B273E-C40B-4840-A668-208815EFDF4D}" name="Connection2437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4" xr16:uid="{B6542811-D9B8-4283-ACDF-390C343CE4B2}" name="Connection2437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5" xr16:uid="{EA0C730A-0E0E-430C-822E-29D258D2B9C6}" name="Connection2437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BAF' _x000d_ _x000d_and WEEKEND_DT='30 Jun 2024' and a.ASSET_TYPE in ('01','45','51','56','57','59')  _x000d_and a.schclass='GLOBAL' and a.security is not null and a.UNITS&gt;0   and LAST_NET_ASSETS&gt;1 and f.schclass='GLOBAL' ) _x000d_where units &gt; 0 _x000d_order by 6 desc"/>
  </connection>
  <connection id="56" xr16:uid="{55419DC1-63D0-40D8-A517-C35B7324E64B}" name="Connection24373"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Jun 2024' and units&lt;&gt;0 and a.security is not null AND A.scheme='TBAF'_x000d_ order by 6 desc"/>
  </connection>
  <connection id="57" xr16:uid="{503BB9BC-9901-44D9-9A07-36FE24A1E19D}" name="Connection24374"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BAF' _x000d_ _x000d_and WEEKEND_DT='30 Jun 2024' and a.ASSET_TYPE  in('02','04','38','46','47','53') _x000d_and a.schclass='GLOBAL' and a.security is not null and a.UNITS&gt;0   and LAST_NET_ASSETS&gt;1 and f.schclass='GLOBAL' ) _x000d_where units &gt; 0 _x000d_order by 6 desc"/>
  </connection>
  <connection id="58" xr16:uid="{C9C655ED-1396-4C9C-A41A-AAE5FEE3EEE3}" name="Connection2437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BAF' _x000d_ _x000d_and WEEKEND_DT='30 Jun 2024' and (A.ASSET_TYPE in('35','36','24') _x000d_and a.schclass='GLOBAL' and a.security is not null and a.UNITS&gt;0   and LAST_NET_ASSETS&gt;1 and f.schclass='GLOBAL' ) _x000d_AND (LAST_NET_ASSETS/100000) &gt; 0 order by 6 desc)"/>
  </connection>
  <connection id="59" xr16:uid="{7135F334-C675-428A-9DBC-B1C79F8797AB}" name="Connection2437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4' and a.scheme='TBAF' _x000d_ _x000d_and WEEKEND_DT='30 Ju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4'_x000d_left outer join  tatamfplus.weeknav d on  d.weekend_dt='30 Ju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4' and scheme='TBAF' group by app_refer,value_date _x000d_) f  on f.app_refer=a.deal_ID _x000d_WHERE del_date&lt;='30 Jun 2024' AND mat_date &gt;'30 Jun 2024' and  deal_stat &lt;&gt; 'MAT' and a.rectype='L'  and a.scheme='TBAF')_x000d_order by 6 desc"/>
  </connection>
  <connection id="60" xr16:uid="{5FD55132-10DA-4E56-AB56-CAB5D93495AA}" name="Connection2437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BAF' _x000d_ _x000d_and WEEKEND_DT='30 Jun 2024' and a.ASSET_TYPE in('05','06','07','09','11','12','14','25','29','34','18','52') and LISTED_Y_N='Y'  _x000d_and a.schclass='GLOBAL' and a.security is not null and a.UNITS&gt;0  and LAST_NET_ASSETS&gt;1 and f.schclass='GLOBAL' ) _x000d_where MKTVAL &gt; 0) order by 6 desc"/>
  </connection>
  <connection id="61" xr16:uid="{9FCBBFE9-7EE3-446B-9742-BD2772D9D1F1}" name="Connection24382"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BAF' _x000d_ and LAST_NET_ASSETS&gt;1 and f.SCHCLASS='GLOBAL'_x000d_and WEEKEND_DT='30 Jun 2024' and a.ASSET_TYPE in('16','17','19','20','22','03','15'))  _x000d_where MKTVAL &gt; 0 order by 6 desc"/>
  </connection>
  <connection id="62" xr16:uid="{1E02307D-B2A4-4954-8010-D8AAA8523FF9}" name="Connection2438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3" xr16:uid="{914E906C-B18C-4B0C-8DD1-877502996F75}" name="Connection2438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BFSF' _x000d_ _x000d_and WEEKEND_DT='30 Jun 2024' and a.ASSET_TYPE in ('01','45','51','56','57','59')  _x000d_and a.schclass='GLOBAL' and a.security is not null and a.UNITS&gt;0   and LAST_NET_ASSETS&gt;1 and f.schclass='GLOBAL' ) _x000d_where units &gt; 0 _x000d_order by 6 desc"/>
  </connection>
  <connection id="64" xr16:uid="{AB0859C7-3AFA-4F09-AD1C-BF3D26F94649}" name="Connection2439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5" xr16:uid="{DCCDCF01-0142-439E-A5B6-DCD19E12922A}" name="Connection2440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BCF' _x000d_ _x000d_and WEEKEND_DT='30 Jun 2024' and a.ASSET_TYPE in ('01','45','51','56','57','59')  _x000d_and a.schclass='GLOBAL' and a.security is not null and a.UNITS&gt;0   and LAST_NET_ASSETS&gt;1 and f.schclass='GLOBAL' ) _x000d_where units &gt; 0 _x000d_order by 6 desc"/>
  </connection>
  <connection id="66" xr16:uid="{95D83E02-3EBA-407C-9D13-5FD1037BAEB5}" name="Connection2440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BCF' _x000d_ _x000d_and WEEKEND_DT='30 Jun 2024' and (A.ASSET_TYPE in('35','36','24') _x000d_and a.schclass='GLOBAL' and a.security is not null and a.UNITS&gt;0   and LAST_NET_ASSETS&gt;1 and f.schclass='GLOBAL' ) _x000d_AND (LAST_NET_ASSETS/100000) &gt; 0 order by 6 desc)"/>
  </connection>
  <connection id="67" xr16:uid="{5D27A682-F920-434C-B0E8-4478D4376025}" name="Connection2441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8" xr16:uid="{7811A914-29FD-494E-87C4-B425A4534DB8}" name="Connection2441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DIF' _x000d_ _x000d_and WEEKEND_DT='30 Jun 2024' and a.ASSET_TYPE in ('01','45','51','56','57','59')  _x000d_and a.schclass='GLOBAL' and a.security is not null and a.UNITS&gt;0   and LAST_NET_ASSETS&gt;1 and f.schclass='GLOBAL' ) _x000d_where units &gt; 0 _x000d_order by 6 desc"/>
  </connection>
  <connection id="69" xr16:uid="{12DF7300-3FF5-4696-8AF5-69434D8AE45A}" name="Connection2442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0" xr16:uid="{D7D39551-75E3-4B77-9A75-2C05533E2B50}" name="Connection2442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DIVYF' _x000d_ _x000d_and WEEKEND_DT='30 Jun 2024' and a.ASSET_TYPE in ('01','45','51','56','57','59')  _x000d_and a.schclass='GLOBAL' and a.security is not null and a.UNITS&gt;0   and LAST_NET_ASSETS&gt;1 and f.schclass='GLOBAL' ) _x000d_where units &gt; 0 _x000d_order by 6 desc"/>
  </connection>
  <connection id="71" xr16:uid="{525CC9C5-329C-49ED-82AB-D2814CE2FFF3}" name="Connection2443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DIVYF' _x000d_ _x000d_and WEEKEND_DT='30 Jun 2024' and (A.ASSET_TYPE in('35','36','24') _x000d_and a.schclass='GLOBAL' and a.security is not null and a.UNITS&gt;0   and LAST_NET_ASSETS&gt;1 and f.schclass='GLOBAL' ) _x000d_AND (LAST_NET_ASSETS/100000) &gt; 0 order by 6 desc)"/>
  </connection>
  <connection id="72" xr16:uid="{88DBA93F-35F5-48CE-9E3F-85786FA81BBB}" name="Connection2444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3" xr16:uid="{656F980E-A635-4B33-94DC-769417BC6839}" name="Connection2444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TSF96' _x000d_ _x000d_and WEEKEND_DT='30 Jun 2024' and a.ASSET_TYPE in ('01','45','51','56','57','59')  _x000d_and a.schclass='GLOBAL' and a.security is not null and a.UNITS&gt;0   and LAST_NET_ASSETS&gt;1 and f.schclass='GLOBAL' ) _x000d_where units &gt; 0 _x000d_order by 6 desc"/>
  </connection>
  <connection id="74" xr16:uid="{77C82634-081A-4347-A082-FF6A581FB903}" name="Connection2445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5" xr16:uid="{3EEA26BA-F777-4AEC-90E3-619D80898EB0}" name="Connection2445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EQPEF' _x000d_ _x000d_and WEEKEND_DT='30 Jun 2024' and a.ASSET_TYPE in ('01','45','51','56','57','59')  _x000d_and a.schclass='GLOBAL' and a.security is not null and a.UNITS&gt;0   and LAST_NET_ASSETS&gt;1 and f.schclass='GLOBAL' ) _x000d_where units &gt; 0 _x000d_order by 6 desc"/>
  </connection>
  <connection id="76" xr16:uid="{02A5C720-7FE0-45C8-930F-4A238C77A131}" name="Connection2446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7" xr16:uid="{DB393924-D011-4C75-B445-94034B96EFC5}" name="Connection2447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MIF' _x000d_ _x000d_and WEEKEND_DT='30 Jun 2024' and a.ASSET_TYPE in ('01','45','51','56','57','59')  _x000d_and a.schclass='GLOBAL' and a.security is not null and a.UNITS&gt;0   and LAST_NET_ASSETS&gt;1 and f.schclass='GLOBAL' ) _x000d_where units &gt; 0 _x000d_order by 6 desc"/>
  </connection>
  <connection id="78" xr16:uid="{C1AD4E94-1B40-47A3-97AC-8717246CD9D8}" name="Connection2447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Jun 2024' and units&lt;&gt;0 and a.security is not null AND A.scheme='TMIF'_x000d_ order by 6 desc"/>
  </connection>
  <connection id="79" xr16:uid="{E198A4A1-CDE0-4311-9172-5130F13894DE}" name="Connection2447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MIF' _x000d_ _x000d_and WEEKEND_DT='30 Jun 2024' and (A.ASSET_TYPE in('35','36','24') _x000d_and a.schclass='GLOBAL' and a.security is not null and a.UNITS&gt;0   and LAST_NET_ASSETS&gt;1 and f.schclass='GLOBAL' ) _x000d_AND (LAST_NET_ASSETS/100000) &gt; 0 order by 6 desc)"/>
  </connection>
  <connection id="80" xr16:uid="{24D7993E-97AF-423D-BDA1-128C3E102DD0}" name="Connection2447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4' and a.scheme='TMIF' _x000d_ _x000d_and WEEKEND_DT='30 Ju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4'_x000d_left outer join  tatamfplus.weeknav d on  d.weekend_dt='30 Ju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4' and scheme='TMIF' group by app_refer,value_date _x000d_) f  on f.app_refer=a.deal_ID _x000d_WHERE del_date&lt;='30 Jun 2024' AND mat_date &gt;'30 Jun 2024' and  deal_stat &lt;&gt; 'MAT' and a.rectype='L'  and a.scheme='TMIF')_x000d_order by 6 desc"/>
  </connection>
  <connection id="81" xr16:uid="{73189370-67F1-44F8-A57D-EBF1EF760034}" name="Connection2447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MIF' _x000d_ _x000d_and WEEKEND_DT='30 Jun 2024' and a.ASSET_TYPE in('05','06','07','09','11','12','14','25','29','34','18','52') and LISTED_Y_N='Y'  _x000d_and a.schclass='GLOBAL' and a.security is not null and a.UNITS&gt;0  and LAST_NET_ASSETS&gt;1 and f.schclass='GLOBAL' ) _x000d_where MKTVAL &gt; 0) order by 6 desc"/>
  </connection>
  <connection id="82" xr16:uid="{B0092C41-27CB-4ABC-BAB8-44C619BC3B30}" name="Connection2448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3" xr16:uid="{BB416A81-BE07-4824-AA41-37211BA066D0}" name="Connection2448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CS' _x000d_ _x000d_and WEEKEND_DT='30 Jun 2024' and a.ASSET_TYPE in ('01','45','51','56','57','59')  _x000d_and a.schclass='GLOBAL' and a.security is not null and a.UNITS&gt;0   and LAST_NET_ASSETS&gt;1 and f.schclass='GLOBAL' ) _x000d_where units &gt; 0 _x000d_order by 6 desc"/>
  </connection>
  <connection id="84" xr16:uid="{E1E42BC8-99B0-4385-9DC6-95F8C0AA6D59}" name="Connection2449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5" xr16:uid="{71C80246-4A2D-4F49-AC84-1E7ED9FDBCAF}" name="Connection2449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MCAPF' _x000d_ _x000d_and WEEKEND_DT='30 Jun 2024' and a.ASSET_TYPE in ('01','45','51','56','57','59')  _x000d_and a.schclass='GLOBAL' and a.security is not null and a.UNITS&gt;0   and LAST_NET_ASSETS&gt;1 and f.schclass='GLOBAL' ) _x000d_where units &gt; 0 _x000d_order by 6 desc"/>
  </connection>
  <connection id="86" xr16:uid="{A73F9196-0790-4F57-B6CC-93CB287B6025}" name="Connection24500"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MCAPF' _x000d_ _x000d_and WEEKEND_DT='30 Jun 2024' and a.ASSET_TYPE  in('02','04','38','46','47','53') _x000d_and a.schclass='GLOBAL' and a.security is not null and a.UNITS&gt;0   and LAST_NET_ASSETS&gt;1 and f.schclass='GLOBAL' ) _x000d_where units &gt; 0 _x000d_order by 6 desc"/>
  </connection>
  <connection id="87" xr16:uid="{D18DC41E-C7C9-4580-8A71-1239B1C91579}" name="Connection245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8" xr16:uid="{27A688FC-3E59-4DB0-89E1-87201848D493}" name="Connection2451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FEF' _x000d_ _x000d_and WEEKEND_DT='30 Jun 2024' and a.ASSET_TYPE in ('01','45','51','56','57','59')  _x000d_and a.schclass='GLOBAL' and a.security is not null and a.UNITS&gt;0   and LAST_NET_ASSETS&gt;1 and f.schclass='GLOBAL' ) _x000d_where units &gt; 0 _x000d_order by 6 desc"/>
  </connection>
  <connection id="89" xr16:uid="{7537FF80-EFC4-4A79-A1C9-183F8955F029}" name="Connection2452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0" xr16:uid="{A4CAA657-8A3F-43DC-9C17-9151D528E4D7}" name="Connection245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HOF' _x000d_ _x000d_and WEEKEND_DT='30 Jun 2024' and a.ASSET_TYPE in ('01','45','51','56','57','59')  _x000d_and a.schclass='GLOBAL' and a.security is not null and a.UNITS&gt;0   and LAST_NET_ASSETS&gt;1 and f.schclass='GLOBAL' ) _x000d_where units &gt; 0 _x000d_order by 6 desc"/>
  </connection>
  <connection id="91" xr16:uid="{AC5AB980-5FF0-41CA-9FFD-1296E96BFDD4}" name="Connection2453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2" xr16:uid="{42710ED8-93C6-41FF-9446-6FDBE695477F}" name="Connection2454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EGF' _x000d_ _x000d_and WEEKEND_DT='30 Jun 2024' and a.ASSET_TYPE in ('01','45','51','56','57','59')  _x000d_and a.schclass='GLOBAL' and a.security is not null and a.UNITS&gt;0   and LAST_NET_ASSETS&gt;1 and f.schclass='GLOBAL' ) _x000d_where units &gt; 0 _x000d_order by 6 desc"/>
  </connection>
  <connection id="93" xr16:uid="{D6251508-A9A0-4735-906C-B52104A747D7}" name="Connection2454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4' and a.scheme='TEGF' _x000d_ _x000d_and WEEKEND_DT='30 Ju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4'_x000d_left outer join  tatamfplus.weeknav d on  d.weekend_dt='30 Ju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4' and scheme='TEGF' group by app_refer,value_date _x000d_) f  on f.app_refer=a.deal_ID _x000d_WHERE del_date&lt;='30 Jun 2024' AND mat_date &gt;'30 Jun 2024' and  deal_stat &lt;&gt; 'MAT' and a.rectype='L'  and a.scheme='TEGF')_x000d_order by 6 desc"/>
  </connection>
  <connection id="94" xr16:uid="{D7DF66CC-D849-43B4-A245-3F30BB5CB336}" name="Connection2454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EGF' _x000d_ _x000d_and WEEKEND_DT='30 Jun 2024' and a.ASSET_TYPE in('05','06','07','09','11','12','14','25','29','34','18','52') and LISTED_Y_N='Y'  _x000d_and a.schclass='GLOBAL' and a.security is not null and a.UNITS&gt;0  and LAST_NET_ASSETS&gt;1 and f.schclass='GLOBAL' ) _x000d_where MKTVAL &gt; 0) order by 6 desc"/>
  </connection>
  <connection id="95" xr16:uid="{D456B363-8D8F-4AA6-B295-75BB4771D002}" name="Connection24550"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EGF' _x000d_ and LAST_NET_ASSETS&gt;1 and f.SCHCLASS='GLOBAL'_x000d_and WEEKEND_DT='30 Jun 2024' and a.ASSET_TYPE in('16','17','19','20','22','03','15'))  _x000d_where MKTVAL &gt; 0 order by 6 desc"/>
  </connection>
  <connection id="96" xr16:uid="{CD0B85EA-2085-438C-AEE7-52DDBF53B92E}" name="Connection2455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7" xr16:uid="{D8B09C11-4F11-45EE-BA89-E4FFBB99B8D9}" name="Connection2455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ICF' _x000d_ _x000d_and WEEKEND_DT='30 Jun 2024' and a.ASSET_TYPE in ('01','45','51','56','57','59')  _x000d_and a.schclass='GLOBAL' and a.security is not null and a.UNITS&gt;0   and LAST_NET_ASSETS&gt;1 and f.schclass='GLOBAL' ) _x000d_where units &gt; 0 _x000d_order by 6 desc"/>
  </connection>
  <connection id="98" xr16:uid="{10C97AE3-71B4-4863-8D09-1708547DD283}" name="Connection2456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9" xr16:uid="{63313A2D-9D01-4659-AE1B-CEAB3115C2E4}" name="Connection245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IPHF' _x000d_ _x000d_and WEEKEND_DT='30 Jun 2024' and a.ASSET_TYPE in ('01','45','51','56','57','59')  _x000d_and a.schclass='GLOBAL' and a.security is not null and a.UNITS&gt;0   and LAST_NET_ASSETS&gt;1 and f.schclass='GLOBAL' ) _x000d_where units &gt; 0 _x000d_order by 6 desc"/>
  </connection>
  <connection id="100" xr16:uid="{AB08465C-D0D3-478E-AB02-CEA1D1CB3C82}" name="Connection2458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1" xr16:uid="{0E963DBC-AA8F-4087-868B-49DA90E12D13}" name="Connection2458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ISF' _x000d_ _x000d_and WEEKEND_DT='30 Jun 2024' and a.ASSET_TYPE in ('01','45','51','56','57','59')  _x000d_and a.schclass='GLOBAL' and a.security is not null and a.UNITS&gt;0   and LAST_NET_ASSETS&gt;1 and f.schclass='GLOBAL' ) _x000d_where units &gt; 0 _x000d_order by 6 desc"/>
  </connection>
  <connection id="102" xr16:uid="{A002DC86-1F63-4E05-8721-F3129C42DC24}" name="Connection24584"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ISF' _x000d_ _x000d_and WEEKEND_DT='30 Jun 2024' and a.ASSET_TYPE  in('02','04','38','46','47','53') _x000d_and a.schclass='GLOBAL' and a.security is not null and a.UNITS&gt;0   and LAST_NET_ASSETS&gt;1 and f.schclass='GLOBAL' ) _x000d_where units &gt; 0 _x000d_order by 6 desc"/>
  </connection>
  <connection id="103" xr16:uid="{AB19AA2D-501F-4833-87C7-6AE4D651BEE8}" name="Connection2459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4" xr16:uid="{8F38BD03-0835-488D-9EB2-64D293AE81BE}" name="Connection2459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EOF' _x000d_ _x000d_and WEEKEND_DT='30 Jun 2024' and a.ASSET_TYPE in ('01','45','51','56','57','59')  _x000d_and a.schclass='GLOBAL' and a.security is not null and a.UNITS&gt;0   and LAST_NET_ASSETS&gt;1 and f.schclass='GLOBAL' ) _x000d_where units &gt; 0 _x000d_order by 6 desc"/>
  </connection>
  <connection id="105" xr16:uid="{A251DE4C-2562-44CA-A81A-706ED86C8B63}" name="Connection2460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6" xr16:uid="{08A0B1C7-714D-4F2B-B970-0F8B9CD7AACB}" name="Connection2461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TOFE' _x000d_ _x000d_and WEEKEND_DT='30 Jun 2024' and a.ASSET_TYPE in ('01','45','51','56','57','59')  _x000d_and a.schclass='GLOBAL' and a.security is not null and a.UNITS&gt;0   and LAST_NET_ASSETS&gt;1 and f.schclass='GLOBAL' ) _x000d_where units &gt; 0 _x000d_order by 6 desc"/>
  </connection>
  <connection id="107" xr16:uid="{3189986A-606A-4C6C-B352-487C584EFED7}" name="Connection2462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8" xr16:uid="{72031C6E-3AF8-41D2-8D91-028BD7DA7CBC}" name="Connection2462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INR' _x000d_ _x000d_and WEEKEND_DT='30 Jun 2024' and a.ASSET_TYPE in ('01','45','51','56','57','59')  _x000d_and a.schclass='GLOBAL' and a.security is not null and a.UNITS&gt;0   and LAST_NET_ASSETS&gt;1 and f.schclass='GLOBAL' ) _x000d_where units &gt; 0 _x000d_order by 6 desc"/>
  </connection>
  <connection id="109" xr16:uid="{F740D633-A8F5-4E37-BB50-02E4AFDD48E8}" name="Connection2463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0" xr16:uid="{21A0BD81-D52F-4516-819D-D3FD46A5A060}" name="Connection2463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MAOF' _x000d_ _x000d_and WEEKEND_DT='30 Jun 2024' and a.ASSET_TYPE in ('01','45','51','56','57','59')  _x000d_and a.schclass='GLOBAL' and a.security is not null and a.UNITS&gt;0   and LAST_NET_ASSETS&gt;1 and f.schclass='GLOBAL' ) _x000d_where units &gt; 0 _x000d_order by 6 desc"/>
  </connection>
  <connection id="111" xr16:uid="{B1429E4C-7EE4-4FFC-85E3-74E793FB5963}" name="Connection24639"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Jun 2024' and units&lt;&gt;0 and a.security is not null AND A.scheme='TMAOF'_x000d_ order by 6 desc"/>
  </connection>
  <connection id="112" xr16:uid="{03E715E6-5408-4A2D-92D1-9F2B5AAEF4CB}" name="Connection2464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MAOF' _x000d_ _x000d_and WEEKEND_DT='30 Jun 2024' and (A.ASSET_TYPE in('35','36','24') _x000d_and a.schclass='GLOBAL' and a.security is not null and a.UNITS&gt;0   and LAST_NET_ASSETS&gt;1 and f.schclass='GLOBAL' ) _x000d_AND (LAST_NET_ASSETS/100000) &gt; 0 order by 6 desc)"/>
  </connection>
  <connection id="113" xr16:uid="{F8910E2E-D492-47F0-B7C2-D090B8AC4A01}" name="Connection2464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4' and a.scheme='TMAOF' _x000d_ _x000d_and WEEKEND_DT='30 Ju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4'_x000d_left outer join  tatamfplus.weeknav d on  d.weekend_dt='30 Ju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4' and scheme='TMAOF' group by app_refer,value_date _x000d_) f  on f.app_refer=a.deal_ID _x000d_WHERE del_date&lt;='30 Jun 2024' AND mat_date &gt;'30 Jun 2024' and  deal_stat &lt;&gt; 'MAT' and a.rectype='L'  and a.scheme='TMAOF')_x000d_order by 6 desc"/>
  </connection>
  <connection id="114" xr16:uid="{6C1D731C-86F9-42B4-82C4-F682DD250841}" name="Connection2464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MAOF' _x000d_ _x000d_and WEEKEND_DT='30 Jun 2024' and a.ASSET_TYPE in('05','06','07','09','11','12','14','25','29','34','18','52') and LISTED_Y_N='Y'  _x000d_and a.schclass='GLOBAL' and a.security is not null and a.UNITS&gt;0  and LAST_NET_ASSETS&gt;1 and f.schclass='GLOBAL' ) _x000d_where MKTVAL &gt; 0) order by 6 desc"/>
  </connection>
  <connection id="115" xr16:uid="{FF47A5BA-0AE4-43C4-9DE6-8CB306AE434D}" name="Connection2464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Ju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MAOF' _x000d_ and LAST_NET_ASSETS&gt;1 and f.SCHCLASS='GLOBAL'_x000d_and WEEKEND_DT='30 Jun 2024' and a.ASSET_TYPE in('16','17','19','20','22','03','15'))  _x000d_where MKTVAL &gt; 0 order by 6 desc"/>
  </connection>
  <connection id="116" xr16:uid="{2B1F7891-A3DC-4AD6-9808-34B4FE71705F}" name="Connection246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7" xr16:uid="{32B6E83C-B0DC-4DDE-BD64-B457C3A8B3A0}" name="Connection2465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MULTICF' _x000d_ _x000d_and WEEKEND_DT='30 Jun 2024' and a.ASSET_TYPE in ('01','45','51','56','57','59')  _x000d_and a.schclass='GLOBAL' and a.security is not null and a.UNITS&gt;0   and LAST_NET_ASSETS&gt;1 and f.schclass='GLOBAL' ) _x000d_where units &gt; 0 _x000d_order by 6 desc"/>
  </connection>
  <connection id="118" xr16:uid="{22300A26-2B98-4B96-BA3F-D51718CB6678}" name="Connection24654"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MULTICF' _x000d_ _x000d_and WEEKEND_DT='30 Jun 2024' and a.ASSET_TYPE  in('02','04','38','46','47','53') _x000d_and a.schclass='GLOBAL' and a.security is not null and a.UNITS&gt;0   and LAST_NET_ASSETS&gt;1 and f.schclass='GLOBAL' ) _x000d_where units &gt; 0 _x000d_order by 6 desc"/>
  </connection>
  <connection id="119" xr16:uid="{96EFB424-3129-44F6-B7C9-BB8974B12BC0}" name="Connection2466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MUL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0" xr16:uid="{CA142274-E472-43EA-A84B-3C8DB0EC040F}" name="Connection2466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NETF' _x000d_ _x000d_and WEEKEND_DT='30 Jun 2024' and a.ASSET_TYPE in ('01','45','51','56','57','59')  _x000d_and a.schclass='GLOBAL' and a.security is not null and a.UNITS&gt;0   and LAST_NET_ASSETS&gt;1 and f.schclass='GLOBAL' ) _x000d_where units &gt; 0 _x000d_order by 6 desc"/>
  </connection>
  <connection id="121" xr16:uid="{A3E110B2-D1D8-470A-AAF1-4F336B92B6A4}" name="Connection2467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2" xr16:uid="{808A884B-EE31-4631-B9D8-D349421D6CC5}" name="Connection2468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IFNA' _x000d_ _x000d_and WEEKEND_DT='30 Jun 2024' and a.ASSET_TYPE in ('01','45','51','56','57','59')  _x000d_and a.schclass='GLOBAL' and a.security is not null and a.UNITS&gt;0   and LAST_NET_ASSETS&gt;1 and f.schclass='GLOBAL' ) _x000d_where units &gt; 0 _x000d_order by 6 desc"/>
  </connection>
  <connection id="123" xr16:uid="{2E11B6A9-F05B-4F45-98CC-E2801B4768A7}" name="Connection2469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4" xr16:uid="{FD0528D2-6C02-4362-B774-9206AD681C4A}" name="Connection2469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NAIF' _x000d_ _x000d_and WEEKEND_DT='30 Jun 2024' and a.ASSET_TYPE in ('01','45','51','56','57','59')  _x000d_and a.schclass='GLOBAL' and a.security is not null and a.UNITS&gt;0   and LAST_NET_ASSETS&gt;1 and f.schclass='GLOBAL' ) _x000d_where units &gt; 0 _x000d_order by 6 desc"/>
  </connection>
  <connection id="125" xr16:uid="{BCDE6BC2-6925-45A8-B6CF-89F8BCBACF77}" name="Connection2470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NA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6" xr16:uid="{ABA547DC-2A15-41CC-A168-FE8C823E1002}" name="Connection2470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NFSIF' _x000d_ _x000d_and WEEKEND_DT='30 Jun 2024' and a.ASSET_TYPE in ('01','45','51','56','57','59')  _x000d_and a.schclass='GLOBAL' and a.security is not null and a.UNITS&gt;0   and LAST_NET_ASSETS&gt;1 and f.schclass='GLOBAL' ) _x000d_where units &gt; 0 _x000d_order by 6 desc"/>
  </connection>
  <connection id="127" xr16:uid="{138D9DAE-3D5E-4A5A-93E8-9F6DE7686ADC}" name="Connection2472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NFS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8" xr16:uid="{DE8CA1B7-EA46-41E2-B3E2-720F9B383FCC}" name="Connection2472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NIDFOF' _x000d_ _x000d_and WEEKEND_DT='30 Jun 2024' and (A.ASSET_TYPE in('35','36','24') _x000d_and a.schclass='GLOBAL' and a.security is not null and a.UNITS&gt;0   and LAST_NET_ASSETS&gt;1 and f.schclass='GLOBAL' ) _x000d_AND (LAST_NET_ASSETS/100000) &gt; 0 order by 6 desc)"/>
  </connection>
  <connection id="129" xr16:uid="{F5B8156A-4C79-4585-A72F-1224EF59A514}" name="Connection2473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0" xr16:uid="{09550C9D-9074-4D65-97AB-2CDF477848F4}" name="Connection2473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NIDETF' _x000d_ _x000d_and WEEKEND_DT='30 Jun 2024' and a.ASSET_TYPE in ('01','45','51','56','57','59')  _x000d_and a.schclass='GLOBAL' and a.security is not null and a.UNITS&gt;0   and LAST_NET_ASSETS&gt;1 and f.schclass='GLOBAL' ) _x000d_where units &gt; 0 _x000d_order by 6 desc"/>
  </connection>
  <connection id="131" xr16:uid="{E12DA822-1B67-4B3B-B6F5-AB428F799C82}" name="Connection2474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2" xr16:uid="{7A97D119-EE71-4C5D-AAE2-825AF57C391E}" name="Connection2475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NMMIF' _x000d_ _x000d_and WEEKEND_DT='30 Jun 2024' and a.ASSET_TYPE in ('01','45','51','56','57','59')  _x000d_and a.schclass='GLOBAL' and a.security is not null and a.UNITS&gt;0   and LAST_NET_ASSETS&gt;1 and f.schclass='GLOBAL' ) _x000d_where units &gt; 0 _x000d_order by 6 desc"/>
  </connection>
  <connection id="133" xr16:uid="{5A13869F-E1B0-400F-819C-A02F060A3A66}" name="Connection2476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4" xr16:uid="{30C3494A-8405-4DE4-AE6F-3D5818A1D056}" name="Connection2476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NMSHIF' _x000d_ _x000d_and WEEKEND_DT='30 Jun 2024' and a.ASSET_TYPE in ('01','45','51','56','57','59')  _x000d_and a.schclass='GLOBAL' and a.security is not null and a.UNITS&gt;0   and LAST_NET_ASSETS&gt;1 and f.schclass='GLOBAL' ) _x000d_where units &gt; 0 _x000d_order by 6 desc"/>
  </connection>
  <connection id="135" xr16:uid="{8E6CF2A9-EB9B-439C-8CCE-9D1CC78B924B}" name="Connection247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NMSH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 xr16:uid="{F62063B4-A197-4E3E-8B19-5B7EB8BBFF0C}" name="Connection2477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NPBETF' _x000d_ _x000d_and WEEKEND_DT='30 Jun 2024' and a.ASSET_TYPE in ('01','45','51','56','57','59')  _x000d_and a.schclass='GLOBAL' and a.security is not null and a.UNITS&gt;0   and LAST_NET_ASSETS&gt;1 and f.schclass='GLOBAL' ) _x000d_where units &gt; 0 _x000d_order by 6 desc"/>
  </connection>
  <connection id="137" xr16:uid="{52889BC9-FDB2-4A87-A769-ABE1E1852561}" name="Connection247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8" xr16:uid="{C2E3DA63-0127-480F-B477-3BA282E171E7}" name="Connection247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NRIF' _x000d_ _x000d_and WEEKEND_DT='30 Jun 2024' and a.ASSET_TYPE in ('01','45','51','56','57','59')  _x000d_and a.schclass='GLOBAL' and a.security is not null and a.UNITS&gt;0   and LAST_NET_ASSETS&gt;1 and f.schclass='GLOBAL' ) _x000d_where units &gt; 0 _x000d_order by 6 desc"/>
  </connection>
  <connection id="139" xr16:uid="{A7FE85C9-92B3-4DC1-9C56-CAFB6C1DA26C}" name="Connection248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NR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0" xr16:uid="{4C660461-8E74-4F99-9263-4AD85E1C9426}" name="Connection2480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NMIMIF' _x000d_ _x000d_and WEEKEND_DT='30 Jun 2024' and a.ASSET_TYPE in ('01','45','51','56','57','59')  _x000d_and a.schclass='GLOBAL' and a.security is not null and a.UNITS&gt;0   and LAST_NET_ASSETS&gt;1 and f.schclass='GLOBAL' ) _x000d_where units &gt; 0 _x000d_order by 6 desc"/>
  </connection>
  <connection id="141" xr16:uid="{86B807DF-4D99-4173-B4E8-8AC190AFB529}" name="Connection2481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NMI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2" xr16:uid="{BB53820A-2A4A-4FF3-A0C9-50FB93A2D873}" name="Connection2482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NMIIF' _x000d_ _x000d_and WEEKEND_DT='30 Jun 2024' and a.ASSET_TYPE in ('01','45','51','56','57','59')  _x000d_and a.schclass='GLOBAL' and a.security is not null and a.UNITS&gt;0   and LAST_NET_ASSETS&gt;1 and f.schclass='GLOBAL' ) _x000d_where units &gt; 0 _x000d_order by 6 desc"/>
  </connection>
  <connection id="143" xr16:uid="{03F1A5F3-3068-4F4B-AD65-6DC827AE8F42}" name="Connection2483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NM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4" xr16:uid="{C78F72F7-07A9-4C01-AF50-79F008042BDF}" name="Connection2483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QNTF' _x000d_ _x000d_and WEEKEND_DT='30 Jun 2024' and a.ASSET_TYPE in ('01','45','51','56','57','59')  _x000d_and a.schclass='GLOBAL' and a.security is not null and a.UNITS&gt;0   and LAST_NET_ASSETS&gt;1 and f.schclass='GLOBAL' ) _x000d_where units &gt; 0 _x000d_order by 6 desc"/>
  </connection>
  <connection id="145" xr16:uid="{79A6F7C5-14BA-4D41-834F-B16900520E4C}" name="Connection248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6" xr16:uid="{7D220DB6-51C0-49FC-B0DE-0FA9CDC701FC}" name="Connection2484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REF' _x000d_ _x000d_and WEEKEND_DT='30 Jun 2024' and a.ASSET_TYPE in ('01','45','51','56','57','59')  _x000d_and a.schclass='GLOBAL' and a.security is not null and a.UNITS&gt;0   and LAST_NET_ASSETS&gt;1 and f.schclass='GLOBAL' ) _x000d_where units &gt; 0 _x000d_order by 6 desc"/>
  </connection>
  <connection id="147" xr16:uid="{542AA4F0-85AF-4ED1-AEF7-69B46A4EB712}" name="Connection248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8" xr16:uid="{2C678B79-3CFE-46E8-A285-976DE47EE365}" name="Connection2486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RSFM' _x000d_ _x000d_and WEEKEND_DT='30 Jun 2024' and a.ASSET_TYPE in ('01','45','51','56','57','59')  _x000d_and a.schclass='GLOBAL' and a.security is not null and a.UNITS&gt;0   and LAST_NET_ASSETS&gt;1 and f.schclass='GLOBAL' ) _x000d_where units &gt; 0 _x000d_order by 6 desc"/>
  </connection>
  <connection id="149" xr16:uid="{8B95BD6F-508F-4AD7-BA2D-DDD2667D28F5}" name="Connection2486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Ju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Jun 2024' and a.scheme='TRSFM' _x000d_ _x000d_and WEEKEND_DT='30 Ju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Jun 2024'_x000d_left outer join  tatamfplus.weeknav d on  d.weekend_dt='30 Ju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Jun 2024' and scheme='TRSFM' group by app_refer,value_date _x000d_) f  on f.app_refer=a.deal_ID _x000d_WHERE del_date&lt;='30 Jun 2024' AND mat_date &gt;'30 Jun 2024' and  deal_stat &lt;&gt; 'MAT' and a.rectype='L'  and a.scheme='TRSFM')_x000d_order by 6 desc"/>
  </connection>
  <connection id="150" xr16:uid="{56EF4998-78B6-45CE-85B4-E65C0F20E8CB}" name="Connection2486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Ju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4' and a.scheme='TRSFM' _x000d_ _x000d_and WEEKEND_DT='30 Jun 2024' and a.ASSET_TYPE in('05','06','07','09','11','12','14','25','29','34','18','52') and LISTED_Y_N='Y'  _x000d_and a.schclass='GLOBAL' and a.security is not null and a.UNITS&gt;0  and LAST_NET_ASSETS&gt;1 and f.schclass='GLOBAL' ) _x000d_where MKTVAL &gt; 0) order by 6 desc"/>
  </connection>
  <connection id="151" xr16:uid="{E14D2035-AFDD-47E2-9759-47749A918DBC}" name="Connection2487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2" xr16:uid="{3497B2FF-85E5-4FC5-9A45-98651D33E401}" name="Connection2487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RSFP' _x000d_ _x000d_and WEEKEND_DT='30 Jun 2024' and a.ASSET_TYPE in ('01','45','51','56','57','59')  _x000d_and a.schclass='GLOBAL' and a.security is not null and a.UNITS&gt;0   and LAST_NET_ASSETS&gt;1 and f.schclass='GLOBAL' ) _x000d_where units &gt; 0 _x000d_order by 6 desc"/>
  </connection>
  <connection id="153" xr16:uid="{7CF9DA9C-BA2E-4A5B-B266-FB8EB0845ACF}" name="Connection2488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4" xr16:uid="{7E2F0D9C-79F7-4CB6-8450-680E0ED01E4B}" name="Connection2489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IFSA' _x000d_ _x000d_and WEEKEND_DT='30 Jun 2024' and a.ASSET_TYPE in ('01','45','51','56','57','59')  _x000d_and a.schclass='GLOBAL' and a.security is not null and a.UNITS&gt;0   and LAST_NET_ASSETS&gt;1 and f.schclass='GLOBAL' ) _x000d_where units &gt; 0 _x000d_order by 6 desc"/>
  </connection>
  <connection id="155" xr16:uid="{DC4F34D2-3ADE-4966-A5D5-ED03EE23788E}" name="Connection249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6" xr16:uid="{990D163B-984A-4140-B381-1ED6AF2565E7}" name="Connection2490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SCAPF' _x000d_ _x000d_and WEEKEND_DT='30 Jun 2024' and a.ASSET_TYPE in ('01','45','51','56','57','59')  _x000d_and a.schclass='GLOBAL' and a.security is not null and a.UNITS&gt;0   and LAST_NET_ASSETS&gt;1 and f.schclass='GLOBAL' ) _x000d_where units &gt; 0 _x000d_order by 6 desc"/>
  </connection>
  <connection id="157" xr16:uid="{FE5D3F53-093B-474B-BCB8-A899A207CAE1}" name="Connection24906"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SCAPF' _x000d_ _x000d_and WEEKEND_DT='30 Jun 2024' and a.ASSET_TYPE  in('02','04','38','46','47','53') _x000d_and a.schclass='GLOBAL' and a.security is not null and a.UNITS&gt;0   and LAST_NET_ASSETS&gt;1 and f.schclass='GLOBAL' ) _x000d_where units &gt; 0 _x000d_order by 6 desc"/>
  </connection>
  <connection id="158" xr16:uid="{6089A625-1811-4308-81D3-2E760CE7BF24}" name="Connection249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9" xr16:uid="{378E7CB6-E0A0-432F-81A0-1B18C21DCAF4}" name="Connection2491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YCF' _x000d_ _x000d_and WEEKEND_DT='30 Jun 2024' and a.ASSET_TYPE in ('01','45','51','56','57','59')  _x000d_and a.schclass='GLOBAL' and a.security is not null and a.UNITS&gt;0   and LAST_NET_ASSETS&gt;1 and f.schclass='GLOBAL' ) _x000d_where units &gt; 0 _x000d_order by 6 desc"/>
  </connection>
  <connection id="160" xr16:uid="{39C86BC6-A8D5-47F8-9082-882F352E8987}" name="Connection24920"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YCF' _x000d_ _x000d_and WEEKEND_DT='30 Jun 2024' and a.ASSET_TYPE  in('02','04','38','46','47','53') _x000d_and a.schclass='GLOBAL' and a.security is not null and a.UNITS&gt;0   and LAST_NET_ASSETS&gt;1 and f.schclass='GLOBAL' ) _x000d_where units &gt; 0 _x000d_order by 6 desc"/>
  </connection>
  <connection id="161" xr16:uid="{3A034563-36DD-49A7-9078-2E217D8986FE}" name="Connection2493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2" xr16:uid="{EC9BF773-D674-4911-9768-25B9B85C5B80}" name="Connection2493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GLDETF' _x000d_ _x000d_and WEEKEND_DT='30 Jun 2024' and a.ASSET_TYPE in ('01','45','51','56','57','59')  _x000d_and a.schclass='GLOBAL' and a.security is not null and a.UNITS&gt;0   and LAST_NET_ASSETS&gt;1 and f.schclass='GLOBAL' ) _x000d_where units &gt; 0 _x000d_order by 6 desc"/>
  </connection>
  <connection id="163" xr16:uid="{4479B520-BE65-4C81-B0AA-3204566EFF03}" name="Connection2494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GL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4" xr16:uid="{7734FF1C-CF5D-4D10-A124-5D9ACB524F63}" name="Connection249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SLVETF' _x000d_ _x000d_and WEEKEND_DT='30 Jun 2024' and a.ASSET_TYPE in ('01','45','51','56','57','59')  _x000d_and a.schclass='GLOBAL' and a.security is not null and a.UNITS&gt;0   and LAST_NET_ASSETS&gt;1 and f.schclass='GLOBAL' ) _x000d_where units &gt; 0 _x000d_order by 6 desc"/>
  </connection>
  <connection id="165" xr16:uid="{48665643-9C09-476A-B51A-7E456E1FBACC}" name="Connection2495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SLV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6" xr16:uid="{18DA0E36-6BF8-435C-98AE-372732E3E6EB}" name="Connection249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GLDFOF' _x000d_ _x000d_and WEEKEND_DT='30 Jun 2024' and a.ASSET_TYPE in ('01','45','51','56','57','59')  _x000d_and a.schclass='GLOBAL' and a.security is not null and a.UNITS&gt;0   and LAST_NET_ASSETS&gt;1 and f.schclass='GLOBAL' ) _x000d_where units &gt; 0 _x000d_order by 6 desc"/>
  </connection>
  <connection id="167" xr16:uid="{5C9AD830-CA5D-4CEE-A635-83F16A1460B4}" name="Connection2498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GL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 xr16:uid="{6818F0C7-84E0-4936-916A-C833AE66F0D8}" name="Connection2498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Jun 2024' and a.scheme='TSLVFOF' _x000d_ _x000d_and WEEKEND_DT='30 Jun 2024' and a.ASSET_TYPE in ('01','45','51','56','57','59')  _x000d_and a.schclass='GLOBAL' and a.security is not null and a.UNITS&gt;0   and LAST_NET_ASSETS&gt;1 and f.schclass='GLOBAL' ) _x000d_where units &gt; 0 _x000d_order by 6 desc"/>
  </connection>
  <connection id="169" xr16:uid="{82C21692-36F5-4CDF-BFC3-81B1BB338EE4}" name="Connection2500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Jun 2024',add_months('30 Jun 2024',-6)) AND A.SCHEME ='TSLV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 xr16:uid="{F479B531-74A0-4FC2-85E4-8CC2FAD3B3D1}" name="Connection25002" type="1" refreshedVersion="8" background="1" saveData="1">
    <dbPr connection="DRIVER={Microsoft ODBC for Oracle};UID=TATADB;" command="select decode(income_growth,'EQ','Equity','EC','Equity','ET','Equity','DB','Debt','DC','Debt','LQ','Liquid') Classification,scheme &quot;SCHEME CODE&quot;,name &quot;SCHEME NAME&quot;  from TATAMFPLUS.BASESCHEME where   scheme in (select scheme from TATAMFPLUS.weeknav where weekend_dt='30 Jun 2024' and schclass='GLOBAL' AND (LAST_units_outs&gt;10 or scheme in ('TFM55E','TFM55F'))) /*and  scheme in ('TBPSUF','TDIF','TAF','TBAF','TDIVYF','TMIF','TMAOF','TMULTICF')*/ and  RECTYPE='L' AND /*ACTIVATE_Y_N='Y'  AND */  scheme not in (select * from fm_scheme_exclude)  and  scheme not in ('UALCAL','GLOBAL','TINUD1','TMFUD1','AAA','TOIN99','UNBROK')    order by 1,3"/>
  </connection>
</connections>
</file>

<file path=xl/sharedStrings.xml><?xml version="1.0" encoding="utf-8"?>
<sst xmlns="http://schemas.openxmlformats.org/spreadsheetml/2006/main" count="24200" uniqueCount="3605">
  <si>
    <t>Index</t>
  </si>
  <si>
    <t>CLASSIFICATION</t>
  </si>
  <si>
    <t>SCHEME CODE</t>
  </si>
  <si>
    <t>SCHEME NAME</t>
  </si>
  <si>
    <t>Debt</t>
  </si>
  <si>
    <t>TCORPBF</t>
  </si>
  <si>
    <t>TATA CORPORATE BOND FUND</t>
  </si>
  <si>
    <t>TCIGIF0426</t>
  </si>
  <si>
    <t>TATA CRISIL-IBX GILT INDEX - APRIL 2026 INDEX FUND</t>
  </si>
  <si>
    <t>TFRF</t>
  </si>
  <si>
    <t>TATA FLOATING RATE FUND</t>
  </si>
  <si>
    <t>TGSFR</t>
  </si>
  <si>
    <t>TATA GILT SECURITIES FUND</t>
  </si>
  <si>
    <t>TLF</t>
  </si>
  <si>
    <t>TATA MONEY MARKET FUND</t>
  </si>
  <si>
    <t>TNGIF1226</t>
  </si>
  <si>
    <t>TATA NIFTY G-SEC DEC 2026 INDEX FUND</t>
  </si>
  <si>
    <t>TNGIF1229</t>
  </si>
  <si>
    <t>TATA NIFTY G-SEC DEC 2029 INDEX FUND</t>
  </si>
  <si>
    <t>TNSIFDEC27</t>
  </si>
  <si>
    <t>TATA NIFTY SDL PLUS AAA PSU BOND DEC 2027 60 40 INDEX FUND</t>
  </si>
  <si>
    <t>TOF</t>
  </si>
  <si>
    <t>TATA OVERNIGHT FUND</t>
  </si>
  <si>
    <t>TRSFC</t>
  </si>
  <si>
    <t>TATA RETIREMENT SAVINGS FUND-CONSERVATIVE PLAN</t>
  </si>
  <si>
    <t>TSTBF</t>
  </si>
  <si>
    <t>TATA SHORT TERM BOND FUND</t>
  </si>
  <si>
    <t>TFF</t>
  </si>
  <si>
    <t>TATA TREASURY ADVANTAGE FUND</t>
  </si>
  <si>
    <t>TUSTF</t>
  </si>
  <si>
    <t>TATA ULTRA SHORT TERM FUND</t>
  </si>
  <si>
    <t>Equity</t>
  </si>
  <si>
    <t>TAF</t>
  </si>
  <si>
    <t>TATA ARBITRAGE FUND</t>
  </si>
  <si>
    <t>TBAF</t>
  </si>
  <si>
    <t>TATA BALANCED ADVANTAGE FUND</t>
  </si>
  <si>
    <t>TBFSF</t>
  </si>
  <si>
    <t>TATA BANKING &amp; FINANCIAL SERVICES FUND</t>
  </si>
  <si>
    <t>TBCF</t>
  </si>
  <si>
    <t>TATA BUSINESS CYCLE FUND</t>
  </si>
  <si>
    <t>TDIF</t>
  </si>
  <si>
    <t>TATA DIGITAL INDIA FUND</t>
  </si>
  <si>
    <t>TDIVYF</t>
  </si>
  <si>
    <t>TATA DIVIDEND YIELD FUND</t>
  </si>
  <si>
    <t>TTSF96</t>
  </si>
  <si>
    <t>TATA ELSS TAX SAVER FUND</t>
  </si>
  <si>
    <t>TEQPEF</t>
  </si>
  <si>
    <t>TATA EQUITY P/E FUND</t>
  </si>
  <si>
    <t>TMIF</t>
  </si>
  <si>
    <t>TATA EQUITY SAVINGS FUND</t>
  </si>
  <si>
    <t>TCS</t>
  </si>
  <si>
    <t>TATA ETHICAL FUND</t>
  </si>
  <si>
    <t>TMCAPF</t>
  </si>
  <si>
    <t>TATA FLEXI CAP FUND</t>
  </si>
  <si>
    <t>TFEF</t>
  </si>
  <si>
    <t>TATA FOCUSED EQUITY FUND</t>
  </si>
  <si>
    <t>TGLDETF</t>
  </si>
  <si>
    <t>TATA GOLD EXCHANGE TRADED FUND</t>
  </si>
  <si>
    <t>THOF</t>
  </si>
  <si>
    <t>TATA HOUSING OPPORTUNITIES FUND</t>
  </si>
  <si>
    <t>TEGF</t>
  </si>
  <si>
    <t>TATA HYBRID EQUITY FUND</t>
  </si>
  <si>
    <t>TICF</t>
  </si>
  <si>
    <t>TATA INDIA CONSUMER FUND</t>
  </si>
  <si>
    <t>TIPHF</t>
  </si>
  <si>
    <t>TATA INDIA PHARMA &amp; HEALTHCARE FUND</t>
  </si>
  <si>
    <t>TISF</t>
  </si>
  <si>
    <t>TATA INFRASTRUCTURE FUND</t>
  </si>
  <si>
    <t>TEOF</t>
  </si>
  <si>
    <t>TATA LARGE &amp; MID CAP FUND</t>
  </si>
  <si>
    <t>TTOFE</t>
  </si>
  <si>
    <t>TATA LARGE CAP FUND</t>
  </si>
  <si>
    <t>TINR</t>
  </si>
  <si>
    <t>TATA MID CAP GROWTH FUND</t>
  </si>
  <si>
    <t>TMAOF</t>
  </si>
  <si>
    <t>TATA MULTI ASSET OPPORTUNITIES FUND</t>
  </si>
  <si>
    <t>TMULTICF</t>
  </si>
  <si>
    <t>TATA MULTICAP FUND</t>
  </si>
  <si>
    <t>TNETF</t>
  </si>
  <si>
    <t>TATA NIFTY 50 EXCHANGE TRADED FUND</t>
  </si>
  <si>
    <t>TIFNA</t>
  </si>
  <si>
    <t>TATA NIFTY 50 INDEX FUND</t>
  </si>
  <si>
    <t>TNAIF</t>
  </si>
  <si>
    <t>TATA NIFTY AUTO INDEX FUND</t>
  </si>
  <si>
    <t>TNFSIF</t>
  </si>
  <si>
    <t>TATA NIFTY FINANCIAL SERVICES INDEX FUND</t>
  </si>
  <si>
    <t>TNIDFOF</t>
  </si>
  <si>
    <t>TATA NIFTY INDIA DIGITAL ETF FUND OF FUND</t>
  </si>
  <si>
    <t>TNIDETF</t>
  </si>
  <si>
    <t>TATA NIFTY INDIA DIGITAL EXCHANGE TRADED FUND</t>
  </si>
  <si>
    <t>TNMMIF</t>
  </si>
  <si>
    <t>TATA NIFTY MIDCAP 150 MOMENTUM 50 INDEX FUND</t>
  </si>
  <si>
    <t>TNMSHIF</t>
  </si>
  <si>
    <t>TATA NIFTY MIDSMALL HEALTHCARE INDEX FUND</t>
  </si>
  <si>
    <t>TNPBETF</t>
  </si>
  <si>
    <t>TATA NIFTY PRIVATE BANK EXCHANGE TRADED FUND</t>
  </si>
  <si>
    <t>TNRIF</t>
  </si>
  <si>
    <t>TATA NIFTY REALTY INDEX FUND</t>
  </si>
  <si>
    <t>TNMIMIF</t>
  </si>
  <si>
    <t>TATA NIFTY500 MULTICAP INDIA MANUFACTURING 50-30-20 INDEX FUND</t>
  </si>
  <si>
    <t>TNMIIF</t>
  </si>
  <si>
    <t>TATA NIFTY500 MULTICAP INFRASTRUCTURE 50-30-20 INDEX FUND</t>
  </si>
  <si>
    <t>TQNTF</t>
  </si>
  <si>
    <t>TATA QUANT FUND</t>
  </si>
  <si>
    <t>TREF</t>
  </si>
  <si>
    <t>TATA RESOURCES &amp; ENERGY FUND</t>
  </si>
  <si>
    <t>TRSFM</t>
  </si>
  <si>
    <t>TATA RETIREMENT SAVINGS FUND-MODERATE PLAN</t>
  </si>
  <si>
    <t>TRSFP</t>
  </si>
  <si>
    <t>TATA RETIREMENT SAVINGS FUND-PROGRESSIVE PLAN</t>
  </si>
  <si>
    <t>TIFSA</t>
  </si>
  <si>
    <t>TATA S&amp;P BSE SENSEX INDEX FUND</t>
  </si>
  <si>
    <t>TSLVETF</t>
  </si>
  <si>
    <t>TATA SILVER EXCHANGE TRADED FUND</t>
  </si>
  <si>
    <t>TSCAPF</t>
  </si>
  <si>
    <t>TATA SMALL CAP FUND</t>
  </si>
  <si>
    <t>TYCF</t>
  </si>
  <si>
    <t>TATA YOUNG CITIZENS FUND</t>
  </si>
  <si>
    <t>Liquid</t>
  </si>
  <si>
    <t>TFRSTF</t>
  </si>
  <si>
    <t>TATA LIQUID FUND</t>
  </si>
  <si>
    <t>TGLDFOF</t>
  </si>
  <si>
    <t>TATA GOLD ETF FUND OF FUND</t>
  </si>
  <si>
    <t>TSLVFOF</t>
  </si>
  <si>
    <t>TATA SILVER ETF FUND OF FUND</t>
  </si>
  <si>
    <t>Tata Digital India Fund</t>
  </si>
  <si>
    <t>(An open-ended equity scheme investing in Information Technology Sector)</t>
  </si>
  <si>
    <t>This product is suitable for investors who are seeking*:</t>
  </si>
  <si>
    <t>•Long Term Capital Appreciation.</t>
  </si>
  <si>
    <t>•Investment in equity/equity related instruments of the companies in Information Technology Sector.</t>
  </si>
  <si>
    <t>*Investors should consult their financial advisors if in doubt about whether the product is suitable for them</t>
  </si>
  <si>
    <t>Scheme Risk-O-Meter</t>
  </si>
  <si>
    <t>Benchmark Risk-O-Meter</t>
  </si>
  <si>
    <t>NAME OF THE INSTRUMENT</t>
  </si>
  <si>
    <t>YIELD ( IN % )</t>
  </si>
  <si>
    <t>INDUSTRY</t>
  </si>
  <si>
    <t>ISIN CODE</t>
  </si>
  <si>
    <t>EQUITY &amp; EQUITY RELATED</t>
  </si>
  <si>
    <t>A) LISTED/AWAITING LISTING ON STOCK EXCHANGES</t>
  </si>
  <si>
    <t>NA</t>
  </si>
  <si>
    <t>IT - Software</t>
  </si>
  <si>
    <t>INE009A01021</t>
  </si>
  <si>
    <t>INE467B01029</t>
  </si>
  <si>
    <t>INE214T01019</t>
  </si>
  <si>
    <t>as on 30/06/24</t>
  </si>
  <si>
    <t>QUANTITY</t>
  </si>
  <si>
    <t>MKT VAL(Rs. Lacs)</t>
  </si>
  <si>
    <t>% to NAV</t>
  </si>
  <si>
    <t/>
  </si>
  <si>
    <t>Precious Metals</t>
  </si>
  <si>
    <t>INF277KA1984</t>
  </si>
  <si>
    <t>EQUITY &amp; EQUITY RELATED TOTAL</t>
  </si>
  <si>
    <t>A) REPO</t>
  </si>
  <si>
    <t>PORTFOLIO TOTAL</t>
  </si>
  <si>
    <t>NET CURRENT LIABILITIES</t>
  </si>
  <si>
    <t>NET ASSETS</t>
  </si>
  <si>
    <t>* % OF MARKET VALUE OF SECURITIES TO NET ASSETS IS &lt; 0.01</t>
  </si>
  <si>
    <t>** THINLY TRADED / NON TRADED SECURITIES / ILLIQUID SECURITIES</t>
  </si>
  <si>
    <t>THE SCHEME RISK-O-METERS AND SCHEME BENCHMARK RISK-O-METERS ARE AS OF</t>
  </si>
  <si>
    <t>30th June 2024</t>
  </si>
  <si>
    <t>TOTAL NUMBER OF INSTANCES OF DEVIATION FROM VALUATION PRICE PROVIDED BY VALUATION AGENCIES</t>
  </si>
  <si>
    <t>NIL</t>
  </si>
  <si>
    <t>TOTAL BELOW INVESTMENT GRADE OR DEFAULT PROVIDED FOR:</t>
  </si>
  <si>
    <t xml:space="preserve">TOTAL VALUE AND PERCENTAGE OF ILLIQUID EQUITY SHARES : </t>
  </si>
  <si>
    <t>TOTAL OUTSTANDING EXPOSURE IN DERIVATIVE INSTRUMENTS :</t>
  </si>
  <si>
    <t>As mentioned below</t>
  </si>
  <si>
    <t>NAV AS ON 30-JUN-24: RS.12.1283 (REGULAR - IDCW)</t>
  </si>
  <si>
    <t>NAV AS ON 30-JUN-24: RS.12.1283 (REGULAR - GROWTH)</t>
  </si>
  <si>
    <t>NAV AS ON 30-JUN-24: RS.12.1549 (DIRECT - IDCW)</t>
  </si>
  <si>
    <t>NAV AS ON 30-JUN-24: RS.12.1549 (DIRECT - GROWTH)</t>
  </si>
  <si>
    <t>DIVIDEND DECLARED: NIL</t>
  </si>
  <si>
    <t>Details of Intra Scheme Investments as per given below Table</t>
  </si>
  <si>
    <t>Name of the Schemes</t>
  </si>
  <si>
    <t>Amount Invested ( Rs Crores)</t>
  </si>
  <si>
    <t>% of Investment by the Invested scheme</t>
  </si>
  <si>
    <t xml:space="preserve">^ Hedging positions through futures as on </t>
  </si>
  <si>
    <t>Underlying</t>
  </si>
  <si>
    <t>Long/Short</t>
  </si>
  <si>
    <t>Future price when purchased</t>
  </si>
  <si>
    <t>Current Price of the contract</t>
  </si>
  <si>
    <t>Margin maintained in Rs.lakhs</t>
  </si>
  <si>
    <t>Total % of Existing assets hedged through equity futures :</t>
  </si>
  <si>
    <t xml:space="preserve">For the period ended 30th June 2024 the following for hedging transactions through futures which have been squared off/expired </t>
  </si>
  <si>
    <t>Total Number of Contracts where stock futures were Bought :</t>
  </si>
  <si>
    <t>Nos.</t>
  </si>
  <si>
    <t>Total Number of Contracts where stock futures were Sold :</t>
  </si>
  <si>
    <t>Gross Notional Value of Contracts where stock futures were Sold :</t>
  </si>
  <si>
    <t xml:space="preserve"> Rs.</t>
  </si>
  <si>
    <t>Net Profit/(Net Loss) on all contracts combined :</t>
  </si>
  <si>
    <t xml:space="preserve">Other than Hedging positions through futures as on  </t>
  </si>
  <si>
    <t>Hedging Positions through Put Options as on 30th June 2024</t>
  </si>
  <si>
    <t>Number of Contracts</t>
  </si>
  <si>
    <t>Option Price when purchased</t>
  </si>
  <si>
    <t>Current Option Price</t>
  </si>
  <si>
    <t>Total %age of existing assets hedged through put options</t>
  </si>
  <si>
    <t>For the period ended 30th June 2024 the following for hedging transactions through options which have already been exercised/expired</t>
  </si>
  <si>
    <t>Total Number of contracts entered into</t>
  </si>
  <si>
    <t>Gross Notional Value of Contracts :</t>
  </si>
  <si>
    <t>Rs.</t>
  </si>
  <si>
    <t>Net Profit/Loss on all contracts</t>
  </si>
  <si>
    <t>Other than Hedging Positions through Options as on 30th June 2024</t>
  </si>
  <si>
    <t>Call / Put</t>
  </si>
  <si>
    <t>Hedging Positions through Interest Rate Swaps as on 30th June 2024</t>
  </si>
  <si>
    <t>Position</t>
  </si>
  <si>
    <t>Instrument Type</t>
  </si>
  <si>
    <t>Maturity/Next Interest Fixing Date **</t>
  </si>
  <si>
    <t>Notional Value (in Lakhs)</t>
  </si>
  <si>
    <t>**The maturity equivalent is the next interest fixing date in case of the floating Leg and for the Fixed leg it is the final maturity date of the contract.</t>
  </si>
  <si>
    <t>INF277KA1976</t>
  </si>
  <si>
    <t>NAV AS ON 30-JUN-24: RS.11.3713 (REGULAR - IDCW)</t>
  </si>
  <si>
    <t>NAV AS ON 30-JUN-24: RS.11.3713 (REGULAR - GROWTH)</t>
  </si>
  <si>
    <t>NAV AS ON 30-JUN-24: RS.11.4104 (DIRECT - IDCW)</t>
  </si>
  <si>
    <t>NAV AS ON 30-JUN-24: RS.11.4104 (DIRECT - GROWTH)</t>
  </si>
  <si>
    <t>RATINGS</t>
  </si>
  <si>
    <t>DEBT INSTRUMENTS</t>
  </si>
  <si>
    <t>CRISIL-A1+</t>
  </si>
  <si>
    <t>SOVRN-SOV</t>
  </si>
  <si>
    <t>** TREASURY BILL 182 DAYS (01/08/2024)</t>
  </si>
  <si>
    <t>IN002023Y458</t>
  </si>
  <si>
    <t>INE700G14JU6</t>
  </si>
  <si>
    <t>ICRA-A1+</t>
  </si>
  <si>
    <t>** TREASURY BILL 182 DAYS (12/09/2024)</t>
  </si>
  <si>
    <t>IN002023Y524</t>
  </si>
  <si>
    <t>MONEY MARKET INSTRUMENTS TOTAL</t>
  </si>
  <si>
    <t>C) REPO</t>
  </si>
  <si>
    <t>SILVER PHYSICAL -PURITY 999</t>
  </si>
  <si>
    <t>CASH / NET CURRENT ASSET</t>
  </si>
  <si>
    <t>NAV AS ON 30-JUN-24: RS.8.6951 (DIRECT PLAN)</t>
  </si>
  <si>
    <t>TOTAL INVESTMENTS IN FOREIGN SECURITIES / ADRS / GDRS: NIL</t>
  </si>
  <si>
    <t>Disclosure of Margins as of 30th June, 2023 is as given below   :</t>
  </si>
  <si>
    <t>Name Of The Bank</t>
  </si>
  <si>
    <t>Amount of Margins_x000D_( Rs. in Lakhs )</t>
  </si>
  <si>
    <t>Cash As Margin</t>
  </si>
  <si>
    <t>Fixed Deposits</t>
  </si>
  <si>
    <t>Government Securities (Face Value)</t>
  </si>
  <si>
    <t>T-Bills (Face Value)</t>
  </si>
  <si>
    <t>Mutual Fund Units(Amt)</t>
  </si>
  <si>
    <t>Equity Margin</t>
  </si>
  <si>
    <t>Total Gross Margin</t>
  </si>
  <si>
    <t>GOLD PHYSICAL -  -PURITY  995</t>
  </si>
  <si>
    <t>GOLD PHYSICAL -  PURITY - 999</t>
  </si>
  <si>
    <t>NAV AS ON 30-JUN-24: RS.7.0681 (DIRECT PLAN)</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</si>
  <si>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</si>
  <si>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</si>
  <si>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</si>
  <si>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Banks</t>
  </si>
  <si>
    <t>INE040A01034</t>
  </si>
  <si>
    <t>INE090A01021</t>
  </si>
  <si>
    <t>Petroleum Products</t>
  </si>
  <si>
    <t>INE002A01018</t>
  </si>
  <si>
    <t>INE238A01034</t>
  </si>
  <si>
    <t>INE036D01028</t>
  </si>
  <si>
    <t>Diversified FMCG</t>
  </si>
  <si>
    <t>INE154A01025</t>
  </si>
  <si>
    <t>Consumer Durables</t>
  </si>
  <si>
    <t>INE280A01028</t>
  </si>
  <si>
    <t>Construction</t>
  </si>
  <si>
    <t>INE018A01030</t>
  </si>
  <si>
    <t>INE237A01028</t>
  </si>
  <si>
    <t>INE461C01038</t>
  </si>
  <si>
    <t>Cement &amp; Cement Products</t>
  </si>
  <si>
    <t>INE481G01011</t>
  </si>
  <si>
    <t>Industrial Products</t>
  </si>
  <si>
    <t>INE536A01023</t>
  </si>
  <si>
    <t>INE262H01021</t>
  </si>
  <si>
    <t>Beverages</t>
  </si>
  <si>
    <t>INE854D01024</t>
  </si>
  <si>
    <t>Auto Components</t>
  </si>
  <si>
    <t>INE883A01011</t>
  </si>
  <si>
    <t>Transport Infrastructure</t>
  </si>
  <si>
    <t>INE517F01014</t>
  </si>
  <si>
    <t>Pharmaceuticals &amp; Biotechnology</t>
  </si>
  <si>
    <t>INE089A01023</t>
  </si>
  <si>
    <t>INE030A01027</t>
  </si>
  <si>
    <t>Agricultural Food &amp; other Products</t>
  </si>
  <si>
    <t>INE192A01025</t>
  </si>
  <si>
    <t>Finance</t>
  </si>
  <si>
    <t>INE612J01015</t>
  </si>
  <si>
    <t>Healthcare Services</t>
  </si>
  <si>
    <t>INE682M01012</t>
  </si>
  <si>
    <t>Capital Markets</t>
  </si>
  <si>
    <t>INE094J01016</t>
  </si>
  <si>
    <t>INE317I01021</t>
  </si>
  <si>
    <t>Chemicals &amp; Petrochemicals</t>
  </si>
  <si>
    <t>INE288B01029</t>
  </si>
  <si>
    <t>Insurance</t>
  </si>
  <si>
    <t>INE765G01017</t>
  </si>
  <si>
    <t>INE503A01015</t>
  </si>
  <si>
    <t>Retailing</t>
  </si>
  <si>
    <t>INE192R01011</t>
  </si>
  <si>
    <t>Entertainment</t>
  </si>
  <si>
    <t>INE424H01027</t>
  </si>
  <si>
    <t>INE012A01025</t>
  </si>
  <si>
    <t>Diversified</t>
  </si>
  <si>
    <t>INE470A01017</t>
  </si>
  <si>
    <t>INE196A01026</t>
  </si>
  <si>
    <t>Household Products</t>
  </si>
  <si>
    <t>INE668F01031</t>
  </si>
  <si>
    <t>INE361B01024</t>
  </si>
  <si>
    <t>INE741K01010</t>
  </si>
  <si>
    <t>Gas</t>
  </si>
  <si>
    <t>INE203G01027</t>
  </si>
  <si>
    <t>INE536H01010</t>
  </si>
  <si>
    <t>INE795G01014</t>
  </si>
  <si>
    <t>AAVAS FINANCIERS LTD</t>
  </si>
  <si>
    <t>INE216P01012</t>
  </si>
  <si>
    <t>INE955V01021</t>
  </si>
  <si>
    <t>INE075A01022</t>
  </si>
  <si>
    <t>Electrical Equipment</t>
  </si>
  <si>
    <t>INE464A01036</t>
  </si>
  <si>
    <t>INE739E01017</t>
  </si>
  <si>
    <t>INE172A01027</t>
  </si>
  <si>
    <t>Telecom - Services</t>
  </si>
  <si>
    <t>INE121J01017</t>
  </si>
  <si>
    <t>INE112L01020</t>
  </si>
  <si>
    <t>Transport Services</t>
  </si>
  <si>
    <t>INE766P01016</t>
  </si>
  <si>
    <t>Oil</t>
  </si>
  <si>
    <t>INE274J01014</t>
  </si>
  <si>
    <t>INE195J01029</t>
  </si>
  <si>
    <t>Leisure Services</t>
  </si>
  <si>
    <t>INE797F01020</t>
  </si>
  <si>
    <t>INE531A01024</t>
  </si>
  <si>
    <t>INE058A01010</t>
  </si>
  <si>
    <t>INE758T01015</t>
  </si>
  <si>
    <t>Power</t>
  </si>
  <si>
    <t>INE486A01021</t>
  </si>
  <si>
    <t>INE054A01027</t>
  </si>
  <si>
    <t>Fertilizers &amp; Agrochemicals</t>
  </si>
  <si>
    <t>INE221J01015</t>
  </si>
  <si>
    <t>B) LISTED/AWAITING LISTING ON STOCK EXCHANGES</t>
  </si>
  <si>
    <t>BROOKFIELD INDIA REAL ESTATE TRUST</t>
  </si>
  <si>
    <t>Realty</t>
  </si>
  <si>
    <t>INE0FDU25010</t>
  </si>
  <si>
    <t>NAV AS ON 30-JUN-24: RS.60.2753 (REGULAR - GROWTH)</t>
  </si>
  <si>
    <t>NAV AS ON 30-JUN-24: RS.66.6621 (DIRECT - GROWTH)</t>
  </si>
  <si>
    <t>NAV AS ON 31-DEC-23: RS.53.7339 (REGULAR - GROWTH)</t>
  </si>
  <si>
    <t>NAV AS ON 31-DEC-23: RS.59.2953 (DIRECT - GROWTH)</t>
  </si>
  <si>
    <t>Tata Small Cap Fund</t>
  </si>
  <si>
    <t>(An open ended equity scheme predominantly investing in small cap stocks)</t>
  </si>
  <si>
    <t>•Long Term Capital Appreciation</t>
  </si>
  <si>
    <t>•Predominant investment in equity/equity related instruments of small cap companies.</t>
  </si>
  <si>
    <t>INE373A01013</t>
  </si>
  <si>
    <t>INE811A01020</t>
  </si>
  <si>
    <t>Commercial Services &amp; Supplies</t>
  </si>
  <si>
    <t>INE615P01015</t>
  </si>
  <si>
    <t>INE043D01016</t>
  </si>
  <si>
    <t>INE280B01018</t>
  </si>
  <si>
    <t>INE0BV301023</t>
  </si>
  <si>
    <t>INE508G01029</t>
  </si>
  <si>
    <t>INE944F01028</t>
  </si>
  <si>
    <t>GODREJ INDUSTRIES LTD</t>
  </si>
  <si>
    <t>INE233A01035</t>
  </si>
  <si>
    <t>INE999A01015</t>
  </si>
  <si>
    <t>INE891D01026</t>
  </si>
  <si>
    <t>Industrial Manufacturing</t>
  </si>
  <si>
    <t>INE634A01018</t>
  </si>
  <si>
    <t>NETWEB TECHNOLOGIES INDIA LTD</t>
  </si>
  <si>
    <t>IT - Hardware</t>
  </si>
  <si>
    <t>INE0NT901020</t>
  </si>
  <si>
    <t>INE263M01029</t>
  </si>
  <si>
    <t>INE066O01014</t>
  </si>
  <si>
    <t>INE03QK01018</t>
  </si>
  <si>
    <t>INE08LI01020</t>
  </si>
  <si>
    <t>INE242C01024</t>
  </si>
  <si>
    <t>Textiles &amp; Apparels</t>
  </si>
  <si>
    <t>INE887G01027</t>
  </si>
  <si>
    <t>INE235A01022</t>
  </si>
  <si>
    <t>INE120A01034</t>
  </si>
  <si>
    <t>INE209A01019</t>
  </si>
  <si>
    <t>INE075I01017</t>
  </si>
  <si>
    <t>INE298J01013</t>
  </si>
  <si>
    <t>SAMHI HOTELS LTD</t>
  </si>
  <si>
    <t>INE08U801020</t>
  </si>
  <si>
    <t>INE475B01022</t>
  </si>
  <si>
    <t>INE498B01024</t>
  </si>
  <si>
    <t>INE491J01022</t>
  </si>
  <si>
    <t>INE987B01026</t>
  </si>
  <si>
    <t>INE418H01029</t>
  </si>
  <si>
    <t>INE227C01017</t>
  </si>
  <si>
    <t>R R KABEL LTD</t>
  </si>
  <si>
    <t>INE777K01022</t>
  </si>
  <si>
    <t>INE613A01020</t>
  </si>
  <si>
    <t>INE133A01011</t>
  </si>
  <si>
    <t>INE688A01022</t>
  </si>
  <si>
    <t>VARDHMAN SPECIAL STEELS LTD</t>
  </si>
  <si>
    <t>INE050M01012</t>
  </si>
  <si>
    <t>INE128A01029</t>
  </si>
  <si>
    <t>Ferrous Metals</t>
  </si>
  <si>
    <t>INE884B01025</t>
  </si>
  <si>
    <t>INE371A01025</t>
  </si>
  <si>
    <t>INE845D01014</t>
  </si>
  <si>
    <t>Other Construction Materials</t>
  </si>
  <si>
    <t>INE614A01028</t>
  </si>
  <si>
    <t>EUREKA FORBES LTD</t>
  </si>
  <si>
    <t>INE0KCE01017</t>
  </si>
  <si>
    <t>INE602A01031</t>
  </si>
  <si>
    <t>INE228A01035</t>
  </si>
  <si>
    <t>INE449A01011</t>
  </si>
  <si>
    <t>INE0O3901029</t>
  </si>
  <si>
    <t>POWERGRID INFRASTRUCTURE INVESTMENT TRUST</t>
  </si>
  <si>
    <t>INE0GGX23010</t>
  </si>
  <si>
    <t>NAV AS ON 30-JUN-24: RS.38.8998 (REGULAR - IDCW)</t>
  </si>
  <si>
    <t>NAV AS ON 30-JUN-24: RS.38.8998 (REGULAR - GROWTH)</t>
  </si>
  <si>
    <t>NAV AS ON 30-JUN-24: RS.43.0599 (DIRECT - IDCW)</t>
  </si>
  <si>
    <t>NAV AS ON 30-JUN-24: RS.43.0599 (DIRECT - GROWTH)</t>
  </si>
  <si>
    <t>NAV AS ON 31-DEC-23: RS.31.9064 (REGULAR - IDCW)</t>
  </si>
  <si>
    <t>NAV AS ON 31-DEC-23: RS.31.9064 (REGULAR - GROWTH)</t>
  </si>
  <si>
    <t>NAV AS ON 31-DEC-23: RS.35.0682 (DIRECT - IDCW)</t>
  </si>
  <si>
    <t>NAV AS ON 31-DEC-23: RS.35.0682 (DIRECT - GROWTH)</t>
  </si>
  <si>
    <t>PORTFOLIO TURNOVER RATIO: 0.08 TIMES</t>
  </si>
  <si>
    <t xml:space="preserve">Tata  S&amp;P BSE Sensex Index Fund </t>
  </si>
  <si>
    <t>(An open-ended equity scheme tracking S&amp;P BSE Sensex)</t>
  </si>
  <si>
    <t>•To reflect / mirror the S&amp;P BSE Sensex returns by investing in the same stocks which comprises of S&amp;PBSE Sensex.</t>
  </si>
  <si>
    <t>INE397D01024</t>
  </si>
  <si>
    <t>STATE BANK OF INDIA</t>
  </si>
  <si>
    <t>INE062A01020</t>
  </si>
  <si>
    <t>Automobiles</t>
  </si>
  <si>
    <t>INE101A01026</t>
  </si>
  <si>
    <t>INE296A01024</t>
  </si>
  <si>
    <t>INE733E01010</t>
  </si>
  <si>
    <t>INE155A01022</t>
  </si>
  <si>
    <t>INE044A01036</t>
  </si>
  <si>
    <t>INE585B01010</t>
  </si>
  <si>
    <t>INE860A01027</t>
  </si>
  <si>
    <t>INE752E01010</t>
  </si>
  <si>
    <t>INE081A01020</t>
  </si>
  <si>
    <t>INE021A01026</t>
  </si>
  <si>
    <t>INE742F01042</t>
  </si>
  <si>
    <t>INE095A01012</t>
  </si>
  <si>
    <t>Food Products</t>
  </si>
  <si>
    <t>INE239A01024</t>
  </si>
  <si>
    <t>INE669C01036</t>
  </si>
  <si>
    <t>INE019A01038</t>
  </si>
  <si>
    <t>INE918I01026</t>
  </si>
  <si>
    <t>NAV AS ON 30-JUN-24: RS.197.2104 (REGULAR - GROWTH)</t>
  </si>
  <si>
    <t>NAV AS ON 30-JUN-24: RS.208.0531 (DIRECT - GROWTH)</t>
  </si>
  <si>
    <t>NAV AS ON 31-DEC-23: RS.179.5574 (REGULAR - GROWTH)</t>
  </si>
  <si>
    <t>NAV AS ON 31-DEC-23: RS.189.1421 (DIRECT - GROWTH)</t>
  </si>
  <si>
    <t>PORTFOLIO TURNOVER RATIO: 0.05 TIMES</t>
  </si>
  <si>
    <t>Tata Retirement Savings Fund -PROGRESSIVE PLAN</t>
  </si>
  <si>
    <t>(An open ended retirement solution oriented scheme having a lock-in of 5 years or till retirement age (whichever is earlier))</t>
  </si>
  <si>
    <t>TRSF-PROGRESSIVE PLAN: • Long Term Capital Appreciation. • An equity oriented (between 85%-100%) savings scheme which provides tool for retirement planning to individual investors.</t>
  </si>
  <si>
    <t>INE343H01029</t>
  </si>
  <si>
    <t>Agricultural, Commercial &amp; Construction Vehicles</t>
  </si>
  <si>
    <t>INE209L01016</t>
  </si>
  <si>
    <t>INE302A01020</t>
  </si>
  <si>
    <t>INE702C01027</t>
  </si>
  <si>
    <t>INE118H01025</t>
  </si>
  <si>
    <t>INE323A01026</t>
  </si>
  <si>
    <t>INE805D01034</t>
  </si>
  <si>
    <t>INE455K01017</t>
  </si>
  <si>
    <t>INE002S01010</t>
  </si>
  <si>
    <t>Aerospace and Defense</t>
  </si>
  <si>
    <t>INE263A01024</t>
  </si>
  <si>
    <t>INE619B01017</t>
  </si>
  <si>
    <t>Financial Technology (Fintech)</t>
  </si>
  <si>
    <t>INE417T01026</t>
  </si>
  <si>
    <t>INE935N01020</t>
  </si>
  <si>
    <t>KAYNES TECHNOLOGY INDIA LTD</t>
  </si>
  <si>
    <t>INE918Z01012</t>
  </si>
  <si>
    <t>INE321T01012</t>
  </si>
  <si>
    <t>INE979A01025</t>
  </si>
  <si>
    <t>INE158A01026</t>
  </si>
  <si>
    <t>INE414G01012</t>
  </si>
  <si>
    <t>INE347G01014</t>
  </si>
  <si>
    <t>INE726V01018</t>
  </si>
  <si>
    <t>INE749A01030</t>
  </si>
  <si>
    <t>INE540H01012</t>
  </si>
  <si>
    <t>INE462A01022</t>
  </si>
  <si>
    <t>INE726G01019</t>
  </si>
  <si>
    <t>INE406A01037</t>
  </si>
  <si>
    <t>INE931S01010</t>
  </si>
  <si>
    <t>INE278Y01022</t>
  </si>
  <si>
    <t>IT - Services</t>
  </si>
  <si>
    <t>INE136B01020</t>
  </si>
  <si>
    <t>INE063P01018</t>
  </si>
  <si>
    <t>INE318A01026</t>
  </si>
  <si>
    <t>Media</t>
  </si>
  <si>
    <t>INE722B01019</t>
  </si>
  <si>
    <t>JIO FINANCIAL SERVICES LTD</t>
  </si>
  <si>
    <t>INE758E01017</t>
  </si>
  <si>
    <t>INE269A01021</t>
  </si>
  <si>
    <t>INE665A01038</t>
  </si>
  <si>
    <t>NAV AS ON 30-JUN-24: RS.63.0668 (REGULAR - GROWTH)</t>
  </si>
  <si>
    <t>NAV AS ON 30-JUN-24: RS.75.4192 (DIRECT - GROWTH)</t>
  </si>
  <si>
    <t>NAV AS ON 31-DEC-23: RS.54.4476 (REGULAR - GROWTH)</t>
  </si>
  <si>
    <t>NAV AS ON 31-DEC-23: RS.64.6397 (DIRECT - GROWTH)</t>
  </si>
  <si>
    <t>Tata Retirement Savings Fund - MODERATE PLAN</t>
  </si>
  <si>
    <t>TRSF-MODERATE PLAN: • Long Term Capital Appreciation &amp; Current Income. •   A predominantly equity oriented (between 65%-85%) savings scheme which provides tool for retirement planning to individual investors.</t>
  </si>
  <si>
    <t>INE371P01015</t>
  </si>
  <si>
    <t>(I) GOVERNMENT SECURITIES</t>
  </si>
  <si>
    <t>GOI - 7.38% (20/06/2027)</t>
  </si>
  <si>
    <t>SOV</t>
  </si>
  <si>
    <t>IN0020220037</t>
  </si>
  <si>
    <t>GOI - 7.27% (08/04/2026)</t>
  </si>
  <si>
    <t>IN0020190016</t>
  </si>
  <si>
    <t>GOI - 6.79% (26/12/2029)</t>
  </si>
  <si>
    <t>IN0020160118</t>
  </si>
  <si>
    <t>GOI - 6.10% (12/07/2031)</t>
  </si>
  <si>
    <t>IN0020210095</t>
  </si>
  <si>
    <t>GOI - 7.36% (12/09/2052)</t>
  </si>
  <si>
    <t>IN0020220086</t>
  </si>
  <si>
    <t>GOI - 7.26% (14/01/2029)</t>
  </si>
  <si>
    <t>IN0020180454</t>
  </si>
  <si>
    <t>GOVERNMENT SECURITIES TOTAL</t>
  </si>
  <si>
    <t>(II) NON-CONVERTIBLE DEBENTURES/BONDS</t>
  </si>
  <si>
    <t>CRISIL-AAA</t>
  </si>
  <si>
    <t>INE040A08666</t>
  </si>
  <si>
    <t>** 06.35 % MINDSPACE BUSINESS PARKS REIT - 31/12/2024</t>
  </si>
  <si>
    <t>INE0CCU07058</t>
  </si>
  <si>
    <t>INE936D07174</t>
  </si>
  <si>
    <t>INE999X07014</t>
  </si>
  <si>
    <t>INE001W07011</t>
  </si>
  <si>
    <t>INE961M07017</t>
  </si>
  <si>
    <t>** 07.42 % POWER FINANCE CORPORATION - 19/11/2024</t>
  </si>
  <si>
    <t>INE134E08KH0</t>
  </si>
  <si>
    <t>CRISIL-AA+</t>
  </si>
  <si>
    <t>INE403D08165</t>
  </si>
  <si>
    <t>ICRA-AAA</t>
  </si>
  <si>
    <t>INE848E07AY3</t>
  </si>
  <si>
    <t>INE848E07BB9</t>
  </si>
  <si>
    <t>INE964M07011</t>
  </si>
  <si>
    <t>NON-CONVERTIBLE DEBENTURES/BONDS TOTAL</t>
  </si>
  <si>
    <t>B) REPO</t>
  </si>
  <si>
    <t>NAV AS ON 30-JUN-24: RS.61.0442 (REGULAR - GROWTH)</t>
  </si>
  <si>
    <t>NAV AS ON 30-JUN-24: RS.71.6325 (DIRECT - GROWTH)</t>
  </si>
  <si>
    <t>NAV AS ON 31-DEC-23: RS.53.7933 (REGULAR - GROWTH)</t>
  </si>
  <si>
    <t>NAV AS ON 31-DEC-23: RS.62.6858 (DIRECT - GROWTH)</t>
  </si>
  <si>
    <t>Tata Resources &amp; Energy Fund</t>
  </si>
  <si>
    <t>(An open-ended equity scheme investing in Resources &amp; Energy Sector)</t>
  </si>
  <si>
    <t>•Investment in equity/equity related instruments of the companies in the Resources &amp; Energy sector in India.</t>
  </si>
  <si>
    <t>Diversified Metals</t>
  </si>
  <si>
    <t>INE205A01025</t>
  </si>
  <si>
    <t>INE079A01024</t>
  </si>
  <si>
    <t>Consumable Fuels</t>
  </si>
  <si>
    <t>INE522F01014</t>
  </si>
  <si>
    <t>INE245A01021</t>
  </si>
  <si>
    <t>INE047A01021</t>
  </si>
  <si>
    <t>OIL &amp; NATURAL GAS CO.</t>
  </si>
  <si>
    <t>INE213A01029</t>
  </si>
  <si>
    <t>INE00R701025</t>
  </si>
  <si>
    <t>INE814H01011</t>
  </si>
  <si>
    <t>INE258G01013</t>
  </si>
  <si>
    <t>INE029A01011</t>
  </si>
  <si>
    <t>INE129A01019</t>
  </si>
  <si>
    <t>PARADEEP PHOSPHATES LTD</t>
  </si>
  <si>
    <t>INE088F01024</t>
  </si>
  <si>
    <t>INE220G01021</t>
  </si>
  <si>
    <t>INE331A01037</t>
  </si>
  <si>
    <t>Non - Ferrous Metals</t>
  </si>
  <si>
    <t>INE038A01020</t>
  </si>
  <si>
    <t>INE094A01015</t>
  </si>
  <si>
    <t>INE048G01026</t>
  </si>
  <si>
    <t>INE841L01016</t>
  </si>
  <si>
    <t>INE848E01016</t>
  </si>
  <si>
    <t>INE647A01010</t>
  </si>
  <si>
    <t>INE703B01027</t>
  </si>
  <si>
    <t>INE242A01010</t>
  </si>
  <si>
    <t>INE119A01028</t>
  </si>
  <si>
    <t>INE169A01031</t>
  </si>
  <si>
    <t>INE421D01022</t>
  </si>
  <si>
    <t>INE844O01030</t>
  </si>
  <si>
    <t>INE769A01020</t>
  </si>
  <si>
    <t>INE743M01012</t>
  </si>
  <si>
    <t>INE03YM01018</t>
  </si>
  <si>
    <t>IN9047A01011</t>
  </si>
  <si>
    <t>NAV AS ON 30-JUN-24: RS.40.3789 (REGULAR - IDCW)</t>
  </si>
  <si>
    <t>NAV AS ON 30-JUN-24: RS.44.1446 (REGULAR - GROWTH)</t>
  </si>
  <si>
    <t>NAV AS ON 30-JUN-24: RS.50.9343 (DIRECT - IDCW)</t>
  </si>
  <si>
    <t>NAV AS ON 30-JUN-24: RS.50.9343 (DIRECT - GROWTH)</t>
  </si>
  <si>
    <t>NAV AS ON 31-DEC-23: RS.33.8401 (REGULAR - IDCW)</t>
  </si>
  <si>
    <t>NAV AS ON 31-DEC-23: RS.36.9993 (REGULAR - GROWTH)</t>
  </si>
  <si>
    <t>NAV AS ON 31-DEC-23: RS.42.3489 (DIRECT - IDCW)</t>
  </si>
  <si>
    <t>NAV AS ON 31-DEC-23: RS.42.3489 (DIRECT - GROWTH)</t>
  </si>
  <si>
    <t>Tata Quant Fund</t>
  </si>
  <si>
    <t>(An open-ended equity scheme following quant based investing theme)</t>
  </si>
  <si>
    <t>•Medium to Long Term Capital Appreciation.</t>
  </si>
  <si>
    <t>•Investment in equity &amp; equity related instruments selected based on quant model.</t>
  </si>
  <si>
    <t>INE376G01013</t>
  </si>
  <si>
    <t>INE646L01027</t>
  </si>
  <si>
    <t>INE123W01016</t>
  </si>
  <si>
    <t>INE115A01026</t>
  </si>
  <si>
    <t>INE059A01026</t>
  </si>
  <si>
    <t>INE484J01027</t>
  </si>
  <si>
    <t>INE669E01016</t>
  </si>
  <si>
    <t>INE405E01023</t>
  </si>
  <si>
    <t>INE913H01037</t>
  </si>
  <si>
    <t>INE686F01025</t>
  </si>
  <si>
    <t>INE180A01020</t>
  </si>
  <si>
    <t>INE127D01025</t>
  </si>
  <si>
    <t>FSN E COMMERCE VENTURES LTD</t>
  </si>
  <si>
    <t>INE388Y01029</t>
  </si>
  <si>
    <t>INE670A01012</t>
  </si>
  <si>
    <t>INE761H01022</t>
  </si>
  <si>
    <t>RELAXO FOOTWEARS LTD</t>
  </si>
  <si>
    <t>INE131B01039</t>
  </si>
  <si>
    <t>INE257A01026</t>
  </si>
  <si>
    <t>NAV AS ON 30-JUN-24: RS.15.3484 (REGULAR - IDCW)</t>
  </si>
  <si>
    <t>NAV AS ON 30-JUN-24: RS.15.3484 (REGULAR - GROWTH)</t>
  </si>
  <si>
    <t>NAV AS ON 30-JUN-24: RS.16.5172 (DIRECT - IDCW)</t>
  </si>
  <si>
    <t>NAV AS ON 30-JUN-24: RS.16.5172 (DIRECT - GROWTH)</t>
  </si>
  <si>
    <t>NAV AS ON 31-DEC-23: RS.13.6582 (REGULAR - IDCW)</t>
  </si>
  <si>
    <t>NAV AS ON 31-DEC-23: RS.13.6582 (REGULAR - GROWTH)</t>
  </si>
  <si>
    <t>NAV AS ON 31-DEC-23: RS.14.5877 (DIRECT - IDCW)</t>
  </si>
  <si>
    <t>NAV AS ON 31-DEC-23: RS.14.5877 (DIRECT - GROWTH)</t>
  </si>
  <si>
    <t>INE027H01010</t>
  </si>
  <si>
    <t>INE053A01029</t>
  </si>
  <si>
    <t>INE298A01020</t>
  </si>
  <si>
    <t>INE974X01010</t>
  </si>
  <si>
    <t>INE208A01029</t>
  </si>
  <si>
    <t>INE885A01032</t>
  </si>
  <si>
    <t>INE111A01025</t>
  </si>
  <si>
    <t>INE437A01024</t>
  </si>
  <si>
    <t>INE787D01026</t>
  </si>
  <si>
    <t>INE791I01019</t>
  </si>
  <si>
    <t>GMR AIRPORTS INFRASTRUCTURE LTD</t>
  </si>
  <si>
    <t>INE776C01039</t>
  </si>
  <si>
    <t>INE868B01028</t>
  </si>
  <si>
    <t>INE285A01027</t>
  </si>
  <si>
    <t>INE151A01013</t>
  </si>
  <si>
    <t>INE093I01010</t>
  </si>
  <si>
    <t>TITAGARH RAIL SYSTEMS LTD</t>
  </si>
  <si>
    <t>INE615H01020</t>
  </si>
  <si>
    <t>INE823G01014</t>
  </si>
  <si>
    <t>INE438A01022</t>
  </si>
  <si>
    <t>INE017A01032</t>
  </si>
  <si>
    <t>INE474Q01031</t>
  </si>
  <si>
    <t>INE220B01022</t>
  </si>
  <si>
    <t>INE070A01015</t>
  </si>
  <si>
    <t>INE208C01025</t>
  </si>
  <si>
    <t>INE389H01022</t>
  </si>
  <si>
    <t>Telecom -  Equipment &amp; Accessories</t>
  </si>
  <si>
    <t>INE010J01012</t>
  </si>
  <si>
    <t>INE967H01017</t>
  </si>
  <si>
    <t>INE548A01028</t>
  </si>
  <si>
    <t>INE074A01025</t>
  </si>
  <si>
    <t>INE246F01010</t>
  </si>
  <si>
    <t>INE410P01011</t>
  </si>
  <si>
    <t>INE439A01020</t>
  </si>
  <si>
    <t>INE970X01018</t>
  </si>
  <si>
    <t>INE806T01012</t>
  </si>
  <si>
    <t>INE274F01020</t>
  </si>
  <si>
    <t>INE786A01032</t>
  </si>
  <si>
    <t>INE825A01020</t>
  </si>
  <si>
    <t>INE450U01017</t>
  </si>
  <si>
    <t>INE340A01012</t>
  </si>
  <si>
    <t>INE541A01023</t>
  </si>
  <si>
    <t>INE383A01012</t>
  </si>
  <si>
    <t>NAV AS ON 30-JUN-24: RS.11.0164 (REGULAR - IDCW)</t>
  </si>
  <si>
    <t>NAV AS ON 30-JUN-24: RS.11.0164 (REGULAR - GROWTH)</t>
  </si>
  <si>
    <t>NAV AS ON 30-JUN-24: RS.11.0344 (DIRECT - IDCW)</t>
  </si>
  <si>
    <t>NAV AS ON 30-JUN-24: RS.11.0344 (DIRECT - GROWTH)</t>
  </si>
  <si>
    <t>PORTFOLIO TURNOVER RATIO: 0.04 TIMES</t>
  </si>
  <si>
    <t>INE917I01010</t>
  </si>
  <si>
    <t>INE465A01025</t>
  </si>
  <si>
    <t>INE326A01037</t>
  </si>
  <si>
    <t>INE066A01021</t>
  </si>
  <si>
    <t>INE299U01018</t>
  </si>
  <si>
    <t>INE226A01021</t>
  </si>
  <si>
    <t>INE603J01030</t>
  </si>
  <si>
    <t>INE006I01046</t>
  </si>
  <si>
    <t>INE628A01036</t>
  </si>
  <si>
    <t>INE472A01039</t>
  </si>
  <si>
    <t>INE540L01014</t>
  </si>
  <si>
    <t>INE935A01035</t>
  </si>
  <si>
    <t>INE139A01034</t>
  </si>
  <si>
    <t>INE114A01011</t>
  </si>
  <si>
    <t>INE092A01019</t>
  </si>
  <si>
    <t>INE947Q01028</t>
  </si>
  <si>
    <t>INE572A01036</t>
  </si>
  <si>
    <t>Paper, Forest &amp; Jute Products</t>
  </si>
  <si>
    <t>INE055A01016</t>
  </si>
  <si>
    <t>INE571A01038</t>
  </si>
  <si>
    <t>INE358A01014</t>
  </si>
  <si>
    <t>INE531E01026</t>
  </si>
  <si>
    <t>INE301A01014</t>
  </si>
  <si>
    <t>PIRAMAL PHARMA LTD</t>
  </si>
  <si>
    <t>INE0DK501011</t>
  </si>
  <si>
    <t>INE183A01024</t>
  </si>
  <si>
    <t>INE399G01023</t>
  </si>
  <si>
    <t>Healthcare Equipment &amp; Supplies</t>
  </si>
  <si>
    <t>INE205C01021</t>
  </si>
  <si>
    <t>INE085A01013</t>
  </si>
  <si>
    <t>INE191B01025</t>
  </si>
  <si>
    <t>INE101D01020</t>
  </si>
  <si>
    <t>INE113A01013</t>
  </si>
  <si>
    <t>NAV AS ON 30-JUN-24: RS.11.1003 (REGULAR - IDCW)</t>
  </si>
  <si>
    <t>NAV AS ON 30-JUN-24: RS.11.1003 (REGULAR - GROWTH)</t>
  </si>
  <si>
    <t>NAV AS ON 30-JUN-24: RS.11.117 (DIRECT - IDCW)</t>
  </si>
  <si>
    <t>NAV AS ON 30-JUN-24: RS.11.117 (DIRECT - GROWTH)</t>
  </si>
  <si>
    <t>INE271C01023</t>
  </si>
  <si>
    <t>INE670K01029</t>
  </si>
  <si>
    <t>INE211B01039</t>
  </si>
  <si>
    <t>INE811K01011</t>
  </si>
  <si>
    <t>INE671H01015</t>
  </si>
  <si>
    <t>INE813A01018</t>
  </si>
  <si>
    <t>NAV AS ON 30-JUN-24: RS.11.345 (REGULAR - IDCW)</t>
  </si>
  <si>
    <t>NAV AS ON 30-JUN-24: RS.11.345 (REGULAR - GROWTH)</t>
  </si>
  <si>
    <t>NAV AS ON 30-JUN-24: RS.11.365 (DIRECT - IDCW)</t>
  </si>
  <si>
    <t>NAV AS ON 30-JUN-24: RS.11.365 (DIRECT - GROWTH)</t>
  </si>
  <si>
    <t>PORTFOLIO TURNOVER RATIO: 0.01 TIMES</t>
  </si>
  <si>
    <t>Tata Nifty Private Bank Exchange Traded Fund</t>
  </si>
  <si>
    <t>(An Open-Ended Exchange Traded Fund replicating/ tracking -Nifty Private Bank Index)</t>
  </si>
  <si>
    <t>•Long Term Capital Growth.</t>
  </si>
  <si>
    <t>•An exchange traded fund that aims to provide returns that closely correspond to the returns provided by Nifty Private Bank Index, subject to tracking error</t>
  </si>
  <si>
    <t>INE171A01029</t>
  </si>
  <si>
    <t>INE092T01019</t>
  </si>
  <si>
    <t>INE545U01014</t>
  </si>
  <si>
    <t>INE976G01028</t>
  </si>
  <si>
    <t>INE491A01021</t>
  </si>
  <si>
    <t>NAV AS ON 30-JUN-24: RS.267.2289 (DIRECT PLAN)</t>
  </si>
  <si>
    <t>NAV AS ON 31-DEC-23: RS.254.0261 (DIRECT PLAN)</t>
  </si>
  <si>
    <t>PORTFOLIO TURNOVER RATIO: 0.14 TIMES</t>
  </si>
  <si>
    <t>INE061F01013</t>
  </si>
  <si>
    <t>MANKIND PHARMA LTD</t>
  </si>
  <si>
    <t>INE634S01028</t>
  </si>
  <si>
    <t>INE398R01022</t>
  </si>
  <si>
    <t>INE068V01023</t>
  </si>
  <si>
    <t>INE159A01016</t>
  </si>
  <si>
    <t>INE600L01024</t>
  </si>
  <si>
    <t>INE031B01049</t>
  </si>
  <si>
    <t>INE961O01016</t>
  </si>
  <si>
    <t>INE901L01018</t>
  </si>
  <si>
    <t>INE914M01019</t>
  </si>
  <si>
    <t>NAV AS ON 30-JUN-24: RS.10.5104 (REGULAR - IDCW)</t>
  </si>
  <si>
    <t>NAV AS ON 30-JUN-24: RS.10.5104 (REGULAR - GROWTH)</t>
  </si>
  <si>
    <t>NAV AS ON 30-JUN-24: RS.10.5263 (DIRECT - IDCW)</t>
  </si>
  <si>
    <t>NAV AS ON 30-JUN-24: RS.10.5263 (DIRECT - GROWTH)</t>
  </si>
  <si>
    <t>PORTFOLIO TURNOVER RATIO: 0.07 TIMES</t>
  </si>
  <si>
    <t>(An open-ended scheme replicating/tracking NIFTY Midcap 150 Momentum 50 Index)</t>
  </si>
  <si>
    <t>•Investment in equity and equity related instruments comprised in Nifty Midcap 150 Momentum 50 Index.</t>
  </si>
  <si>
    <t>INE121E01018</t>
  </si>
  <si>
    <t>RAIL VIKAS NIGAM LTD</t>
  </si>
  <si>
    <t>INE415G01027</t>
  </si>
  <si>
    <t>INE152A01029</t>
  </si>
  <si>
    <t>INE067A01029</t>
  </si>
  <si>
    <t>INE813H01021</t>
  </si>
  <si>
    <t>Minerals &amp; Mining</t>
  </si>
  <si>
    <t>INE584A01023</t>
  </si>
  <si>
    <t>INE171Z01026</t>
  </si>
  <si>
    <t>INE881D01027</t>
  </si>
  <si>
    <t>UNION BANK OF INDIA</t>
  </si>
  <si>
    <t>INE692A01016</t>
  </si>
  <si>
    <t>INE267A01025</t>
  </si>
  <si>
    <t>INE660A01013</t>
  </si>
  <si>
    <t>INE195A01028</t>
  </si>
  <si>
    <t>INE878B01027</t>
  </si>
  <si>
    <t>KALYAN JEWELLERS INDIA LTD</t>
  </si>
  <si>
    <t>INE303R01014</t>
  </si>
  <si>
    <t>INDIAN BANK</t>
  </si>
  <si>
    <t>INE562A01011</t>
  </si>
  <si>
    <t>MAZAGON DOCK SHIPBUILDERS LTD</t>
  </si>
  <si>
    <t>INE249Z01012</t>
  </si>
  <si>
    <t>INE473A01011</t>
  </si>
  <si>
    <t>INE042A01014</t>
  </si>
  <si>
    <t>INE002L01015</t>
  </si>
  <si>
    <t>BANK OF MAHARASHTRA</t>
  </si>
  <si>
    <t>INE457A01014</t>
  </si>
  <si>
    <t>NAV AS ON 30-JUN-24: RS.18.3317 (REGULAR - IDCW)</t>
  </si>
  <si>
    <t>NAV AS ON 30-JUN-24: RS.18.3317 (REGULAR - GROWTH)</t>
  </si>
  <si>
    <t>NAV AS ON 30-JUN-24: RS.18.5871 (DIRECT - IDCW)</t>
  </si>
  <si>
    <t>NAV AS ON 30-JUN-24: RS.18.5871 (DIRECT - GROWTH)</t>
  </si>
  <si>
    <t>NAV AS ON 31-DEC-23: RS.14.3713 (REGULAR - IDCW)</t>
  </si>
  <si>
    <t>NAV AS ON 31-DEC-23: RS.14.3713 (REGULAR - GROWTH)</t>
  </si>
  <si>
    <t>NAV AS ON 31-DEC-23: RS.14.5196 (DIRECT - IDCW)</t>
  </si>
  <si>
    <t>NAV AS ON 31-DEC-23: RS.14.5196 (DIRECT - GROWTH)</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</si>
  <si>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</si>
  <si>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</si>
  <si>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</si>
  <si>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INE663F01024</t>
  </si>
  <si>
    <t>INE335Y01020</t>
  </si>
  <si>
    <t>INE982J01020</t>
  </si>
  <si>
    <t>INE591G01017</t>
  </si>
  <si>
    <t>INE04I401011</t>
  </si>
  <si>
    <t>INE933S01016</t>
  </si>
  <si>
    <t>INE356A01018</t>
  </si>
  <si>
    <t>INE010V01017</t>
  </si>
  <si>
    <t>INE836A01035</t>
  </si>
  <si>
    <t>INE306R01017</t>
  </si>
  <si>
    <t>INE00WC01027</t>
  </si>
  <si>
    <t>INE483C01032</t>
  </si>
  <si>
    <t>INE419U01012</t>
  </si>
  <si>
    <t>NAV AS ON 30-JUN-24: RS.85.9491 (DIRECT PLAN)</t>
  </si>
  <si>
    <t>NAV AS ON 31-DEC-23: RS.74.7592 (DIRECT PLAN)</t>
  </si>
  <si>
    <t>Tata Nifty India Digital Exchange Traded Fund of Fund</t>
  </si>
  <si>
    <t>(An Open ended fund of fund scheme investing in Tata Nifty India Digital Exchange Traded Fund)</t>
  </si>
  <si>
    <t>•Investment in Tata Nifty India Digital Exchange Traded Fund.</t>
  </si>
  <si>
    <t>MUTUAL FUND UNITS</t>
  </si>
  <si>
    <t>Mutual Fund</t>
  </si>
  <si>
    <t>INF277KA1364</t>
  </si>
  <si>
    <t>NAV AS ON 30-JUN-24: RS.13.3731 (REGULAR - IDCW)</t>
  </si>
  <si>
    <t>NAV AS ON 30-JUN-24: RS.13.3731 (REGULAR - GROWTH)</t>
  </si>
  <si>
    <t>NAV AS ON 30-JUN-24: RS.13.5177 (DIRECT - IDCW)</t>
  </si>
  <si>
    <t>NAV AS ON 30-JUN-24: RS.13.5177 (DIRECT - GROWTH)</t>
  </si>
  <si>
    <t>NAV AS ON 31-DEC-23: RS.11.778 (REGULAR - IDCW)</t>
  </si>
  <si>
    <t>NAV AS ON 31-DEC-23: RS.11.778 (REGULAR - GROWTH)</t>
  </si>
  <si>
    <t>NAV AS ON 31-DEC-23: RS.11.8807 (DIRECT - IDCW)</t>
  </si>
  <si>
    <t>NAV AS ON 31-DEC-23: RS.11.8807 (DIRECT - GROWTH)</t>
  </si>
  <si>
    <t>PORTFOLIO TURNOVER RATIO:  TIMES</t>
  </si>
  <si>
    <t>INE721A01013</t>
  </si>
  <si>
    <t>INE134E01011</t>
  </si>
  <si>
    <t>INE020B01018</t>
  </si>
  <si>
    <t>INE121A01024</t>
  </si>
  <si>
    <t>INE018E01016</t>
  </si>
  <si>
    <t>NAV AS ON 30-JUN-24: RS.10.9579 (REGULAR - IDCW)</t>
  </si>
  <si>
    <t>NAV AS ON 30-JUN-24: RS.10.9579 (REGULAR - GROWTH)</t>
  </si>
  <si>
    <t>NAV AS ON 30-JUN-24: RS.10.9736 (DIRECT - IDCW)</t>
  </si>
  <si>
    <t>NAV AS ON 30-JUN-24: RS.10.9736 (DIRECT - GROWTH)</t>
  </si>
  <si>
    <t>PORTFOLIO TURNOVER RATIO: 0.1 TIMES</t>
  </si>
  <si>
    <t>INE494B01023</t>
  </si>
  <si>
    <t>INE775A01035</t>
  </si>
  <si>
    <t>TATA MOTORS - DVR</t>
  </si>
  <si>
    <t>IN9155A01020</t>
  </si>
  <si>
    <t>NAV AS ON 30-JUN-24: RS.11.3377 (REGULAR - IDCW)</t>
  </si>
  <si>
    <t>NAV AS ON 30-JUN-24: RS.11.3377 (REGULAR - GROWTH)</t>
  </si>
  <si>
    <t>NAV AS ON 30-JUN-24: RS.11.3552 (DIRECT - IDCW)</t>
  </si>
  <si>
    <t>NAV AS ON 30-JUN-24: RS.11.3552 (DIRECT - GROWTH)</t>
  </si>
  <si>
    <t>Tata Nifty 50 Index Fund</t>
  </si>
  <si>
    <t>(An open-ended equity scheme tracking Nifty 50 Index)</t>
  </si>
  <si>
    <t>• Long Term Capital Appreciation</t>
  </si>
  <si>
    <t>•To reflect / mirror the Nifty 50 returns by investing in the same stocks which comprises of NIFTY50.</t>
  </si>
  <si>
    <t>Metals &amp; Minerals Trading</t>
  </si>
  <si>
    <t>INE423A01024</t>
  </si>
  <si>
    <t>INE216A01030</t>
  </si>
  <si>
    <t>NAV AS ON 30-JUN-24: RS.148.282 (REGULAR - GROWTH)</t>
  </si>
  <si>
    <t>NAV AS ON 30-JUN-24: RS.160.2777 (DIRECT - GROWTH)</t>
  </si>
  <si>
    <t>NAV AS ON 31-DEC-23: RS.133.6868 (REGULAR - GROWTH)</t>
  </si>
  <si>
    <t>NAV AS ON 31-DEC-23: RS.144.2696 (DIRECT - GROWTH)</t>
  </si>
  <si>
    <t>PORTFOLIO TURNOVER RATIO: 0.02 TIMES</t>
  </si>
  <si>
    <t>Tata Nifty 50 Exchange Traded Fund</t>
  </si>
  <si>
    <t>(An Open Ended Exchange Traded Fund tracking Nifty 50 Index)</t>
  </si>
  <si>
    <t>•Investments in Equity &amp; Equity related instruments covered by Nifty 50 Index.</t>
  </si>
  <si>
    <t>NAV AS ON 30-JUN-24: RS.255.398 (DIRECT PLAN)</t>
  </si>
  <si>
    <t>NAV AS ON 31-DEC-23: RS.229.6523 (DIRECT PLAN)</t>
  </si>
  <si>
    <t>PORTFOLIO TURNOVER RATIO: 0.03 TIMES</t>
  </si>
  <si>
    <t>(An open ended equity scheme investing across large cap, mid cap, small cap stocks)</t>
  </si>
  <si>
    <t>•To Generate Long Term Capital Appreciation.</t>
  </si>
  <si>
    <t>•An open ended equity scheme investing across large cap, mid cap and small cap stocks</t>
  </si>
  <si>
    <t>INE477A01020</t>
  </si>
  <si>
    <t>INE572E01012</t>
  </si>
  <si>
    <t>INE00LO01017</t>
  </si>
  <si>
    <t>INE217B01036</t>
  </si>
  <si>
    <t>YATRA ONLINE LTD</t>
  </si>
  <si>
    <t>INE0JR601024</t>
  </si>
  <si>
    <t>Personal Products</t>
  </si>
  <si>
    <t>INE016A01026</t>
  </si>
  <si>
    <t>INE647O01011</t>
  </si>
  <si>
    <t>INE634I01029</t>
  </si>
  <si>
    <t>INE191H01014</t>
  </si>
  <si>
    <t>INE930H01031</t>
  </si>
  <si>
    <t>INE410B01037</t>
  </si>
  <si>
    <t>INE934S01014</t>
  </si>
  <si>
    <t>INE142Z01019</t>
  </si>
  <si>
    <t>INE024L01027</t>
  </si>
  <si>
    <t>INE696F01016</t>
  </si>
  <si>
    <t>INE382M01027</t>
  </si>
  <si>
    <t>INE212H01026</t>
  </si>
  <si>
    <t>INE039C01032</t>
  </si>
  <si>
    <t>RESTAURANT BRANDS ASIA LTD</t>
  </si>
  <si>
    <t>INE07T201019</t>
  </si>
  <si>
    <t>INE256A01028</t>
  </si>
  <si>
    <t>INE140A01024</t>
  </si>
  <si>
    <t>INE825V01034</t>
  </si>
  <si>
    <t>INE671H20015</t>
  </si>
  <si>
    <t>EMBASSY OFFICE PARKS REIT</t>
  </si>
  <si>
    <t>INE041025011</t>
  </si>
  <si>
    <t>NAV AS ON 30-JUN-24: RS.14.469 (REGULAR - IDCW)</t>
  </si>
  <si>
    <t>NAV AS ON 30-JUN-24: RS.14.469 (REGULAR - GROWTH)</t>
  </si>
  <si>
    <t>NAV AS ON 30-JUN-24: RS.14.8078 (DIRECT - IDCW)</t>
  </si>
  <si>
    <t>NAV AS ON 30-JUN-24: RS.14.8078 (DIRECT - GROWTH)</t>
  </si>
  <si>
    <t>NAV AS ON 31-DEC-23: RS.12.7738 (REGULAR - IDCW)</t>
  </si>
  <si>
    <t>NAV AS ON 31-DEC-23: RS.12.7738 (REGULAR - GROWTH)</t>
  </si>
  <si>
    <t>NAV AS ON 31-DEC-23: RS.12.9667 (DIRECT - IDCW)</t>
  </si>
  <si>
    <t>NAV AS ON 31-DEC-23: RS.12.9667 (DIRECT - GROWTH)</t>
  </si>
  <si>
    <t>Gross Notional Value of Contracts where stock futures were Bought :</t>
  </si>
  <si>
    <t>Tata Multi Asset Opportunities Fund</t>
  </si>
  <si>
    <t>(An open ended scheme investing in equity, debt &amp; exchange traded commodity derivatives)</t>
  </si>
  <si>
    <t>•Investment in equity &amp; equity related instruments, debt instruments, exchange traded commodity derivatives and other instruments.</t>
  </si>
  <si>
    <t>SILVER (30 KG) COMMODITY</t>
  </si>
  <si>
    <t>BANK OF BARODA</t>
  </si>
  <si>
    <t>INE028A01039</t>
  </si>
  <si>
    <t>TEGA INDUSTRIES LTD</t>
  </si>
  <si>
    <t>INE011K01018</t>
  </si>
  <si>
    <t>LE TRAVENUES TECHNOLOGY LTD</t>
  </si>
  <si>
    <t>INE0HV901016</t>
  </si>
  <si>
    <t>FIVE-STAR BUSINESS FINANCE LTD</t>
  </si>
  <si>
    <t>INE128S01021</t>
  </si>
  <si>
    <t>INE191A01027</t>
  </si>
  <si>
    <t>TVS SUPPLY CHAIN SOLUTIONS LTD</t>
  </si>
  <si>
    <t>INE395N01027</t>
  </si>
  <si>
    <t>INE010B01027</t>
  </si>
  <si>
    <t>GOLD (1 KG-1000 GMS) COMMODITY^</t>
  </si>
  <si>
    <t>SILVER (30 KG) COMMODITY^</t>
  </si>
  <si>
    <t>SILVER MINI (5 KGS) COMMODITY^</t>
  </si>
  <si>
    <t>CRUDE OIL (100 BARRELS) COMMODITY^</t>
  </si>
  <si>
    <t>OIL Commodities</t>
  </si>
  <si>
    <t>COPPER (2500 KGS) COMMODITY^</t>
  </si>
  <si>
    <t>Industrial Metals</t>
  </si>
  <si>
    <t>COPPER</t>
  </si>
  <si>
    <t>ZINC (5 MT-5000 GMS) COMMODITY^</t>
  </si>
  <si>
    <t>MCXBULLDEX^</t>
  </si>
  <si>
    <t>MCXBULLDEX</t>
  </si>
  <si>
    <t>ALUMINIUM (5 MT-5000 GMS) COMMODITY^</t>
  </si>
  <si>
    <t>ALUMINIUM</t>
  </si>
  <si>
    <t>STATE BANK OF INDIA^</t>
  </si>
  <si>
    <t>INF277K01OK4</t>
  </si>
  <si>
    <t>GOI - 7.34% (22/04/2064)</t>
  </si>
  <si>
    <t>IN0020240035</t>
  </si>
  <si>
    <t>GOI - 5.63% (12/04/2026)</t>
  </si>
  <si>
    <t>IN0020210012</t>
  </si>
  <si>
    <t>GOI - 7.26% (06/02/2033)</t>
  </si>
  <si>
    <t>IN0020220151</t>
  </si>
  <si>
    <t>GOI - 7.18% (14/08/2033)</t>
  </si>
  <si>
    <t>IN0020230085</t>
  </si>
  <si>
    <t>SGS UTTAR PRADESH 7.48% (22/03/2040)</t>
  </si>
  <si>
    <t>IN3320230334</t>
  </si>
  <si>
    <t>SGS TAMILNADU 7.44% (05/06/2034)</t>
  </si>
  <si>
    <t>IN3120240103</t>
  </si>
  <si>
    <t>GOI - 7.18% (24/07/2037)</t>
  </si>
  <si>
    <t>IN0020230077</t>
  </si>
  <si>
    <t>SGS MAHARASHTRA 7.49% (07/02/2036)</t>
  </si>
  <si>
    <t>IN2220230220</t>
  </si>
  <si>
    <t>SGS WEST BENGAL 7.48% (14/02/2043)</t>
  </si>
  <si>
    <t>IN3420230218</t>
  </si>
  <si>
    <t>SGS UTTAR PRADESH 7.46% (22/03/2039)</t>
  </si>
  <si>
    <t>IN3320230326</t>
  </si>
  <si>
    <t>SGS MAHARASHTRA 7.48% (07/02/2035)</t>
  </si>
  <si>
    <t>IN2220230212</t>
  </si>
  <si>
    <t>SGS MAHARASHTRA 7.63% (31/01/2036)</t>
  </si>
  <si>
    <t>IN2220230204</t>
  </si>
  <si>
    <t>SGS MAHARASHTRA 7.63% (31/01/2035)</t>
  </si>
  <si>
    <t>IN2220230196</t>
  </si>
  <si>
    <t>GOI - 5.77% (03/08/2030)</t>
  </si>
  <si>
    <t>IN0020200153</t>
  </si>
  <si>
    <t>** 07.45 % EXIM - 12/04/2028</t>
  </si>
  <si>
    <t>INE514E08GB4</t>
  </si>
  <si>
    <t>CRISIL-AAA(CE)</t>
  </si>
  <si>
    <t>INE103D08054</t>
  </si>
  <si>
    <t>INE040A08997</t>
  </si>
  <si>
    <t>** 07.40 % NABARD - 30/01/2026</t>
  </si>
  <si>
    <t>INE261F08DO9</t>
  </si>
  <si>
    <t>** 07.85 % INTERISE TRUST - 31/03/2040</t>
  </si>
  <si>
    <t>INE790Z07053</t>
  </si>
  <si>
    <t>B) MONEY MARKET INSTRUMENTS</t>
  </si>
  <si>
    <t>INE238AD6819</t>
  </si>
  <si>
    <t>NAV AS ON 30-JUN-24: RS.22.0717 (REGULAR - IDCW)</t>
  </si>
  <si>
    <t>NAV AS ON 30-JUN-24: RS.22.0717 (REGULAR - GROWTH)</t>
  </si>
  <si>
    <t>NAV AS ON 30-JUN-24: RS.23.8061 (DIRECT - IDCW)</t>
  </si>
  <si>
    <t>NAV AS ON 30-JUN-24: RS.23.8061 (DIRECT - GROWTH)</t>
  </si>
  <si>
    <t>NAV AS ON 31-DEC-23: RS.19.4358 (REGULAR - IDCW)</t>
  </si>
  <si>
    <t>NAV AS ON 31-DEC-23: RS.19.4358 (REGULAR - GROWTH)</t>
  </si>
  <si>
    <t>NAV AS ON 31-DEC-23: RS.20.8052 (DIRECT - IDCW)</t>
  </si>
  <si>
    <t>NAV AS ON 31-DEC-23: RS.20.8052 (DIRECT - GROWTH)</t>
  </si>
  <si>
    <t>PORTFOLIO TURNOVER RATIO: 0.11 TIMES</t>
  </si>
  <si>
    <t>STATE BANK OF INDIA-FUT-25-JUL-24</t>
  </si>
  <si>
    <t>STATE BANK OF INDIA-FUT-27-JUN-24</t>
  </si>
  <si>
    <t>Tata Mid Cap Growth Fund</t>
  </si>
  <si>
    <t>(An open-ended equity scheme predominantly investing in mid cap stocks)</t>
  </si>
  <si>
    <t>• Investment predominantly in equity &amp; equity related instruments of growth oriented mid cap companies.</t>
  </si>
  <si>
    <t>JSW INFRASTRUCTURE LTD</t>
  </si>
  <si>
    <t>INE880J01026</t>
  </si>
  <si>
    <t>INE102D01028</t>
  </si>
  <si>
    <t>INE201P01022</t>
  </si>
  <si>
    <t>BHARTI HEXACOM LTD</t>
  </si>
  <si>
    <t>INE343G01021</t>
  </si>
  <si>
    <t>BANK OF INDIA</t>
  </si>
  <si>
    <t>INE084A01016</t>
  </si>
  <si>
    <t>INE342J01019</t>
  </si>
  <si>
    <t>INE640A01023</t>
  </si>
  <si>
    <t>INE985S01024</t>
  </si>
  <si>
    <t>NAV AS ON 30-JUN-24: RS.119.5291 (REGULAR - IDCW)</t>
  </si>
  <si>
    <t>NAV AS ON 30-JUN-24: RS.433.0521 (REGULAR - GROWTH)</t>
  </si>
  <si>
    <t>NAV AS ON 30-JUN-24: RS.160.4605 (DIRECT - IDCW)</t>
  </si>
  <si>
    <t>NAV AS ON 30-JUN-24: RS.486.1147 (DIRECT - GROWTH)</t>
  </si>
  <si>
    <t>NAV AS ON 31-DEC-23: RS.95.9 (REGULAR - IDCW)</t>
  </si>
  <si>
    <t>NAV AS ON 31-DEC-23: RS.347.4455 (REGULAR - GROWTH)</t>
  </si>
  <si>
    <t>NAV AS ON 31-DEC-23: RS.127.9761 (DIRECT - IDCW)</t>
  </si>
  <si>
    <t>NAV AS ON 31-DEC-23: RS.387.7024 (DIRECT - GROWTH)</t>
  </si>
  <si>
    <t>PORTFOLIO TURNOVER RATIO: 0.15 TIMES</t>
  </si>
  <si>
    <t>Tata large Cap Fund</t>
  </si>
  <si>
    <t>(An open-ended equity scheme predominantly investing in large cap stock)</t>
  </si>
  <si>
    <t>•Investment predominantly in equity &amp; equity related securities of large cap companies.</t>
  </si>
  <si>
    <t>INE003A01024</t>
  </si>
  <si>
    <t>INE176B01034</t>
  </si>
  <si>
    <t>INE671A01010</t>
  </si>
  <si>
    <t>INE259A01022</t>
  </si>
  <si>
    <t>INE463A01038</t>
  </si>
  <si>
    <t>LIFE INSURANCE CORPORATION OF INDIA</t>
  </si>
  <si>
    <t>INE0J1Y01017</t>
  </si>
  <si>
    <t>INE768C01010</t>
  </si>
  <si>
    <t>NAV AS ON 30-JUN-24: RS.492.6599 (REGULAR - GROWTH)</t>
  </si>
  <si>
    <t>NAV AS ON 30-JUN-24: RS.107.3468 (REGULAR - IDCW)</t>
  </si>
  <si>
    <t>NAV AS ON 30-JUN-24: RS.559.449 (DIRECT - GROWTH)</t>
  </si>
  <si>
    <t>NAV AS ON 30-JUN-24: RS.127.1007 (DIRECT - IDCW)</t>
  </si>
  <si>
    <t>NAV AS ON 31-DEC-23: RS.426.8763 (REGULAR - GROWTH)</t>
  </si>
  <si>
    <t>NAV AS ON 31-DEC-23: RS.93.0128 (REGULAR - IDCW)</t>
  </si>
  <si>
    <t>NAV AS ON 31-DEC-23: RS.482.3289 (DIRECT - GROWTH)</t>
  </si>
  <si>
    <t>NAV AS ON 31-DEC-23: RS.109.5809 (DIRECT - IDCW)</t>
  </si>
  <si>
    <t>Tata large &amp; Mid Cap Fund</t>
  </si>
  <si>
    <t>(An open ended equity scheme investing in both large cap and mid cap stocks)</t>
  </si>
  <si>
    <t>•Investment in equity and equity related instruments of well researched value and growth oriented Large &amp; Mid Cap Companies.</t>
  </si>
  <si>
    <t>INE200M01021</t>
  </si>
  <si>
    <t>INE387A01021</t>
  </si>
  <si>
    <t>INE774D01024</t>
  </si>
  <si>
    <t>INE872J01023</t>
  </si>
  <si>
    <t>INE619A01035</t>
  </si>
  <si>
    <t>IN9397D01014</t>
  </si>
  <si>
    <t>NAV AS ON 30-JUN-24: RS.83.7412 (REGULAR - IDCW)</t>
  </si>
  <si>
    <t>NAV AS ON 30-JUN-24: RS.519.5131 (REGULAR - GROWTH)</t>
  </si>
  <si>
    <t>NAV AS ON 30-JUN-24: RS.114.6977 (DIRECT - IDCW)</t>
  </si>
  <si>
    <t>NAV AS ON 30-JUN-24: RS.585.384 (DIRECT - GROWTH)</t>
  </si>
  <si>
    <t>NAV AS ON 31-DEC-23: RS.71.7256 (REGULAR - IDCW)</t>
  </si>
  <si>
    <t>NAV AS ON 31-DEC-23: RS.444.9713 (REGULAR - GROWTH)</t>
  </si>
  <si>
    <t>NAV AS ON 31-DEC-23: RS.97.6949 (DIRECT - IDCW)</t>
  </si>
  <si>
    <t>NAV AS ON 31-DEC-23: RS.498.6062 (DIRECT - GROWTH)</t>
  </si>
  <si>
    <t>Tata Infrastructure Fund</t>
  </si>
  <si>
    <t>(An open-ended equity scheme investing in Infrastructure sector)</t>
  </si>
  <si>
    <t>•Investment Predominantly in equity / equity related instruments of the companies in the Infrastructure sector in India.</t>
  </si>
  <si>
    <t>INE117A01022</t>
  </si>
  <si>
    <t>INE513A01022</t>
  </si>
  <si>
    <t>TCI EXPRESS LTD</t>
  </si>
  <si>
    <t>INE586V01016</t>
  </si>
  <si>
    <t>INE07Y701011</t>
  </si>
  <si>
    <t>INE325A01013</t>
  </si>
  <si>
    <t>CYIENT DLM LTD</t>
  </si>
  <si>
    <t>INE055S01018</t>
  </si>
  <si>
    <t>DATA PATTERNS (INDIA) LTD</t>
  </si>
  <si>
    <t>INE0IX101010</t>
  </si>
  <si>
    <t>INE616N01034</t>
  </si>
  <si>
    <t>INE118D01016</t>
  </si>
  <si>
    <t>INE177A01018</t>
  </si>
  <si>
    <t>INE02IJ01035</t>
  </si>
  <si>
    <t>INE0EK901012</t>
  </si>
  <si>
    <t>ISGEC HEAVY ENGINEERING LTD</t>
  </si>
  <si>
    <t>INE858B01029</t>
  </si>
  <si>
    <t>NAV AS ON 30-JUN-24: RS.93.4274 (REGULAR - IDCW)</t>
  </si>
  <si>
    <t>NAV AS ON 30-JUN-24: RS.197.1032 (REGULAR - GROWTH)</t>
  </si>
  <si>
    <t>NAV AS ON 30-JUN-24: RS.111.1382 (DIRECT - IDCW)</t>
  </si>
  <si>
    <t>NAV AS ON 30-JUN-24: RS.212.1022 (DIRECT - GROWTH)</t>
  </si>
  <si>
    <t>NAV AS ON 31-DEC-23: RS.68.9704 (REGULAR - IDCW)</t>
  </si>
  <si>
    <t>NAV AS ON 31-DEC-23: RS.145.5071 (REGULAR - GROWTH)</t>
  </si>
  <si>
    <t>NAV AS ON 31-DEC-23: RS.81.6766 (DIRECT - IDCW)</t>
  </si>
  <si>
    <t>NAV AS ON 31-DEC-23: RS.155.8698 (DIRECT - GROWTH)</t>
  </si>
  <si>
    <t>Tata India Pharma &amp; Healthcare Fund</t>
  </si>
  <si>
    <t>(An open-ended equity scheme investing in Pharma &amp; Healthcare Services Sector)</t>
  </si>
  <si>
    <t>•Investment in equity/equity related instruments of the companies in the Pharma &amp; Healthcare sector in India.</t>
  </si>
  <si>
    <t>INE456Z01021</t>
  </si>
  <si>
    <t>INE258B01022</t>
  </si>
  <si>
    <t>INE685A01028</t>
  </si>
  <si>
    <t>INE049B01025</t>
  </si>
  <si>
    <t>INE873D01024</t>
  </si>
  <si>
    <t>INE804L01022</t>
  </si>
  <si>
    <t>INE199A01012</t>
  </si>
  <si>
    <t>INE00FF01017</t>
  </si>
  <si>
    <t>NAV AS ON 30-JUN-24: RS.26.2158 (REGULAR - IDCW)</t>
  </si>
  <si>
    <t>NAV AS ON 30-JUN-24: RS.26.2158 (REGULAR - GROWTH)</t>
  </si>
  <si>
    <t>NAV AS ON 30-JUN-24: RS.30.0168 (DIRECT - IDCW)</t>
  </si>
  <si>
    <t>NAV AS ON 30-JUN-24: RS.30.0168 (DIRECT - GROWTH)</t>
  </si>
  <si>
    <t>NAV AS ON 31-DEC-23: RS.22.627 (REGULAR - IDCW)</t>
  </si>
  <si>
    <t>NAV AS ON 31-DEC-23: RS.22.627 (REGULAR - GROWTH)</t>
  </si>
  <si>
    <t>NAV AS ON 31-DEC-23: RS.25.7166 (DIRECT - IDCW)</t>
  </si>
  <si>
    <t>NAV AS ON 31-DEC-23: RS.25.7166 (DIRECT - GROWTH)</t>
  </si>
  <si>
    <t>Tata India Consumer Fund</t>
  </si>
  <si>
    <t>(An open ended equity scheme investing in Consumption Oriented Sector)</t>
  </si>
  <si>
    <t>•Investment in equity/equity related instruments of the companies in the Consumption Oriented sector in India.</t>
  </si>
  <si>
    <t>INE849A01020</t>
  </si>
  <si>
    <t>BIKAJI FOODS INTERNATIONAL LTD</t>
  </si>
  <si>
    <t>INE00E101023</t>
  </si>
  <si>
    <t>INE08ZM01014</t>
  </si>
  <si>
    <t>CELLO WORLD LTD</t>
  </si>
  <si>
    <t>INE0LMW01024</t>
  </si>
  <si>
    <t>FLAIR WRITING INDUSTRIES LTD</t>
  </si>
  <si>
    <t>INE00Y201027</t>
  </si>
  <si>
    <t>INE0JA001018</t>
  </si>
  <si>
    <t>INE322A01010</t>
  </si>
  <si>
    <t>NAV AS ON 30-JUN-24: RS.38.0466 (REGULAR - IDCW)</t>
  </si>
  <si>
    <t>NAV AS ON 30-JUN-24: RS.41.2588 (REGULAR - GROWTH)</t>
  </si>
  <si>
    <t>NAV AS ON 30-JUN-24: RS.46.852 (DIRECT - IDCW)</t>
  </si>
  <si>
    <t>NAV AS ON 30-JUN-24: RS.46.852 (DIRECT - GROWTH)</t>
  </si>
  <si>
    <t>NAV AS ON 31-DEC-23: RS.33.7627 (REGULAR - IDCW)</t>
  </si>
  <si>
    <t>NAV AS ON 31-DEC-23: RS.36.6131 (REGULAR - GROWTH)</t>
  </si>
  <si>
    <t>NAV AS ON 31-DEC-23: RS.41.3129 (DIRECT - IDCW)</t>
  </si>
  <si>
    <t>NAV AS ON 31-DEC-23: RS.41.3129 (DIRECT - GROWTH)</t>
  </si>
  <si>
    <t>Tata Hybrid Equity Fund</t>
  </si>
  <si>
    <t>(An open-ended hybrid scheme investing predominantly in equity &amp; equity related instruments)</t>
  </si>
  <si>
    <t>•Investment predominantly in equity &amp; equity related instruments (65% - 80%) &amp; some portion (between 20% to 35%) in fixed income instruments.</t>
  </si>
  <si>
    <t>SGS GUJARAT 7.64% (10/01/2031)</t>
  </si>
  <si>
    <t>IN1520230187</t>
  </si>
  <si>
    <t>GOI - 7.32% (13/11/2030)</t>
  </si>
  <si>
    <t>IN0020230135</t>
  </si>
  <si>
    <t>GOI - 7.17% (17/04/2030)</t>
  </si>
  <si>
    <t>IN0020230036</t>
  </si>
  <si>
    <t>SGS MAHARASHTRA 7.45% (20/03/2037)</t>
  </si>
  <si>
    <t>IN2220230295</t>
  </si>
  <si>
    <t>SDL GUJARAT  7.80% (27/12/2027)</t>
  </si>
  <si>
    <t>IN1520170151</t>
  </si>
  <si>
    <t>GOI - 7.26% (22/08/2032)</t>
  </si>
  <si>
    <t>IN0020220060</t>
  </si>
  <si>
    <t>SGS UTTAR PRADESH 7.62% (20/12/2034)</t>
  </si>
  <si>
    <t>IN3320230227</t>
  </si>
  <si>
    <t>SGS TAMILNADU 7.42% (03/04/2034)</t>
  </si>
  <si>
    <t>IN3120240012</t>
  </si>
  <si>
    <t>SDL UTTAR PRADESH 7.85% (27/12/2027)</t>
  </si>
  <si>
    <t>IN3320170167</t>
  </si>
  <si>
    <t>SGS WEST BENGAL 7.53% (27/03/2044)</t>
  </si>
  <si>
    <t>IN3420230317</t>
  </si>
  <si>
    <t>GOI - 8.13% (22/06/2045)</t>
  </si>
  <si>
    <t>IN0020150044</t>
  </si>
  <si>
    <t>SGS MAHARASHTRA 7.70% (08/11/2034)</t>
  </si>
  <si>
    <t>IN2220230147</t>
  </si>
  <si>
    <t>GOI - 7.25% (12/06/2063)</t>
  </si>
  <si>
    <t>IN0020230044</t>
  </si>
  <si>
    <t>GOI -  8.30% (02/07/2040)</t>
  </si>
  <si>
    <t>IN0020100031</t>
  </si>
  <si>
    <t>SDL TAMILNADU  8.14% (27/05/2025)</t>
  </si>
  <si>
    <t>IN3120150047</t>
  </si>
  <si>
    <t>GOI - 6.19% (16/09/2034)</t>
  </si>
  <si>
    <t>IN0020200096</t>
  </si>
  <si>
    <t>SDL MAHARASHTRA 7.33% (13/09/2027)</t>
  </si>
  <si>
    <t>IN2220170103</t>
  </si>
  <si>
    <t>GOI - 6.57% (05/12/2033)</t>
  </si>
  <si>
    <t>IN0020160100</t>
  </si>
  <si>
    <t>INE115A07QN4</t>
  </si>
  <si>
    <t>INE071G07660</t>
  </si>
  <si>
    <t>INE941D07208</t>
  </si>
  <si>
    <t>INE692Q07456</t>
  </si>
  <si>
    <t>INE975F07IK3</t>
  </si>
  <si>
    <t>** 07.55 % POWER FINANCE CORPORATION - 15/07/2026</t>
  </si>
  <si>
    <t>INE134E08ML8</t>
  </si>
  <si>
    <t>INE296A07SF4</t>
  </si>
  <si>
    <t>INE020B08DU5</t>
  </si>
  <si>
    <t>INE115A07QB9</t>
  </si>
  <si>
    <t>ICRA-AA+</t>
  </si>
  <si>
    <t>INE484J08048</t>
  </si>
  <si>
    <t>INE306N07NT6</t>
  </si>
  <si>
    <t>INE225R08048</t>
  </si>
  <si>
    <t>** 07.00 % H.P.C.L. - 14/08/2024</t>
  </si>
  <si>
    <t>INE094A08036</t>
  </si>
  <si>
    <t>INE053F08122</t>
  </si>
  <si>
    <t>** - SMALL INDUST DEVLOP BANK  OF INDIA - CP - 28/02/2025</t>
  </si>
  <si>
    <t>INE556F14KG1</t>
  </si>
  <si>
    <t>NAV AS ON 30-JUN-24: RS.423.8295 (REGULAR - GROWTH)</t>
  </si>
  <si>
    <t>NAV AS ON 30-JUN-24: RS.93.7485 (REGULAR - IDCW)</t>
  </si>
  <si>
    <t>NAV AS ON 30-JUN-24: RS.89.7885 (REGULAR - MONTHLY IDCW)</t>
  </si>
  <si>
    <t>NAV AS ON 30-JUN-24: RS.471.1763 (DIRECT - GROWTH)</t>
  </si>
  <si>
    <t>NAV AS ON 30-JUN-24: RS.110.6411 (DIRECT - IDCW)</t>
  </si>
  <si>
    <t>NAV AS ON 30-JUN-24: RS.104.3135 (DIRECT - MONTHLY IDCW)</t>
  </si>
  <si>
    <t>NAV AS ON 31-DEC-23: RS.376.8927 (REGULAR - GROWTH)</t>
  </si>
  <si>
    <t>NAV AS ON 31-DEC-23: RS.89.6109 (REGULAR - IDCW)</t>
  </si>
  <si>
    <t>NAV AS ON 31-DEC-23: RS.81.8227 (REGULAR - MONTHLY IDCW)</t>
  </si>
  <si>
    <t>NAV AS ON 31-DEC-23: RS.417.0034 (DIRECT - GROWTH)</t>
  </si>
  <si>
    <t>NAV AS ON 31-DEC-23: RS.104.1663 (DIRECT - IDCW)</t>
  </si>
  <si>
    <t>NAV AS ON 31-DEC-23: RS.94.2907 (DIRECT - MONTHLY IDCW)</t>
  </si>
  <si>
    <t>PORTFOLIO TURNOVER RATIO: 0.19 TIMES</t>
  </si>
  <si>
    <t>Tata Housing Opportunities Fund</t>
  </si>
  <si>
    <t>(An open-ended equity scheme following housing theme)</t>
  </si>
  <si>
    <t>•An Open ended equity scheme following housing theme</t>
  </si>
  <si>
    <t>INE843S01025</t>
  </si>
  <si>
    <t>INE922K01024</t>
  </si>
  <si>
    <t>ELECTRONICS MART INDIA LTD</t>
  </si>
  <si>
    <t>INE02YR01019</t>
  </si>
  <si>
    <t>NAV AS ON 30-JUN-24: RS.16.1859 (REGULAR - IDCW)</t>
  </si>
  <si>
    <t>NAV AS ON 30-JUN-24: RS.16.1859 (REGULAR - GROWTH)</t>
  </si>
  <si>
    <t>NAV AS ON 30-JUN-24: RS.16.7209 (DIRECT - IDCW)</t>
  </si>
  <si>
    <t>NAV AS ON 30-JUN-24: RS.16.7209 (DIRECT - GROWTH)</t>
  </si>
  <si>
    <t>NAV AS ON 31-DEC-23: RS.13.8575 (REGULAR - IDCW)</t>
  </si>
  <si>
    <t>NAV AS ON 31-DEC-23: RS.13.8575 (REGULAR - GROWTH)</t>
  </si>
  <si>
    <t>NAV AS ON 31-DEC-23: RS.14.1962 (DIRECT - IDCW)</t>
  </si>
  <si>
    <t>NAV AS ON 31-DEC-23: RS.14.1962 (DIRECT - GROWTH)</t>
  </si>
  <si>
    <t>Tata Focused Equity Fund</t>
  </si>
  <si>
    <t>(An Open Ended Equity Scheme Investing in maximum 30 stocks across market caps (i.e Multi Cap))</t>
  </si>
  <si>
    <t>•Investment in equity/equity related instruments in a concentrated portfolio of maximum 30 stocks across market capitalisation.</t>
  </si>
  <si>
    <t>INE684F01012</t>
  </si>
  <si>
    <t>NAV AS ON 30-JUN-24: RS.23.0483 (REGULAR - IDCW)</t>
  </si>
  <si>
    <t>NAV AS ON 30-JUN-24: RS.23.0483 (REGULAR - GROWTH)</t>
  </si>
  <si>
    <t>NAV AS ON 30-JUN-24: RS.24.9475 (DIRECT - IDCW)</t>
  </si>
  <si>
    <t>NAV AS ON 30-JUN-24: RS.24.9475 (DIRECT - GROWTH)</t>
  </si>
  <si>
    <t>NAV AS ON 31-DEC-23: RS.20.0943 (REGULAR - IDCW)</t>
  </si>
  <si>
    <t>NAV AS ON 31-DEC-23: RS.20.0943 (REGULAR - GROWTH)</t>
  </si>
  <si>
    <t>NAV AS ON 31-DEC-23: RS.21.5913 (DIRECT - IDCW)</t>
  </si>
  <si>
    <t>NAV AS ON 31-DEC-23: RS.21.5913 (DIRECT - GROWTH)</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</si>
  <si>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</si>
  <si>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</si>
  <si>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</si>
  <si>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</si>
  <si>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INE481N01025</t>
  </si>
  <si>
    <t>INE182A01018</t>
  </si>
  <si>
    <t>SYRMA SGS TECHNOLOGY LTD</t>
  </si>
  <si>
    <t>INE0DYJ01015</t>
  </si>
  <si>
    <t>GO DIGIT GENERAL INSURANCE LTD</t>
  </si>
  <si>
    <t>INE03JT01014</t>
  </si>
  <si>
    <t>INE852O01025</t>
  </si>
  <si>
    <t>NAV AS ON 30-JUN-24: RS.22.5084 (REGULAR - IDCW)</t>
  </si>
  <si>
    <t>NAV AS ON 30-JUN-24: RS.22.5084 (REGULAR - GROWTH)</t>
  </si>
  <si>
    <t>NAV AS ON 30-JUN-24: RS.24.6566 (DIRECT - IDCW)</t>
  </si>
  <si>
    <t>NAV AS ON 30-JUN-24: RS.24.6566 (DIRECT - GROWTH)</t>
  </si>
  <si>
    <t>NAV AS ON 31-DEC-23: RS.20.0633 (REGULAR - IDCW)</t>
  </si>
  <si>
    <t>NAV AS ON 31-DEC-23: RS.20.0633 (REGULAR - GROWTH)</t>
  </si>
  <si>
    <t>NAV AS ON 31-DEC-23: RS.21.8391 (DIRECT - IDCW)</t>
  </si>
  <si>
    <t>NAV AS ON 31-DEC-23: RS.21.8391 (DIRECT - GROWTH)</t>
  </si>
  <si>
    <t>PORTFOLIO TURNOVER RATIO: 0.25 TIMES</t>
  </si>
  <si>
    <t>Tata Ethical Fund</t>
  </si>
  <si>
    <t>(An open-ended equity scheme following Shariah principles)</t>
  </si>
  <si>
    <t>•Investment predominantly in equity &amp; equity related instruments of shariah principles compliant companies and in other instruments allowed under shariah principles.</t>
  </si>
  <si>
    <t>INE548C01032</t>
  </si>
  <si>
    <t>INE0FS801015</t>
  </si>
  <si>
    <t>INE348B01021</t>
  </si>
  <si>
    <t>INE026A01025</t>
  </si>
  <si>
    <t>INE520A01027</t>
  </si>
  <si>
    <t>NAV AS ON 30-JUN-24: RS.400.252 (REGULAR - GROWTH)</t>
  </si>
  <si>
    <t>NAV AS ON 30-JUN-24: RS.163.1346 (REGULAR - IDCW)</t>
  </si>
  <si>
    <t>NAV AS ON 30-JUN-24: RS.451.0493 (DIRECT - GROWTH)</t>
  </si>
  <si>
    <t>NAV AS ON 30-JUN-24: RS.247.6104 (DIRECT - IDCW)</t>
  </si>
  <si>
    <t>NAV AS ON 31-DEC-23: RS.348.3602 (REGULAR - GROWTH)</t>
  </si>
  <si>
    <t>NAV AS ON 31-DEC-23: RS.141.9815 (REGULAR - IDCW)</t>
  </si>
  <si>
    <t>NAV AS ON 31-DEC-23: RS.390.1217 (DIRECT - GROWTH)</t>
  </si>
  <si>
    <t>NAV AS ON 31-DEC-23: RS.214.1573 (DIRECT - IDCW)</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</si>
  <si>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</si>
  <si>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</si>
  <si>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</si>
  <si>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</si>
  <si>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SILVER MINI (5 KGS) COMMODITY</t>
  </si>
  <si>
    <t>INF277K01PR6</t>
  </si>
  <si>
    <t>INF277K01QR4</t>
  </si>
  <si>
    <t>IN0020210186</t>
  </si>
  <si>
    <t>INE936D07075</t>
  </si>
  <si>
    <t>NAV AS ON 30-JUN-24: RS.17.2087 (REGULAR - MONTHLY IDCW)</t>
  </si>
  <si>
    <t>NAV AS ON 30-JUN-24: RS.51.6466 (REGULAR - GROWTH)</t>
  </si>
  <si>
    <t>NAV AS ON 30-JUN-24: RS.24.7411 (REGULAR - PERIODIC IDCW)</t>
  </si>
  <si>
    <t>NAV AS ON 30-JUN-24: RS.20.7706 (DIRECT - MONTHLY IDCW)</t>
  </si>
  <si>
    <t>NAV AS ON 30-JUN-24: RS.57.8242 (DIRECT - GROWTH)</t>
  </si>
  <si>
    <t>NAV AS ON 30-JUN-24: RS.28.2539 (DIRECT - PERIODIC IDCW)</t>
  </si>
  <si>
    <t>NAV AS ON 31-DEC-23: RS.16.2241 (REGULAR - MONTHLY IDCW)</t>
  </si>
  <si>
    <t>NAV AS ON 31-DEC-23: RS.47.7353 (REGULAR - GROWTH)</t>
  </si>
  <si>
    <t>NAV AS ON 31-DEC-23: RS.22.8673 (REGULAR - PERIODIC IDCW)</t>
  </si>
  <si>
    <t>NAV AS ON 31-DEC-23: RS.19.4513 (DIRECT - MONTHLY IDCW)</t>
  </si>
  <si>
    <t>NAV AS ON 31-DEC-23: RS.53.2659 (DIRECT - GROWTH)</t>
  </si>
  <si>
    <t>NAV AS ON 31-DEC-23: RS.26.0264 (DIRECT - PERIODIC IDCW)</t>
  </si>
  <si>
    <t>Tata Equity P/E Fund</t>
  </si>
  <si>
    <t>(An open ended equity scheme following a value investment strategy)</t>
  </si>
  <si>
    <t>•Investment (minimum 70%) in equity &amp; equity related instruments of companies whose rolling P/E is lower than rolling P/E of S&amp;PBSE Sensex.</t>
  </si>
  <si>
    <t>INE066F01020</t>
  </si>
  <si>
    <t>INE732I01013</t>
  </si>
  <si>
    <t>NAV AS ON 30-JUN-24: RS.120.6797 (REGULAR - IDCW TRIGGER B (10%))</t>
  </si>
  <si>
    <t>NAV AS ON 30-JUN-24: RS.351.5628 (REGULAR - GROWTH)</t>
  </si>
  <si>
    <t>NAV AS ON 30-JUN-24: RS.134.1077 (REGULAR - IDCW TRIGGER A (5%))</t>
  </si>
  <si>
    <t>NAV AS ON 30-JUN-24: RS.136.5638 (DIRECT - IDCW TRIGGER B (10%))</t>
  </si>
  <si>
    <t>NAV AS ON 30-JUN-24: RS.391.8504 (DIRECT - GROWTH)</t>
  </si>
  <si>
    <t>NAV AS ON 30-JUN-24: RS.147.6515 (DIRECT - IDCW TRIGGER A (5%))</t>
  </si>
  <si>
    <t>NAV AS ON 31-DEC-23: RS.101.4402 (REGULAR - IDCW TRIGGER B (10%))</t>
  </si>
  <si>
    <t>NAV AS ON 31-DEC-23: RS.288.3052 (REGULAR - GROWTH)</t>
  </si>
  <si>
    <t>NAV AS ON 31-DEC-23: RS.112.7563 (REGULAR - IDCW TRIGGER A (5%))</t>
  </si>
  <si>
    <t>NAV AS ON 31-DEC-23: RS.114.332 (DIRECT - IDCW TRIGGER B (10%))</t>
  </si>
  <si>
    <t>NAV AS ON 31-DEC-23: RS.319.7855 (DIRECT - GROWTH)</t>
  </si>
  <si>
    <t>NAV AS ON 31-DEC-23: RS.123.539 (DIRECT - IDCW TRIGGER A (5%))</t>
  </si>
  <si>
    <t>(An open ended equity linked savings scheme with a statutory lock-in of 3 years &amp; tax benefit)</t>
  </si>
  <si>
    <t>•An equity linked savings scheme (ELSS) Investing predominantly in Equity &amp; Equity related instruments.</t>
  </si>
  <si>
    <t>INE665J01013</t>
  </si>
  <si>
    <t>VARROC ENGINEERING LTD</t>
  </si>
  <si>
    <t>INE665L01035</t>
  </si>
  <si>
    <t>INE136S01016</t>
  </si>
  <si>
    <t>NAV AS ON 30-JUN-24: RS.99.5192 (REGULAR - IDCW)</t>
  </si>
  <si>
    <t>NAV AS ON 30-JUN-24: RS.220.9906 (DIRECT - IDCW)</t>
  </si>
  <si>
    <t>NAV AS ON 30-JUN-24: RS.42.7303 (REGULAR - GROWTH)</t>
  </si>
  <si>
    <t>NAV AS ON 30-JUN-24: RS.48.3416 (DIRECT - GROWTH)</t>
  </si>
  <si>
    <t>NAV AS ON 31-DEC-23: RS.89.4914 (REGULAR - IDCW)</t>
  </si>
  <si>
    <t>NAV AS ON 31-DEC-23: RS.193.2204 (DIRECT - IDCW)</t>
  </si>
  <si>
    <t>NAV AS ON 31-DEC-23: RS.36.863 (REGULAR - GROWTH)</t>
  </si>
  <si>
    <t>NAV AS ON 31-DEC-23: RS.41.4731 (DIRECT - GROWTH)</t>
  </si>
  <si>
    <t>An open ended equity scheme predominatly  investing in dividend yielding stocks.</t>
  </si>
  <si>
    <t>•An open ended equity scheme that aims for growth by primarily investing in equity and equity related instruments of dividend yielding companies.</t>
  </si>
  <si>
    <t>INE551W01018</t>
  </si>
  <si>
    <t>INE406M01024</t>
  </si>
  <si>
    <t>INE366I01010</t>
  </si>
  <si>
    <t>NAV AS ON 30-JUN-24: RS.18.2171 (REGULAR - IDCW)</t>
  </si>
  <si>
    <t>NAV AS ON 30-JUN-24: RS.18.2171 (REGULAR - GROWTH)</t>
  </si>
  <si>
    <t>NAV AS ON 30-JUN-24: RS.19.2776 (DIRECT - IDCW)</t>
  </si>
  <si>
    <t>NAV AS ON 30-JUN-24: RS.19.2776 (DIRECT - GROWTH)</t>
  </si>
  <si>
    <t>NAV AS ON 31-DEC-23: RS.15.5505 (REGULAR - IDCW)</t>
  </si>
  <si>
    <t>NAV AS ON 31-DEC-23: RS.15.5505 (REGULAR - GROWTH)</t>
  </si>
  <si>
    <t>NAV AS ON 31-DEC-23: RS.16.3153 (DIRECT - IDCW)</t>
  </si>
  <si>
    <t>NAV AS ON 31-DEC-23: RS.16.3153 (DIRECT - GROWTH)</t>
  </si>
  <si>
    <t>PORTFOLIO TURNOVER RATIO: 0.12 TIMES</t>
  </si>
  <si>
    <t>INE759A01021</t>
  </si>
  <si>
    <t>INE673O01025</t>
  </si>
  <si>
    <t>INE0CLI01024</t>
  </si>
  <si>
    <t>INE0I7C01011</t>
  </si>
  <si>
    <t>NAV AS ON 30-JUN-24: RS.45.1231 (REGULAR - IDCW)</t>
  </si>
  <si>
    <t>NAV AS ON 30-JUN-24: RS.45.1231 (REGULAR - GROWTH)</t>
  </si>
  <si>
    <t>NAV AS ON 30-JUN-24: RS.51.8759 (DIRECT - IDCW)</t>
  </si>
  <si>
    <t>NAV AS ON 30-JUN-24: RS.51.8759 (DIRECT - GROWTH)</t>
  </si>
  <si>
    <t>NAV AS ON 31-DEC-23: RS.41.2787 (REGULAR - IDCW)</t>
  </si>
  <si>
    <t>NAV AS ON 31-DEC-23: RS.41.2787 (REGULAR - GROWTH)</t>
  </si>
  <si>
    <t>NAV AS ON 31-DEC-23: RS.47.1389 (DIRECT - IDCW)</t>
  </si>
  <si>
    <t>NAV AS ON 31-DEC-23: RS.47.1389 (DIRECT - GROWTH)</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</si>
  <si>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</si>
  <si>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</si>
  <si>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</si>
  <si>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INE457L01011</t>
  </si>
  <si>
    <t>INE573A01042</t>
  </si>
  <si>
    <t>NAV AS ON 30-JUN-24: RS.19.1194 (REGULAR - IDCW)</t>
  </si>
  <si>
    <t>NAV AS ON 30-JUN-24: RS.19.1194 (REGULAR - GROWTH)</t>
  </si>
  <si>
    <t>NAV AS ON 30-JUN-24: RS.20.0761 (DIRECT - IDCW)</t>
  </si>
  <si>
    <t>NAV AS ON 30-JUN-24: RS.20.0761 (DIRECT - GROWTH)</t>
  </si>
  <si>
    <t>NAV AS ON 31-DEC-23: RS.15.8946 (REGULAR - IDCW)</t>
  </si>
  <si>
    <t>NAV AS ON 31-DEC-23: RS.15.8946 (REGULAR - GROWTH)</t>
  </si>
  <si>
    <t>NAV AS ON 31-DEC-23: RS.16.5572 (DIRECT - IDCW)</t>
  </si>
  <si>
    <t>NAV AS ON 31-DEC-23: RS.16.5572 (DIRECT - GROWTH)</t>
  </si>
  <si>
    <t>Tata Banking &amp; Financial Service Fund</t>
  </si>
  <si>
    <t>(An open ended equity scheme investing in Banking &amp; Financial Services Sector)</t>
  </si>
  <si>
    <t>•Investment in equity/equity related instruments of the companies in Banking and Financial Services sector in India.</t>
  </si>
  <si>
    <t>INE736A01011</t>
  </si>
  <si>
    <t>SBFC FINANCE LTD</t>
  </si>
  <si>
    <t>INE423Y01016</t>
  </si>
  <si>
    <t>INE00F201020</t>
  </si>
  <si>
    <t>INE572J01011</t>
  </si>
  <si>
    <t>INE02NC01014</t>
  </si>
  <si>
    <t>NAV AS ON 30-JUN-24: RS.35.148 (REGULAR - IDCW)</t>
  </si>
  <si>
    <t>NAV AS ON 30-JUN-24: RS.38.2145 (REGULAR - GROWTH)</t>
  </si>
  <si>
    <t>NAV AS ON 30-JUN-24: RS.43.8333 (DIRECT - IDCW)</t>
  </si>
  <si>
    <t>NAV AS ON 30-JUN-24: RS.43.8333 (DIRECT - GROWTH)</t>
  </si>
  <si>
    <t>NAV AS ON 31-DEC-23: RS.32.4766 (REGULAR - IDCW)</t>
  </si>
  <si>
    <t>NAV AS ON 31-DEC-23: RS.35.3103 (REGULAR - GROWTH)</t>
  </si>
  <si>
    <t>NAV AS ON 31-DEC-23: RS.40.1984 (DIRECT - IDCW)</t>
  </si>
  <si>
    <t>NAV AS ON 31-DEC-23: RS.40.1984 (DIRECT - GROWTH)</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</si>
  <si>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</si>
  <si>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</si>
  <si>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</si>
  <si>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</si>
  <si>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INE176A01028</t>
  </si>
  <si>
    <t>IND29FNSEJUL2024FUT^</t>
  </si>
  <si>
    <t>DATA INFRASTRUCTURE TRUST</t>
  </si>
  <si>
    <t>INE0BWS23018</t>
  </si>
  <si>
    <t>INF277KA1794</t>
  </si>
  <si>
    <t>IN0020200112</t>
  </si>
  <si>
    <t>SGS MAHARASHTRA 7.32% (31/05/2032)</t>
  </si>
  <si>
    <t>IN2220230063</t>
  </si>
  <si>
    <t>SGS KARNATAKA 7.42% (06/03/2035)</t>
  </si>
  <si>
    <t>IN1920230290</t>
  </si>
  <si>
    <t>SGS KARNATAKA 7.46% (20/03/2038)</t>
  </si>
  <si>
    <t>IN1920230365</t>
  </si>
  <si>
    <t>SGS KARNATAKA 7.45% (20/03/2037)</t>
  </si>
  <si>
    <t>IN1920230357</t>
  </si>
  <si>
    <t>IN2120200273</t>
  </si>
  <si>
    <t>IN0020200278</t>
  </si>
  <si>
    <t>SDL TAMILNADU 6.53% (06/01/2031)</t>
  </si>
  <si>
    <t>IN3120200339</t>
  </si>
  <si>
    <t>SDL KARNATAKA 6.83% (15/12/2031)</t>
  </si>
  <si>
    <t>IN1920210151</t>
  </si>
  <si>
    <t>IN0020160035</t>
  </si>
  <si>
    <t>SDL TAMILNADU 6.95% (07/07/2031)</t>
  </si>
  <si>
    <t>IN3120210106</t>
  </si>
  <si>
    <t>SGS UTTAR PRADESH 7.49% (27/03/2036)</t>
  </si>
  <si>
    <t>IN3320230367</t>
  </si>
  <si>
    <t>SGS KARNATAKA 7.73% (03/01/2035)</t>
  </si>
  <si>
    <t>IN1920230175</t>
  </si>
  <si>
    <t>SGS UTTAR PRADESH 7.70% (22/11/2035)</t>
  </si>
  <si>
    <t>IN3320230185</t>
  </si>
  <si>
    <t>(II) NON-CONVERTIBLE DEBENTURES/BONDS/ZCB</t>
  </si>
  <si>
    <t>** 07.44 % POWER FINANCE CORPORATION - 10/05/2028</t>
  </si>
  <si>
    <t>INE134E08MN4</t>
  </si>
  <si>
    <t>** 07.59 % POWER FINANCE CORPORATION - 17/01/2028</t>
  </si>
  <si>
    <t>INE134E08LX5</t>
  </si>
  <si>
    <t>INE115A07PM8</t>
  </si>
  <si>
    <t>INE403D08181</t>
  </si>
  <si>
    <t>INE020B08FD6</t>
  </si>
  <si>
    <t>** 07.59 % NATIONAL HOUSING BANK - 08/09/2027</t>
  </si>
  <si>
    <t>INE557F08FZ1</t>
  </si>
  <si>
    <t>** 07.62 % NABARD - 10/05/2029</t>
  </si>
  <si>
    <t>INE261F08EH1</t>
  </si>
  <si>
    <t>** 07.20 % EXIM - 05/06/2025</t>
  </si>
  <si>
    <t>INE514E08FY8</t>
  </si>
  <si>
    <t>INE296A07SV1</t>
  </si>
  <si>
    <t>** 07.15 % SMALL INDUST DEVLOP BANK  OF INDIA - 02/06/2025</t>
  </si>
  <si>
    <t>INE556F08JY8</t>
  </si>
  <si>
    <t>INE020B08DH2</t>
  </si>
  <si>
    <t>** 07.50 % NABARD - 17/12/2025</t>
  </si>
  <si>
    <t>INE261F08DT8</t>
  </si>
  <si>
    <t>INE121A07QU7</t>
  </si>
  <si>
    <t>INE020B08930</t>
  </si>
  <si>
    <t>INE053F08312</t>
  </si>
  <si>
    <t>** 07.57 % POWER FINANCE CORPORATION - 12/07/2033</t>
  </si>
  <si>
    <t>INE134E08MQ7</t>
  </si>
  <si>
    <t>INE115A07QP9</t>
  </si>
  <si>
    <t>INE371K08235</t>
  </si>
  <si>
    <t>INE403D08157</t>
  </si>
  <si>
    <t>INE115A07PW7</t>
  </si>
  <si>
    <t>INE020B08CK8</t>
  </si>
  <si>
    <t>** 07.50 % NABARD - 31/08/2026</t>
  </si>
  <si>
    <t>INE261F08EA6</t>
  </si>
  <si>
    <t>INE414G07HK3</t>
  </si>
  <si>
    <t>INE033L07HQ8</t>
  </si>
  <si>
    <t>INE976I08342</t>
  </si>
  <si>
    <t>INE115A07PU1</t>
  </si>
  <si>
    <t>** 06.92 % POWER FINANCE CORPORATION - 14/04/2032</t>
  </si>
  <si>
    <t>INE134E08LN6</t>
  </si>
  <si>
    <t>INE115A07PN6</t>
  </si>
  <si>
    <t>INE115A07JQ2</t>
  </si>
  <si>
    <t>INE020B08FC8</t>
  </si>
  <si>
    <t>CRISIL-AA</t>
  </si>
  <si>
    <t>INE118D07195</t>
  </si>
  <si>
    <t>INE027E07CA0</t>
  </si>
  <si>
    <t>INE115A07GT2</t>
  </si>
  <si>
    <t>INE121A07PM6</t>
  </si>
  <si>
    <t>** 07.47 % SMALL INDUST DEVLOP BANK  OF INDIA - 25/11/2025</t>
  </si>
  <si>
    <t>INE556F08KE8</t>
  </si>
  <si>
    <t>** 07.43 % SMALL INDUST DEVLOP BANK  OF INDIA - 31/08/2026</t>
  </si>
  <si>
    <t>INE556F08KH1</t>
  </si>
  <si>
    <t>INE756I07EK0</t>
  </si>
  <si>
    <t>INE053F09GV6</t>
  </si>
  <si>
    <t>INE206D08170</t>
  </si>
  <si>
    <t>INE848E07BA1</t>
  </si>
  <si>
    <t>INE969M07010</t>
  </si>
  <si>
    <t>INE704I14IA8</t>
  </si>
  <si>
    <t>NAV AS ON 30-JUN-24: RS.19.7663 (REGULAR - IDCW)</t>
  </si>
  <si>
    <t>NAV AS ON 30-JUN-24: RS.19.7663 (REGULAR - GROWTH)</t>
  </si>
  <si>
    <t>NAV AS ON 30-JUN-24: RS.21.5963 (DIRECT - IDCW)</t>
  </si>
  <si>
    <t>NAV AS ON 30-JUN-24: RS.21.5963 (DIRECT - GROWTH)</t>
  </si>
  <si>
    <t>NAV AS ON 31-DEC-23: RS.17.9287 (REGULAR - IDCW)</t>
  </si>
  <si>
    <t>NAV AS ON 31-DEC-23: RS.17.9287 (REGULAR - GROWTH)</t>
  </si>
  <si>
    <t>NAV AS ON 31-DEC-23: RS.19.4548 (DIRECT - IDCW)</t>
  </si>
  <si>
    <t>NAV AS ON 31-DEC-23: RS.19.4548 (DIRECT - GROWTH)</t>
  </si>
  <si>
    <t>IND29F-FUT-25-JUL-24</t>
  </si>
  <si>
    <t>IND29F-FUT-27-JUN-24</t>
  </si>
  <si>
    <t>Tata Arbitrage Fund</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</si>
  <si>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</si>
  <si>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</si>
  <si>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</si>
  <si>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INE745G01035</t>
  </si>
  <si>
    <t>INE022Q01020</t>
  </si>
  <si>
    <t>INE674K01013</t>
  </si>
  <si>
    <t>INE498L01015</t>
  </si>
  <si>
    <t>CANARA BANK</t>
  </si>
  <si>
    <t>INE476A01022</t>
  </si>
  <si>
    <t>INE522D01027</t>
  </si>
  <si>
    <t>INE100A01010</t>
  </si>
  <si>
    <t>PUNJAB NATIONAL BANK</t>
  </si>
  <si>
    <t>INE160A01022</t>
  </si>
  <si>
    <t>*</t>
  </si>
  <si>
    <t>PUNJAB NATIONAL BANK^</t>
  </si>
  <si>
    <t>OIL &amp; NATURAL GAS CO.^</t>
  </si>
  <si>
    <t>CANARA BANK^</t>
  </si>
  <si>
    <t>GMR AIRPORTS INFRASTRUCTURE LTD^</t>
  </si>
  <si>
    <t>BANK OF BARODA^</t>
  </si>
  <si>
    <t>(I) NON-CONVERTIBLE DEBENTURES/BONDS</t>
  </si>
  <si>
    <t>INE403D08140</t>
  </si>
  <si>
    <t>INE403D08108</t>
  </si>
  <si>
    <t>INE691I07EW4</t>
  </si>
  <si>
    <t>INE403D08116</t>
  </si>
  <si>
    <t>INE916DA7RF7</t>
  </si>
  <si>
    <t>** 05.23 % NABARD - 31/01/2025</t>
  </si>
  <si>
    <t>INE261F08DI1</t>
  </si>
  <si>
    <t>INE121A14WN6</t>
  </si>
  <si>
    <t>INE110O14CR3</t>
  </si>
  <si>
    <t>INE110O14CT9</t>
  </si>
  <si>
    <t>INE860H142W8</t>
  </si>
  <si>
    <t>INE763G14SK6</t>
  </si>
  <si>
    <t>INE296A14WU1</t>
  </si>
  <si>
    <t>INE763G14UW7</t>
  </si>
  <si>
    <t>(C) TREPS</t>
  </si>
  <si>
    <t>D) REPO</t>
  </si>
  <si>
    <t>NAV AS ON 30-JUN-24: RS.12.8377 (REGULAR - MONTHLY IDCW)</t>
  </si>
  <si>
    <t>NAV AS ON 30-JUN-24: RS.13.4305 (REGULAR - GROWTH)</t>
  </si>
  <si>
    <t>NAV AS ON 30-JUN-24: RS.13.4668 (DIRECT - MONTHLY IDCW)</t>
  </si>
  <si>
    <t>NAV AS ON 30-JUN-24: RS.14.0186 (DIRECT - GROWTH)</t>
  </si>
  <si>
    <t>NAV AS ON 31-DEC-23: RS.12.3486 (REGULAR - MONTHLY IDCW)</t>
  </si>
  <si>
    <t>NAV AS ON 31-DEC-23: RS.12.9192 (REGULAR - GROWTH)</t>
  </si>
  <si>
    <t>NAV AS ON 31-DEC-23: RS.12.9031 (DIRECT - MONTHLY IDCW)</t>
  </si>
  <si>
    <t>NAV AS ON 31-DEC-23: RS.13.432 (DIRECT - GROWTH)</t>
  </si>
  <si>
    <t>BANK OF BARODA-FUT-25-JUL-24</t>
  </si>
  <si>
    <t>CANARA BANK-FUT-25-JUL-24</t>
  </si>
  <si>
    <t>GMR AIRPORTS INFRASTRUCTURE LTD-FUT-25-JUL-24</t>
  </si>
  <si>
    <t>OIL &amp; NATURAL GAS CO.-FUT-25-JUL-24</t>
  </si>
  <si>
    <t>PUNJAB NATIONAL BANK-FUT-25-JUL-24</t>
  </si>
  <si>
    <t>BANK OF BARODA-FUT-27-JUN-24</t>
  </si>
  <si>
    <t>CANARA BANK-FUT-27-JUN-24</t>
  </si>
  <si>
    <t>GMR AIRPORTS INFRASTRUCTURE LTD-FUT-27-JUN-24</t>
  </si>
  <si>
    <t>OIL &amp; NATURAL GAS CO.-FUT-27-JUN-24</t>
  </si>
  <si>
    <t>PUNJAB NATIONAL BANK-FUT-27-JUN-24</t>
  </si>
  <si>
    <t>(An Open-Ended Fund of Fund Scheme investing in Tata Silver Exchange Traded Fund)</t>
  </si>
  <si>
    <t>•Returns that are in line with returns provided by Tata Silver Exchange Traded Fund</t>
  </si>
  <si>
    <t xml:space="preserve">(An Open-Ended Fund of Fund Scheme investing in Tata Gold Exchange Traded Fund) </t>
  </si>
  <si>
    <t>•Returns that are in line with returns provided by Tata Gold Exchange Traded Fund.</t>
  </si>
  <si>
    <t xml:space="preserve">(An Open-Ended Exchange Traded Fund replicating / tracking domestic price of Silver) </t>
  </si>
  <si>
    <t>•Returns that are in line with the performance of physical silver in domestic prices, subject to tracking error.</t>
  </si>
  <si>
    <t>•• Investment in silver and silver-related instruments.</t>
  </si>
  <si>
    <t>(An Open-Ended Exchange Traded Fund replicating / tracking domestic price of Gold)</t>
  </si>
  <si>
    <t>•Returns that are in line with the performance of physical gold in domestic prices, subject to tracking error.</t>
  </si>
  <si>
    <t>•Investment in gold and gold related instruments</t>
  </si>
  <si>
    <t>(An open-ended scheme replicating/tracking Nifty500 Multicap Infrastructure 50:30:20 Index)</t>
  </si>
  <si>
    <t>Long Term Capital Appreciation</t>
  </si>
  <si>
    <t>Investment in equity and equity related instruments comprised in Nifty500 Multicap Infrastructure 50:30:20 Index</t>
  </si>
  <si>
    <t>(An open-ended scheme replicating/tracking Nifty500 Multicap India Manufacturing 50:30:20 Index)</t>
  </si>
  <si>
    <t>Investment in equity and equity related instruments comprised in Nifty500 Multicap India Manufacturing 50:30:20 Index.</t>
  </si>
  <si>
    <t>(An open-ended scheme replicating / tracking Nifty Realty Index (TRI))</t>
  </si>
  <si>
    <t>Investment in equity and equity related instruments comprised in Nifty Realty Index</t>
  </si>
  <si>
    <t>An open-ended scheme replicating/tracking Nifty MidSmall Healthcare Index (TRI).</t>
  </si>
  <si>
    <t>Investment in equity and equity related instruments comprised in Nifty MidSmall Healthcare Index</t>
  </si>
  <si>
    <t>An open-ended scheme replicating/tracking Nifty Financial Services Index.</t>
  </si>
  <si>
    <t>Investment in equity and equity related instruments comprised in Nifty Financial Services Index.</t>
  </si>
  <si>
    <t>An open-ended scheme replicating/tracking Nifty Auto Index (TRI).</t>
  </si>
  <si>
    <t>Investment in equity and equity related instruments comprised in Nifty Auto Index.</t>
  </si>
  <si>
    <t>Others</t>
  </si>
  <si>
    <t>$$ - This Security has been kept as Margin for Derivatives</t>
  </si>
  <si>
    <t>GOI - 5.15% (09/11/2025) $$</t>
  </si>
  <si>
    <t>GOI - 5.22% (15/06/2025) $$</t>
  </si>
  <si>
    <t>GOI - 5.63% (12/04/2026) $$</t>
  </si>
  <si>
    <t>GOI - 5.74% (15/11/2026) $$</t>
  </si>
  <si>
    <t>SDL MADHYA PRADESH 6.69% (17/03/2025) $$</t>
  </si>
  <si>
    <t>GOI - 6.97% (06/09/2026) $$</t>
  </si>
  <si>
    <t>GOI - 7.18% (14/08/2033) $$</t>
  </si>
  <si>
    <t>GOI - 7.38% (20/06/2027) $$</t>
  </si>
  <si>
    <t>Tata Hybrid Equity Fund Regular Plan - IDCW Monthly</t>
  </si>
  <si>
    <t>RECORD_DATE</t>
  </si>
  <si>
    <t>NAV As on Record Date</t>
  </si>
  <si>
    <t>DIVIDEND PER UNIT(HUF &amp; INDIVIDUALS)</t>
  </si>
  <si>
    <t>DIVIDEND PER UNIT(OTHERS)</t>
  </si>
  <si>
    <t>Tata Hybrid Equity Fund Direct Plan - IDCW Monthly</t>
  </si>
  <si>
    <t>Tata Treasury Advantage Fund  Regular Plan - Daily IDCW</t>
  </si>
  <si>
    <t>Jan'24</t>
  </si>
  <si>
    <t>Feb'24</t>
  </si>
  <si>
    <t>Mar'24</t>
  </si>
  <si>
    <t>Apr'24</t>
  </si>
  <si>
    <t>May'24</t>
  </si>
  <si>
    <t>June'24</t>
  </si>
  <si>
    <t>Tata Treasury Advantage Fund Direct Plan - Daily IDCW</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</si>
  <si>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</si>
  <si>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</si>
  <si>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</si>
  <si>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</si>
  <si>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</si>
  <si>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Tata Money Market Fund Direct Plan - Daily IDCW</t>
  </si>
  <si>
    <t>Tata Liquid Fund Regular Plan - Daily IDCW</t>
  </si>
  <si>
    <t>Tata Liquid Fund Direct Plan - Daily IDCW</t>
  </si>
  <si>
    <t>Tata Overnight Fund - Regular Plan - IDCW</t>
  </si>
  <si>
    <t>.</t>
  </si>
  <si>
    <t>Tata Overnight Fund - Direct Plan- IDCW</t>
  </si>
  <si>
    <t>Tata Ultra Short Term Fund - Regular Plan - IDCW Weekly</t>
  </si>
  <si>
    <t>Tata Ultra Short Term Fund - Direct Plan - IDCW Weekly</t>
  </si>
  <si>
    <t>IDCW</t>
  </si>
  <si>
    <r>
      <t>Income Distribution Cum Capital Withdrawal</t>
    </r>
    <r>
      <rPr>
        <b/>
        <sz val="11"/>
        <color rgb="FF4D5156"/>
        <rFont val="Calibri"/>
        <family val="2"/>
      </rPr>
      <t> </t>
    </r>
  </si>
  <si>
    <t>AVERAGE MATURITY : 0.52 YEARS</t>
  </si>
  <si>
    <t>AVERAGE MATURITY : 2.33 YEARS</t>
  </si>
  <si>
    <t>AVERAGE MATURITY : 1.11 YEARS</t>
  </si>
  <si>
    <t>AVERAGE MATURITY : 4.41 YEARS</t>
  </si>
  <si>
    <t>AVERAGE MATURITY : 6.71 YEARS</t>
  </si>
  <si>
    <t>PORTFOLIO TURNOVER RATIO: 0.47 TIMES</t>
  </si>
  <si>
    <t>PORTFOLIO TURNOVER RATIO: 0.38 TIMES</t>
  </si>
  <si>
    <t>PORTFOLIO TURNOVER RATIO: 1.78 TIMES</t>
  </si>
  <si>
    <t>PORTFOLIO TURNOVER RATIO: 2.11 TIMES</t>
  </si>
  <si>
    <t>PORTFOLIO TURNOVER RATIO: 0.31 TIMES</t>
  </si>
  <si>
    <t>PORTFOLIO TURNOVER RATIO:  -</t>
  </si>
  <si>
    <t>PORTFOLIO TURNOVER RATIO: 0.37 TIMES</t>
  </si>
  <si>
    <t>PORTFOLIO TURNOVER RATIO: 3.06 TIMES</t>
  </si>
  <si>
    <t>PORTFOLIO TURNOVER RATIO: 0.21 TIMES</t>
  </si>
  <si>
    <t>PORTFOLIO TURNOVER RATIO: 0.51 TIMES</t>
  </si>
  <si>
    <t>PORTFOLIO TURNOVER RATIO: 0.3 TIMES</t>
  </si>
  <si>
    <t>PORTFOLIO TURNOVER RATIO: 0.34 TIMES</t>
  </si>
  <si>
    <t>PORTFOLIO TURNOVER RATIO: 3.29 TIMES</t>
  </si>
  <si>
    <t>PORTFOLIO TURNOVER RATIO: 0.59 TIMES</t>
  </si>
  <si>
    <t>PORTFOLIO TURNOVER RATIO: 0.16 TIMES</t>
  </si>
  <si>
    <t>PORTFOLIO TURNOVER RATIO: 0.13 TIMES</t>
  </si>
  <si>
    <t>PORTFOLIO TURNOVER RATIO: 2.18 TIMES</t>
  </si>
  <si>
    <t>PORTFOLIO TURNOVER RATIO: 13.02 TIMES</t>
  </si>
  <si>
    <t>^Note: Includes amount of ~Rs. 3169.39 Lakhs (at cost) for 31693.92 units allotted towards Initial Contribution by the scheme (i.e. 25 bps of the schemes AUM as on December 31, 2022), as per SEBI Circular No. SEBI/HO/IMD/PoD2/P/CIR/2023/129 dated July 27, 2023.</t>
  </si>
  <si>
    <t>* in case of semi annual YTM,  it will be annualised </t>
  </si>
  <si>
    <t xml:space="preserve">As on (Date) </t>
  </si>
  <si>
    <t>1.96 months</t>
  </si>
  <si>
    <t>Residual Maturity</t>
  </si>
  <si>
    <t>Macaulay Duration</t>
  </si>
  <si>
    <t>Annualised Portfolio YTM* :</t>
  </si>
  <si>
    <t>Description (if any)</t>
  </si>
  <si>
    <t>Scheme Name :</t>
  </si>
  <si>
    <t>Portfolio Information</t>
  </si>
  <si>
    <t>DIVIDEND DECLARED: Please Refer Dividend History Table</t>
  </si>
  <si>
    <t>AVERAGE MATURITY : 1.96 MONTHS</t>
  </si>
  <si>
    <t>NAV AS ON 31-DEC-23: RS.3740.5933 (DIRECT - GROWTH)</t>
  </si>
  <si>
    <t>NAV AS ON 31-DEC-23: RS.1001.5187 (DIRECT - DAILY IDCW)</t>
  </si>
  <si>
    <t>NAV AS ON 31-DEC-23: RS.3702.5296 (REGULAR - GROWTH)</t>
  </si>
  <si>
    <t>NAV AS ON 31-DEC-23: RS.1001.5157 (REGULAR - DAILY IDCW)</t>
  </si>
  <si>
    <t>NAV AS ON 30-JUN-24: RS.3879.0927 (DIRECT - GROWTH)</t>
  </si>
  <si>
    <t>NAV AS ON 30-JUN-24: RS.1001.5187 (DIRECT - DAILY IDCW)</t>
  </si>
  <si>
    <t>NAV AS ON 30-JUN-24: RS.3837.3981 (REGULAR - GROWTH)</t>
  </si>
  <si>
    <t>NAV AS ON 30-JUN-24: RS.1001.5157 (REGULAR - DAILY IDCW)</t>
  </si>
  <si>
    <t>(B) TREPS</t>
  </si>
  <si>
    <t>AIF TOTAL</t>
  </si>
  <si>
    <t>INF0RQ622028</t>
  </si>
  <si>
    <t>SBIMF AIF - CAT II (CDMDF)27/10/2038</t>
  </si>
  <si>
    <t>AIF CAT</t>
  </si>
  <si>
    <t>IN002024X078</t>
  </si>
  <si>
    <t>** TREASURY BILL 91 DAYS (08/08/2024)</t>
  </si>
  <si>
    <t>INE338I14FH6</t>
  </si>
  <si>
    <t>** - MOTILAL OSWAL FINANCIAL SERV. LTD - CP - 23/08/2024</t>
  </si>
  <si>
    <t>INE040A16DX2</t>
  </si>
  <si>
    <t>** - HDFC BANK LTD - CD - 13/09/2024</t>
  </si>
  <si>
    <t>INE248U14PS8</t>
  </si>
  <si>
    <t>** - 360 ONE PRIME LTD - CP - 30/08/2024</t>
  </si>
  <si>
    <t>INE040A16EZ5</t>
  </si>
  <si>
    <t>** - HDFC BANK LTD - CD - 11/09/2024</t>
  </si>
  <si>
    <t>INE477S14CF2</t>
  </si>
  <si>
    <t>** - TATA MOTORS FINANCE LTD - CP - 26/08/2024</t>
  </si>
  <si>
    <t>INE860H142J5</t>
  </si>
  <si>
    <t>** - ADITYA BIRLA FINANCE LTD - CP - 09/08/2024</t>
  </si>
  <si>
    <t>IN002023Z190</t>
  </si>
  <si>
    <t>** TREASURY BILL 364 DAYS (01/08/2024)</t>
  </si>
  <si>
    <t>INE01C314817</t>
  </si>
  <si>
    <t>** - BAJAJ FINANCIAL SECURITIES LTD - CP - 08/08/2024</t>
  </si>
  <si>
    <t>INE870H14SS0</t>
  </si>
  <si>
    <t>** - NETWORK 18  MEDIA &amp; INVESTMENTS LTD - CP - 06/08/2024</t>
  </si>
  <si>
    <t>INE338I14HP5</t>
  </si>
  <si>
    <t>** - MOTILAL OSWAL FINANCIAL SERV. LTD - CP - 11/09/2024</t>
  </si>
  <si>
    <t>IN002023Y532</t>
  </si>
  <si>
    <t>** TREASURY BILL 182 DAYS (19/09/2024)</t>
  </si>
  <si>
    <t>INE700G14KC2</t>
  </si>
  <si>
    <t>** - HDFC SECURITIES LTD - CP - 23/08/2024</t>
  </si>
  <si>
    <t>INE700G14JS0</t>
  </si>
  <si>
    <t>** - HDFC SECURITIES LTD - CP - 08/08/2024</t>
  </si>
  <si>
    <t>IN002024X060</t>
  </si>
  <si>
    <t>** TREASURY BILL 91 DAYS (02/08/2024)</t>
  </si>
  <si>
    <t>INE516Y14FU7</t>
  </si>
  <si>
    <t>** - PIRAMAL CAPITAL &amp; HOUSING FINANCE LTD - CP - 23/08/2024</t>
  </si>
  <si>
    <t>INE338I14FK0</t>
  </si>
  <si>
    <t>** - MOTILAL OSWAL FINANCIAL SERV. LTD - CP - 29/08/2024</t>
  </si>
  <si>
    <t>INE824H14PI4</t>
  </si>
  <si>
    <t>** - JULIUS BAER CAPITAL IND PVT LTD - CP - 28/08/2024</t>
  </si>
  <si>
    <t>INE700G14KB4</t>
  </si>
  <si>
    <t>** - HDFC SECURITIES LTD - CP - 16/08/2024</t>
  </si>
  <si>
    <t>INE860H143D6</t>
  </si>
  <si>
    <t>** - ADITYA BIRLA FINANCE LTD - CP - 12/08/2024</t>
  </si>
  <si>
    <t>** - HDFC SECURITIES LTD - CP - 06/08/2024</t>
  </si>
  <si>
    <t>INE572E14JC2</t>
  </si>
  <si>
    <t>** - PNB HOUSING FINANCE LTD - CP - 26/07/2024</t>
  </si>
  <si>
    <t>INE110O14CQ5</t>
  </si>
  <si>
    <t>** - AXIS SECURITIES LTD - CP - 19/07/2024</t>
  </si>
  <si>
    <t>INE763G14RP7</t>
  </si>
  <si>
    <t>** - ICICI SECURITIES LTD - CP - 20/09/2024</t>
  </si>
  <si>
    <t>INE261F14LQ5</t>
  </si>
  <si>
    <t>** - NABARD - CP - 23/08/2024</t>
  </si>
  <si>
    <t>INE498L14BO7</t>
  </si>
  <si>
    <t>** - L&amp;T FINANCE LTD - CP - 14/08/2024</t>
  </si>
  <si>
    <t>INE539K14BN2</t>
  </si>
  <si>
    <t>** - HDFC CREDILA FINANCIAL SERVICES LTD - CP - 11/09/2024</t>
  </si>
  <si>
    <t>IN002023Z208</t>
  </si>
  <si>
    <t>** TREASURY BILL 364 DAYS (08/08/2024)</t>
  </si>
  <si>
    <t>INE466L14DF8</t>
  </si>
  <si>
    <t>** - 360 ONE WAM LTD(ERSTWHILE IIFL WEALTH MANAGEMENT LTD) - CP - 06/09/2024</t>
  </si>
  <si>
    <t>INE01C314882</t>
  </si>
  <si>
    <t>** - BAJAJ FINANCIAL SECURITIES LTD - CP - 06/09/2024</t>
  </si>
  <si>
    <t>INE514E14RR5</t>
  </si>
  <si>
    <t>** - EXIM - CP - 09/09/2024</t>
  </si>
  <si>
    <t>IN002023Y490</t>
  </si>
  <si>
    <t>** TREASURY BILL 182 DAYS (22/08/2024)</t>
  </si>
  <si>
    <t>INE891K14NQ5</t>
  </si>
  <si>
    <t>** - AXIS FINANCE LTD - CP - 14/08/2024</t>
  </si>
  <si>
    <t>INE01C314874</t>
  </si>
  <si>
    <t>** - BAJAJ FINANCIAL SECURITIES LTD - CP - 05/09/2024</t>
  </si>
  <si>
    <t>INE01WN14BG2</t>
  </si>
  <si>
    <t>** - MOTILAL OSWAL FINVEST LTD - CP - 11/09/2024</t>
  </si>
  <si>
    <t>INE296A14YG6</t>
  </si>
  <si>
    <t>** - BAJAJ FINANCE LTD - CP - 10/09/2024</t>
  </si>
  <si>
    <t>INE700G14JQ4</t>
  </si>
  <si>
    <t>** - HDFC SECURITIES LTD - CP - 25/07/2024</t>
  </si>
  <si>
    <t>IN002023Y466</t>
  </si>
  <si>
    <t>** TREASURY BILL 182 DAYS (08/08/2024)</t>
  </si>
  <si>
    <t>INE261F14LX1</t>
  </si>
  <si>
    <t>** - NABARD - CP - 11/09/2024</t>
  </si>
  <si>
    <t>INE028A16FQ6</t>
  </si>
  <si>
    <t>IND-A1+</t>
  </si>
  <si>
    <t>** - BANK OF BARODA - CD - 28/08/2024</t>
  </si>
  <si>
    <t>INE238AD6777</t>
  </si>
  <si>
    <t>** - AXIS BANK LTD - CD - 08/08/2024</t>
  </si>
  <si>
    <t>INE238AD6751</t>
  </si>
  <si>
    <t>** - AXIS BANK LTD - CD - 22/07/2024</t>
  </si>
  <si>
    <t>INE514E14RU9</t>
  </si>
  <si>
    <t>** - EXIM - CP - 20/09/2024</t>
  </si>
  <si>
    <t>INE476A16YO3</t>
  </si>
  <si>
    <t>** - CANARA BANK - CD - 19/09/2024</t>
  </si>
  <si>
    <t>INE572E14JF5</t>
  </si>
  <si>
    <t>** - PNB HOUSING FINANCE LTD - CP - 10/09/2024</t>
  </si>
  <si>
    <t>INE941D14568</t>
  </si>
  <si>
    <t>** - SIKKA PORTS AND TERMINALS LTD - CP - 08/08/2024</t>
  </si>
  <si>
    <t>INE102D14997</t>
  </si>
  <si>
    <t>** - GODREJ CONSUMER PRODUCTS LTD - CP - 06/09/2024</t>
  </si>
  <si>
    <t>INE261F14LM4</t>
  </si>
  <si>
    <t>** - NABARD - CP - 31/07/2024</t>
  </si>
  <si>
    <t>INE556F14KK3</t>
  </si>
  <si>
    <t>** - SMALL INDUST DEVLOP BANK  OF INDIA - CP - 11/09/2024</t>
  </si>
  <si>
    <t>INE028A16FP8</t>
  </si>
  <si>
    <t>** - BANK OF BARODA - CD - 23/08/2024</t>
  </si>
  <si>
    <t>INE556F14KJ5</t>
  </si>
  <si>
    <t>** - SMALL INDUST DEVLOP BANK  OF INDIA - CP - 04/09/2024</t>
  </si>
  <si>
    <t>INE261F14LU7</t>
  </si>
  <si>
    <t>** - NABARD - CP - 03/09/2024</t>
  </si>
  <si>
    <t>INE160A16OQ9</t>
  </si>
  <si>
    <t>** - PUNJAB NATIONAL BANK - CD - 01/07/2024</t>
  </si>
  <si>
    <t>INE018A14KW0</t>
  </si>
  <si>
    <t>** - LARSEN &amp; TOUBRO LTD - CP - 30/08/2024</t>
  </si>
  <si>
    <t>IN002024X045</t>
  </si>
  <si>
    <t>** TREASURY BILL 91 DAYS (25/07/2024)</t>
  </si>
  <si>
    <t>INE160A16PC6</t>
  </si>
  <si>
    <t>** - PUNJAB NATIONAL BANK - CD - 18/09/2024</t>
  </si>
  <si>
    <t>INE476A16YN5</t>
  </si>
  <si>
    <t>** - CANARA BANK - CD - 18/09/2024</t>
  </si>
  <si>
    <t>INE040A16EY8</t>
  </si>
  <si>
    <t>** - HDFC BANK LTD - CD - 04/09/2024</t>
  </si>
  <si>
    <t>A) MONEY MARKET INSTRUMENTS</t>
  </si>
  <si>
    <t>YIELD</t>
  </si>
  <si>
    <t>PRC Matrix</t>
  </si>
  <si>
    <t>Relatively High (Class III)</t>
  </si>
  <si>
    <t>Moderate (Class II)</t>
  </si>
  <si>
    <t>B-I</t>
  </si>
  <si>
    <t>Relatively Low (Class I)</t>
  </si>
  <si>
    <t>Interest Rate Risk ↓</t>
  </si>
  <si>
    <t>Relatively High (Class C)</t>
  </si>
  <si>
    <t>Moderate (Class B)</t>
  </si>
  <si>
    <t>Relatively Low (Class A)</t>
  </si>
  <si>
    <t>Credit Risk →</t>
  </si>
  <si>
    <t>Potential Risk Class</t>
  </si>
  <si>
    <t>• Investment in Debt / Money Market Instruments.</t>
  </si>
  <si>
    <t>• Regular Income for Short Term.</t>
  </si>
  <si>
    <t>(An open ended Liquid Scheme. A Relatively Low Interest Rate Risk and Moderate Credit Risk)</t>
  </si>
  <si>
    <t>Tata liquid fund</t>
  </si>
  <si>
    <t>^^ In terms of sub clause 5 of clause C of SEBI circular no. SEBI/HO/IMD/DF2/CIR/P/2019/104 dated 01.10.2019, the Instrument has Structured Obligation (SO) / Credit Enhancement (CE) features.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</si>
  <si>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</si>
  <si>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^Note: Includes amount of ~Rs. 558.70 Lakhs (at cost) for 5,587.02 units allotted towards Initial Contribution by the scheme (i.e. 25 bps of the schemes AUM as on December 31, 2022), as per SEBI Circular No. SEBI/HO/IMD/PoD2/P/CIR/2023/129 dated July 27, 2023.</t>
  </si>
  <si>
    <t>^Note: Includes amount of ~Rs.372.60 Lakhs (at cost) for 3,726.01 units allotted towards Initial Contribution by the scheme (i.e. 25 bps of the schemes AUM as on December 31, 2022), as per SEBI Circular No. SEBI/HO/IMD/PoD2/P/CIR/2023/129 dated July 27, 2023.</t>
  </si>
  <si>
    <t>6.84 Months</t>
  </si>
  <si>
    <t>6.45 Months</t>
  </si>
  <si>
    <t>AVERAGE MATURITY : 6.84 Months</t>
  </si>
  <si>
    <t>NAV AS ON 31-DEC-23: RS.13.2784 (DIRECT - GROWTH)</t>
  </si>
  <si>
    <t>NAV AS ON 31-DEC-23: RS.13.3626 (DIRECT - MONTHLY IDCW)</t>
  </si>
  <si>
    <t>NAV AS ON 31-DEC-23: RS.10.4146 (DIRECT - WEEKLY IDCW)</t>
  </si>
  <si>
    <t>NAV AS ON 31-DEC-23: RS.12.7908 (REGULAR - GROWTH)</t>
  </si>
  <si>
    <t>NAV AS ON 31-DEC-23: RS.12.7954 (REGULAR - MONTHLY IDCW)</t>
  </si>
  <si>
    <t>NAV AS ON 31-DEC-23: RS.10.3868 (REGULAR - WEEKLY IDCW)</t>
  </si>
  <si>
    <t>NAV AS ON 30-JUN-24: RS.13.7912 (DIRECT - GROWTH)</t>
  </si>
  <si>
    <t>NAV AS ON 30-JUN-24: RS.13.7991 (DIRECT - MONTHLY IDCW)</t>
  </si>
  <si>
    <t>NAV AS ON 30-JUN-24: RS.10.413 (DIRECT - WEEKLY IDCW)</t>
  </si>
  <si>
    <t>NAV AS ON 30-JUN-24: RS.13.2294 (REGULAR - GROWTH)</t>
  </si>
  <si>
    <t>NAV AS ON 30-JUN-24: RS.13.2311 (REGULAR - MONTHLY IDCW)</t>
  </si>
  <si>
    <t>NAV AS ON 30-JUN-24: RS.10.3853 (REGULAR - WEEKLY IDCW)</t>
  </si>
  <si>
    <t>INE472H14284</t>
  </si>
  <si>
    <t>** - STANDARD CHARTERED SECURITES (INDIA) LTD - CP - 18/02/2025</t>
  </si>
  <si>
    <t>INE721A14DW4</t>
  </si>
  <si>
    <t>** - SHRIRAM FINANCE LTD - CP - 14/02/2025</t>
  </si>
  <si>
    <t>INE160A16OP1</t>
  </si>
  <si>
    <t>** - PUNJAB NATIONAL BANK - CD - 11/03/2025</t>
  </si>
  <si>
    <t>INE261F16801</t>
  </si>
  <si>
    <t>** - NABARD - CD - 14/02/2025</t>
  </si>
  <si>
    <t>INE704I14IF7</t>
  </si>
  <si>
    <t>** - BARCLAYS INVESTMENTS &amp; LOANS (INDIA) PVT LTD - CP - 23/01/2025</t>
  </si>
  <si>
    <t>INE417C14645</t>
  </si>
  <si>
    <t>** - PILANI INVESTMENT &amp; INDUSTRIES CORPORATION LTD - CP - 14/01/2025</t>
  </si>
  <si>
    <t>INE063P16AH1</t>
  </si>
  <si>
    <t>** - EQUITAS SMALL FINANCE BANK LTD - CD - 20/01/2025</t>
  </si>
  <si>
    <t>INE261F16769</t>
  </si>
  <si>
    <t>** - NABARD - CD - 17/01/2025</t>
  </si>
  <si>
    <t>INE146O14CF2</t>
  </si>
  <si>
    <t>** - HINDUJA LEYLAND FINANCE LTD - CP - 18/11/2024</t>
  </si>
  <si>
    <t>INE403G14RV8</t>
  </si>
  <si>
    <t>** - STANDARD CHARTERED CAPITAL LTD - CP - 20/11/2024</t>
  </si>
  <si>
    <t>INE957N14HN7</t>
  </si>
  <si>
    <t>** - HERO FINCORP LTD - CP - 19/11/2024</t>
  </si>
  <si>
    <t>INE371K14BY7</t>
  </si>
  <si>
    <t>** - TATA REALTY AND INFRASTRUCTURE LTD - CP - 31/10/2024</t>
  </si>
  <si>
    <t>INE296A14YH4</t>
  </si>
  <si>
    <t>** - BAJAJ FINANCE LTD - CP - 11/09/2024</t>
  </si>
  <si>
    <t>IN002023Y425</t>
  </si>
  <si>
    <t>** TREASURY BILL 182 DAYS (11/07/2024)</t>
  </si>
  <si>
    <t>INE516Y14FN2</t>
  </si>
  <si>
    <t>** - PIRAMAL CAPITAL &amp; HOUSING FINANCE LTD - CP - 13/09/2024</t>
  </si>
  <si>
    <t>INE417C14710</t>
  </si>
  <si>
    <t>** - PILANI INVESTMENT &amp; INDUSTRIES CORPORATION LTD - CP - 21/03/2025</t>
  </si>
  <si>
    <t>INE160A16PE2</t>
  </si>
  <si>
    <t>** - PUNJAB NATIONAL BANK - CD - 02/04/2025</t>
  </si>
  <si>
    <t>INE01GA16228</t>
  </si>
  <si>
    <t>** - DBS BANK INDIA LTD - CD - 07/03/2025</t>
  </si>
  <si>
    <t>** - AXIS BANK LTD - CD - 27/02/2025</t>
  </si>
  <si>
    <t>INE160A16OI6</t>
  </si>
  <si>
    <t>** - PUNJAB NATIONAL BANK - CD - 06/02/2025</t>
  </si>
  <si>
    <t>INE432R14261</t>
  </si>
  <si>
    <t>** - SHRIRAM HOUSING FINANCE LTD - CP - 27/12/2024</t>
  </si>
  <si>
    <t>INE824H14PA1</t>
  </si>
  <si>
    <t>** - JULIUS BAER CAPITAL IND PVT LTD - CP - 13/09/2024</t>
  </si>
  <si>
    <t>INE949L16BW7</t>
  </si>
  <si>
    <t>** - AU SMALL FINANCE BANK - CD - 02/09/2024</t>
  </si>
  <si>
    <t>INE403G14RK1</t>
  </si>
  <si>
    <t>** - STANDARD CHARTERED CAPITAL LTD - CP - 21/08/2024</t>
  </si>
  <si>
    <t>INE790I14EU4</t>
  </si>
  <si>
    <t>** - HSBC INVESTDIRECT FINANCIAL SERVICES (I) LTD - CP - 24/02/2025</t>
  </si>
  <si>
    <t>INE476A16YB0</t>
  </si>
  <si>
    <t>** - CANARA BANK - CD - 20/03/2025</t>
  </si>
  <si>
    <t>INE261F16785</t>
  </si>
  <si>
    <t>** - NABARD - CD - 07/02/2025</t>
  </si>
  <si>
    <t>INE040A16EH3</t>
  </si>
  <si>
    <t>** - HDFC BANK LTD - CD - 06/12/2024</t>
  </si>
  <si>
    <t>IN002024Y118</t>
  </si>
  <si>
    <t>** TREASURY BILL 182 DAYS (12/12/2024)</t>
  </si>
  <si>
    <t>INE237A168U0</t>
  </si>
  <si>
    <t>** - KOTAK MAHINDRA BANK - CD - 27/09/2024</t>
  </si>
  <si>
    <t>INE556F16AM5</t>
  </si>
  <si>
    <t>** - SMALL INDUST DEVLOP BANK  OF INDIA - CD - 11/12/2024</t>
  </si>
  <si>
    <t>INE756I07EE3</t>
  </si>
  <si>
    <t>** 07.49 % HDB FINANCIAL SERVICES LTD - 24/01/2025</t>
  </si>
  <si>
    <t>INE012I07041</t>
  </si>
  <si>
    <t>** 09.10 % JM FINANCIAL SERVICES LTD - 11/03/2026</t>
  </si>
  <si>
    <t>** 08.15 % GODREJ PROPERTIES LTD - 03/07/2026</t>
  </si>
  <si>
    <t>INE667F07IH2</t>
  </si>
  <si>
    <t>CARE-AA+</t>
  </si>
  <si>
    <t>** 08.03 % SUNDARAM HOME FINANCE LTD - 22/11/2024</t>
  </si>
  <si>
    <t>INE572E07118</t>
  </si>
  <si>
    <t>** 08.53 % PNB HOUSING FINANCE LTD - 29/12/2024</t>
  </si>
  <si>
    <t>INE020B08880</t>
  </si>
  <si>
    <t>** 08.57 % REC LTD - 21/12/2024</t>
  </si>
  <si>
    <t>INE071G07389</t>
  </si>
  <si>
    <t>** 06.18 % ICICI HOME FINANCE CO.LTD - 18/10/2024</t>
  </si>
  <si>
    <t>INE950O08253</t>
  </si>
  <si>
    <t>IND-AA+</t>
  </si>
  <si>
    <t>** 07.05 % MAHINDRA RURAL HOUSING FINANCE LTD - 26/09/2024</t>
  </si>
  <si>
    <t>INE020B08898</t>
  </si>
  <si>
    <t>** 08.23 % REC LTD - 23/01/2025</t>
  </si>
  <si>
    <t>INE01WN07094</t>
  </si>
  <si>
    <t>** 09.50 % MOTILAL OSWAL FINVEST LTD - 12/09/2025</t>
  </si>
  <si>
    <t>** 06.49 % YARROW INFRASTRUCTURE PVT LTD - 01/07/2024</t>
  </si>
  <si>
    <t>SDL MADHYA PRADESH 6.69% (17/03/2025)</t>
  </si>
  <si>
    <t>IRSSWAP06993</t>
  </si>
  <si>
    <t>IRS - SW202404170000001</t>
  </si>
  <si>
    <t>IN1520210189</t>
  </si>
  <si>
    <t>SDL GUJARAT  5.77% (02/02/2025)</t>
  </si>
  <si>
    <t>•Investment in Debt &amp; Money Market instruments such that the Macaulay Duration of the portfolio is between 3 months - 6 months.</t>
  </si>
  <si>
    <t>•Regular Income Over Short Term.</t>
  </si>
  <si>
    <t>(An open ended ultra‐short term debt scheme investing in instruments such that the Macaulay duration (Refer page 17 of SID) of the portfolio is between 3 months and 6 months. A Relatively Low Interest Rate Risk and Moderate Credit Risk.)</t>
  </si>
  <si>
    <t>Tata Ultra Short Term Fund</t>
  </si>
  <si>
    <t>Cash received from DHFL Procceds have been distributed to the unit holders in the month of October 2021 &amp; February 2022</t>
  </si>
  <si>
    <t>Net payout to Investors   ( A + B )</t>
  </si>
  <si>
    <t>Amount received on sale of (PIRAMAL CAPITAL &amp; HOUSING FINANCE LTD 6.75 LOA 26SP31 FVRS1000) (Incl interest) ( B )</t>
  </si>
  <si>
    <t>Face Value of the new security (PIRAMAL CAPITAL &amp; HOUSING FINANCE LTD 6.75 LOA 26SP31 FVRS1000) received</t>
  </si>
  <si>
    <t>Cash Received (amount Credited to Bank Account of the Scheme)  - ( A )</t>
  </si>
  <si>
    <t>Recovery from DHFL pursuant the NCLT Order dt.07th June 2021.</t>
  </si>
  <si>
    <t xml:space="preserve">Net Exposure accounted in the Net assets on the date of Maturity </t>
  </si>
  <si>
    <t>Less: Provisions made against DHFL Exposure due to default by DHFL</t>
  </si>
  <si>
    <t>Gross Exposure to DHFL  on the date of Maturity of the Security</t>
  </si>
  <si>
    <t>Exposure to Securites of Dewan Housing Finace corporation LTD (DHFL)</t>
  </si>
  <si>
    <t>RECOVERY PROCEEDINGS</t>
  </si>
  <si>
    <t>TATA TREASURY ADVANTAGE FUND SEGREGATED PORTFOLIO 1</t>
  </si>
  <si>
    <t>^Note: Includes amount of ~Rs.675.59 Lakhs (at cost) for 6755.86 units allotted towards Initial Contribution by the scheme (i.e. 25 bps of the schemes AUM as on December 31, 2022), as per SEBI Circular No. SEBI/HO/IMD/PoD2/P/CIR/2023/129 dated July 27, 2023.</t>
  </si>
  <si>
    <t>11.85 Months</t>
  </si>
  <si>
    <t>11.24 Months</t>
  </si>
  <si>
    <t>AVERAGE MATURITY : 11.85 MONTHS</t>
  </si>
  <si>
    <t>NAV AS ON 31-DEC-23: RS.2282.523 (DIRECT - PERIODIC IDCW)</t>
  </si>
  <si>
    <t>NAV AS ON 31-DEC-23: RS.3599.9944 (DIRECT - GROWTH)</t>
  </si>
  <si>
    <t>NAV AS ON 31-DEC-23: RS.1009.194 (DIRECT - WEEKLY IDCW)</t>
  </si>
  <si>
    <t>NAV AS ON 31-DEC-23: RS.1003.9154 (DIRECT - DAILY IDCW)</t>
  </si>
  <si>
    <t>NAV AS ON 31-DEC-23: RS.2231.2236 (REGULAR - PERIODIC IDCW)</t>
  </si>
  <si>
    <t>NAV AS ON 31-DEC-23: RS.3520.2325 (REGULAR - GROWTH)</t>
  </si>
  <si>
    <t>NAV AS ON 31-DEC-23: RS.1009.1481 (REGULAR - WEEKLY IDCW)</t>
  </si>
  <si>
    <t>NAV AS ON 31-DEC-23: RS.1003.894 (REGULAR - DAILY IDCW)</t>
  </si>
  <si>
    <t>NAV AS ON 30-JUN-24: RS.2371.0203 (DIRECT - PERIODIC IDCW)</t>
  </si>
  <si>
    <t>NAV AS ON 30-JUN-24: RS.3739.307 (DIRECT - GROWTH)</t>
  </si>
  <si>
    <t>NAV AS ON 30-JUN-24: RS.1009.041 (DIRECT - WEEKLY IDCW)</t>
  </si>
  <si>
    <t>NAV AS ON 30-JUN-24: RS.1003.9251 (DIRECT - DAILY IDCW)</t>
  </si>
  <si>
    <t>NAV AS ON 30-JUN-24: RS.2312.2007 (REGULAR - PERIODIC IDCW)</t>
  </si>
  <si>
    <t>NAV AS ON 30-JUN-24: RS.3647.9407 (REGULAR - GROWTH)</t>
  </si>
  <si>
    <t>NAV AS ON 30-JUN-24: RS.1008.9948 (REGULAR - WEEKLY IDCW)</t>
  </si>
  <si>
    <t>NAV AS ON 30-JUN-24: RS.1003.9037 (REGULAR - DAILY IDCW)</t>
  </si>
  <si>
    <t>INE040A16EP6</t>
  </si>
  <si>
    <t>** - HDFC BANK LTD - CD - 28/02/2025</t>
  </si>
  <si>
    <t>INE160A16OM8</t>
  </si>
  <si>
    <t>** - PUNJAB NATIONAL BANK - CD - 25/02/2025</t>
  </si>
  <si>
    <t>INE238AD6835</t>
  </si>
  <si>
    <t>** - AXIS BANK LTD - CD - 06/06/2025</t>
  </si>
  <si>
    <t>INE476A16XZ1</t>
  </si>
  <si>
    <t>** - CANARA BANK - CD - 12/03/2025</t>
  </si>
  <si>
    <t>** - BARCLAYS INVESTMENTS &amp; LOANS (INDIA) PVT LTD - CP - 18/12/2024</t>
  </si>
  <si>
    <t>INE476A16XK3</t>
  </si>
  <si>
    <t>** - CANARA BANK - CD - 22/01/2025</t>
  </si>
  <si>
    <t>** 08.95 % INDIAN RAILWAYS FINANCE CORPORATION LTD - 10/03/2025</t>
  </si>
  <si>
    <t>** 08.47 % LIC HOUSING FINANCE LTD - 15/06/2026</t>
  </si>
  <si>
    <t>INE071G07454</t>
  </si>
  <si>
    <t>** ICICI HOME FINANCE CO.LTD - 27/09/2024 - FRB</t>
  </si>
  <si>
    <t>** 09.18 % NUCLEAR POWER CORP LTD - 23/01/2025</t>
  </si>
  <si>
    <t>INE020B08906</t>
  </si>
  <si>
    <t>** 08.27 % REC LTD - 06/02/2025</t>
  </si>
  <si>
    <t>** HDB FINANCIAL SERVICES LTD - 13/01/2026 - ZCB</t>
  </si>
  <si>
    <t>** 07.22 % TATA CAPITAL LTD - 04/08/2025</t>
  </si>
  <si>
    <t>INE115A07OS8</t>
  </si>
  <si>
    <t>** 07.33 % LIC HOUSING FINANCE LTD - 12/02/2025</t>
  </si>
  <si>
    <t>INE115A07PQ9</t>
  </si>
  <si>
    <t>** 05.99 % LIC HOUSING FINANCE LTD - 12/03/2025</t>
  </si>
  <si>
    <t>INE514E08FJ9</t>
  </si>
  <si>
    <t>** 07.25 % EXIM - 01/02/2027</t>
  </si>
  <si>
    <t>INE261F08EB4</t>
  </si>
  <si>
    <t>** 07.49 % NABARD - 15/10/2026</t>
  </si>
  <si>
    <t>INE040A08AG0</t>
  </si>
  <si>
    <t>** HDFC BANK LTD - 28/10/2024 - FRB</t>
  </si>
  <si>
    <t>** 08.10 % ICICI HOME FINANCE CO.LTD - 05/03/2027</t>
  </si>
  <si>
    <t>INE514E08EK0</t>
  </si>
  <si>
    <t>** 08.11 % EXIM - 03/02/2025</t>
  </si>
  <si>
    <t>INE752E07MJ3</t>
  </si>
  <si>
    <t>** 08.15 % POWER GRID CORPORATION OF INDIA LTD - 08/03/2025</t>
  </si>
  <si>
    <t>INE110L08060</t>
  </si>
  <si>
    <t>** 09.00 % RELIANCE INDUSTRIES LTD - 21/01/2025</t>
  </si>
  <si>
    <t>INE733E07JX0</t>
  </si>
  <si>
    <t>** 08.19 % NTPC LTD - 15/12/2025</t>
  </si>
  <si>
    <t>INE514E08FT8</t>
  </si>
  <si>
    <t>** 06.35 % EXIM - 18/02/2025</t>
  </si>
  <si>
    <t>INE020B08963</t>
  </si>
  <si>
    <t>** 08.11 % REC LTD - 07/10/2025</t>
  </si>
  <si>
    <t>INE556F08KF5</t>
  </si>
  <si>
    <t>** 07.54 % SMALL INDUST DEVLOP BANK  OF INDIA - 12/01/2026</t>
  </si>
  <si>
    <t>INE975F07HX8</t>
  </si>
  <si>
    <t>** KOTAK MAHINDRA INVESTMENTS LTD - 28/02/2025 - ZCB</t>
  </si>
  <si>
    <t>** 07.53 % L&amp;T FINANCE LTD - 28/11/2025</t>
  </si>
  <si>
    <t>** REC LTD - 31/10/2024 - FRB</t>
  </si>
  <si>
    <t>** HDFC BANK LTD - 30/09/2024 - FRB</t>
  </si>
  <si>
    <t>INE033L07HV8</t>
  </si>
  <si>
    <t>** 07.97 % TATA CAPITAL HOUSING FINANCE LTD - 03/11/2025</t>
  </si>
  <si>
    <t>INE557F08FV0</t>
  </si>
  <si>
    <t>** 07.78 % NATIONAL HOUSING BANK - 26/04/2027</t>
  </si>
  <si>
    <t>INE134E08GY3</t>
  </si>
  <si>
    <t>** 08.20 % POWER FINANCE CORPORATION - 10/03/2025</t>
  </si>
  <si>
    <t>** 05.81 % REC LTD - 31/12/2025</t>
  </si>
  <si>
    <t>INE756I07EG8</t>
  </si>
  <si>
    <t>** 07.70 % HDB FINANCIAL SERVICES LTD - 11/08/2025</t>
  </si>
  <si>
    <t>INE031A08855</t>
  </si>
  <si>
    <t>** 07.54 % HOUSING &amp; URBAN DEVELOPMENT CORPORATION LTD - 11/02/2026</t>
  </si>
  <si>
    <t>IN1920180081</t>
  </si>
  <si>
    <t>SDL KARNATAKA 8.52% (28/11/2028)</t>
  </si>
  <si>
    <t>IN3120180143</t>
  </si>
  <si>
    <t>SDL TAMILNADU 08.68% (10/10/2028)</t>
  </si>
  <si>
    <t>IN3120170128</t>
  </si>
  <si>
    <t>SDL TAMILNADU 8.28% (21/02/2028)</t>
  </si>
  <si>
    <t>IN1920180115</t>
  </si>
  <si>
    <t>SDL KARNATAKA 08.08% (26/12/2028)</t>
  </si>
  <si>
    <t>IN1920140036</t>
  </si>
  <si>
    <t>SDL KARNATAKA 8.97% (23/07/2024)</t>
  </si>
  <si>
    <t>IN3120140139</t>
  </si>
  <si>
    <t>SDL TAMILNADU 8.72% (29/10/2024)</t>
  </si>
  <si>
    <t>IN3120140188</t>
  </si>
  <si>
    <t>SDL TAMILNADU  8.13% (14/01/2025)</t>
  </si>
  <si>
    <t>IN2920180030</t>
  </si>
  <si>
    <t>SDL RAJASTHAN  08.16% (09/05/2028)</t>
  </si>
  <si>
    <t>IN2220140072</t>
  </si>
  <si>
    <t>SDL MAHARASHTRA 8.94% (23/07/2024)</t>
  </si>
  <si>
    <t>IN2220230014</t>
  </si>
  <si>
    <t>SGS MAHARASHTRA 7.36% (12/04/2028)</t>
  </si>
  <si>
    <t>IN1020200144</t>
  </si>
  <si>
    <t>SDL ANDHRA PRADESH 6.55% (27/05/2028)</t>
  </si>
  <si>
    <t>IN0020140045</t>
  </si>
  <si>
    <t>GOI - 8.40% (28/07/2024)</t>
  </si>
  <si>
    <t>B-II</t>
  </si>
  <si>
    <t>• Investment in Debt &amp; Money Market Instruments.</t>
  </si>
  <si>
    <t>• Regular Fixed Income for Short Term.</t>
  </si>
  <si>
    <t>(An open ended low duration debt scheme investing in instruments such that the Macaulay duration of portfolio is
between 6 months and 12 months. (Refer page 15 of the SID).A Moderate Interest Rate Risk and Moderate Credit Risk.)</t>
  </si>
  <si>
    <t>Tata Treasury Advantage Fund</t>
  </si>
  <si>
    <t>TATA TREASURY ADVANTAGE FUND ( Scheme has 1 Segregrated Portfolio )</t>
  </si>
  <si>
    <t>TATA CORPORATE BOND FUND SEGREGATED PORTFOLIO 1</t>
  </si>
  <si>
    <t>^ IL&amp;FS group has made an interim distribution payout to IL&amp;FS Financial Services LTD (IFIN), an IL&amp;FS Group company on 1st March 2023. Tata Short Term Bond Fund has received Rs 6.5 crores payment towards securities of IL&amp;FS Financial Services LTD (IFIN), an IL&amp;FS Group company. Face Value of IL&amp;FS Financial Services LTD NCD was Rs 25 crores. Interim Payout is subject to final settlement.</t>
  </si>
  <si>
    <t>$$$  - IL &amp; FS FINANCIAL SERVICES LTD 8.54% NCD - (08/11/2019) - Principal due on 8th November 2019 is Rs 2,500.00 Lakhs and Interest is Rs.266.58 Lakhs</t>
  </si>
  <si>
    <t>$$  - INFRASTRUCTURE LEASING &amp; FINANCIAL SERVICES LTD CP (27/11/2018) - Principal due on 27th November 2018 is Rs 14,500.00 Lakhs</t>
  </si>
  <si>
    <t>$  - INFRASTRUCTURE LEASING &amp; FINANCIAL SERVICES LTD CP (26/09/2018) - Principal due on 26th September 2018 is Rs 2,500.00 Lakhs</t>
  </si>
  <si>
    <t>^</t>
  </si>
  <si>
    <t>$$$</t>
  </si>
  <si>
    <t xml:space="preserve"> -   </t>
  </si>
  <si>
    <t>Nil</t>
  </si>
  <si>
    <t>INE121H07BO7</t>
  </si>
  <si>
    <t>IL &amp; FS FINANCIAL SERVICES LTD 8.54% NCD - 08/11/2019</t>
  </si>
  <si>
    <t>$$</t>
  </si>
  <si>
    <t>INE871D14JU2</t>
  </si>
  <si>
    <t>INFRASTRUCTURE LEASING &amp; FINANCIAL SERVICES LTD CP (27/11/2018)</t>
  </si>
  <si>
    <t>$</t>
  </si>
  <si>
    <t>INE871D14JS6</t>
  </si>
  <si>
    <t xml:space="preserve">INFRASTRUCTURE LEASING &amp; FINANCIAL SERVICES LTD CP (26/09/2018)  </t>
  </si>
  <si>
    <t xml:space="preserve">Total Amount due ( principal and interest ) 
(Rupees in Lakhs) </t>
  </si>
  <si>
    <t xml:space="preserve">value of the security considered under net receivables ( value recognized in NAV as % to NAV) </t>
  </si>
  <si>
    <t>value of the security considered under net receivables  (value recognized in NAV in absolute terms. Rupees in Lakhs)</t>
  </si>
  <si>
    <t>ISIN Number</t>
  </si>
  <si>
    <t>Name  / Description Of The Security</t>
  </si>
  <si>
    <t>DETAILS OF INSTRUMENTS BELOW INVESTMENT GRADE OR DEFAULT</t>
  </si>
  <si>
    <t>3.60 Years</t>
  </si>
  <si>
    <t>2.932.71 years</t>
  </si>
  <si>
    <t>AVERAGE MATURITY : 3.60 YEARS</t>
  </si>
  <si>
    <t>NAV AS ON 31-DEC-23: RS.24.8095 (DIRECT - PERIODIC IDCW)</t>
  </si>
  <si>
    <t>NAV AS ON 31-DEC-23: RS.22.6742 (REGULAR - PERIODIC IDCW)</t>
  </si>
  <si>
    <t>NAV AS ON 31-DEC-23: RS.46.7614 (DIRECT - GROWTH)</t>
  </si>
  <si>
    <t>NAV AS ON 31-DEC-23: RS.21.2354 (DIRECT - MONTHLY IDCW)</t>
  </si>
  <si>
    <t>NAV AS ON 31-DEC-23: RS.42.7959 (REGULAR - GROWTH)</t>
  </si>
  <si>
    <t>NAV AS ON 31-DEC-23: RS.19.3246 (REGULAR - MONTHLY IDCW)</t>
  </si>
  <si>
    <t>NAV AS ON 30-JUN-24: RS.25.785 (DIRECT - PERIODIC IDCW)</t>
  </si>
  <si>
    <t>NAV AS ON 30-JUN-24: RS.23.4664 (REGULAR - PERIODIC IDCW)</t>
  </si>
  <si>
    <t>NAV AS ON 30-JUN-24: RS.48.5999 (DIRECT - GROWTH)</t>
  </si>
  <si>
    <t>NAV AS ON 30-JUN-24: RS.22.0704 (DIRECT - MONTHLY IDCW)</t>
  </si>
  <si>
    <t>NAV AS ON 30-JUN-24: RS.44.291 (REGULAR - GROWTH)</t>
  </si>
  <si>
    <t>NAV AS ON 30-JUN-24: RS.20.0012 (REGULAR - MONTHLY IDCW)</t>
  </si>
  <si>
    <t>INE906B07GP0</t>
  </si>
  <si>
    <t>** 08.27 % NATIONAL HIGHWAYS AUTHORITY OF INDIA - 28/03/2029</t>
  </si>
  <si>
    <t>INE756I07ED5</t>
  </si>
  <si>
    <t>** 06.30 % HDB FINANCIAL SERVICES LTD - 17/03/2025</t>
  </si>
  <si>
    <t>INE020B08AC9</t>
  </si>
  <si>
    <t>** 07.54 % REC LTD - 30/12/2026</t>
  </si>
  <si>
    <t>INE040A08989</t>
  </si>
  <si>
    <t>** 07.35 % HDFC BANK LTD - 10/02/2025</t>
  </si>
  <si>
    <t>INE935V07012</t>
  </si>
  <si>
    <t>** 06.49 % VECTOR GREEN PRAYAGRAJ SOLAR PVT LTD - 01/07/2024</t>
  </si>
  <si>
    <t>INE556F08JZ5</t>
  </si>
  <si>
    <t>** 07.15 % SMALL INDUST DEVLOP BANK  OF INDIA - 21/07/2025</t>
  </si>
  <si>
    <t>** 07.72 % LIC HOUSING FINANCE LTD - 12/02/2026</t>
  </si>
  <si>
    <t>INE040A08948</t>
  </si>
  <si>
    <t>** 07.79 % HDFC BANK LTD - 04/03/2025</t>
  </si>
  <si>
    <t>INE020B08EA5</t>
  </si>
  <si>
    <t>** 07.55 % REC LTD - 31/03/2028</t>
  </si>
  <si>
    <t>** 07.97 % KOTAK MAHINDRA INVESTMENTS LTD - 05/05/2025</t>
  </si>
  <si>
    <t>INE134E08MX3</t>
  </si>
  <si>
    <t>** 07.60 % POWER FINANCE CORPORATION - 13/04/2029</t>
  </si>
  <si>
    <t>INE020B08EW9</t>
  </si>
  <si>
    <t>** 07.71 % REC LTD - 26/02/2027</t>
  </si>
  <si>
    <t>INE306N07NL3</t>
  </si>
  <si>
    <t>** 08.30 % TATA CAPITAL LTD - 13/03/2026</t>
  </si>
  <si>
    <t>INE020B08ES7</t>
  </si>
  <si>
    <t>** 07.80 % REC LTD - 30/05/2026</t>
  </si>
  <si>
    <t>INE261F08EF5</t>
  </si>
  <si>
    <t>** 07.80 % NABARD - 15/03/2027</t>
  </si>
  <si>
    <t>INE377Y07482</t>
  </si>
  <si>
    <t>** 08.10 % BAJAJ HOUSING FINANCE LTD - 08/07/2027</t>
  </si>
  <si>
    <t>INE660A07RH9</t>
  </si>
  <si>
    <t>** 07.40 % SUNDARAM FIN LTD - 26/08/2025</t>
  </si>
  <si>
    <t>** 07.61 % LIC HOUSING FINANCE LTD - 30/07/2025</t>
  </si>
  <si>
    <t>INE261F08DX0</t>
  </si>
  <si>
    <t>** 07.58 % NABARD - 31/07/2026</t>
  </si>
  <si>
    <t>INE115A07QO2</t>
  </si>
  <si>
    <t>** 07.84 % LIC HOUSING FINANCE LTD - 11/05/2027</t>
  </si>
  <si>
    <t>INE134E08MT1</t>
  </si>
  <si>
    <t>** 07.64 % POWER FINANCE CORPORATION - 25/08/2026</t>
  </si>
  <si>
    <t>INE053F08338</t>
  </si>
  <si>
    <t>** 07.68 % INDIAN RAILWAYS FINANCE CORPORATION LTD - 24/11/2026</t>
  </si>
  <si>
    <t>** 06.40 % JAMNAGAR UTILITIES &amp; POWER PVT. LTD - 29/09/2026</t>
  </si>
  <si>
    <t>INE556F08KA6</t>
  </si>
  <si>
    <t>** 07.25 % SMALL INDUST DEVLOP BANK  OF INDIA - 31/07/2025</t>
  </si>
  <si>
    <t>INE261F08DW2</t>
  </si>
  <si>
    <t>** 07.57 % NABARD - 19/03/2026</t>
  </si>
  <si>
    <t>** 07.90 % BAJAJ FINANCE LTD - 17/11/2025</t>
  </si>
  <si>
    <t>IN3120180192</t>
  </si>
  <si>
    <t>SDL TAMILNADU 8.18% (19/12/2028)</t>
  </si>
  <si>
    <t>IN0020210244</t>
  </si>
  <si>
    <t>GOI - 6.54% (17/01/2032)</t>
  </si>
  <si>
    <t>IN0020200070</t>
  </si>
  <si>
    <t>GOI - 5.79% (11/05/2030)</t>
  </si>
  <si>
    <t>IN3120230484</t>
  </si>
  <si>
    <t>SGS TAMILNADU 7.44% (20/03/2034)</t>
  </si>
  <si>
    <t>IN1520160186</t>
  </si>
  <si>
    <t>SDL GUJARAT  7.19% (25/01/2027)</t>
  </si>
  <si>
    <t>IN0020220011</t>
  </si>
  <si>
    <t>GOI - 7.10% (18/04/2029)</t>
  </si>
  <si>
    <t>IN0020230010</t>
  </si>
  <si>
    <t>GOI - 7.06% (10/04/2028)</t>
  </si>
  <si>
    <t>IN0020240019</t>
  </si>
  <si>
    <t>GOI - 7.10% (08/04/2034)</t>
  </si>
  <si>
    <t>INF277KA1372</t>
  </si>
  <si>
    <t>B-III</t>
  </si>
  <si>
    <t>↓</t>
  </si>
  <si>
    <t xml:space="preserve">Interest Rate Risk </t>
  </si>
  <si>
    <t>•Investment in Debt / Money Market instruments / GovernmentSecurities.</t>
  </si>
  <si>
    <t>•Regular Fixed Income for Short Term.</t>
  </si>
  <si>
    <t>(An open ended short term debt scheme investing in instruments with Macaulay duration between 1 year and 3 years (Refer to page no. 15 of SID). A Relatively High Interest Rate Risk and Moderate Credit Risk.)</t>
  </si>
  <si>
    <t>Tata Short Term Bond Fund</t>
  </si>
  <si>
    <t>TATA SHORT TERM BOND FUND (The scheme has 1 segregated portfolio which was created under Tata Corporate Bond Fund )</t>
  </si>
  <si>
    <t>0.13 Months</t>
  </si>
  <si>
    <t>AVERAGE MATURITY : 0.13 months</t>
  </si>
  <si>
    <t>NAV AS ON 31-DEC-23: RS.1242.534 (DIRECT - GROWTH)</t>
  </si>
  <si>
    <t>NAV AS ON 31-DEC-23: RS.1000.0021 (DIRECT - DAILY IDCW)</t>
  </si>
  <si>
    <t>NAV AS ON 31-DEC-23: RS.1236.1018 (REGULAR - GROWTH)</t>
  </si>
  <si>
    <t>NAV AS ON 31-DEC-23: RS.1000.0021 (REGULAR - DAILY IDCW)</t>
  </si>
  <si>
    <t>NAV AS ON 30-JUN-24: RS.1283.9782 (DIRECT - GROWTH)</t>
  </si>
  <si>
    <t>NAV AS ON 30-JUN-24: RS.1000.0044 (DIRECT - DAILY IDCW)</t>
  </si>
  <si>
    <t>NAV AS ON 30-JUN-24: RS.1276.5588 (REGULAR - GROWTH)</t>
  </si>
  <si>
    <t>NAV AS ON 30-JUN-24: RS.1000.0044 (REGULAR - DAILY IDCW)</t>
  </si>
  <si>
    <t>$$ - Pursuant to SEBI circular no. SEBI/HO/IMD/DF2/CIR/P/2021/683 dated December 10, 2021, these securities are kept as margin and collateral for certain transactions.</t>
  </si>
  <si>
    <t>** TREASURY BILL 182 DAYS (11/07/2024) $$</t>
  </si>
  <si>
    <t>IN002023Y433</t>
  </si>
  <si>
    <t>** TREASURY BILL 182 DAYS (18/07/2024) $$</t>
  </si>
  <si>
    <t>IN002024X011</t>
  </si>
  <si>
    <t>** TREASURY BILL 91 DAYS (04/07/2024) $$</t>
  </si>
  <si>
    <t>IN002023Y441</t>
  </si>
  <si>
    <t>** TREASURY BILL 182 DAYS (25/07/2024)</t>
  </si>
  <si>
    <t>A-I</t>
  </si>
  <si>
    <t>•Investment in debt and money market instruments havingmaturity of upto 1 business day.</t>
  </si>
  <si>
    <t>•To generate reasonable returns in line with overnight rates and high liquidity over short term.</t>
  </si>
  <si>
    <t>(An open ended Debt scheme investing in Overnight Securities. A Relatively Low Interest Rate Risk and Relatively Low Credit Risk.)</t>
  </si>
  <si>
    <t>Tata Overnight Fund</t>
  </si>
  <si>
    <t>4.16 Years</t>
  </si>
  <si>
    <t>2.57 Years</t>
  </si>
  <si>
    <t>AVERAGE MATURITY : 4.16 YEARS</t>
  </si>
  <si>
    <t>NAV AS ON 31-DEC-23: RS.32.3036 (DIRECT - GROWTH)</t>
  </si>
  <si>
    <t>NAV AS ON 31-DEC-23: RS.28.106 (REGULAR - GROWTH)</t>
  </si>
  <si>
    <t>NAV AS ON 30-JUN-24: RS.34.681 (DIRECT - GROWTH)</t>
  </si>
  <si>
    <t>NAV AS ON 30-JUN-24: RS.29.9936 (REGULAR - GROWTH)</t>
  </si>
  <si>
    <t>** 08.60 % BHARTI TELECOM LTD - 12/12/2025</t>
  </si>
  <si>
    <t>IN2220140155</t>
  </si>
  <si>
    <t>SDL MAHARASHTRA 8.44% (26/11/2024)</t>
  </si>
  <si>
    <t>IN0020120047</t>
  </si>
  <si>
    <t>GOI -  8.20% (24/09/2025)</t>
  </si>
  <si>
    <t>IN0020060078</t>
  </si>
  <si>
    <t>GOI 8.24% 15/02/2027</t>
  </si>
  <si>
    <t>MARUTI SUZUKI INDIA LTD</t>
  </si>
  <si>
    <t>EQUITAS SMALL FINANCE BANK LTD</t>
  </si>
  <si>
    <t>SWAN ENERGY LTD</t>
  </si>
  <si>
    <t>AMBER ENTERPRISES INDIA LTD</t>
  </si>
  <si>
    <t>PRAVEG LTD</t>
  </si>
  <si>
    <t>ADANI ENERGY SOLUTIONS LTD</t>
  </si>
  <si>
    <t>UTI ASSET MANAGEMENT COMPANY LTD</t>
  </si>
  <si>
    <t>CAMPUS ACTIVEWEAR LTD</t>
  </si>
  <si>
    <t>HDFC LIFE INSURANCE CO. LTD</t>
  </si>
  <si>
    <t>AUROBINDO PHARMA LTD</t>
  </si>
  <si>
    <t>ICICI PRUDENTIAL LIFE INSURANCE COMPANY LTD</t>
  </si>
  <si>
    <t>VOLTAMP TRANSFORMERS LTD</t>
  </si>
  <si>
    <t>JINDAL STEEL &amp; POWER LTD</t>
  </si>
  <si>
    <t>PIDILITE INDUSTRIES  LTD</t>
  </si>
  <si>
    <t>SUNTECK REALTY LTD</t>
  </si>
  <si>
    <t>UNITED SPIRITS LTD</t>
  </si>
  <si>
    <t>PRICOL LTD</t>
  </si>
  <si>
    <t>BAYER CROPSCIENCE LTD</t>
  </si>
  <si>
    <t>3M INDIA LTD</t>
  </si>
  <si>
    <t>CYIENT LTD</t>
  </si>
  <si>
    <t>MUTHOOT FINANCE LTD</t>
  </si>
  <si>
    <t>PETRONET LNG LTD</t>
  </si>
  <si>
    <t>KIRLOSKAR PNEUMATIC COMPANY LTD</t>
  </si>
  <si>
    <t>POLYCAB INDIA LTD</t>
  </si>
  <si>
    <t>MAHANAGAR GAS LTD</t>
  </si>
  <si>
    <t>PB FINTECH LTD</t>
  </si>
  <si>
    <t>AVENUE SUPERMARTS LTD</t>
  </si>
  <si>
    <t>DIXON TECHNOLOGIES (INDIA) LTD</t>
  </si>
  <si>
    <t>TATA CONSUMER PRODUCTS LTD</t>
  </si>
  <si>
    <t>NESTLE INDIA LTD</t>
  </si>
  <si>
    <t>BHARAT ELECTRONICS LTD</t>
  </si>
  <si>
    <t>METRO BRANDS LTD</t>
  </si>
  <si>
    <t>APL APOLLO TUBES LTD</t>
  </si>
  <si>
    <t>BSE LTD</t>
  </si>
  <si>
    <t>ACC LTD</t>
  </si>
  <si>
    <t>BOSCH LTD</t>
  </si>
  <si>
    <t>KARUR VYSYA BANK LTD</t>
  </si>
  <si>
    <t>EXIDE INDUSTRIES LTD</t>
  </si>
  <si>
    <t>RADICO KHAITAN LTD</t>
  </si>
  <si>
    <t>ADANI PORTS AND SPECIAL ECONOMIC ZONE LTD</t>
  </si>
  <si>
    <t>DOMS INDUSTRIES LTD</t>
  </si>
  <si>
    <t>OIL INDIA LTD</t>
  </si>
  <si>
    <t>TATA CONSULTANCY SERVICES LTD</t>
  </si>
  <si>
    <t>JUPITER WAGONS LTD</t>
  </si>
  <si>
    <t>ICICI BANK LTD</t>
  </si>
  <si>
    <t>ZOMATO LTD</t>
  </si>
  <si>
    <t>SOLAR INDUSTRIES INDIA LTD</t>
  </si>
  <si>
    <t>ITC LTD</t>
  </si>
  <si>
    <t>RELIANCE INDUSTRIES LTD</t>
  </si>
  <si>
    <t>HDFC BANK LTD</t>
  </si>
  <si>
    <t>TRSF-CONSERVATIVE PLAN: • Long Term Capital Appreciation &amp; Current Income. • A debt oriented (between 70%-100%) savings scheme which provides tool for retirement planning to individual investors</t>
  </si>
  <si>
    <t>3.28 years</t>
  </si>
  <si>
    <t>2.93 Years</t>
  </si>
  <si>
    <t>AVERAGE MATURITY : 3.28 YEARS</t>
  </si>
  <si>
    <t>NAV AS ON 31-DEC-23: RS.11.0058 (DIRECT - GROWTH)</t>
  </si>
  <si>
    <t>NAV AS ON 31-DEC-23: RS.11.0058 (DIRECT - IDCW)</t>
  </si>
  <si>
    <t>NAV AS ON 31-DEC-23: RS.10.9475 (REGULAR - GROWTH)</t>
  </si>
  <si>
    <t>NAV AS ON 31-DEC-23: RS.10.9475 (REGULAR - IDCW)</t>
  </si>
  <si>
    <t>NAV AS ON 30-JUN-24: RS.11.4522 (DIRECT - GROWTH)</t>
  </si>
  <si>
    <t>NAV AS ON 30-JUN-24: RS.11.4522 (DIRECT - IDCW)</t>
  </si>
  <si>
    <t>NAV AS ON 30-JUN-24: RS.11.3775 (REGULAR - GROWTH)</t>
  </si>
  <si>
    <t>NAV AS ON 30-JUN-24: RS.11.3775 (REGULAR - IDCW)</t>
  </si>
  <si>
    <t>INE094A08135</t>
  </si>
  <si>
    <t>** 07.64 % H.P.C.L. - 04/11/2027</t>
  </si>
  <si>
    <t>INE053F07AA7</t>
  </si>
  <si>
    <t>** 07.49 % INDIAN RAILWAYS FINANCE CORPORATION LTD - 28/05/2027</t>
  </si>
  <si>
    <t>INE053F07AC3</t>
  </si>
  <si>
    <t>** 07.33 % INDIAN RAILWAYS FINANCE CORPORATION LTD - 27/08/2027</t>
  </si>
  <si>
    <t>INE242A08544</t>
  </si>
  <si>
    <t>** 07.44 % INDIAN OIL CORP LTD - 25/11/2027</t>
  </si>
  <si>
    <t>INE752E07OF7</t>
  </si>
  <si>
    <t>** 07.30 % POWER GRID CORPORATION OF INDIA LTD - 19/06/2027</t>
  </si>
  <si>
    <t>INE134E08JG4</t>
  </si>
  <si>
    <t>** 07.65 % POWER FINANCE CORPORATION - 22/11/2027</t>
  </si>
  <si>
    <t>INE053F07983</t>
  </si>
  <si>
    <t>** 07.83 % INDIAN RAILWAYS FINANCE CORPORATION LTD - 19/03/2027</t>
  </si>
  <si>
    <t>INE020B08AH8</t>
  </si>
  <si>
    <t>** 07.95 % REC LTD - 12/03/2027</t>
  </si>
  <si>
    <t>INE053F07AD1</t>
  </si>
  <si>
    <t>** 07.54 % INDIAN RAILWAYS FINANCE CORPORATION LTD - 31/10/2027</t>
  </si>
  <si>
    <t>INE752E07OG5</t>
  </si>
  <si>
    <t>** 07.20 % POWER GRID CORPORATION OF INDIA LTD - 09/08/2027</t>
  </si>
  <si>
    <t>INE053F07AB5</t>
  </si>
  <si>
    <t>** 07.27 % INDIAN RAILWAYS FINANCE CORPORATION LTD - 15/06/2027</t>
  </si>
  <si>
    <t>INE020B08AQ9</t>
  </si>
  <si>
    <t>** 07.70 % REC LTD - 10/12/2027</t>
  </si>
  <si>
    <t>IN1520170144</t>
  </si>
  <si>
    <t>SDL GUJARAT  7.69% (20/12/2027)</t>
  </si>
  <si>
    <t>IN1920170124</t>
  </si>
  <si>
    <t>SDL KARNATAKA 7.69% (20/12/2027)</t>
  </si>
  <si>
    <t>IN3320170118</t>
  </si>
  <si>
    <t>SDL UTTAR PRADESH 7.56% (11/10/2027)</t>
  </si>
  <si>
    <t>IN1920170041</t>
  </si>
  <si>
    <t>SDL KARNATAKA 7.55% (25/10/2027)</t>
  </si>
  <si>
    <t>IN1920170108</t>
  </si>
  <si>
    <t>SDL KARNATAKA 7.65% (06/12/2027)</t>
  </si>
  <si>
    <t>IN3420170133</t>
  </si>
  <si>
    <t>SDL WEST BENGAL 7.68% (06/12/2027)</t>
  </si>
  <si>
    <t>IN1920170066</t>
  </si>
  <si>
    <t>SDL KARNATAKA 7.64% (08/11/2027)</t>
  </si>
  <si>
    <t>IN2920170106</t>
  </si>
  <si>
    <t>SDL RAJASTHAN 7.65% (29/11/2027)</t>
  </si>
  <si>
    <t>IN3120170102</t>
  </si>
  <si>
    <t>SDL TAMILNADU 7.69% (20/12/2027)</t>
  </si>
  <si>
    <t>IN1920170132</t>
  </si>
  <si>
    <t>SDL KARNATAKA 7.82% (27/12/2027)</t>
  </si>
  <si>
    <t>IN2920170098</t>
  </si>
  <si>
    <t>SDL RAJASTHAN 7.64% (01/11/2027)</t>
  </si>
  <si>
    <t>IN1920170074</t>
  </si>
  <si>
    <t>SDL KARNATAKA 7.70% (15/11/2027)</t>
  </si>
  <si>
    <t>IN1520170110</t>
  </si>
  <si>
    <t>SDL GUJARAT  7.62% (01/11/2027)</t>
  </si>
  <si>
    <t>IN3320170126</t>
  </si>
  <si>
    <t>SDL UTTAR PRADESH 7.59% (25/10/2027)</t>
  </si>
  <si>
    <t>IN2920170122</t>
  </si>
  <si>
    <t>SDL RAJASTHAN 7.86% (27/12/2027)</t>
  </si>
  <si>
    <t>IN3420170158</t>
  </si>
  <si>
    <t>SDL WEST BENGAL 7.72% (20/12/2027)</t>
  </si>
  <si>
    <t>IN3320170142</t>
  </si>
  <si>
    <t>SDL UTTAR PRADESH 7.67% (29/11/2027)</t>
  </si>
  <si>
    <t>IN1520190126</t>
  </si>
  <si>
    <t>SDL GUJARAT  7.19% (23/10/2027)</t>
  </si>
  <si>
    <t>IN3120180119</t>
  </si>
  <si>
    <t>SDL TAMILNADU 8.61% (03/09/2027)</t>
  </si>
  <si>
    <t>IN1920170116</t>
  </si>
  <si>
    <t>SDL KARNATAKA 7.76% (13/12/2027)</t>
  </si>
  <si>
    <t>IN1520170136</t>
  </si>
  <si>
    <t>SDL GUJARAT  7.75% (13/12/2027)</t>
  </si>
  <si>
    <t>IN3120170094</t>
  </si>
  <si>
    <t>SDL TAMILNADU 7.65% (06/12/2027)</t>
  </si>
  <si>
    <t>IN1520170128</t>
  </si>
  <si>
    <t>SDL GUJARAT  7.64% (08/11/2027)</t>
  </si>
  <si>
    <t>A-III</t>
  </si>
  <si>
    <t>•Investing in constituents similar to composition of Nifty SDL Plus AAA PSU Bond Dec 2027 60:40 Index.</t>
  </si>
  <si>
    <t>•Income over the target maturity period.</t>
  </si>
  <si>
    <t>An open-ended Target Maturity Index Fund investing in constituents of Nifty SDL Plus AAA PSU Bond Dec 2027 60: 40 Index. A Scheme with Relatively High Interest Rate Risk and Relatively Low Credit Risk.</t>
  </si>
  <si>
    <t>TATA NIFTY SDL PLUS AAA PSU BOND DEC 2027 6040 INDEX FUND</t>
  </si>
  <si>
    <t>4.81 years</t>
  </si>
  <si>
    <t>4.10 years</t>
  </si>
  <si>
    <t>AVERAGE MATURITY : 4.81 YEARS</t>
  </si>
  <si>
    <t>NAV AS ON 31-DEC-23: RS.10.7574 (DIRECT - GROWTH)</t>
  </si>
  <si>
    <t>NAV AS ON 31-DEC-23: RS.10.7574 (DIRECT - IDCW)</t>
  </si>
  <si>
    <t>NAV AS ON 31-DEC-23: RS.10.7168 (REGULAR - GROWTH)</t>
  </si>
  <si>
    <t>NAV AS ON 31-DEC-23: RS.10.7168 (REGULAR - IDCW)</t>
  </si>
  <si>
    <t>NAV AS ON 30-JUN-24: RS.11.1757 (DIRECT - GROWTH)</t>
  </si>
  <si>
    <t>NAV AS ON 30-JUN-24: RS.11.1757 (DIRECT - IDCW)</t>
  </si>
  <si>
    <t>NAV AS ON 30-JUN-24: RS.11.116 (REGULAR - GROWTH)</t>
  </si>
  <si>
    <t>NAV AS ON 30-JUN-24: RS.11.116 (REGULAR - IDCW)</t>
  </si>
  <si>
    <t>•Investing in constituents similar to composition of  Nifty G-Sec Dec 2029 Index.</t>
  </si>
  <si>
    <t>An open-ended Target Maturity Index Fund investing in constituents of Nifty G-Sec Dec 2029 Index. A Scheme with Relatively High Interest Rate Risk and Relatively Low Credit Risk</t>
  </si>
  <si>
    <t>2.31 years</t>
  </si>
  <si>
    <t>2.15 years</t>
  </si>
  <si>
    <t>AVERAGE MATURITY : 2.31 YEARS</t>
  </si>
  <si>
    <t>NAV AS ON 31-DEC-23: RS.10.6984 (DIRECT - GROWTH)</t>
  </si>
  <si>
    <t>NAV AS ON 31-DEC-23: RS.10.6984 (DIRECT - IDCW)</t>
  </si>
  <si>
    <t>NAV AS ON 31-DEC-23: RS.10.6588 (REGULAR - GROWTH)</t>
  </si>
  <si>
    <t>NAV AS ON 31-DEC-23: RS.10.6589 (REGULAR - IDCW)</t>
  </si>
  <si>
    <t>NAV AS ON 30-JUN-24: RS.11.0907 (DIRECT - GROWTH)</t>
  </si>
  <si>
    <t>NAV AS ON 30-JUN-24: RS.11.0907 (DIRECT - IDCW)</t>
  </si>
  <si>
    <t>NAV AS ON 30-JUN-24: RS.11.0331 (REGULAR - GROWTH)</t>
  </si>
  <si>
    <t>NAV AS ON 30-JUN-24: RS.11.0331 (REGULAR - IDCW)</t>
  </si>
  <si>
    <t>GOI - 6.97% (06/09/2026)</t>
  </si>
  <si>
    <t>GOI - 5.74% (15/11/2026)</t>
  </si>
  <si>
    <t>IN0020140060</t>
  </si>
  <si>
    <t>GOI - 8.15% (24/11/2026)</t>
  </si>
  <si>
    <t>•Investing in constituents similar to composition of Nifty G-Sec Dec 2026 Index.</t>
  </si>
  <si>
    <t>An open-ended Target Maturity Index Fund investing in constituents of Nifty G-Sec Dec 2026 Index. A Scheme with Relatively High Interest Rate Risk and Relatively Low Credit Risk</t>
  </si>
  <si>
    <t>Tata Dividend Yield Fund</t>
  </si>
  <si>
    <t>^Note: Includes amount of ~Rs. 2,216.49 Lakhs (at cost) for 22,164.89 units allotted towards Initial Contribution by the scheme (i.e. 25 bps of the schemes AUM as on December 31, 2022), as per SEBI Circular No. SEBI/HO/IMD/PoD2/P/CIR/2023/129 dated July 27, 2023.</t>
  </si>
  <si>
    <t>7.35 MONTHS</t>
  </si>
  <si>
    <t>AVERAGE MATURITY : 7.35 MONTHS</t>
  </si>
  <si>
    <t>NAV AS ON 31-DEC-23: RS.1115.0014 (DIRECT - DAILY IDCW)</t>
  </si>
  <si>
    <t>NAV AS ON 31-DEC-23: RS.4278.7504 (DIRECT - GROWTH)</t>
  </si>
  <si>
    <t>NAV AS ON 31-DEC-23: RS.1114.9857 (REGULAR - DAILY IDCW)</t>
  </si>
  <si>
    <t>NAV AS ON 31-DEC-23: RS.4216.2564 (REGULAR - GROWTH)</t>
  </si>
  <si>
    <t>NAV AS ON 30-JUN-24: RS.1114.9624 (DIRECT - DAILY IDCW)</t>
  </si>
  <si>
    <t>NAV AS ON 30-JUN-24: RS.4449.3622 (DIRECT - GROWTH)</t>
  </si>
  <si>
    <t>NAV AS ON 30-JUN-24: RS.1114.9467 (REGULAR - DAILY IDCW)</t>
  </si>
  <si>
    <t>NAV AS ON 30-JUN-24: RS.4378.5587 (REGULAR - GROWTH)</t>
  </si>
  <si>
    <t>IN002024Y027</t>
  </si>
  <si>
    <t>** TREASURY BILL 182 DAYS (11/10/2024)</t>
  </si>
  <si>
    <t>INE237A160W3</t>
  </si>
  <si>
    <t>** - KOTAK MAHINDRA BANK - CD - 05/02/2025</t>
  </si>
  <si>
    <t>INE909H14PN3</t>
  </si>
  <si>
    <t>** - TMF HOLDINGS LTD - CP - 05/03/2025</t>
  </si>
  <si>
    <t>INE028A16EZ0</t>
  </si>
  <si>
    <t>** - BANK OF BARODA - CD - 25/02/2025</t>
  </si>
  <si>
    <t>INE237A166V2</t>
  </si>
  <si>
    <t>** - KOTAK MAHINDRA BANK - CD - 24/01/2025</t>
  </si>
  <si>
    <t>INE879F14JF1</t>
  </si>
  <si>
    <t>** - INFINA FINANCE PVT LTD - CP - 19/11/2024</t>
  </si>
  <si>
    <t>IN002024Y084</t>
  </si>
  <si>
    <t>** TREASURY BILL 182 DAYS (22/11/2024)</t>
  </si>
  <si>
    <t>IN002023Z471</t>
  </si>
  <si>
    <t>** TREASURY BILL 364 DAYS (06/02/2025)</t>
  </si>
  <si>
    <t>INE012I14QB7</t>
  </si>
  <si>
    <t>** - JM FINANCIAL SERVICES LTD - CP - 29/01/2025</t>
  </si>
  <si>
    <t>INE144H14GR7</t>
  </si>
  <si>
    <t>** - DEUTSCHE INVESTMENT INDIA PVT LTD - CP - 28/11/2024</t>
  </si>
  <si>
    <t>INE237A168W6</t>
  </si>
  <si>
    <t>** - KOTAK MAHINDRA BANK - CD - 21/03/2025</t>
  </si>
  <si>
    <t>INE040A16EU6</t>
  </si>
  <si>
    <t>** - HDFC BANK LTD - CD - 12/03/2025</t>
  </si>
  <si>
    <t>INE028A16EX5</t>
  </si>
  <si>
    <t>** - BANK OF BARODA - CD - 20/02/2025</t>
  </si>
  <si>
    <t>INE02FN14218</t>
  </si>
  <si>
    <t>** - IGH HOLDING PVT LTD - CP - 24/12/2024</t>
  </si>
  <si>
    <t>INE556F16AO1</t>
  </si>
  <si>
    <t>** - SMALL INDUST DEVLOP BANK  OF INDIA - CD - 10/01/2025</t>
  </si>
  <si>
    <t>INE704I14IB6</t>
  </si>
  <si>
    <t>** - BARCLAYS INVESTMENTS &amp; LOANS (INDIA) PVT LTD - CP - 24/12/2024</t>
  </si>
  <si>
    <t>INE704I14IQ4</t>
  </si>
  <si>
    <t>** - BARCLAYS INVESTMENTS &amp; LOANS (INDIA) PVT LTD - CP - 20/12/2024</t>
  </si>
  <si>
    <t>INE037E14AP7</t>
  </si>
  <si>
    <t>** - TATA TELESERVICES LTD - CP - 20/11/2024</t>
  </si>
  <si>
    <t>IN002024Y092</t>
  </si>
  <si>
    <t>** TREASURY BILL 182 DAYS (28/11/2024)</t>
  </si>
  <si>
    <t>INE692A16HF8</t>
  </si>
  <si>
    <t>** - UNION BANK OF INDIA - CD - 26/03/2025</t>
  </si>
  <si>
    <t>INE012I14QA9</t>
  </si>
  <si>
    <t>** - JM FINANCIAL SERVICES LTD - CP - 22/01/2025</t>
  </si>
  <si>
    <t>INE040A16EM3</t>
  </si>
  <si>
    <t>** - HDFC BANK LTD - CD - 03/02/2025</t>
  </si>
  <si>
    <t>INE918K14BE7</t>
  </si>
  <si>
    <t>** - NUVAMA WEALTH FINANCE LTD (EARLIER EDELWEISS FINANCE AND INVESTMENTS LTD) - CP - 29/11/2024</t>
  </si>
  <si>
    <t>INE523L14708</t>
  </si>
  <si>
    <t>** - NUVAMA WEALTH AND INVESTMENT LTD - CP - 31/10/2024</t>
  </si>
  <si>
    <t>INE517B14982</t>
  </si>
  <si>
    <t>** - TATA TELESERVICES (MAHARASHTRA) LTD - CP - 20/11/2024</t>
  </si>
  <si>
    <t>INE403D14528</t>
  </si>
  <si>
    <t>** - BHARTI TELECOM LTD - CP - 26/02/2025</t>
  </si>
  <si>
    <t>INE171A16LS8</t>
  </si>
  <si>
    <t>** - FEDERAL BANK LTD - CD - 11/03/2025</t>
  </si>
  <si>
    <t>IN002023Z539</t>
  </si>
  <si>
    <t>** TREASURY BILL 364 DAYS (13/03/2025)</t>
  </si>
  <si>
    <t>INE144H14GM8</t>
  </si>
  <si>
    <t>** - DEUTSCHE INVESTMENT INDIA PVT LTD - CP - 28/01/2025</t>
  </si>
  <si>
    <t>INE040A16EK7</t>
  </si>
  <si>
    <t>** - HDFC BANK LTD - CD - 09/01/2025</t>
  </si>
  <si>
    <t>INE144H14GY3</t>
  </si>
  <si>
    <t>** - DEUTSCHE INVESTMENT INDIA PVT LTD - CP - 29/11/2024</t>
  </si>
  <si>
    <t>INE09OL14EL0</t>
  </si>
  <si>
    <t>** - BIRLA GROUP HOLDINGS PRIVATE LTD - CP - 07/02/2025</t>
  </si>
  <si>
    <t>IN002023Z323</t>
  </si>
  <si>
    <t>** TREASURY BILL 364 DAYS (24/10/2024)</t>
  </si>
  <si>
    <t>IN002023Z489</t>
  </si>
  <si>
    <t>** TREASURY BILL 364 DAYS (13/02/2025)</t>
  </si>
  <si>
    <t>INE879F14JG9</t>
  </si>
  <si>
    <t>** - INFINA FINANCE PVT LTD - CP - 18/02/2025</t>
  </si>
  <si>
    <t>INE01WN14AZ4</t>
  </si>
  <si>
    <t>** - MOTILAL OSWAL FINVEST LTD - CP - 11/02/2025</t>
  </si>
  <si>
    <t>INE110O14CF8</t>
  </si>
  <si>
    <t>** - AXIS SECURITIES LTD - CP - 28/02/2025</t>
  </si>
  <si>
    <t>INE037E14AO0</t>
  </si>
  <si>
    <t>** - TATA TELESERVICES LTD - CP - 14/02/2025</t>
  </si>
  <si>
    <t>INE608A16QQ2</t>
  </si>
  <si>
    <t>** - PUNJAB &amp; SIND BANK - CD - 18/03/2025</t>
  </si>
  <si>
    <t>INE476A16YH7</t>
  </si>
  <si>
    <t>** - CANARA BANK - CD - 13/03/2025</t>
  </si>
  <si>
    <t>INE477L14FP9</t>
  </si>
  <si>
    <t>** - IIFL HOME FINANCE LTD - CP - 31/01/2025</t>
  </si>
  <si>
    <t>INE028A16FB8</t>
  </si>
  <si>
    <t>** - BANK OF BARODA - CD - 01/03/2025</t>
  </si>
  <si>
    <t>INE084A16CL7</t>
  </si>
  <si>
    <t>** - BANK OF INDIA - CD - 25/02/2025</t>
  </si>
  <si>
    <t>INE238AD6694</t>
  </si>
  <si>
    <t>** - AXIS BANK LTD - CD - 21/02/2025</t>
  </si>
  <si>
    <t>INE763G14SM2</t>
  </si>
  <si>
    <t>** - ICICI SECURITIES LTD - CP - 29/01/2025</t>
  </si>
  <si>
    <t>INE414G14TN8</t>
  </si>
  <si>
    <t>** - MUTHOOT FINANCE LTD - CP - 27/11/2024</t>
  </si>
  <si>
    <t>IN002024Y126</t>
  </si>
  <si>
    <t>** TREASURY BILL 182 DAYS (19/12/2024)</t>
  </si>
  <si>
    <t>INE704I14IL5</t>
  </si>
  <si>
    <t>** - BARCLAYS INVESTMENTS &amp; LOANS (INDIA) PVT LTD - CP - 04/03/2025</t>
  </si>
  <si>
    <t>INE860H142X6</t>
  </si>
  <si>
    <t>** - ADITYA BIRLA FINANCE LTD - CP - 10/03/2025</t>
  </si>
  <si>
    <t>INE028E14OD3</t>
  </si>
  <si>
    <t>** - KOTAK SECURITIES LTD - CP - 28/02/2025</t>
  </si>
  <si>
    <t>INE040A16EJ9</t>
  </si>
  <si>
    <t>** - HDFC BANK LTD - CD - 27/12/2024</t>
  </si>
  <si>
    <t>IN002023Z380</t>
  </si>
  <si>
    <t>** TREASURY BILL 364 DAYS (05/12/2024)</t>
  </si>
  <si>
    <t>INE040A16ER2</t>
  </si>
  <si>
    <t>** - HDFC BANK LTD - CD - 06/03/2025</t>
  </si>
  <si>
    <t>INE556F16AR4</t>
  </si>
  <si>
    <t>** - SMALL INDUST DEVLOP BANK  OF INDIA - CD - 27/02/2025</t>
  </si>
  <si>
    <t>INE476A16YQ8</t>
  </si>
  <si>
    <t>** - CANARA BANK - CD - 13/12/2024</t>
  </si>
  <si>
    <t>INE556F16AP8</t>
  </si>
  <si>
    <t>** - SMALL INDUST DEVLOP BANK  OF INDIA - CD - 16/01/2025</t>
  </si>
  <si>
    <t>INE377Y14AR1</t>
  </si>
  <si>
    <t>** - BAJAJ HOUSING FINANCE LTD - CP - 10/01/2025</t>
  </si>
  <si>
    <t>INE115A14FA0</t>
  </si>
  <si>
    <t>** - LIC HOUSING FINANCE LTD - CP - 14/05/2025</t>
  </si>
  <si>
    <t>INE028A16FL7</t>
  </si>
  <si>
    <t>** - BANK OF BARODA - CD - 10/03/2025</t>
  </si>
  <si>
    <t>INE237A165W2</t>
  </si>
  <si>
    <t>** - KOTAK MAHINDRA BANK - CD - 05/03/2025</t>
  </si>
  <si>
    <t>INE721A14DV6</t>
  </si>
  <si>
    <t>** - SHRIRAM FINANCE LTD - CP - 31/01/2025</t>
  </si>
  <si>
    <t>INE238AD6645</t>
  </si>
  <si>
    <t>** - AXIS BANK LTD - CD - 30/01/2025</t>
  </si>
  <si>
    <t>IN002023Z463</t>
  </si>
  <si>
    <t>** TREASURY BILL 364 DAYS (30/01/2025)</t>
  </si>
  <si>
    <t>INE115A14EV9</t>
  </si>
  <si>
    <t>** - LIC HOUSING FINANCE LTD - CP - 04/03/2025</t>
  </si>
  <si>
    <t>INE261F16835</t>
  </si>
  <si>
    <t>** - NABARD - CD - 07/03/2025</t>
  </si>
  <si>
    <t>INE261F16827</t>
  </si>
  <si>
    <t>** - NABARD - CD - 28/02/2025</t>
  </si>
  <si>
    <t>INE238AD6637</t>
  </si>
  <si>
    <t>** - AXIS BANK LTD - CD - 14/01/2025</t>
  </si>
  <si>
    <t>INE261F16876</t>
  </si>
  <si>
    <t>** - NABARD - CD - 20/06/2025</t>
  </si>
  <si>
    <t>IN002024Y043</t>
  </si>
  <si>
    <t>** TREASURY BILL 182 DAYS (24/10/2024)</t>
  </si>
  <si>
    <t>** - ICICI SECURITIES LTD - CP - 23/01/2025</t>
  </si>
  <si>
    <t>INE556F16AQ6</t>
  </si>
  <si>
    <t>** - SMALL INDUST DEVLOP BANK  OF INDIA - CD - 07/02/2025</t>
  </si>
  <si>
    <t>INE040A16EN1</t>
  </si>
  <si>
    <t>** - HDFC BANK LTD - CD - 20/02/2025</t>
  </si>
  <si>
    <t>INE556F16AS2</t>
  </si>
  <si>
    <t>** - SMALL INDUST DEVLOP BANK  OF INDIA - CD - 10/06/2025</t>
  </si>
  <si>
    <t>INE115A14EX5</t>
  </si>
  <si>
    <t>** - LIC HOUSING FINANCE LTD - CP - 21/03/2025</t>
  </si>
  <si>
    <t>INE160A16OH8</t>
  </si>
  <si>
    <t>** - PUNJAB NATIONAL BANK - CD - 31/01/2025</t>
  </si>
  <si>
    <t>IN2220140106</t>
  </si>
  <si>
    <t>SDL MAHARASHTRA 9.01% (10/09/2024)</t>
  </si>
  <si>
    <t>IN2220140189</t>
  </si>
  <si>
    <t>SDL MAHARASHTRA 8.13% (14/01/2025)</t>
  </si>
  <si>
    <t>IN1520140071</t>
  </si>
  <si>
    <t>SDL GUJARAT  8.14% (14/01/2025)</t>
  </si>
  <si>
    <t>IN3120150039</t>
  </si>
  <si>
    <t>SDL TAMILNADU 8.22% (13/05/2025)</t>
  </si>
  <si>
    <t>•Investment in Money Market Instruments.</t>
  </si>
  <si>
    <t>(An open ended debt scheme investing in money market instruments. A Relatively Low Interest Rate Risk and Moderate Credit Risk.)</t>
  </si>
  <si>
    <t>Tata Money Market Fund</t>
  </si>
  <si>
    <t>FIXED</t>
  </si>
  <si>
    <t>Short</t>
  </si>
  <si>
    <t>GODREJ PROPERTIES LTD 8.15% (SR - A) NCD (03/07/2026)</t>
  </si>
  <si>
    <t>Floating</t>
  </si>
  <si>
    <t>Long</t>
  </si>
  <si>
    <t>POWER FINANCE CORPORATION LTD (SR-BS 212 OPT - A) 6.09% NCD (27/08/2026)</t>
  </si>
  <si>
    <t>LIC HOUSING FINANCE LTD (TR-409) 6.01% NCD (19/05/2026)</t>
  </si>
  <si>
    <t>HDB FINANCIAL SERVICES LTD (SR-2025 / 195 SERIES 2021 A/1(FX)/175  ISSUE 1 ) 6.00% NCD (19/06/2025)</t>
  </si>
  <si>
    <t>SMALL INDUSTRIES DEVELOPMENT BANK OF INDIA (SR-VII - FY 2022-23) 7.47% NCD (25/11/2025)</t>
  </si>
  <si>
    <t>NATIONAL BANK FOR AGRICULTURE AND RURAL DEVELOPMENT  7.50% NCD (SR-23F) (17/12/2025)</t>
  </si>
  <si>
    <t>SDL KARNATAKA 5.75% (10/06/2025)</t>
  </si>
  <si>
    <t>^Note: Includes amount of ~Rs. 69.61 lakhs (at cost) for 696.07 units allotted towards Initial Contribution by the scheme (i.e. 25 bps of the schemes AUM as on December 31, 2022), as per SEBI Circular No. SEBI/HO/IMD/PoD2/P/CIR/2023/129 dated July 27, 2023.</t>
  </si>
  <si>
    <t>2.00 years</t>
  </si>
  <si>
    <t>1.50 years</t>
  </si>
  <si>
    <t>AVERAGE MATURITY : 2 YEARS</t>
  </si>
  <si>
    <t>NAV AS ON 31-DEC-23: RS.11.4797 (DIRECT - GROWTH)</t>
  </si>
  <si>
    <t>NAV AS ON 31-DEC-23: RS.11.4797 (DIRECT - PERIODIC IDCW)</t>
  </si>
  <si>
    <t>NAV AS ON 31-DEC-23: RS.11.4797 (DIRECT - QUARTERLY IDCW)</t>
  </si>
  <si>
    <t>NAV AS ON 31-DEC-23: RS.11.4797 (DIRECT - MONTHLY IDCW)</t>
  </si>
  <si>
    <t>NAV AS ON 31-DEC-23: RS.11.3561 (REGULAR - GROWTH)</t>
  </si>
  <si>
    <t>NAV AS ON 31-DEC-23: RS.11.3561 (REGULAR - PERIODIC IDCW)</t>
  </si>
  <si>
    <t>NAV AS ON 31-DEC-23: RS.11.3561 (REGULAR - QUARTERLY IDCW)</t>
  </si>
  <si>
    <t>NAV AS ON 31-DEC-23: RS.11.3561 (REGULAR - MONTHLY IDCW)</t>
  </si>
  <si>
    <t>NAV AS ON 30-JUN-24: RS.11.9193 (DIRECT - GROWTH)</t>
  </si>
  <si>
    <t>NAV AS ON 30-JUN-24: RS.11.9193 (DIRECT - PERIODIC IDCW)</t>
  </si>
  <si>
    <t>NAV AS ON 30-JUN-24: RS.11.9193 (DIRECT - QUARTERLY IDCW)</t>
  </si>
  <si>
    <t>NAV AS ON 30-JUN-24: RS.11.9193 (DIRECT - MONTHLY IDCW)</t>
  </si>
  <si>
    <t>NAV AS ON 30-JUN-24: RS.11.7658 (REGULAR - GROWTH)</t>
  </si>
  <si>
    <t>NAV AS ON 30-JUN-24: RS.11.7658 (REGULAR - PERIODIC IDCW)</t>
  </si>
  <si>
    <t>NAV AS ON 30-JUN-24: RS.11.7658 (REGULAR - QUARTERLY IDCW)</t>
  </si>
  <si>
    <t>NAV AS ON 30-JUN-24: RS.11.7658 (REGULAR - MONTHLY IDCW)</t>
  </si>
  <si>
    <t>INE134E08LK2</t>
  </si>
  <si>
    <t>** 06.09 % POWER FINANCE CORPORATION - 27/08/2026</t>
  </si>
  <si>
    <t>INE115A07PF2</t>
  </si>
  <si>
    <t>** 06.01 % LIC HOUSING FINANCE LTD - 19/05/2026</t>
  </si>
  <si>
    <t>INE756I07EB9</t>
  </si>
  <si>
    <t>** 06.00 % HDB FINANCIAL SERVICES LTD - 19/06/2025</t>
  </si>
  <si>
    <t>INE957N07625</t>
  </si>
  <si>
    <t>** HERO FINCORP LTD - 19/07/2024 - FRB</t>
  </si>
  <si>
    <t>IN2220150196</t>
  </si>
  <si>
    <t>SDL MAHARASHTRA 8.67% (24/02/2026)</t>
  </si>
  <si>
    <t>IN1920200061</t>
  </si>
  <si>
    <t>•Regular Income by investing predominantly in a portfolio of floating rate instruments (including Fixed rate instruments converted for floating rate exposures using swaps / derivatives)</t>
  </si>
  <si>
    <t xml:space="preserve">This product is suitable for investors who are seeking*: </t>
  </si>
  <si>
    <t>(An open ended debt scheme investing predominantly in floating rate instruments (including Fixed rate instruments converted to floating rate exposures using swaps/ derivatives), A Relatively High Interest Rate Risk and Moderate Credit Risk.))</t>
  </si>
  <si>
    <t>Tata Floating Rate Fund</t>
  </si>
  <si>
    <t>7.59 Years</t>
  </si>
  <si>
    <t>5.68 Years</t>
  </si>
  <si>
    <t>AVERAGE MATURITY : 7.59 YEARS</t>
  </si>
  <si>
    <t>NAV AS ON 31-DEC-23: RS.69.2381 (REGULAR - GROWTH)</t>
  </si>
  <si>
    <t>NAV AS ON 31-DEC-23: RS.76.2012 (DIRECT - GROWTH)</t>
  </si>
  <si>
    <t>NAV AS ON 31-DEC-23: RS.21.4547 (DIRECT - IDCW)</t>
  </si>
  <si>
    <t>NAV AS ON 31-DEC-23: RS.31.5782 (RP280225 - GROWTH)</t>
  </si>
  <si>
    <t>NAV AS ON 31-DEC-23: RS.31.5268 (RP280225 - IDCW)</t>
  </si>
  <si>
    <t>NAV AS ON 31-DEC-23: RS.19.1916 (REGULAR - IDCW)</t>
  </si>
  <si>
    <t>NAV AS ON 30-JUN-24: RS.72.1204 (REGULAR - GROWTH)</t>
  </si>
  <si>
    <t>NAV AS ON 30-JUN-24: RS.79.84 (DIRECT - GROWTH)</t>
  </si>
  <si>
    <t>NAV AS ON 30-JUN-24: RS.22.4798 (DIRECT - IDCW)</t>
  </si>
  <si>
    <t>NAV AS ON 30-JUN-24: RS.32.8939 (RP280225 - GROWTH)</t>
  </si>
  <si>
    <t>NAV AS ON 30-JUN-24: RS.32.8403 (RP280225 - IDCW)</t>
  </si>
  <si>
    <t>NAV AS ON 30-JUN-24: RS.19.9914 (REGULAR - IDCW)</t>
  </si>
  <si>
    <t>IN3320230318</t>
  </si>
  <si>
    <t>SGS UTTAR PRADESH 7.48% (20/03/2036)</t>
  </si>
  <si>
    <t>IN2920230520</t>
  </si>
  <si>
    <t>SGS RAJASTHAN  7.48% (20/03/2037)</t>
  </si>
  <si>
    <t>IN3120240038</t>
  </si>
  <si>
    <t>SGS TAMILNADU 7.49% (24/04/2034)</t>
  </si>
  <si>
    <t>IN0020230101</t>
  </si>
  <si>
    <t>GOI - 7.37% (23/10/2028)</t>
  </si>
  <si>
    <t>• Predominant investments in Government Securities.</t>
  </si>
  <si>
    <t>• Long Term Capital Appreciation &amp; Regular Income.</t>
  </si>
  <si>
    <t>(An open‐ended debt scheme investing predominantly in government securities across maturity. A Relatively High Interest Rate Risk and Relatively Low Credit Risk.)</t>
  </si>
  <si>
    <t>Tata GILT Securities Fund</t>
  </si>
  <si>
    <t>1.69 years</t>
  </si>
  <si>
    <t>1.60 years</t>
  </si>
  <si>
    <t>AVERAGE MATURITY : 1.69 YEARS</t>
  </si>
  <si>
    <t>NAV AS ON 31-DEC-23: RS.10.952 (DIRECT - GROWTH)</t>
  </si>
  <si>
    <t>NAV AS ON 31-DEC-23: RS.10.952 (DIRECT - IDCW)</t>
  </si>
  <si>
    <t>NAV AS ON 31-DEC-23: RS.10.9136 (REGULAR - GROWTH)</t>
  </si>
  <si>
    <t>NAV AS ON 31-DEC-23: RS.10.9136 (REGULAR - IDCW)</t>
  </si>
  <si>
    <t>NAV AS ON 30-JUN-24: RS.11.3515 (DIRECT - GROWTH)</t>
  </si>
  <si>
    <t>NAV AS ON 30-JUN-24: RS.11.3515 (DIRECT - IDCW)</t>
  </si>
  <si>
    <t>NAV AS ON 30-JUN-24: RS.11.2976 (REGULAR - GROWTH)</t>
  </si>
  <si>
    <t>NAV AS ON 30-JUN-24: RS.11.2976 (REGULAR - IDCW)</t>
  </si>
  <si>
    <t>IN0020230028</t>
  </si>
  <si>
    <t>GOI - 6.99% (17/04/2026)</t>
  </si>
  <si>
    <t>GOI - 5.15% (09/11/2025)</t>
  </si>
  <si>
    <t>IN0020150093</t>
  </si>
  <si>
    <t>GOI - 7.59% (11/01/2026)</t>
  </si>
  <si>
    <t>• Investing in constituents similar to composition of CRISIL-IBX Gilt Index – April 2026.</t>
  </si>
  <si>
    <t>• Income over the target maturity period.</t>
  </si>
  <si>
    <t>(An open-ended Target Maturity Index Fund investing in constituents of CRISIL-IBX Gilt Index – April 2026. A Scheme with Relatively High Interest Rate Risk and Relatively Low Credit Risk.)</t>
  </si>
  <si>
    <t>(The scheme had 1 segregated portfolio which was created under Tata Medium Term Fund ).</t>
  </si>
  <si>
    <t>(Portfolios  of Tata Dynamic Bond Fund, Tata Income Fund and Tata Medium Term Fund have merged with Tata Corporate Bond Fund w.e.f. 24th September 2022)</t>
  </si>
  <si>
    <t>TATA MEDIUM TERM FUND SEGREGATED PORTFOLIO 1</t>
  </si>
  <si>
    <t>^Note: Includes amount of ~Rs. 105.25 Lakhs (at cost) for 1052.55 units allotted towards Initial Contribution by the scheme (i.e. 25 bps of the schemes AUM as on December 31, 2022), as per SEBI Circular No. SEBI/HO/IMD/PoD2/P/CIR/2023/129 dated July 27, 2023.</t>
  </si>
  <si>
    <t>5.50 years</t>
  </si>
  <si>
    <t>3.63 years</t>
  </si>
  <si>
    <t>AVERAGE MATURITY : 5.50 YEARS</t>
  </si>
  <si>
    <t>NAV AS ON 31-DEC-23: RS.11.0915 (DIRECT - GROWTH)</t>
  </si>
  <si>
    <t>NAV AS ON 31-DEC-23: RS.11.0915 (DIRECT - PERIODIC IDCW)</t>
  </si>
  <si>
    <t>NAV AS ON 31-DEC-23: RS.11.0915 (DIRECT - QUARTERLY IDCW)</t>
  </si>
  <si>
    <t>NAV AS ON 31-DEC-23: RS.11.0915 (DIRECT - MONTHLY IDCW)</t>
  </si>
  <si>
    <t>NAV AS ON 31-DEC-23: RS.10.9527 (REGULAR - GROWTH)</t>
  </si>
  <si>
    <t>NAV AS ON 31-DEC-23: RS.10.9527 (REGULAR - PERIODIC IDCW)</t>
  </si>
  <si>
    <t>NAV AS ON 31-DEC-23: RS.10.9527 (REGULAR - QUARTERLY IDCW)</t>
  </si>
  <si>
    <t>NAV AS ON 31-DEC-23: RS.10.9527 (REGULAR - MONTHLY IDCW)</t>
  </si>
  <si>
    <t>NAV AS ON 30-JUN-24: RS.11.5613 (DIRECT - GROWTH)</t>
  </si>
  <si>
    <t>NAV AS ON 30-JUN-24: RS.11.5613 (DIRECT - PERIODIC IDCW)</t>
  </si>
  <si>
    <t>NAV AS ON 30-JUN-24: RS.11.5613 (DIRECT - QUARTERLY IDCW)</t>
  </si>
  <si>
    <t>NAV AS ON 30-JUN-24: RS.11.5613 (DIRECT - MONTHLY IDCW)</t>
  </si>
  <si>
    <t>NAV AS ON 30-JUN-24: RS.11.387 (REGULAR - GROWTH)</t>
  </si>
  <si>
    <t>NAV AS ON 30-JUN-24: RS.11.387 (REGULAR - PERIODIC IDCW)</t>
  </si>
  <si>
    <t>NAV AS ON 30-JUN-24: RS.11.387 (REGULAR - QUARTERLY IDCW)</t>
  </si>
  <si>
    <t>NAV AS ON 30-JUN-24: RS.11.387 (REGULAR - MONTHLY IDCW)</t>
  </si>
  <si>
    <t>** 06.92 % INDIAN RAILWAYS FINANCE CORPORATION LTD - 31/08/2031</t>
  </si>
  <si>
    <t>** 06.75 % SIKKA PORTS AND TERMINALS LTD - 22/04/2026</t>
  </si>
  <si>
    <t>** 09.75 % JAMNAGAR UTILITIES &amp; POWER PVT. LTD - 02/08/2024</t>
  </si>
  <si>
    <t>INE053F07BC1</t>
  </si>
  <si>
    <t>** 08.35 % INDIAN RAILWAYS FINANCE CORPORATION LTD - 13/03/2029</t>
  </si>
  <si>
    <t>INE115A07OR0</t>
  </si>
  <si>
    <t>** 07.97 % LIC HOUSING FINANCE LTD - 28/01/2030</t>
  </si>
  <si>
    <t>** 06.49 % MALWA SOLAR POWER GENERATION PVT LTD - 01/07/2024</t>
  </si>
  <si>
    <t>INE053F07BA5</t>
  </si>
  <si>
    <t>** 08.55 % INDIAN RAILWAYS FINANCE CORPORATION LTD - 21/02/2029</t>
  </si>
  <si>
    <t>** 06.49 % SEPSET CONSTRUCTION LTD - 01/07/2024</t>
  </si>
  <si>
    <t>** 06.40 % LIC HOUSING FINANCE LTD - 30/11/2026</t>
  </si>
  <si>
    <t>INE909H08337</t>
  </si>
  <si>
    <t>ICRA-AA</t>
  </si>
  <si>
    <t>** 07.75 % TMF HOLDINGS LTD - 30/12/2120</t>
  </si>
  <si>
    <t>** 06.42 % BHARTI TELECOM LTD - 18/10/2024</t>
  </si>
  <si>
    <t>INE020B08CU7</t>
  </si>
  <si>
    <t>** 07.55 % REC LTD - 11/05/2030</t>
  </si>
  <si>
    <t>** 08.90 % BHARTI TELECOM LTD - 04/12/2025</t>
  </si>
  <si>
    <t>INE134E08JX9</t>
  </si>
  <si>
    <t>** 09.10 % POWER FINANCE CORPORATION - 23/03/2029</t>
  </si>
  <si>
    <t>INE103D08039</t>
  </si>
  <si>
    <t>** 07.72 % BHARAT SANCHAR NIGAM LTD - 22/12/2032</t>
  </si>
  <si>
    <t>INE572E07134</t>
  </si>
  <si>
    <t>** 08.43 % PNB HOUSING FINANCE LTD - 14/03/2025</t>
  </si>
  <si>
    <t>INE414G07HU2</t>
  </si>
  <si>
    <t>** 08.65 % MUTHOOT FINANCE LTD - 15/12/2025</t>
  </si>
  <si>
    <t>INE128M08078</t>
  </si>
  <si>
    <t>** 06.58 % L&amp;T METRO RAIL (HYDERABAD) LTD - 30/04/2026</t>
  </si>
  <si>
    <t>** 07.75 % TATA CAPITAL HOUSING FINANCE LTD - 18/05/2027</t>
  </si>
  <si>
    <t>INE071G07603</t>
  </si>
  <si>
    <t>** 07.85 % ICICI HOME FINANCE CO.LTD - 12/05/2028</t>
  </si>
  <si>
    <t>INE040A08641</t>
  </si>
  <si>
    <t>** 07.70 % HDFC BANK LTD - 18/11/2025</t>
  </si>
  <si>
    <t>INE020B08EI8</t>
  </si>
  <si>
    <t>** 07.51 % REC LTD - 31/07/2026</t>
  </si>
  <si>
    <t>INE556F08KG3</t>
  </si>
  <si>
    <t>** 07.59 % SMALL INDUST DEVLOP BANK  OF INDIA - 10/02/2026</t>
  </si>
  <si>
    <t>INE163N08131</t>
  </si>
  <si>
    <t>ICRA-AAA(CE)</t>
  </si>
  <si>
    <t>** 08.00 % ONGC PETRO-ADDITIONS LTD - 11/04/2025</t>
  </si>
  <si>
    <t>INE556F08KP4</t>
  </si>
  <si>
    <t>** 07.68 % SMALL INDUST DEVLOP BANK  OF INDIA - 10/08/2027</t>
  </si>
  <si>
    <t>** 07.69 % LIC HOUSING FINANCE LTD - 06/02/2034</t>
  </si>
  <si>
    <t>INE721A07RU2</t>
  </si>
  <si>
    <t>** 09.25 % SHRIRAM FINANCE LTD - 19/12/2025</t>
  </si>
  <si>
    <t>INE0CCU07074</t>
  </si>
  <si>
    <t>** 08.02 % MINDSPACE BUSINESS PARKS REIT - 13/04/2026</t>
  </si>
  <si>
    <t>INE403D08207</t>
  </si>
  <si>
    <t>** 08.95 % BHARTI TELECOM LTD - 04/12/2026</t>
  </si>
  <si>
    <t>INE115A07QR5</t>
  </si>
  <si>
    <t>** 07.68 % LIC HOUSING FINANCE LTD - 29/05/2034</t>
  </si>
  <si>
    <t>INE936D07182</t>
  </si>
  <si>
    <t>** 07.90 % JAMNAGAR UTILITIES &amp; POWER PVT. LTD - 10/08/2028</t>
  </si>
  <si>
    <t>INE261F08EG3</t>
  </si>
  <si>
    <t>** 07.68 % NABARD - 30/04/2029</t>
  </si>
  <si>
    <t>IN3120150120</t>
  </si>
  <si>
    <t>SDL TAMILNADU 8.00% (28/10/2025)</t>
  </si>
  <si>
    <t>IN0020190040</t>
  </si>
  <si>
    <t>GOI - 7.69% (17/06/2043)</t>
  </si>
  <si>
    <t>IN1920150050</t>
  </si>
  <si>
    <t>SDL KARNATAKA 8.22% (09/12/2025)</t>
  </si>
  <si>
    <t>IN3120180127</t>
  </si>
  <si>
    <t>SDL TAMILNADU 8.72% (19/09/2026)</t>
  </si>
  <si>
    <t>IN0020170042</t>
  </si>
  <si>
    <t xml:space="preserve">GOI - 6.68% (17/09/2031) </t>
  </si>
  <si>
    <t>IN2920150165</t>
  </si>
  <si>
    <t>SDL RAJASTHAN 8.29% (29/07/2025)</t>
  </si>
  <si>
    <t>IN2220230188</t>
  </si>
  <si>
    <t>SGS MAHARASHTRA 7.73% (10/01/2036)</t>
  </si>
  <si>
    <t>IN2220220239</t>
  </si>
  <si>
    <t>SGS MAHARASHTRA 7.72% (23/03/2032)</t>
  </si>
  <si>
    <t>IN0020230051</t>
  </si>
  <si>
    <t>GOI - 7.30% (19/06/2053)</t>
  </si>
  <si>
    <t>IN3320230391</t>
  </si>
  <si>
    <t>SGS UTTAR PRADESH 7.51% (27/03/2040)</t>
  </si>
  <si>
    <t>IN3320230037</t>
  </si>
  <si>
    <t>SGS UTTAR PRADESH 7.41% (14/06/2034)</t>
  </si>
  <si>
    <t>IN0020230127</t>
  </si>
  <si>
    <t>GOI - 7.46% (06/11/2073)</t>
  </si>
  <si>
    <t>IN3320230375</t>
  </si>
  <si>
    <t>SGS UTTAR PRADESH 7.51% (27/03/2038)</t>
  </si>
  <si>
    <t>• Predominant investment in corporate debt securities</t>
  </si>
  <si>
    <t>•Regular income for medium term.</t>
  </si>
  <si>
    <t>(An open-ended debt scheme predominantly investing in AA+ and above rated corporate bonds, with flexibility of any Macaulay Duration and relatively high interest rate risk and moderate credit risk. Pursuant to SEBI approval dated April 26, 2024 Tata Banking PSU Debt Fund is merged with Tata Corporate Bond Fund w.e.f. June 15, 2024)</t>
  </si>
  <si>
    <t>Tata Corporate Bond Fund</t>
  </si>
  <si>
    <t>TATA CORPORATE BOND FUND (The scheme has 1 segregated portfolio which was created under Tata Medium Term Fund )</t>
  </si>
  <si>
    <t>TRANSINDIA REAL ESTATE LTD</t>
  </si>
  <si>
    <t>BARBEQUE NATION HOSPITALITY LTD</t>
  </si>
  <si>
    <t>** 08.15 % HDFC ERGO GENERAL INSURANCE COMPANY LTD - 26/09/2033</t>
  </si>
  <si>
    <t>INFOSYS LTD</t>
  </si>
  <si>
    <t>AXIS BANK LTD</t>
  </si>
  <si>
    <t>TITAN COMPANY LTD</t>
  </si>
  <si>
    <t>LARSEN &amp; TOUBRO LTD</t>
  </si>
  <si>
    <t>KOTAK MAHINDRA BANK LTD</t>
  </si>
  <si>
    <t>GREENPLY INDUSTRIES LTD</t>
  </si>
  <si>
    <t>ULTRATECH CEMENT LTD</t>
  </si>
  <si>
    <t>GRINDWELL NORTON LTD</t>
  </si>
  <si>
    <t>PERSISTENT SYSTEMS LTD</t>
  </si>
  <si>
    <t>MRF LTD</t>
  </si>
  <si>
    <t>GUJARAT PIPAVAV PORT LTD</t>
  </si>
  <si>
    <t>DR REDDYs LABORATORIES LTD</t>
  </si>
  <si>
    <t>HINDUSTAN UNILEVER LTD</t>
  </si>
  <si>
    <t>REPCO HOME FINANCE LTD</t>
  </si>
  <si>
    <t>JUPITER LIFE LINE HOSPITALS LTD</t>
  </si>
  <si>
    <t>DEEPAK NITRITE LTD</t>
  </si>
  <si>
    <t>ICICI LOMBARD GENERAL INSURANCE CO. LTD</t>
  </si>
  <si>
    <t>DCB BANK LTD</t>
  </si>
  <si>
    <t>SUN TV NETWORK LTD</t>
  </si>
  <si>
    <t>MARICO LTD</t>
  </si>
  <si>
    <t>JYOTHY LABS LTD</t>
  </si>
  <si>
    <t>DIVI LABORATORIES LTD</t>
  </si>
  <si>
    <t>CREDITACCESS GRAMEEN LTD</t>
  </si>
  <si>
    <t>INDRAPRASTHA GAS LTD</t>
  </si>
  <si>
    <t>CIE AUTOMOTIVE INDIA LTD</t>
  </si>
  <si>
    <t>ARVIND FASHIONS LTD</t>
  </si>
  <si>
    <t>WIPRO LTD</t>
  </si>
  <si>
    <t>BHARAT BIJLEE LTD</t>
  </si>
  <si>
    <t>CERA SANITARYWARE LTD</t>
  </si>
  <si>
    <t>CASTROL INDIA LTD</t>
  </si>
  <si>
    <t>INDUS TOWERS LTD</t>
  </si>
  <si>
    <t>METROPOLIS HEALTHCARE LTD</t>
  </si>
  <si>
    <t>MAHINDRA LOGISTICS LTD</t>
  </si>
  <si>
    <t>PNC INFRATECH LTD</t>
  </si>
  <si>
    <t>JUBILANT FOODWORKS LTD</t>
  </si>
  <si>
    <t>KANSAI NEROLAC PAINTS LTD</t>
  </si>
  <si>
    <t>SANOFI INDIA LTD</t>
  </si>
  <si>
    <t>CESC LTD</t>
  </si>
  <si>
    <t>VIP INDUSTRIES LTD</t>
  </si>
  <si>
    <t>SHARDA CROPCHEM LTD</t>
  </si>
  <si>
    <t>BASF INDIA LTD</t>
  </si>
  <si>
    <t xml:space="preserve">QUESS CORP LTD </t>
  </si>
  <si>
    <t>IDFC LTD</t>
  </si>
  <si>
    <t>ELANTAS BECK INDIA LTD</t>
  </si>
  <si>
    <t>C.E. INFO SYSTEMS LTD</t>
  </si>
  <si>
    <t>TIME TECHNOPLAST LTD</t>
  </si>
  <si>
    <t>KSB  LTD</t>
  </si>
  <si>
    <t>REDINGTON (INDIA) LTD</t>
  </si>
  <si>
    <t>HONDA INDIA POWER PRODUCTS LTD</t>
  </si>
  <si>
    <t>KEYSTONE REALTORS LTD</t>
  </si>
  <si>
    <t>WONDERLA HOLIDAYS LTD</t>
  </si>
  <si>
    <t>SUVEN PHARMACEUTICALS LTD</t>
  </si>
  <si>
    <t>KRSNAA DIAGNOSTICS LTD</t>
  </si>
  <si>
    <t>ANANT RAJ LTD</t>
  </si>
  <si>
    <t>GOKALDAS EXPORTS  LTD</t>
  </si>
  <si>
    <t>FINOLEX CABLES LTD</t>
  </si>
  <si>
    <t>CARBORUNDUM UNIVERSAL LTD</t>
  </si>
  <si>
    <t>AGRO TECH FOODS LTD</t>
  </si>
  <si>
    <t>HEALTHCARE GLOBAL ENTERPRISES LTD</t>
  </si>
  <si>
    <t>NIPPON LIFE INDIA  ASSET MANAGEMENT LTD</t>
  </si>
  <si>
    <t>HIKAL LTD</t>
  </si>
  <si>
    <t>SHOPPERS STOP LTD</t>
  </si>
  <si>
    <t>ASK AUTOMOTIVE LTD</t>
  </si>
  <si>
    <t>NATCO PHARMA LTD</t>
  </si>
  <si>
    <t>ALLCARGO GLOBAL LOGISTICS LTD</t>
  </si>
  <si>
    <t>MM FORGINGS LTD</t>
  </si>
  <si>
    <t>RALLIS INDIA LTD</t>
  </si>
  <si>
    <t>AKZO NOBEL INDIA LTD</t>
  </si>
  <si>
    <t>TRANSPORT CORPORATION OF INDIA LTD</t>
  </si>
  <si>
    <t>EVEREADY INDUSTRIES INDIA LTD</t>
  </si>
  <si>
    <t>KIRLOSKAR FERROUS INDUSTRIES LTD</t>
  </si>
  <si>
    <t>GRAPHITE INDIA LTD</t>
  </si>
  <si>
    <t>GANESHA ECOSPHERE LTD</t>
  </si>
  <si>
    <t>RAMCO INDUSTRIES LTD</t>
  </si>
  <si>
    <t>PCBL LTD</t>
  </si>
  <si>
    <t>USHA MARTIN LTD</t>
  </si>
  <si>
    <t>AUTOMOTIVE AXLES LTD</t>
  </si>
  <si>
    <t>BHARTI AIRTEL LTD</t>
  </si>
  <si>
    <t>MAHINDRA &amp; MAHINDRA LTD</t>
  </si>
  <si>
    <t>BAJAJ FINANCE LTD</t>
  </si>
  <si>
    <t>NTPC LTD</t>
  </si>
  <si>
    <t>TATA MOTORS LTD</t>
  </si>
  <si>
    <t>SUN PHARMACEUTICAL INDUSTRIES LTD</t>
  </si>
  <si>
    <t>HCL TECHNOLOGIES LTD</t>
  </si>
  <si>
    <t>POWER GRID CORPORATION OF INDIA LTD</t>
  </si>
  <si>
    <t>TATA STEEL LTD</t>
  </si>
  <si>
    <t>ASIAN PAINTS (INDIA) LTD</t>
  </si>
  <si>
    <t>INDUSIND BANK LTD</t>
  </si>
  <si>
    <t>TECH MAHINDRA LTD</t>
  </si>
  <si>
    <t>JSW STEEL LTD</t>
  </si>
  <si>
    <t>BAJAJ FINSERV LTD</t>
  </si>
  <si>
    <t>NEWGEN SOFTWARE TECHNOLOGIES LTD</t>
  </si>
  <si>
    <t>SAREGAMA INDIA LTD</t>
  </si>
  <si>
    <t>HERO MOTOCORP LTD</t>
  </si>
  <si>
    <t>SONATA SOFTWARE LTD</t>
  </si>
  <si>
    <t>** 07.80 % HDFC BANK LTD - 03/05/2033</t>
  </si>
  <si>
    <t>** 07.13 % NHPC LTD - 11/02/2026</t>
  </si>
  <si>
    <t>** 07.13 % NHPC LTD - 09/02/2029</t>
  </si>
  <si>
    <t>** 06.49 % PRIAPUS INFRASTRUCTURE LTD - 01/07/2024</t>
  </si>
  <si>
    <t>VEDANTA LTD</t>
  </si>
  <si>
    <t>AMBUJA CEMENTS LTD</t>
  </si>
  <si>
    <t>COAL INDIA LTD</t>
  </si>
  <si>
    <t>TATA POWER COMPANY LTD</t>
  </si>
  <si>
    <t>GRASIM INDUSTRIES LTD</t>
  </si>
  <si>
    <t>DALMIA BHARAT LTD</t>
  </si>
  <si>
    <t>ADANI POWER LTD</t>
  </si>
  <si>
    <t>SUMITOMO CHEMICAL INDIA LTD</t>
  </si>
  <si>
    <t>BHARAT PETROLEUM CORPORATION LTD</t>
  </si>
  <si>
    <t>GAIL ( INDIA ) LTD</t>
  </si>
  <si>
    <t>JINDAL STAINLESS LTD</t>
  </si>
  <si>
    <t>THE RAMCO CEMENTS LTD</t>
  </si>
  <si>
    <t>HINDALCO INDUSTRIES LTD</t>
  </si>
  <si>
    <t>HINDUSTAN PETROLEUM CORPORATION LTD</t>
  </si>
  <si>
    <t>NAVIN FLUORINE INTERNATIONAL LTD</t>
  </si>
  <si>
    <t>DEE DEVELOPMENT ENGINEERS LTD</t>
  </si>
  <si>
    <t>NHPC LTD</t>
  </si>
  <si>
    <t>SRF LTD</t>
  </si>
  <si>
    <t>RATNAMANI METALS &amp; TUBES LTD</t>
  </si>
  <si>
    <t>INDIAN OIL CORPORATION LTD</t>
  </si>
  <si>
    <t>BALRAMPUR CHINI MILLS LTD</t>
  </si>
  <si>
    <t>COROMANDEL INTERNATIONAL LTD</t>
  </si>
  <si>
    <t>CCL PRODUCTS INDIA LTD</t>
  </si>
  <si>
    <t>GUJARAT GAS LTD</t>
  </si>
  <si>
    <t>AARTI INDUSTRIES LTD</t>
  </si>
  <si>
    <t>RHI MAGNESITA INDIA LTD</t>
  </si>
  <si>
    <t>CHEMCON SPECIALITY CHEMICALS LTD</t>
  </si>
  <si>
    <t>GRASIM INDUSTRIES LTD (PARTLY PAID) (09-01-2024)</t>
  </si>
  <si>
    <t>BIOCON LTD</t>
  </si>
  <si>
    <t>INTERGLOBE AVIATION LTD</t>
  </si>
  <si>
    <t>SBI LIFE INSURANCE COMPANY LTD</t>
  </si>
  <si>
    <t>LIC HOUSING FINANCE LTD</t>
  </si>
  <si>
    <t>CIPLA LTD</t>
  </si>
  <si>
    <t>GODREJ PROPERTIES LTD</t>
  </si>
  <si>
    <t>VODAFONE IDEA LTD</t>
  </si>
  <si>
    <t>UNO MINDA LTD</t>
  </si>
  <si>
    <t>ENDURANCE TECHNOLOGIES LTD</t>
  </si>
  <si>
    <t>UNITED BREWERIES LTD</t>
  </si>
  <si>
    <t>MAX FINANCIAL SERVICES LTD</t>
  </si>
  <si>
    <t>HDFC ASSET MANAGEMENT COMPANY LTD</t>
  </si>
  <si>
    <t>TATA ELXSI LTD</t>
  </si>
  <si>
    <t>PAGE INDUSTRIES LTD</t>
  </si>
  <si>
    <t>BHARAT HEAVY ELECTRICALS LTD</t>
  </si>
  <si>
    <t>MAX HEALTHCARE INSTITUTE LTD</t>
  </si>
  <si>
    <t>INDIAN HOTELS CO. LTD</t>
  </si>
  <si>
    <t>CUMMINS INDIA LTD</t>
  </si>
  <si>
    <t>TUBE INVESTMENTS OF INDIA LTD</t>
  </si>
  <si>
    <t>ASHOK LEYLAND LTD</t>
  </si>
  <si>
    <t>AMARA RAJA ENERGY &amp; MOBILITY LTD</t>
  </si>
  <si>
    <t>CONTAINER CORPORATION OF INDIA LTD</t>
  </si>
  <si>
    <t>APOLLO HOSPITALS ENTERPRISE LTD</t>
  </si>
  <si>
    <t>BALKRISHNA INDUSTRIES LTD</t>
  </si>
  <si>
    <t>BRIGADE ENTERPRISES LTD</t>
  </si>
  <si>
    <t>NCC LTD</t>
  </si>
  <si>
    <t>ELGI EQUIPMENTS LTD</t>
  </si>
  <si>
    <t>TATA COMMUNICATIONS LTD</t>
  </si>
  <si>
    <t>OBEROI REALTY LTD</t>
  </si>
  <si>
    <t>J K CEMENT LTD</t>
  </si>
  <si>
    <t>APOLLO TYRES LTD</t>
  </si>
  <si>
    <t>THE GREAT EASTERN SHIPPING CO.LTD</t>
  </si>
  <si>
    <t>GLOBAL HEALTH LTD</t>
  </si>
  <si>
    <t>KALPATARU PROJECTS INTERNATIONAL LTD</t>
  </si>
  <si>
    <t>SHREE CEMENT LTD</t>
  </si>
  <si>
    <t>AEGIS LOGISTICS LTD</t>
  </si>
  <si>
    <t>KEC INTERNATIONAL LTD</t>
  </si>
  <si>
    <t>TEJAS NETWORKS LTD</t>
  </si>
  <si>
    <t>KRISHNA INSTITUTE OF MEDICAL SCIENCES LTD</t>
  </si>
  <si>
    <t>HFCL LTD</t>
  </si>
  <si>
    <t>PRAJ INDUSTRIES LTD</t>
  </si>
  <si>
    <t>GUJARAT STATE PETRONET LTD</t>
  </si>
  <si>
    <t>NARAYANA HRUDAYALAYA LTD</t>
  </si>
  <si>
    <t>ASAHI INDIA GLASS LTD</t>
  </si>
  <si>
    <t>LEMON TREE HOTELS LTD</t>
  </si>
  <si>
    <t>SAPPHIRE FOODS INDIA LTD</t>
  </si>
  <si>
    <t>WESTLIFE FOODWORLD LTD</t>
  </si>
  <si>
    <t>JK LAKSHMI CEMENT LTD</t>
  </si>
  <si>
    <t>VARDHMAN TEXTILES LTD</t>
  </si>
  <si>
    <t>ROUTE MOBILE LTD</t>
  </si>
  <si>
    <t>BIRLA CORPORATION LTD</t>
  </si>
  <si>
    <t>GMM PFAUDLER LTD</t>
  </si>
  <si>
    <t>INDIA CEMENTS LTD</t>
  </si>
  <si>
    <t>BAJAJ AUTO LTD</t>
  </si>
  <si>
    <t>BHARAT FORGE LTD</t>
  </si>
  <si>
    <t>LUPIN LTD</t>
  </si>
  <si>
    <t>EICHER MOTORS LTD</t>
  </si>
  <si>
    <t>CROMPTON GREAVES CONSUMER ELECTRICALS LTD</t>
  </si>
  <si>
    <t>VOLTAS LTD</t>
  </si>
  <si>
    <t>PI INDUSTRIES LTD</t>
  </si>
  <si>
    <t>ASTRAL LTD (ERSTWHILE ASTRAL POLY TECHNIK LTD)</t>
  </si>
  <si>
    <t>UPL LTD</t>
  </si>
  <si>
    <t>BLUE STAR LTD</t>
  </si>
  <si>
    <t>ALKEM LABORATORIES LTD</t>
  </si>
  <si>
    <t>GLENMARK PHARMACEUTICALS LTD</t>
  </si>
  <si>
    <t>NATIONAL ALUMINIUM CO. LTD</t>
  </si>
  <si>
    <t>STEEL AUTHORITY INDIA LTD</t>
  </si>
  <si>
    <t>TATA CHEMICALS LTD</t>
  </si>
  <si>
    <t>LAURUS LABS LTD</t>
  </si>
  <si>
    <t>J.B.CHEMICALS &amp; PHARMACEUTICALS LTD</t>
  </si>
  <si>
    <t>CENTURY TEXTILES &amp; INDUSTRIES LTD</t>
  </si>
  <si>
    <t>IPCA LABORATORIES LTD</t>
  </si>
  <si>
    <t>ABBOTT INDIA LTD</t>
  </si>
  <si>
    <t>HINDUSTAN COPPER LTD</t>
  </si>
  <si>
    <t>RAYMOND LTD</t>
  </si>
  <si>
    <t>FINOLEX INDUSTRIES LTD</t>
  </si>
  <si>
    <t>RAMKRISHNA FORGINGS LTD</t>
  </si>
  <si>
    <t>POLY MEDICURE LTD</t>
  </si>
  <si>
    <t>CHAMBAL FERTILISER &amp; CHEMICALS LTD</t>
  </si>
  <si>
    <t>WELSPUN CORP LTD</t>
  </si>
  <si>
    <t>GRANULES INDIA LTD</t>
  </si>
  <si>
    <t>GUJ NARMADA VALLEY FER. &amp; CHEM. LTD</t>
  </si>
  <si>
    <t>DLF LTD</t>
  </si>
  <si>
    <t>MACROTECH DEVELOPERS LTD</t>
  </si>
  <si>
    <t>THE PHOENIX MILLS LTD</t>
  </si>
  <si>
    <t>PRESTIGE ESTATES PROJECTS LTD</t>
  </si>
  <si>
    <t>SOBHA LTD</t>
  </si>
  <si>
    <t>MAHINDRA LIFESPACE DEVELOPERS LTD</t>
  </si>
  <si>
    <t>FEDERAL BANK LTD</t>
  </si>
  <si>
    <t>IDFC FIRST BANK LTD</t>
  </si>
  <si>
    <t>BANDHAN BANK LTD</t>
  </si>
  <si>
    <t>RBL BANK LTD</t>
  </si>
  <si>
    <t>CITY UNION BANK LTD</t>
  </si>
  <si>
    <t>FORTIS HEALTHCARE LTD</t>
  </si>
  <si>
    <t>SYNGENE INTERNATIONAL LTD</t>
  </si>
  <si>
    <t>GLAND PHARMA LTD</t>
  </si>
  <si>
    <t>GLAXOSMITHKLINE PHARMACEUTICALS LTD</t>
  </si>
  <si>
    <t>DR. LAL PATH LABS LTD</t>
  </si>
  <si>
    <t>AJANTA PHARMA LTD</t>
  </si>
  <si>
    <t>RAINBOW CHILDRENS MEDICARE LTD</t>
  </si>
  <si>
    <t>ALEMBIC PHARMACEUTICALS LTD</t>
  </si>
  <si>
    <t>ASTER DM HEALTHCARE LTD</t>
  </si>
  <si>
    <t>JSW ENERGY LTD</t>
  </si>
  <si>
    <t>THERMAX LTD</t>
  </si>
  <si>
    <t>CG POWER AND INDUSTRIAL SOLUTIONS LTD</t>
  </si>
  <si>
    <t>TORRENT POWER LTD</t>
  </si>
  <si>
    <t>NMDC LTD</t>
  </si>
  <si>
    <t>BHARAT DYNAMICS LTD</t>
  </si>
  <si>
    <t>ORACLE FINANCIALS SERVICES SOFT LTD</t>
  </si>
  <si>
    <t>HINDUSTAN ZINC LTD</t>
  </si>
  <si>
    <t>SUNDARAM FINANCE LTD</t>
  </si>
  <si>
    <t>SUPREME INDUSTRIES LTD</t>
  </si>
  <si>
    <t>KEI INDUSTRIES  LTD</t>
  </si>
  <si>
    <t>LINDE INDIA LTD</t>
  </si>
  <si>
    <t>ESCORTS KUBOTA LTD</t>
  </si>
  <si>
    <t>SJVN LTD</t>
  </si>
  <si>
    <t>INFO EDGE (INDIA) LTD</t>
  </si>
  <si>
    <t>INDIAN RAILWAY CATERING AND TOURISM CORPORATION LTD</t>
  </si>
  <si>
    <t>LTIMINDTREE LTD</t>
  </si>
  <si>
    <t>ONE 97 COMMUNICATIONS LTD</t>
  </si>
  <si>
    <t>COFORGE LTD</t>
  </si>
  <si>
    <t>KPIT TECHNOLOGIES LTD</t>
  </si>
  <si>
    <t>INDIAMART INTERMESH LTD</t>
  </si>
  <si>
    <t>MPHASIS LTD</t>
  </si>
  <si>
    <t>L&amp;T TECHNOLOGY SERVICES LTD</t>
  </si>
  <si>
    <t>BIRLASOFT LTD</t>
  </si>
  <si>
    <t>INTELLECT DESIGN ARENA LTD</t>
  </si>
  <si>
    <t>AFFLE (INDIA) LTD</t>
  </si>
  <si>
    <t>TANLA PLATFORMS LTD</t>
  </si>
  <si>
    <t>HAPPIEST MINDS TECHNOLOGIES LTD</t>
  </si>
  <si>
    <t>SHRIRAM FINANCE LTD</t>
  </si>
  <si>
    <t>POWER FINANCE CORPORATION  LTD</t>
  </si>
  <si>
    <t>REC LTD</t>
  </si>
  <si>
    <t>CHOLAMANDALAM INVESTMENT &amp; FINANCE CO LTD</t>
  </si>
  <si>
    <t>SBI CARDS AND PAYMENT SERVICES LTD</t>
  </si>
  <si>
    <t>TVS MOTOR COMPANY LTD</t>
  </si>
  <si>
    <t>SAMVARDHANA MOTHERSON INTERNATIONAL LTD</t>
  </si>
  <si>
    <t>ADANI ENTERPRISES LTD</t>
  </si>
  <si>
    <t>BRITANNIA INDUSTRIES LTD</t>
  </si>
  <si>
    <t>CAN FIN HOMES LTD</t>
  </si>
  <si>
    <t>PNB HOUSING FINANCE LTD</t>
  </si>
  <si>
    <t>CRAFTSMAN AUTOMATION LTD</t>
  </si>
  <si>
    <t>KAJARIA CERAMICS LTD</t>
  </si>
  <si>
    <t>DABUR INDIA LTD</t>
  </si>
  <si>
    <t>ADITYA BIRLA FASHION &amp; RETAIL LTD</t>
  </si>
  <si>
    <t>KNR CONSTRUCTIONS LTD</t>
  </si>
  <si>
    <t>PVR INOX LTD</t>
  </si>
  <si>
    <t>K.P.R. MILL LTD</t>
  </si>
  <si>
    <t>VINATI ORGANICS LTD</t>
  </si>
  <si>
    <t>GNA AXLES LTD</t>
  </si>
  <si>
    <t>ORIENT ELECTRIC LTD</t>
  </si>
  <si>
    <t>GRAVITA INDIA LTD</t>
  </si>
  <si>
    <t>JUNIPER HOTELS LTD</t>
  </si>
  <si>
    <t>AIA ENGINEERING LTD</t>
  </si>
  <si>
    <t>JAMNA AUTO INDUSTRIES LTD</t>
  </si>
  <si>
    <t>ZEE ENTERTAINMENT ENTERPRISES LTD</t>
  </si>
  <si>
    <t>PIRAMAL ENTERPRISES LTD</t>
  </si>
  <si>
    <t>VEDANT FASHIONS LTD</t>
  </si>
  <si>
    <t>SOBHA LTD - RIGHTS ENTITLEMENT - 19.06.2024</t>
  </si>
  <si>
    <t>ASHOK LEYLAND LTD-FUT-27-JUN-24</t>
  </si>
  <si>
    <t>ORCHID PHARMA LTD</t>
  </si>
  <si>
    <t>ZYDUS LIFESCIENCES LTD</t>
  </si>
  <si>
    <t>TECH MAHINDRA LTD^</t>
  </si>
  <si>
    <t>ADANI PORTS AND SPECIAL ECONOMIC ZONE LTD^</t>
  </si>
  <si>
    <t>NTPC LTD^</t>
  </si>
  <si>
    <t>INFOSYS LTD^</t>
  </si>
  <si>
    <t>MARUTI SUZUKI INDIA LTD^</t>
  </si>
  <si>
    <t>TATA CONSULTANCY SERVICES LTD^</t>
  </si>
  <si>
    <t>TITAN COMPANY LTD^</t>
  </si>
  <si>
    <t>BAJAJ FINANCE LTD^</t>
  </si>
  <si>
    <t>DIVI LABORATORIES LTD^</t>
  </si>
  <si>
    <t>SBI LIFE INSURANCE COMPANY LTD^</t>
  </si>
  <si>
    <t>DLF LTD^</t>
  </si>
  <si>
    <t>ICICI BANK LTD^</t>
  </si>
  <si>
    <t>HINDALCO INDUSTRIES LTD^</t>
  </si>
  <si>
    <t>LARSEN &amp; TOUBRO LTD^</t>
  </si>
  <si>
    <t>AXIS BANK LTD^</t>
  </si>
  <si>
    <t>HDFC BANK LTD^</t>
  </si>
  <si>
    <t>** 07.51 % BHARAT SANCHAR NIGAM LTD - 20/03/2034</t>
  </si>
  <si>
    <t>ADANI PORTS AND SPECIAL ECONOMIC ZONE LTD-FUT-25-JUL-24</t>
  </si>
  <si>
    <t>AXIS BANK LTD-FUT-25-JUL-24</t>
  </si>
  <si>
    <t>BAJAJ FINANCE LTD-FUT-25-JUL-24</t>
  </si>
  <si>
    <t>DIVI LABORATORIES LTD-FUT-25-JUL-24</t>
  </si>
  <si>
    <t>DLF LTD-FUT-25-JUL-24</t>
  </si>
  <si>
    <t>HDFC BANK LTD-FUT-25-JUL-24</t>
  </si>
  <si>
    <t>HINDALCO INDUSTRIES LTD-FUT-25-JUL-24</t>
  </si>
  <si>
    <t>ICICI BANK LTD-FUT-25-JUL-24</t>
  </si>
  <si>
    <t>INFOSYS LTD-FUT-25-JUL-24</t>
  </si>
  <si>
    <t>LARSEN &amp; TOUBRO LTD-FUT-25-JUL-24</t>
  </si>
  <si>
    <t>MARUTI SUZUKI INDIA LTD-FUT-25-JUL-24</t>
  </si>
  <si>
    <t>NTPC LTD-FUT-25-JUL-24</t>
  </si>
  <si>
    <t>SBI LIFE INSURANCE COMPANY LTD-FUT-25-JUL-24</t>
  </si>
  <si>
    <t>TATA CONSULTANCY SERVICES LTD-FUT-25-JUL-24</t>
  </si>
  <si>
    <t>TECH MAHINDRA LTD-FUT-25-JUL-24</t>
  </si>
  <si>
    <t>TITAN COMPANY LTD-FUT-25-JUL-24</t>
  </si>
  <si>
    <t>HINDUSTAN UNILEVER LTD-FUT-25-JUL-24</t>
  </si>
  <si>
    <t>RELIANCE INDUSTRIES LTD-FUT-25-JUL-24</t>
  </si>
  <si>
    <t>ADANI PORTS AND SPECIAL ECONOMIC ZONE LTD-FUT-27-JUN-24</t>
  </si>
  <si>
    <t>AXIS BANK LTD-FUT-27-JUN-24</t>
  </si>
  <si>
    <t>BAJAJ FINANCE LTD-FUT-27-JUN-24</t>
  </si>
  <si>
    <t>DIVI LABORATORIES LTD-FUT-27-JUN-24</t>
  </si>
  <si>
    <t>DLF LTD-FUT-27-JUN-24</t>
  </si>
  <si>
    <t>HDFC BANK LTD-FUT-27-JUN-24</t>
  </si>
  <si>
    <t>HINDALCO INDUSTRIES LTD-FUT-27-JUN-24</t>
  </si>
  <si>
    <t>HINDUSTAN UNILEVER LTD-FUT-27-JUN-24</t>
  </si>
  <si>
    <t>ICICI BANK LTD-FUT-27-JUN-24</t>
  </si>
  <si>
    <t>INDUSIND BANK LTD-FUT-27-JUN-24</t>
  </si>
  <si>
    <t>INFOSYS LTD-FUT-27-JUN-24</t>
  </si>
  <si>
    <t>LARSEN &amp; TOUBRO LTD-FUT-27-JUN-24</t>
  </si>
  <si>
    <t>MARUTI SUZUKI INDIA LTD-FUT-27-JUN-24</t>
  </si>
  <si>
    <t>NTPC LTD-FUT-27-JUN-24</t>
  </si>
  <si>
    <t>RELIANCE INDUSTRIES LTD-FUT-27-JUN-24</t>
  </si>
  <si>
    <t>SBI LIFE INSURANCE COMPANY LTD-FUT-27-JUN-24</t>
  </si>
  <si>
    <t>TATA CONSULTANCY SERVICES LTD-FUT-27-JUN-24</t>
  </si>
  <si>
    <t>TECH MAHINDRA LTD-FUT-27-JUN-24</t>
  </si>
  <si>
    <t>TITAN COMPANY LTD-FUT-27-JUN-24</t>
  </si>
  <si>
    <t>ULTRATECH CEMENT LTD-FUT-27-JUN-24</t>
  </si>
  <si>
    <t>GODREJ CONSUMER PRODUCTS LTD</t>
  </si>
  <si>
    <t>G R INFRAPROJECTS LTD</t>
  </si>
  <si>
    <t>ZF COMMERCIAL VEHICLE CONTROL SYSTEMS INDIA LTD</t>
  </si>
  <si>
    <t>SKF INDIA LTD</t>
  </si>
  <si>
    <t>TEAMLEASE SERVICES LTD</t>
  </si>
  <si>
    <t>SIEMENS LTD</t>
  </si>
  <si>
    <t>HAVELLS INDIA LTD</t>
  </si>
  <si>
    <t>HONEYWELL AUTOMATION INDIA LTD</t>
  </si>
  <si>
    <t>COLGATE-PALMOLIVE INDIA LTD</t>
  </si>
  <si>
    <t>BERGER PAINTS INDIA LTD</t>
  </si>
  <si>
    <t>ZYDUS WELLNESS LTD</t>
  </si>
  <si>
    <t>VARUN BEVERAGES LTD</t>
  </si>
  <si>
    <t>SUNDRAM FASTENERS LTD</t>
  </si>
  <si>
    <t>MAHINDRA AND MAHINDRA FINANCIAL SERVICES LTD</t>
  </si>
  <si>
    <t>DEVYANI INTERNATIONAL LTD</t>
  </si>
  <si>
    <t>PATANJALI FOODS LTD</t>
  </si>
  <si>
    <t>BHARTI AIRTEL LTD (RIGHT 14/10/2021) (PARTLY PAID)</t>
  </si>
  <si>
    <t>ABB INDIA LTD</t>
  </si>
  <si>
    <t>SCHAEFFLER (I) LTD</t>
  </si>
  <si>
    <t>HITACHI ENERGY INDIA LTD</t>
  </si>
  <si>
    <t>TIMKEN INDIA LTD</t>
  </si>
  <si>
    <t>INOX INDIA LTD</t>
  </si>
  <si>
    <t>NUVOCO VISTAS CORPORATION LTD</t>
  </si>
  <si>
    <t>INGERSOLL RAND (INDIA) LTD</t>
  </si>
  <si>
    <t>AZAD ENGINEERING LTD</t>
  </si>
  <si>
    <t>TARC LTD</t>
  </si>
  <si>
    <t>MEDI ASSIST HEALTHCARE SERVICES LTD</t>
  </si>
  <si>
    <t>FDC LTD</t>
  </si>
  <si>
    <t>TORRENT PHARMACEUTICALS LTD</t>
  </si>
  <si>
    <t>WOCKHARDT LTD</t>
  </si>
  <si>
    <t>INDOCO REMEDIES LTD</t>
  </si>
  <si>
    <t>MEDPLUS HEALTH SERVICES LTD</t>
  </si>
  <si>
    <t>PROCTER &amp; GAMBLE HEALTH LTD</t>
  </si>
  <si>
    <t>AMI ORGANICS LTD</t>
  </si>
  <si>
    <t>TRENT LTD</t>
  </si>
  <si>
    <t>GREENPANEL INDUSTRIES LTD</t>
  </si>
  <si>
    <t>VENUS PIPES &amp; TUBES LTD</t>
  </si>
  <si>
    <t>GILLETTE INDIA LTD</t>
  </si>
  <si>
    <t>** 08.25 % TOYOTA FINANCIAL SERVICES INDIA LTD - 21/01/2026</t>
  </si>
  <si>
    <t>** 08.07 % TATA CAPITAL LTD - 20/10/2028</t>
  </si>
  <si>
    <t>SURAJ ESTATE DEVELOPERS LTD</t>
  </si>
  <si>
    <t>INDIA SHELTER FINANCE CORPORATION LTD</t>
  </si>
  <si>
    <t>FIRSTSOURCE SOLUTIONS LTD</t>
  </si>
  <si>
    <t>HOME FIRST FINANCE COMPANY INDIA LTD</t>
  </si>
  <si>
    <t>PFIZER LTD</t>
  </si>
  <si>
    <t>APTUS VALUE HOUSING FINANCE INDIA LTD</t>
  </si>
  <si>
    <t>EMAMI LTD</t>
  </si>
  <si>
    <t>MOTHERSON SUMI WIRING INDIA LTD</t>
  </si>
  <si>
    <t>CENTURY PLYBOARDS (INDIA) LTD</t>
  </si>
  <si>
    <t>GUJARAT STATE FERTILIZERS &amp;CHEM LTD</t>
  </si>
  <si>
    <t>ZENSAR TECHNOLOGIES LTD</t>
  </si>
  <si>
    <t>RELIANCE INDUSTRIES LTD^</t>
  </si>
  <si>
    <t>ITC LTD^</t>
  </si>
  <si>
    <t>ACC LTD^</t>
  </si>
  <si>
    <t>HINDUSTAN UNILEVER LTD^</t>
  </si>
  <si>
    <t>BHARTI AIRTEL LTD^</t>
  </si>
  <si>
    <t>AUROBINDO PHARMA LTD^</t>
  </si>
  <si>
    <t>AMBUJA CEMENTS LTD^</t>
  </si>
  <si>
    <t>ACC LTD-FUT-25-JUL-24</t>
  </si>
  <si>
    <t>AMBUJA CEMENTS LTD-FUT-25-JUL-24</t>
  </si>
  <si>
    <t>AUROBINDO PHARMA LTD-FUT-25-JUL-24</t>
  </si>
  <si>
    <t>BHARTI AIRTEL LTD-FUT-25-JUL-24</t>
  </si>
  <si>
    <t>ITC LTD-FUT-25-JUL-24</t>
  </si>
  <si>
    <t>ACC LTD-FUT-27-JUN-24</t>
  </si>
  <si>
    <t>AMBUJA CEMENTS LTD-FUT-27-JUN-24</t>
  </si>
  <si>
    <t>AUROBINDO PHARMA LTD-FUT-27-JUN-24</t>
  </si>
  <si>
    <t>BHARTI AIRTEL LTD-FUT-27-JUN-24</t>
  </si>
  <si>
    <t>CUMMINS INDIA LTD-FUT-27-JUN-24</t>
  </si>
  <si>
    <t>ESCORTS KUBOTA LTD-FUT-27-JUN-24</t>
  </si>
  <si>
    <t>INTERGLOBE AVIATION LTD-FUT-27-JUN-24</t>
  </si>
  <si>
    <t>ITC LTD-FUT-27-JUN-24</t>
  </si>
  <si>
    <t>LTIMINDTREE LTD-FUT-27-JUN-24</t>
  </si>
  <si>
    <t>PERSISTENT SYSTEMS LTD-FUT-27-JUN-24</t>
  </si>
  <si>
    <t>POWER GRID CORPORATION OF INDIA LTD-FUT-27-JUN-24</t>
  </si>
  <si>
    <t>SIEMENS LTD-FUT-27-JUN-24</t>
  </si>
  <si>
    <t>TATA CONSUMER PRODUCTS LTD-FUT-27-JUN-24</t>
  </si>
  <si>
    <t>HINDUSTAN AERONAUTICS LTD</t>
  </si>
  <si>
    <t>ANGEL ONE LTD</t>
  </si>
  <si>
    <t>V-MART RETAIL LTD</t>
  </si>
  <si>
    <t>NEOGEN CHEMICALS LTD</t>
  </si>
  <si>
    <t>UJJIVAN SMALL FINANCE BANK LTD</t>
  </si>
  <si>
    <t>ERIS LIFESCIENCES LTD</t>
  </si>
  <si>
    <t>VRL LOGISTICS LTD</t>
  </si>
  <si>
    <t>MASTEK LTD</t>
  </si>
  <si>
    <t>TBO TEK LTD</t>
  </si>
  <si>
    <t>RATEGAIN TRAVEL TECHNOLOGIES LTD</t>
  </si>
  <si>
    <t>LATENT VIEW ANALYTICS LTD</t>
  </si>
  <si>
    <t>PG ELECTROPLAST LTD</t>
  </si>
  <si>
    <t>JK TYRE &amp; INDUSTRIES LTD</t>
  </si>
  <si>
    <t>CENTRAL DEPOSITORY SERVICES (INDIA) LTD</t>
  </si>
  <si>
    <t>PRUDENT CORPORATE ADVISORY SERVICES LTD</t>
  </si>
  <si>
    <t>SPANDANA SPHOORTY FINANCIAL LTD</t>
  </si>
  <si>
    <t>FINO PAYMENTS BANK LTD</t>
  </si>
  <si>
    <t>BATA INDIA LTD</t>
  </si>
  <si>
    <t>TATA MOTORS LTD^</t>
  </si>
  <si>
    <t>SUN PHARMACEUTICAL INDUSTRIES LTD^</t>
  </si>
  <si>
    <t>INDUSIND BANK LTD^</t>
  </si>
  <si>
    <t>SIEMENS LTD^</t>
  </si>
  <si>
    <t>APOLLO HOSPITALS ENTERPRISE LTD^</t>
  </si>
  <si>
    <t>JSW STEEL LTD^</t>
  </si>
  <si>
    <t>HERO MOTOCORP LTD^</t>
  </si>
  <si>
    <t>MAHINDRA &amp; MAHINDRA LTD^</t>
  </si>
  <si>
    <t>TATA STEEL LTD^</t>
  </si>
  <si>
    <t>UPL LTD^</t>
  </si>
  <si>
    <t>HCL TECHNOLOGIES LTD^</t>
  </si>
  <si>
    <t>ULTRATECH CEMENT LTD^</t>
  </si>
  <si>
    <t>ABB INDIA LTD^</t>
  </si>
  <si>
    <t>ASHOK LEYLAND LTD^</t>
  </si>
  <si>
    <t>UNITED SPIRITS LTD^</t>
  </si>
  <si>
    <t>DABUR INDIA LTD^</t>
  </si>
  <si>
    <t>KOTAK MAHINDRA BANK LTD^</t>
  </si>
  <si>
    <t>TATA POWER COMPANY LTD^</t>
  </si>
  <si>
    <t>POWER GRID CORPORATION OF INDIA LTD^</t>
  </si>
  <si>
    <t>** LIC HOUSING FINANCE LTD - 25/04/2025 - ZCB</t>
  </si>
  <si>
    <t>** 07.58 % REC LTD - 31/05/2029</t>
  </si>
  <si>
    <t>** 07.82 % BAJAJ FINANCE LTD - 31/01/2034</t>
  </si>
  <si>
    <t>** 08.30 % CHOLAMANDALAM INVT &amp; FIN  CO LTD - 12/12/2025</t>
  </si>
  <si>
    <t>** 08.30 % REC LTD - 10/04/2025</t>
  </si>
  <si>
    <t>** 07.41 % INDIAN RAILWAYS FINANCE CORPORATION LTD - 15/10/2026</t>
  </si>
  <si>
    <t>** 07.73 % LIC HOUSING FINANCE LTD - 22/03/2034</t>
  </si>
  <si>
    <t>** 08.20 % TATA REALTY AND INFRASTRUCTURE LTD - 03/05/2026</t>
  </si>
  <si>
    <t>** 08.70 % BHARTI TELECOM LTD - 05/12/2025</t>
  </si>
  <si>
    <t>** 06.88 % REC LTD - 20/03/2025</t>
  </si>
  <si>
    <t>** 08.50 % MUTHOOT FINANCE LTD - 29/01/2026</t>
  </si>
  <si>
    <t>** 06.25 % LIC HOUSING FINANCE LTD - 20/06/2025</t>
  </si>
  <si>
    <t>** 07.70 % REC LTD - 31/08/2026</t>
  </si>
  <si>
    <t>** 07.75 % NUVOCO VISTAS CORPORATION LTD - 28/08/2025</t>
  </si>
  <si>
    <t>** 08.52 % LIC HOUSING FINANCE LTD - 03/03/2025</t>
  </si>
  <si>
    <t>** 07.92 % CHOLAMANDALAM INVT &amp; FIN  CO LTD - 08/07/2025</t>
  </si>
  <si>
    <t>** 07.13 % NHPC LTD - 11/02/2028</t>
  </si>
  <si>
    <t>** 06.49 % CITRA REAL ESTATE LTD - 01/07/2024</t>
  </si>
  <si>
    <t>ABB INDIA LTD-FUT-25-JUL-24</t>
  </si>
  <si>
    <t>APOLLO HOSPITALS ENTERPRISE LTD-FUT-25-JUL-24</t>
  </si>
  <si>
    <t>ASHOK LEYLAND LTD-FUT-25-JUL-24</t>
  </si>
  <si>
    <t>DABUR INDIA LTD-FUT-25-JUL-24</t>
  </si>
  <si>
    <t>HCL TECHNOLOGIES LTD-FUT-25-JUL-24</t>
  </si>
  <si>
    <t>HERO MOTOCORP LTD-FUT-25-JUL-24</t>
  </si>
  <si>
    <t>INDUSIND BANK LTD-FUT-25-JUL-24</t>
  </si>
  <si>
    <t>JSW STEEL LTD-FUT-25-JUL-24</t>
  </si>
  <si>
    <t>KOTAK MAHINDRA BANK LTD-FUT-25-JUL-24</t>
  </si>
  <si>
    <t>MAHINDRA &amp; MAHINDRA LTD-FUT-25-JUL-24</t>
  </si>
  <si>
    <t>POWER GRID CORPORATION OF INDIA LTD-FUT-25-JUL-24</t>
  </si>
  <si>
    <t>SIEMENS LTD-FUT-25-JUL-24</t>
  </si>
  <si>
    <t>SUN PHARMACEUTICAL INDUSTRIES LTD-FUT-25-JUL-24</t>
  </si>
  <si>
    <t>TATA MOTORS LTD-FUT-25-JUL-24</t>
  </si>
  <si>
    <t>TATA POWER COMPANY LTD-FUT-25-JUL-24</t>
  </si>
  <si>
    <t>TATA STEEL LTD-FUT-25-JUL-24</t>
  </si>
  <si>
    <t>ULTRATECH CEMENT LTD-FUT-25-JUL-24</t>
  </si>
  <si>
    <t>UNITED SPIRITS LTD-FUT-25-JUL-24</t>
  </si>
  <si>
    <t>UPL LTD-FUT-25-JUL-24</t>
  </si>
  <si>
    <t>ASIAN PAINTS (INDIA) LTD-FUT-25-JUL-24</t>
  </si>
  <si>
    <t>ABB INDIA LTD-FUT-27-JUN-24</t>
  </si>
  <si>
    <t>APOLLO HOSPITALS ENTERPRISE LTD-FUT-27-JUN-24</t>
  </si>
  <si>
    <t>ASIAN PAINTS (INDIA) LTD-FUT-27-JUN-24</t>
  </si>
  <si>
    <t>BHARAT PETROLEUM CORPORATION LTD-FUT-27-JUN-24</t>
  </si>
  <si>
    <t>CIPLA LTD-FUT-27-JUN-24</t>
  </si>
  <si>
    <t>DABUR INDIA LTD-FUT-27-JUN-24</t>
  </si>
  <si>
    <t>HCL TECHNOLOGIES LTD-FUT-27-JUN-24</t>
  </si>
  <si>
    <t>HERO MOTOCORP LTD-FUT-27-JUN-24</t>
  </si>
  <si>
    <t>JSW STEEL LTD-FUT-27-JUN-24</t>
  </si>
  <si>
    <t>KOTAK MAHINDRA BANK LTD-FUT-27-JUN-24</t>
  </si>
  <si>
    <t>MAHINDRA &amp; MAHINDRA LTD-FUT-27-JUN-24</t>
  </si>
  <si>
    <t>TATA MOTORS LTD-FUT-27-JUN-24</t>
  </si>
  <si>
    <t>TATA POWER COMPANY LTD-FUT-27-JUN-24</t>
  </si>
  <si>
    <t>TATA STEEL LTD-FUT-27-JUN-24</t>
  </si>
  <si>
    <t>UNITED SPIRITS LTD-FUT-27-JUN-24</t>
  </si>
  <si>
    <t>UPL LTD-FUT-27-JUN-24</t>
  </si>
  <si>
    <t>MULTI COMMODITY EXCHANGE OF IND LTD</t>
  </si>
  <si>
    <t>INDIAN ENERGY EXCHANGE LTD</t>
  </si>
  <si>
    <t>ADITYA BIRLA CAPITAL LTD</t>
  </si>
  <si>
    <t>L&amp;T FINANCE LTD</t>
  </si>
  <si>
    <t>MANAPPURAM FINANCE LTD</t>
  </si>
  <si>
    <t>ATUL LTD</t>
  </si>
  <si>
    <t>BALRAMPUR CHINI MILLS LTD^</t>
  </si>
  <si>
    <t>GODREJ CONSUMER PRODUCTS LTD^</t>
  </si>
  <si>
    <t>J K CEMENT LTD^</t>
  </si>
  <si>
    <t>TATA CONSUMER PRODUCTS LTD^</t>
  </si>
  <si>
    <t>COAL INDIA LTD^</t>
  </si>
  <si>
    <t>THE RAMCO CEMENTS LTD^</t>
  </si>
  <si>
    <t>CHOLAMANDALAM INVESTMENT &amp; FINANCE CO LTD^</t>
  </si>
  <si>
    <t>INDIAN HOTELS CO. LTD^</t>
  </si>
  <si>
    <t>TORRENT PHARMACEUTICALS LTD^</t>
  </si>
  <si>
    <t>GAIL ( INDIA ) LTD^</t>
  </si>
  <si>
    <t>ICICI PRUDENTIAL LIFE INSURANCE COMPANY LTD^</t>
  </si>
  <si>
    <t>PERSISTENT SYSTEMS LTD^</t>
  </si>
  <si>
    <t>PI INDUSTRIES LTD^</t>
  </si>
  <si>
    <t>FEDERAL BANK LTD^</t>
  </si>
  <si>
    <t>SUN TV NETWORK LTD^</t>
  </si>
  <si>
    <t>DR. LAL PATH LABS LTD^</t>
  </si>
  <si>
    <t>APOLLO TYRES LTD^</t>
  </si>
  <si>
    <t>BHARAT ELECTRONICS LTD^</t>
  </si>
  <si>
    <t>HDFC LIFE INSURANCE CO. LTD^</t>
  </si>
  <si>
    <t>BHARAT FORGE LTD^</t>
  </si>
  <si>
    <t>CHAMBAL FERTILISER &amp; CHEMICALS LTD^</t>
  </si>
  <si>
    <t>GRANULES INDIA LTD^</t>
  </si>
  <si>
    <t>DALMIA BHARAT LTD^</t>
  </si>
  <si>
    <t>IDFC FIRST BANK LTD^</t>
  </si>
  <si>
    <t>ESCORTS KUBOTA LTD^</t>
  </si>
  <si>
    <t>CIPLA LTD^</t>
  </si>
  <si>
    <t>CAN FIN HOMES LTD^</t>
  </si>
  <si>
    <t>BATA INDIA LTD^</t>
  </si>
  <si>
    <t>PIDILITE INDUSTRIES  LTD^</t>
  </si>
  <si>
    <t>JINDAL STEEL &amp; POWER LTD^</t>
  </si>
  <si>
    <t>SHRIRAM FINANCE LTD^</t>
  </si>
  <si>
    <t>TATA COMMUNICATIONS LTD^</t>
  </si>
  <si>
    <t>BAJAJ FINSERV LTD^</t>
  </si>
  <si>
    <t>GUJ NARMADA VALLEY FER. &amp; CHEM. LTD^</t>
  </si>
  <si>
    <t>SRF LTD^</t>
  </si>
  <si>
    <t>LUPIN LTD^</t>
  </si>
  <si>
    <t>VOLTAS LTD^</t>
  </si>
  <si>
    <t>TVS MOTOR COMPANY LTD^</t>
  </si>
  <si>
    <t>BALKRISHNA INDUSTRIES LTD^</t>
  </si>
  <si>
    <t>ICICI LOMBARD GENERAL INSURANCE CO. LTD^</t>
  </si>
  <si>
    <t>ATUL LTD^</t>
  </si>
  <si>
    <t>MARICO LTD^</t>
  </si>
  <si>
    <t>ABBOTT INDIA LTD^</t>
  </si>
  <si>
    <t>DEEPAK NITRITE LTD^</t>
  </si>
  <si>
    <t>PIRAMAL ENTERPRISES LTD^</t>
  </si>
  <si>
    <t>AARTI INDUSTRIES LTD^</t>
  </si>
  <si>
    <t>MANAPPURAM FINANCE LTD^</t>
  </si>
  <si>
    <t>MRF LTD^</t>
  </si>
  <si>
    <t>CITY UNION BANK LTD^</t>
  </si>
  <si>
    <t>HINDUSTAN COPPER LTD^</t>
  </si>
  <si>
    <t>ALKEM LABORATORIES LTD^</t>
  </si>
  <si>
    <t>BHARAT PETROLEUM CORPORATION LTD^</t>
  </si>
  <si>
    <t>CROMPTON GREAVES CONSUMER ELECTRICALS LTD^</t>
  </si>
  <si>
    <t>BIRLASOFT LTD^</t>
  </si>
  <si>
    <t>BANDHAN BANK LTD^</t>
  </si>
  <si>
    <t>LTIMINDTREE LTD^</t>
  </si>
  <si>
    <t>GLENMARK PHARMACEUTICALS LTD^</t>
  </si>
  <si>
    <t>HINDUSTAN PETROLEUM CORPORATION LTD^</t>
  </si>
  <si>
    <t>MPHASIS LTD^</t>
  </si>
  <si>
    <t>CONTAINER CORPORATION OF INDIA LTD^</t>
  </si>
  <si>
    <t>IDFC LTD^</t>
  </si>
  <si>
    <t>ADANI ENTERPRISES LTD^</t>
  </si>
  <si>
    <t>LAURUS LABS LTD^</t>
  </si>
  <si>
    <t>INDRAPRASTHA GAS LTD^</t>
  </si>
  <si>
    <t>STEEL AUTHORITY INDIA LTD^</t>
  </si>
  <si>
    <t>BIOCON LTD^</t>
  </si>
  <si>
    <t>BRITANNIA INDUSTRIES LTD^</t>
  </si>
  <si>
    <t>WIPRO LTD^</t>
  </si>
  <si>
    <t>NMDC LTD^</t>
  </si>
  <si>
    <t>L&amp;T FINANCE LTD^</t>
  </si>
  <si>
    <t>NATIONAL ALUMINIUM CO. LTD^</t>
  </si>
  <si>
    <t>TRENT LTD^</t>
  </si>
  <si>
    <t>EXIDE INDUSTRIES LTD^</t>
  </si>
  <si>
    <t>BERGER PAINTS INDIA LTD^</t>
  </si>
  <si>
    <t>RBL BANK LTD^</t>
  </si>
  <si>
    <t>INFO EDGE (INDIA) LTD^</t>
  </si>
  <si>
    <t>ADITYA BIRLA CAPITAL LTD^</t>
  </si>
  <si>
    <t>INDUS TOWERS LTD^</t>
  </si>
  <si>
    <t>HAVELLS INDIA LTD^</t>
  </si>
  <si>
    <t>PETRONET LNG LTD^</t>
  </si>
  <si>
    <t>SHREE CEMENT LTD^</t>
  </si>
  <si>
    <t>INDIAN OIL CORPORATION LTD^</t>
  </si>
  <si>
    <t>HDFC ASSET MANAGEMENT COMPANY LTD^</t>
  </si>
  <si>
    <t>ZYDUS LIFESCIENCES LTD^</t>
  </si>
  <si>
    <t>INDIAN ENERGY EXCHANGE LTD^</t>
  </si>
  <si>
    <t>MULTI COMMODITY EXCHANGE OF IND LTD^</t>
  </si>
  <si>
    <t>OBEROI REALTY LTD^</t>
  </si>
  <si>
    <t>LIC HOUSING FINANCE LTD^</t>
  </si>
  <si>
    <t>ORACLE FINANCIALS SERVICES SOFT LTD^</t>
  </si>
  <si>
    <t>POWER FINANCE CORPORATION  LTD^</t>
  </si>
  <si>
    <t>NESTLE INDIA LTD^</t>
  </si>
  <si>
    <t>DIXON TECHNOLOGIES (INDIA) LTD^</t>
  </si>
  <si>
    <t>BHARAT HEAVY ELECTRICALS LTD^</t>
  </si>
  <si>
    <t>INTERGLOBE AVIATION LTD^</t>
  </si>
  <si>
    <t>INDIAN RAILWAY CATERING AND TOURISM CORPORATION LTD^</t>
  </si>
  <si>
    <t>POLYCAB INDIA LTD^</t>
  </si>
  <si>
    <t>REC LTD^</t>
  </si>
  <si>
    <t>HINDUSTAN AERONAUTICS LTD^</t>
  </si>
  <si>
    <t>VEDANTA LTD^</t>
  </si>
  <si>
    <t>BAJAJ AUTO LTD^</t>
  </si>
  <si>
    <t>VODAFONE IDEA LTD^</t>
  </si>
  <si>
    <t>** 08.60 % BHARTI TELECOM LTD - 05/12/2024</t>
  </si>
  <si>
    <t>** 06.75 % L&amp;T FINANCE LTD - 01/11/2024</t>
  </si>
  <si>
    <t>** 08.70 % BHARTI TELECOM LTD - 21/11/2024</t>
  </si>
  <si>
    <t>** 05.40 % KOTAK MAHINDRA PRIME LTD - 20/09/2024</t>
  </si>
  <si>
    <t>** - CHOLAMANDALAM INVT &amp; FIN  CO LTD - CP - 24/01/2025</t>
  </si>
  <si>
    <t>** - AXIS SECURITIES LTD - CP - 20/02/2025</t>
  </si>
  <si>
    <t>** - AXIS SECURITIES LTD - CP - 13/09/2024</t>
  </si>
  <si>
    <t>** - ADITYA BIRLA FINANCE LTD - CP - 19/09/2024</t>
  </si>
  <si>
    <t>** - BAJAJ FINANCE LTD - CP - 09/01/2025</t>
  </si>
  <si>
    <t>** - ICICI SECURITIES LTD - CP - 25/02/2025</t>
  </si>
  <si>
    <t>AARTI INDUSTRIES LTD-FUT-25-JUL-24</t>
  </si>
  <si>
    <t>ABBOTT INDIA LTD-FUT-25-JUL-24</t>
  </si>
  <si>
    <t>ADANI ENTERPRISES LTD-FUT-25-JUL-24</t>
  </si>
  <si>
    <t>ADITYA BIRLA CAPITAL LTD-FUT-25-JUL-24</t>
  </si>
  <si>
    <t>ALKEM LABORATORIES LTD-FUT-25-JUL-24</t>
  </si>
  <si>
    <t>APOLLO TYRES LTD-FUT-25-JUL-24</t>
  </si>
  <si>
    <t>ATUL LTD-FUT-25-JUL-24</t>
  </si>
  <si>
    <t>BAJAJ AUTO LTD-FUT-25-JUL-24</t>
  </si>
  <si>
    <t>BAJAJ FINSERV LTD-FUT-25-JUL-24</t>
  </si>
  <si>
    <t>BALKRISHNA INDUSTRIES LTD-FUT-25-JUL-24</t>
  </si>
  <si>
    <t>BALRAMPUR CHINI MILLS LTD-FUT-25-JUL-24</t>
  </si>
  <si>
    <t>BANDHAN BANK LTD-FUT-25-JUL-24</t>
  </si>
  <si>
    <t>BATA INDIA LTD-FUT-25-JUL-24</t>
  </si>
  <si>
    <t>BERGER PAINTS INDIA LTD-FUT-25-JUL-24</t>
  </si>
  <si>
    <t>BHARAT ELECTRONICS LTD-FUT-25-JUL-24</t>
  </si>
  <si>
    <t>BHARAT ELECTRONICS LTD-FUT-29-AUG-24</t>
  </si>
  <si>
    <t>BHARAT FORGE LTD-FUT-25-JUL-24</t>
  </si>
  <si>
    <t>BHARAT HEAVY ELECTRICALS LTD-FUT-25-JUL-24</t>
  </si>
  <si>
    <t>BHARAT PETROLEUM CORPORATION LTD-FUT-25-JUL-24</t>
  </si>
  <si>
    <t>BHARTI AIRTEL LTD-FUT-29-AUG-24</t>
  </si>
  <si>
    <t>BIOCON LTD-FUT-25-JUL-24</t>
  </si>
  <si>
    <t>BIRLASOFT LTD-FUT-25-JUL-24</t>
  </si>
  <si>
    <t>BRITANNIA INDUSTRIES LTD-FUT-25-JUL-24</t>
  </si>
  <si>
    <t>CAN FIN HOMES LTD-FUT-25-JUL-24</t>
  </si>
  <si>
    <t>CHAMBAL FERTILISER &amp; CHEMICALS LTD-FUT-25-JUL-24</t>
  </si>
  <si>
    <t>CHOLAMANDALAM INVESTMENT &amp; FINANCE CO LTD-FUT-25-JUL-24</t>
  </si>
  <si>
    <t>CIPLA LTD-FUT-25-JUL-24</t>
  </si>
  <si>
    <t>CITY UNION BANK LTD-FUT-25-JUL-24</t>
  </si>
  <si>
    <t>COAL INDIA LTD-FUT-25-JUL-24</t>
  </si>
  <si>
    <t>COAL INDIA LTD-FUT-29-AUG-24</t>
  </si>
  <si>
    <t>CONTAINER CORPORATION OF INDIA LTD-FUT-25-JUL-24</t>
  </si>
  <si>
    <t>CROMPTON GREAVES CONSUMER ELECTRICALS LTD-FUT-25-JUL-24</t>
  </si>
  <si>
    <t>DALMIA BHARAT LTD-FUT-25-JUL-24</t>
  </si>
  <si>
    <t>DEEPAK NITRITE LTD-FUT-25-JUL-24</t>
  </si>
  <si>
    <t>DIXON TECHNOLOGIES (INDIA) LTD-FUT-25-JUL-24</t>
  </si>
  <si>
    <t>DR. LAL PATH LABS LTD-FUT-25-JUL-24</t>
  </si>
  <si>
    <t>ESCORTS KUBOTA LTD-FUT-25-JUL-24</t>
  </si>
  <si>
    <t>EXIDE INDUSTRIES LTD-FUT-25-JUL-24</t>
  </si>
  <si>
    <t>FEDERAL BANK LTD-FUT-25-JUL-24</t>
  </si>
  <si>
    <t>GAIL ( INDIA ) LTD-FUT-25-JUL-24</t>
  </si>
  <si>
    <t>GLENMARK PHARMACEUTICALS LTD-FUT-25-JUL-24</t>
  </si>
  <si>
    <t>GODREJ CONSUMER PRODUCTS LTD-FUT-25-JUL-24</t>
  </si>
  <si>
    <t>GRANULES INDIA LTD-FUT-25-JUL-24</t>
  </si>
  <si>
    <t>GUJ NARMADA VALLEY FER. &amp; CHEM. LTD-FUT-25-JUL-24</t>
  </si>
  <si>
    <t>HAVELLS INDIA LTD-FUT-25-JUL-24</t>
  </si>
  <si>
    <t>HDFC ASSET MANAGEMENT COMPANY LTD-FUT-25-JUL-24</t>
  </si>
  <si>
    <t>HDFC LIFE INSURANCE CO. LTD-FUT-25-JUL-24</t>
  </si>
  <si>
    <t>HINDUSTAN AERONAUTICS LTD-FUT-25-JUL-24</t>
  </si>
  <si>
    <t>HINDUSTAN COPPER LTD-FUT-25-JUL-24</t>
  </si>
  <si>
    <t>HINDUSTAN PETROLEUM CORPORATION LTD-FUT-25-JUL-24</t>
  </si>
  <si>
    <t>ICICI BANK LTD-FUT-29-AUG-24</t>
  </si>
  <si>
    <t>ICICI LOMBARD GENERAL INSURANCE CO. LTD-FUT-25-JUL-24</t>
  </si>
  <si>
    <t>ICICI PRUDENTIAL LIFE INSURANCE COMPANY LTD-FUT-25-JUL-24</t>
  </si>
  <si>
    <t>IDFC FIRST BANK LTD-FUT-25-JUL-24</t>
  </si>
  <si>
    <t>IDFC LTD-FUT-25-JUL-24</t>
  </si>
  <si>
    <t>INDIAN ENERGY EXCHANGE LTD-FUT-25-JUL-24</t>
  </si>
  <si>
    <t>INDIAN HOTELS CO. LTD-FUT-25-JUL-24</t>
  </si>
  <si>
    <t>INDIAN OIL CORPORATION LTD-FUT-25-JUL-24</t>
  </si>
  <si>
    <t>INDIAN RAILWAY CATERING AND TOURISM CORPORATION LTD-FUT-25-JUL-24</t>
  </si>
  <si>
    <t>INDRAPRASTHA GAS LTD-FUT-25-JUL-24</t>
  </si>
  <si>
    <t>INDUS TOWERS LTD-FUT-25-JUL-24</t>
  </si>
  <si>
    <t>INFO EDGE (INDIA) LTD-FUT-25-JUL-24</t>
  </si>
  <si>
    <t>INTERGLOBE AVIATION LTD-FUT-25-JUL-24</t>
  </si>
  <si>
    <t>J K CEMENT LTD-FUT-25-JUL-24</t>
  </si>
  <si>
    <t>JINDAL STEEL &amp; POWER LTD-FUT-25-JUL-24</t>
  </si>
  <si>
    <t>L&amp;T FINANCE LTD-FUT-25-JUL-24</t>
  </si>
  <si>
    <t>LAURUS LABS LTD-FUT-25-JUL-24</t>
  </si>
  <si>
    <t>LIC HOUSING FINANCE LTD-FUT-25-JUL-24</t>
  </si>
  <si>
    <t>LTIMINDTREE LTD-FUT-25-JUL-24</t>
  </si>
  <si>
    <t>LUPIN LTD-FUT-25-JUL-24</t>
  </si>
  <si>
    <t>MANAPPURAM FINANCE LTD-FUT-25-JUL-24</t>
  </si>
  <si>
    <t>MARICO LTD-FUT-25-JUL-24</t>
  </si>
  <si>
    <t>MPHASIS LTD-FUT-25-JUL-24</t>
  </si>
  <si>
    <t>MRF LTD-FUT-25-JUL-24</t>
  </si>
  <si>
    <t>MULTI COMMODITY EXCHANGE OF IND LTD-FUT-25-JUL-24</t>
  </si>
  <si>
    <t>NATIONAL ALUMINIUM CO. LTD-FUT-25-JUL-24</t>
  </si>
  <si>
    <t>NESTLE INDIA LTD-FUT-25-JUL-24</t>
  </si>
  <si>
    <t>NMDC LTD-FUT-25-JUL-24</t>
  </si>
  <si>
    <t>OBEROI REALTY LTD-FUT-25-JUL-24</t>
  </si>
  <si>
    <t>ORACLE FINANCIALS SERVICES SOFT LTD-FUT-25-JUL-24</t>
  </si>
  <si>
    <t>PERSISTENT SYSTEMS LTD-FUT-25-JUL-24</t>
  </si>
  <si>
    <t>PETRONET LNG LTD-FUT-25-JUL-24</t>
  </si>
  <si>
    <t>PI INDUSTRIES LTD-FUT-25-JUL-24</t>
  </si>
  <si>
    <t>PIDILITE INDUSTRIES  LTD-FUT-25-JUL-24</t>
  </si>
  <si>
    <t>PIRAMAL ENTERPRISES LTD-FUT-25-JUL-24</t>
  </si>
  <si>
    <t>POLYCAB INDIA LTD-FUT-25-JUL-24</t>
  </si>
  <si>
    <t>POWER FINANCE CORPORATION  LTD-FUT-25-JUL-24</t>
  </si>
  <si>
    <t>RBL BANK LTD-FUT-25-JUL-24</t>
  </si>
  <si>
    <t>REC LTD-FUT-25-JUL-24</t>
  </si>
  <si>
    <t>SHREE CEMENT LTD-FUT-25-JUL-24</t>
  </si>
  <si>
    <t>SHRIRAM FINANCE LTD-FUT-25-JUL-24</t>
  </si>
  <si>
    <t>SRF LTD-FUT-25-JUL-24</t>
  </si>
  <si>
    <t>STEEL AUTHORITY INDIA LTD-FUT-25-JUL-24</t>
  </si>
  <si>
    <t>SUN TV NETWORK LTD-FUT-25-JUL-24</t>
  </si>
  <si>
    <t>TATA COMMUNICATIONS LTD-FUT-25-JUL-24</t>
  </si>
  <si>
    <t>TATA CONSUMER PRODUCTS LTD-FUT-25-JUL-24</t>
  </si>
  <si>
    <t>THE RAMCO CEMENTS LTD-FUT-25-JUL-24</t>
  </si>
  <si>
    <t>TORRENT PHARMACEUTICALS LTD-FUT-25-JUL-24</t>
  </si>
  <si>
    <t>TRENT LTD-FUT-25-JUL-24</t>
  </si>
  <si>
    <t>TVS MOTOR COMPANY LTD-FUT-25-JUL-24</t>
  </si>
  <si>
    <t>VEDANTA LTD-FUT-25-JUL-24</t>
  </si>
  <si>
    <t>VODAFONE IDEA LTD-FUT-25-JUL-24</t>
  </si>
  <si>
    <t>VOLTAS LTD-FUT-25-JUL-24</t>
  </si>
  <si>
    <t>WIPRO LTD-FUT-25-JUL-24</t>
  </si>
  <si>
    <t>ZYDUS LIFESCIENCES LTD-FUT-25-JUL-24</t>
  </si>
  <si>
    <t>GODREJ PROPERTIES LTD-FUT-25-JUL-24</t>
  </si>
  <si>
    <t>INDIA CEMENTS LTD-FUT-25-JUL-24</t>
  </si>
  <si>
    <t>AARTI INDUSTRIES LTD-FUT-27-JUN-24</t>
  </si>
  <si>
    <t>ABBOTT INDIA LTD-FUT-27-JUN-24</t>
  </si>
  <si>
    <t>ADANI ENTERPRISES LTD-FUT-27-JUN-24</t>
  </si>
  <si>
    <t>ADITYA BIRLA CAPITAL LTD-FUT-27-JUN-24</t>
  </si>
  <si>
    <t>ALKEM LABORATORIES LTD-FUT-27-JUN-24</t>
  </si>
  <si>
    <t>APOLLO TYRES LTD-FUT-27-JUN-24</t>
  </si>
  <si>
    <t>ATUL LTD-FUT-27-JUN-24</t>
  </si>
  <si>
    <t>AU SMALL FINANCE BANK LTD-FUT-27-JUN-24</t>
  </si>
  <si>
    <t>BAJAJ AUTO LTD-FUT-27-JUN-24</t>
  </si>
  <si>
    <t>BAJAJ FINSERV LTD-FUT-27-JUN-24</t>
  </si>
  <si>
    <t>BALKRISHNA INDUSTRIES LTD-FUT-27-JUN-24</t>
  </si>
  <si>
    <t>BALRAMPUR CHINI MILLS LTD-FUT-27-JUN-24</t>
  </si>
  <si>
    <t>BANDHAN BANK LTD-FUT-27-JUN-24</t>
  </si>
  <si>
    <t>BATA INDIA LTD-FUT-27-JUN-24</t>
  </si>
  <si>
    <t>BERGER PAINTS INDIA LTD-FUT-27-JUN-24</t>
  </si>
  <si>
    <t>BHARAT ELECTRONICS LTD-FUT-27-JUN-24</t>
  </si>
  <si>
    <t>BHARAT FORGE LTD-FUT-27-JUN-24</t>
  </si>
  <si>
    <t>BHARAT HEAVY ELECTRICALS LTD-FUT-27-JUN-24</t>
  </si>
  <si>
    <t>BIOCON LTD-FUT-27-JUN-24</t>
  </si>
  <si>
    <t>BIRLASOFT LTD-FUT-27-JUN-24</t>
  </si>
  <si>
    <t>BRITANNIA INDUSTRIES LTD-FUT-27-JUN-24</t>
  </si>
  <si>
    <t>CAN FIN HOMES LTD-FUT-27-JUN-24</t>
  </si>
  <si>
    <t>CHAMBAL FERTILISER &amp; CHEMICALS LTD-FUT-27-JUN-24</t>
  </si>
  <si>
    <t>CHOLAMANDALAM INVESTMENT &amp; FINANCE CO LTD-FUT-27-JUN-24</t>
  </si>
  <si>
    <t>CITY UNION BANK LTD-FUT-27-JUN-24</t>
  </si>
  <si>
    <t>COAL INDIA LTD-FUT-27-JUN-24</t>
  </si>
  <si>
    <t>COFORGE LTD-FUT-27-JUN-24</t>
  </si>
  <si>
    <t>COLGATE-PALMOLIVE INDIA LTD-FUT-27-JUN-24</t>
  </si>
  <si>
    <t>CONTAINER CORPORATION OF INDIA LTD-FUT-27-JUN-24</t>
  </si>
  <si>
    <t>CROMPTON GREAVES CONSUMER ELECTRICALS LTD-FUT-27-JUN-24</t>
  </si>
  <si>
    <t>DALMIA BHARAT LTD-FUT-27-JUN-24</t>
  </si>
  <si>
    <t>DEEPAK NITRITE LTD-FUT-27-JUN-24</t>
  </si>
  <si>
    <t>DIXON TECHNOLOGIES (INDIA) LTD-FUT-27-JUN-24</t>
  </si>
  <si>
    <t>DR REDDYs LABORATORIES LTD-FUT-27-JUN-24</t>
  </si>
  <si>
    <t>DR. LAL PATH LABS LTD-FUT-27-JUN-24</t>
  </si>
  <si>
    <t>EICHER MOTORS LTD-FUT-27-JUN-24</t>
  </si>
  <si>
    <t>EXIDE INDUSTRIES LTD-FUT-27-JUN-24</t>
  </si>
  <si>
    <t>FEDERAL BANK LTD-FUT-27-JUN-24</t>
  </si>
  <si>
    <t>GAIL ( INDIA ) LTD-FUT-27-JUN-24</t>
  </si>
  <si>
    <t>GLENMARK PHARMACEUTICALS LTD-FUT-27-JUN-24</t>
  </si>
  <si>
    <t>GODREJ CONSUMER PRODUCTS LTD-FUT-27-JUN-24</t>
  </si>
  <si>
    <t>GODREJ PROPERTIES LTD-FUT-27-JUN-24</t>
  </si>
  <si>
    <t>GRANULES INDIA LTD-FUT-27-JUN-24</t>
  </si>
  <si>
    <t>GUJ NARMADA VALLEY FER. &amp; CHEM. LTD-FUT-27-JUN-24</t>
  </si>
  <si>
    <t>HAVELLS INDIA LTD-FUT-27-JUN-24</t>
  </si>
  <si>
    <t>HDFC ASSET MANAGEMENT COMPANY LTD-FUT-27-JUN-24</t>
  </si>
  <si>
    <t>HDFC LIFE INSURANCE CO. LTD-FUT-27-JUN-24</t>
  </si>
  <si>
    <t>HINDUSTAN AERONAUTICS LTD-FUT-27-JUN-24</t>
  </si>
  <si>
    <t>HINDUSTAN COPPER LTD-FUT-27-JUN-24</t>
  </si>
  <si>
    <t>HINDUSTAN PETROLEUM CORPORATION LTD-FUT-27-JUN-24</t>
  </si>
  <si>
    <t>ICICI LOMBARD GENERAL INSURANCE CO. LTD-FUT-27-JUN-24</t>
  </si>
  <si>
    <t>IDFC FIRST BANK LTD-FUT-27-JUN-24</t>
  </si>
  <si>
    <t>IDFC LTD-FUT-27-JUN-24</t>
  </si>
  <si>
    <t>INDIA CEMENTS LTD-FUT-27-JUN-24</t>
  </si>
  <si>
    <t>INDIAMART INTERMESH LTD-FUT-27-JUN-24</t>
  </si>
  <si>
    <t>INDIAN ENERGY EXCHANGE LTD-FUT-27-JUN-24</t>
  </si>
  <si>
    <t>INDIAN HOTELS CO. LTD-FUT-27-JUN-24</t>
  </si>
  <si>
    <t>INDIAN OIL CORPORATION LTD-FUT-27-JUN-24</t>
  </si>
  <si>
    <t>INDIAN RAILWAY CATERING AND TOURISM CORPORATION LTD-FUT-27-JUN-24</t>
  </si>
  <si>
    <t>INDRAPRASTHA GAS LTD-FUT-27-JUN-24</t>
  </si>
  <si>
    <t>INDUS TOWERS LTD-FUT-27-JUN-24</t>
  </si>
  <si>
    <t>INFO EDGE (INDIA) LTD-FUT-27-JUN-24</t>
  </si>
  <si>
    <t>IPCA LABORATORIES LTD-FUT-27-JUN-24</t>
  </si>
  <si>
    <t>J K CEMENT LTD-FUT-27-JUN-24</t>
  </si>
  <si>
    <t>JINDAL STEEL &amp; POWER LTD-FUT-27-JUN-24</t>
  </si>
  <si>
    <t>L&amp;T FINANCE LTD-FUT-27-JUN-24</t>
  </si>
  <si>
    <t>LAURUS LABS LTD-FUT-27-JUN-24</t>
  </si>
  <si>
    <t>LIC HOUSING FINANCE LTD-FUT-27-JUN-24</t>
  </si>
  <si>
    <t>LUPIN LTD-FUT-27-JUN-24</t>
  </si>
  <si>
    <t>MAHANAGAR GAS LTD-FUT-27-JUN-24</t>
  </si>
  <si>
    <t>MANAPPURAM FINANCE LTD-FUT-27-JUN-24</t>
  </si>
  <si>
    <t>MARICO LTD-FUT-27-JUN-24</t>
  </si>
  <si>
    <t>MAX FINANCIAL SERVICES LTD-FUT-27-JUN-24</t>
  </si>
  <si>
    <t>METROPOLIS HEALTHCARE LTD-FUT-27-JUN-24</t>
  </si>
  <si>
    <t>MPHASIS LTD-FUT-27-JUN-24</t>
  </si>
  <si>
    <t>MRF LTD-FUT-27-JUN-24</t>
  </si>
  <si>
    <t>MULTI COMMODITY EXCHANGE OF IND LTD-FUT-27-JUN-24</t>
  </si>
  <si>
    <t>NATIONAL ALUMINIUM CO. LTD-FUT-27-JUN-24</t>
  </si>
  <si>
    <t>NAVIN FLUORINE INTERNATIONAL LTD-FUT-27-JUN-24</t>
  </si>
  <si>
    <t>NESTLE INDIA LTD-FUT-27-JUN-24</t>
  </si>
  <si>
    <t>NMDC LTD-FUT-27-JUN-24</t>
  </si>
  <si>
    <t>OBEROI REALTY LTD-FUT-27-JUN-24</t>
  </si>
  <si>
    <t>ORACLE FINANCIALS SERVICES SOFT LTD-FUT-27-JUN-24</t>
  </si>
  <si>
    <t>PETRONET LNG LTD-FUT-27-JUN-24</t>
  </si>
  <si>
    <t>PI INDUSTRIES LTD-FUT-27-JUN-24</t>
  </si>
  <si>
    <t>PIDILITE INDUSTRIES  LTD-FUT-27-JUN-24</t>
  </si>
  <si>
    <t>PIRAMAL ENTERPRISES LTD-FUT-27-JUN-24</t>
  </si>
  <si>
    <t>POLYCAB INDIA LTD-FUT-27-JUN-24</t>
  </si>
  <si>
    <t>POWER FINANCE CORPORATION  LTD-FUT-27-JUN-24</t>
  </si>
  <si>
    <t>PVR INOX LTD-FUT-27-JUN-24</t>
  </si>
  <si>
    <t>RBL BANK LTD-FUT-27-JUN-24</t>
  </si>
  <si>
    <t>REC LTD-FUT-27-JUN-24</t>
  </si>
  <si>
    <t>SAMVARDHANA MOTHERSON INTERNATIONAL LTD-FUT-27-JUN-24</t>
  </si>
  <si>
    <t>SHREE CEMENT LTD-FUT-27-JUN-24</t>
  </si>
  <si>
    <t>SHRIRAM FINANCE LTD-FUT-27-JUN-24</t>
  </si>
  <si>
    <t>SRF LTD-FUT-27-JUN-24</t>
  </si>
  <si>
    <t>STEEL AUTHORITY INDIA LTD-FUT-27-JUN-24</t>
  </si>
  <si>
    <t>SUN PHARMACEUTICAL INDUSTRIES LTD-FUT-27-JUN-24</t>
  </si>
  <si>
    <t>SYNGENE INTERNATIONAL LTD-FUT-27-JUN-24</t>
  </si>
  <si>
    <t>TATA CHEMICALS LTD-FUT-27-JUN-24</t>
  </si>
  <si>
    <t>TATA COMMUNICATIONS LTD-FUT-27-JUN-24</t>
  </si>
  <si>
    <t>THE RAMCO CEMENTS LTD-FUT-27-JUN-24</t>
  </si>
  <si>
    <t>TORRENT PHARMACEUTICALS LTD-FUT-27-JUN-24</t>
  </si>
  <si>
    <t>TRENT LTD-FUT-27-JUN-24</t>
  </si>
  <si>
    <t>TVS MOTOR COMPANY LTD-FUT-27-JUN-24</t>
  </si>
  <si>
    <t>VEDANTA LTD-FUT-27-JUN-24</t>
  </si>
  <si>
    <t>VODAFONE IDEA LTD-FUT-27-JUN-24</t>
  </si>
  <si>
    <t>VOLTAS LTD-FUT-27-JUN-24</t>
  </si>
  <si>
    <t>WIPRO LTD-FUT-27-JUN-24</t>
  </si>
  <si>
    <t>ZEE ENTERTAINMENT ENTERPRISES LTD-FUT-27-JUN-24</t>
  </si>
  <si>
    <t>ZYDUS LIFESCIENCES LTD-FUT-27-JUN-24</t>
  </si>
  <si>
    <t>NOTE:</t>
  </si>
  <si>
    <t>There are no investments in Partly Paid up Debentures.</t>
  </si>
  <si>
    <t>MUTUAL FUND INVESTMENTS ARE SUBJECT TO MARKET RISKS, READ ALL SCHEME RELATED DOCUMENTS CAREFULLY.</t>
  </si>
  <si>
    <t>None of the schemes of Tata Mutual Fund have participated in Credit Default Swaps (CDS) from 1st June 2024 to 30th June 2024</t>
  </si>
  <si>
    <t>There were no Repo Transactions in Corporate Debt Securities from1st June 2024 to 30th June 2024</t>
  </si>
  <si>
    <t>There were No transactions in Interest Rate Futures (IRFs) from1st June 2024 to 30th June 2024</t>
  </si>
  <si>
    <t>There were Fresh Intra - Scheme Investments from 1st June 2024 to 30th June 2024,but the previous Intra scheme Investments still continue.</t>
  </si>
  <si>
    <t>There were no Covered Call Transactions from1st June 2024 to 30th June 2024</t>
  </si>
  <si>
    <t>A) COMMODITIES PHYSICAL</t>
  </si>
  <si>
    <t>B) LISTED ON COMMODITY EXCHANGES (Quantity in Lots)</t>
  </si>
  <si>
    <t>Commonodities &amp; Commodities related Total</t>
  </si>
  <si>
    <t xml:space="preserve">^ Hedging positions through Commodity futures (ETCDs) as on </t>
  </si>
  <si>
    <t>Long/(Short)</t>
  </si>
  <si>
    <t>Current Price of the contract  </t>
  </si>
  <si>
    <t>@</t>
  </si>
  <si>
    <t>SILVER</t>
  </si>
  <si>
    <t>SILVERFUTMCXJUL2024CFUT</t>
  </si>
  <si>
    <t>@ Included in Total Margins provided in Table 'Disclosure of Funds parked in short term deposits as Margin Deposit as of 31st May 2024</t>
  </si>
  <si>
    <t>Total exposure due to commodity futures (ETCDs) (Hedging Positions)  as a % age of net assets:</t>
  </si>
  <si>
    <t xml:space="preserve">Other than Hedging positions through Commodity futures (ETCD) as on </t>
  </si>
  <si>
    <t>Long/Short (Lots)</t>
  </si>
  <si>
    <t>GOLDFUTMCXAUG2024CFUT</t>
  </si>
  <si>
    <t>SILVERMFUTMCXAUG2024CFUT</t>
  </si>
  <si>
    <t xml:space="preserve">Total exposure due to Commodity futures (non hedging positions) as a %age of net assets </t>
  </si>
  <si>
    <t>Total Number of Contracts where Commodities futures (ETCDs) were Bought:</t>
  </si>
  <si>
    <t>No.</t>
  </si>
  <si>
    <t>SILVER (30 KG) COMMODITYJUL2024CFUT</t>
  </si>
  <si>
    <t>GOLD (1 KG-1000 GMS) COMMODITYAUG2024CFUT</t>
  </si>
  <si>
    <t>ZINC (5 MT-5000 GMS) COMMODITYJUN2024CFUT</t>
  </si>
  <si>
    <t>Total Number of Contracts where Commodities futures (ETCDs) were Sold:</t>
  </si>
  <si>
    <t>Gross Notional Value of Contracts where Commodities futures (ETCDs) were Bought:</t>
  </si>
  <si>
    <t>Gross Notional Value of Contracts where Commodities futures (ETCDs) were Sold:</t>
  </si>
  <si>
    <t>GOLDFUTMCXOCT2024CFUT</t>
  </si>
  <si>
    <t>SILVERFUTMCXSEP2024CFUT</t>
  </si>
  <si>
    <t>ALUMINIUMFMCXJUL2024CFUT</t>
  </si>
  <si>
    <t>COPPERMCXJUL2024CFUT</t>
  </si>
  <si>
    <t>CRUDEOILFUMCXJUL2024CFUT</t>
  </si>
  <si>
    <t>MCXBULLDEXMCXJUL2024CFUT</t>
  </si>
  <si>
    <t>ZINCFUTMCXJUL2024CFUT</t>
  </si>
  <si>
    <t>SILVERM</t>
  </si>
  <si>
    <t>SILVER MINI (5 KGS) COMMODITYJUN2024CFUT</t>
  </si>
  <si>
    <t>GOLD MINI (100 GRAMS) COMMODITYJUN2024CFUT</t>
  </si>
  <si>
    <t>GOLD MINI (100 GRAMS) COMMODITYJUL2024CFUT</t>
  </si>
  <si>
    <t>CRUDE OIL (100 BARRELS) COMMODITYJUN2024CFUT</t>
  </si>
  <si>
    <t>COPPER (2500 KGS) COMMODITYJUN2024CFUT</t>
  </si>
  <si>
    <t>ALUMINIUM (5 MT-5000 GMS) COMMODITYJUN2024CFUT</t>
  </si>
  <si>
    <t>SILVER MINI (5 KGS) COMMODITYAUG2024CFUT</t>
  </si>
  <si>
    <t>MCXBULLDEXJUN2024CFUT</t>
  </si>
  <si>
    <t>DIVIDEND DECLARED: Please refer Dividend History</t>
  </si>
  <si>
    <t>Scheme Risk-O-Meter and Scheme Benchmark Risk-O-Meter as of 30th June  2024</t>
  </si>
  <si>
    <t>Serial No.</t>
  </si>
  <si>
    <t>Scheme Name</t>
  </si>
  <si>
    <t>Scheme             Risk- O-Meter</t>
  </si>
  <si>
    <t>Scheme Bench Mark</t>
  </si>
  <si>
    <t>Benchmark     Risk-O-Meter</t>
  </si>
  <si>
    <t>1</t>
  </si>
  <si>
    <t>NIFTY 50 Arbitrage</t>
  </si>
  <si>
    <t>CRISIL Hybrid 50+50 - Moderate Index</t>
  </si>
  <si>
    <t>Nifty Financial Services</t>
  </si>
  <si>
    <t>Nifty 500</t>
  </si>
  <si>
    <t>CRISIL Corporate Bond A-II Index</t>
  </si>
  <si>
    <t>CRISIL IBX Gilt Index - April 2026</t>
  </si>
  <si>
    <t>Nifty IT</t>
  </si>
  <si>
    <t>NIFTY Equity Savings Index</t>
  </si>
  <si>
    <t>Nifty500 Shariah</t>
  </si>
  <si>
    <t>CRISIL Short Duration Debt A-II Index</t>
  </si>
  <si>
    <t>CRISIL Dynamic Gilt Index (AIII)</t>
  </si>
  <si>
    <t>Moderate</t>
  </si>
  <si>
    <t>Domestic Price of Gold</t>
  </si>
  <si>
    <t>High</t>
  </si>
  <si>
    <t>NIFTY Housing</t>
  </si>
  <si>
    <t>CRISIL Hybrid 35+65 - Aggressive Index</t>
  </si>
  <si>
    <t>Nifty India Consumption</t>
  </si>
  <si>
    <t>Nifty Pharma</t>
  </si>
  <si>
    <t>S&amp;P BSE India Infrastructure Index</t>
  </si>
  <si>
    <t>Very High</t>
  </si>
  <si>
    <t>NIFTY LargeMidcap 250</t>
  </si>
  <si>
    <t>Nifty 100</t>
  </si>
  <si>
    <t>CRISIL Liquid Debt A-I Index</t>
  </si>
  <si>
    <t>Nifty Midcap 150</t>
  </si>
  <si>
    <t>CRISIL Money Market A-I Index</t>
  </si>
  <si>
    <t>Composite Benchmark of 65% S&amp;P BSE 200 + 15% CRISIL Short Term Bond Index + 20% iComdex Composite Index (Total Return variant of the index (TRI) will be used for performance comparison).</t>
  </si>
  <si>
    <t>Nifty500 Multicap 50:25:25</t>
  </si>
  <si>
    <t>Nifty 50</t>
  </si>
  <si>
    <t>Nifty G-Sec Dec 2026 Index</t>
  </si>
  <si>
    <t>Nifty G-Sec Dec 2029 Index</t>
  </si>
  <si>
    <t>Nifty India Digital</t>
  </si>
  <si>
    <t>Nifty Midcap150 Momentum 50</t>
  </si>
  <si>
    <t>Nifty Private Bank</t>
  </si>
  <si>
    <t>Nifty SDL Plus AAA PSU Bond Dec 2027 60:40 Index</t>
  </si>
  <si>
    <t>CRISIL Liquid Overnight Index (AI)</t>
  </si>
  <si>
    <t>Low</t>
  </si>
  <si>
    <t>S&amp;P BSE 200</t>
  </si>
  <si>
    <t>Nifty Commodities</t>
  </si>
  <si>
    <t>CRISIL Short Term Debt Hybrid 75+25 Index</t>
  </si>
  <si>
    <t>CRISIL Hybrid 25+75 - Aggressive Index</t>
  </si>
  <si>
    <t>S&amp;P BSE Sensex</t>
  </si>
  <si>
    <t>Domestic Price of silver</t>
  </si>
  <si>
    <t>Nifty Smallcap 250</t>
  </si>
  <si>
    <t>CRISIL Low Duration Debt A-I Index</t>
  </si>
  <si>
    <t>CRISIL Ultra Short Duration Debt A-I Index</t>
  </si>
  <si>
    <t>Nifty MidSmall Healthcare</t>
  </si>
  <si>
    <t>NIFTY Auto</t>
  </si>
  <si>
    <t>NIFTY Financial Services</t>
  </si>
  <si>
    <t>Nifty Realty</t>
  </si>
  <si>
    <t>Nifty500 Multicap India Manufacturing 50:30:20</t>
  </si>
  <si>
    <t>Nifty500 Multicap Infrastructure 50:30:20</t>
  </si>
  <si>
    <t>SANOFI CONSUMER HEALTHCARE INDIA LTD ^</t>
  </si>
  <si>
    <t>DUM058A01010</t>
  </si>
  <si>
    <t>^ As per NSE circular SANOFI CONSUMER HEALTHCARE INDIA LTD ^ is DUMMY SANOFI INDIA LTD.</t>
  </si>
  <si>
    <t xml:space="preserve">SANOFI CONSUMER HEALTHCARE INDIA LTD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</si>
</sst>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 #,##0.00_ ;_ * \-#,##0.00_ ;_ * &quot;-&quot;??_ ;_ @_ "/>
    <numFmt numFmtId="165" formatCode="[$-409]d\-mmmm\-yyyy;@"/>
    <numFmt numFmtId="166" formatCode="0.00000"/>
    <numFmt numFmtId="167" formatCode="0.0000"/>
    <numFmt numFmtId="168" formatCode="#,##0.00000"/>
    <numFmt numFmtId="169" formatCode="######0.00000"/>
    <numFmt numFmtId="170" formatCode="#,##0.0000"/>
    <numFmt numFmtId="171" formatCode="[$-409]d\-mmm\-yy;@"/>
    <numFmt numFmtId="172" formatCode="0.00_);\(0.00\)"/>
  </numFmts>
  <fonts count="20" x14ac:knownFonts="1">
    <font>
      <sz val="10"/>
      <name val="Arial"/>
      <family val="2"/>
    </font>
    <font>
      <sz val="11"/>
      <color theme="1"/>
      <name val="Aptos Narrow"/>
      <family val="2"/>
      <scheme val="minor"/>
    </font>
    <font>
      <sz val="11"/>
      <color theme="1"/>
      <name val="Aptos Narrow"/>
      <family val="2"/>
      <scheme val="minor"/>
    </font>
    <font>
      <sz val="10"/>
      <name val="Arial"/>
      <family val="2"/>
    </font>
    <font>
      <u/>
      <sz val="10"/>
      <color indexed="12"/>
      <name val="Arial"/>
      <family val="2"/>
    </font>
    <font>
      <b/>
      <sz val="11"/>
      <name val="Calibri"/>
      <family val="2"/>
    </font>
    <font>
      <sz val="11"/>
      <name val="Calibri"/>
      <family val="2"/>
    </font>
    <font>
      <i/>
      <sz val="11"/>
      <name val="Calibri"/>
      <family val="2"/>
    </font>
    <font>
      <sz val="10"/>
      <color indexed="8"/>
      <name val="Arial"/>
      <family val="2"/>
    </font>
    <font>
      <b/>
      <sz val="11"/>
      <color theme="1"/>
      <name val="Calibri"/>
      <family val="2"/>
    </font>
    <font>
      <b/>
      <sz val="11"/>
      <color rgb="FF040C28"/>
      <name val="Calibri"/>
      <family val="2"/>
    </font>
    <font>
      <b/>
      <sz val="11"/>
      <color rgb="FF4D5156"/>
      <name val="Calibri"/>
      <family val="2"/>
    </font>
    <font>
      <u/>
      <sz val="11"/>
      <color indexed="12"/>
      <name val="Calibri"/>
      <family val="2"/>
    </font>
    <font>
      <sz val="11"/>
      <color rgb="FF000000"/>
      <name val="Calibri"/>
      <family val="2"/>
    </font>
    <font>
      <b/>
      <sz val="11"/>
      <color indexed="8"/>
      <name val="Calibri"/>
      <family val="2"/>
    </font>
    <font>
      <sz val="11"/>
      <color theme="1"/>
      <name val="Calibri"/>
      <family val="2"/>
    </font>
    <font>
      <sz val="11"/>
      <color indexed="8"/>
      <name val="Calibri"/>
      <family val="2"/>
    </font>
    <font>
      <sz val="10"/>
      <name val="Calibri"/>
      <family val="2"/>
    </font>
    <font>
      <b/>
      <sz val="14"/>
      <name val="Calibri"/>
      <family val="2"/>
    </font>
    <font>
      <sz val="11"/>
      <color rgb="FF000000"/>
      <name val="Aptos Narrow"/>
      <family val="2"/>
    </font>
  </fonts>
  <fills count="5">
    <fill>
      <patternFill patternType="none"/>
    </fill>
    <fill>
      <patternFill patternType="gray125"/>
    </fill>
    <fill>
      <patternFill patternType="solid">
        <fgColor indexed="44"/>
        <bgColor indexed="64"/>
      </patternFill>
    </fill>
    <fill>
      <patternFill patternType="solid">
        <fgColor theme="4" tint="0.39997558519241921"/>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s>
  <cellStyleXfs count="14">
    <xf numFmtId="0" fontId="0" fillId="0" borderId="0"/>
    <xf numFmtId="164" fontId="3" fillId="0" borderId="0" applyFont="0" applyFill="0" applyBorder="0" applyAlignment="0" applyProtection="0"/>
    <xf numFmtId="9" fontId="3" fillId="0" borderId="0" applyFont="0" applyFill="0" applyBorder="0" applyAlignment="0" applyProtection="0"/>
    <xf numFmtId="0" fontId="4" fillId="0" borderId="0" applyNumberFormat="0" applyFill="0" applyBorder="0" applyAlignment="0" applyProtection="0">
      <alignment vertical="top"/>
      <protection locked="0"/>
    </xf>
    <xf numFmtId="0" fontId="2" fillId="0" borderId="0"/>
    <xf numFmtId="0" fontId="8"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1" fillId="0" borderId="0"/>
    <xf numFmtId="43" fontId="16" fillId="0" borderId="0" applyFont="0" applyFill="0" applyBorder="0" applyAlignment="0" applyProtection="0"/>
    <xf numFmtId="0" fontId="3" fillId="0" borderId="0"/>
  </cellStyleXfs>
  <cellXfs count="235">
    <xf numFmtId="0" fontId="0" fillId="0" borderId="0" xfId="0"/>
    <xf numFmtId="0" fontId="5" fillId="0" borderId="1" xfId="0" applyFont="1" applyBorder="1" applyAlignment="1">
      <alignment vertical="center" wrapText="1"/>
    </xf>
    <xf numFmtId="0" fontId="6" fillId="0" borderId="1" xfId="0" applyFont="1" applyBorder="1" applyAlignment="1">
      <alignment horizontal="justify" vertical="center" wrapText="1"/>
    </xf>
    <xf numFmtId="0" fontId="6" fillId="0" borderId="1" xfId="0" applyFont="1" applyBorder="1"/>
    <xf numFmtId="2" fontId="6" fillId="0" borderId="1" xfId="0" applyNumberFormat="1" applyFont="1" applyBorder="1"/>
    <xf numFmtId="2" fontId="6" fillId="0" borderId="1" xfId="0" applyNumberFormat="1" applyFont="1" applyBorder="1" applyAlignment="1">
      <alignment wrapText="1"/>
    </xf>
    <xf numFmtId="0" fontId="6" fillId="0" borderId="1" xfId="0" applyFont="1" applyBorder="1" applyAlignment="1">
      <alignment wrapText="1"/>
    </xf>
    <xf numFmtId="0" fontId="6" fillId="0" borderId="1" xfId="0" applyFont="1" applyBorder="1" applyAlignment="1">
      <alignment vertical="center" wrapText="1"/>
    </xf>
    <xf numFmtId="0" fontId="5" fillId="0" borderId="1" xfId="0" applyFont="1" applyBorder="1"/>
    <xf numFmtId="2" fontId="5" fillId="0" borderId="1" xfId="0" applyNumberFormat="1" applyFont="1" applyBorder="1"/>
    <xf numFmtId="2" fontId="5" fillId="0" borderId="1" xfId="0" applyNumberFormat="1" applyFont="1" applyBorder="1" applyAlignment="1">
      <alignment wrapText="1"/>
    </xf>
    <xf numFmtId="0" fontId="6" fillId="0" borderId="0" xfId="0" applyFont="1"/>
    <xf numFmtId="0" fontId="6" fillId="0" borderId="1" xfId="0" applyFont="1" applyBorder="1" applyAlignment="1">
      <alignment horizontal="center"/>
    </xf>
    <xf numFmtId="2" fontId="6" fillId="0" borderId="0" xfId="0" applyNumberFormat="1" applyFont="1" applyAlignment="1">
      <alignment horizontal="right"/>
    </xf>
    <xf numFmtId="2" fontId="5" fillId="0" borderId="1" xfId="0" applyNumberFormat="1" applyFont="1" applyBorder="1" applyAlignment="1">
      <alignment horizontal="center"/>
    </xf>
    <xf numFmtId="0" fontId="6" fillId="0" borderId="0" xfId="0" applyFont="1" applyAlignment="1">
      <alignment wrapText="1"/>
    </xf>
    <xf numFmtId="0" fontId="6" fillId="0" borderId="1" xfId="0" applyFont="1" applyBorder="1" applyAlignment="1">
      <alignment horizontal="left" vertical="center" wrapText="1"/>
    </xf>
    <xf numFmtId="0" fontId="5" fillId="0" borderId="0" xfId="0" applyFont="1"/>
    <xf numFmtId="4" fontId="6" fillId="0" borderId="1" xfId="0" applyNumberFormat="1" applyFont="1" applyBorder="1" applyAlignment="1">
      <alignment horizontal="center"/>
    </xf>
    <xf numFmtId="2" fontId="6" fillId="0" borderId="1" xfId="0" applyNumberFormat="1" applyFont="1" applyBorder="1" applyAlignment="1">
      <alignment horizontal="center"/>
    </xf>
    <xf numFmtId="2" fontId="6" fillId="0" borderId="1" xfId="0" applyNumberFormat="1" applyFont="1" applyBorder="1" applyAlignment="1">
      <alignment horizontal="center" wrapText="1"/>
    </xf>
    <xf numFmtId="2" fontId="6" fillId="0" borderId="0" xfId="0" applyNumberFormat="1" applyFont="1"/>
    <xf numFmtId="2" fontId="6" fillId="0" borderId="1" xfId="0" applyNumberFormat="1" applyFont="1" applyBorder="1" applyAlignment="1">
      <alignment horizontal="right"/>
    </xf>
    <xf numFmtId="2" fontId="5" fillId="0" borderId="0" xfId="0" applyNumberFormat="1" applyFont="1" applyAlignment="1">
      <alignment horizontal="right"/>
    </xf>
    <xf numFmtId="2" fontId="5" fillId="0" borderId="1" xfId="0" applyNumberFormat="1" applyFont="1" applyBorder="1" applyAlignment="1">
      <alignment horizontal="right"/>
    </xf>
    <xf numFmtId="2" fontId="5" fillId="0" borderId="0" xfId="0" applyNumberFormat="1" applyFont="1"/>
    <xf numFmtId="0" fontId="6" fillId="0" borderId="3" xfId="0" applyFont="1" applyBorder="1"/>
    <xf numFmtId="0" fontId="5" fillId="0" borderId="3" xfId="0" applyFont="1" applyBorder="1"/>
    <xf numFmtId="2" fontId="6" fillId="0" borderId="5" xfId="0" applyNumberFormat="1" applyFont="1" applyBorder="1" applyAlignment="1">
      <alignment horizontal="right"/>
    </xf>
    <xf numFmtId="0" fontId="6" fillId="0" borderId="6" xfId="0" applyFont="1" applyBorder="1"/>
    <xf numFmtId="0" fontId="6" fillId="0" borderId="5" xfId="0" applyFont="1" applyBorder="1"/>
    <xf numFmtId="2" fontId="6" fillId="0" borderId="5" xfId="0" applyNumberFormat="1" applyFont="1" applyBorder="1"/>
    <xf numFmtId="2" fontId="6" fillId="0" borderId="4" xfId="0" applyNumberFormat="1" applyFont="1" applyBorder="1" applyAlignment="1">
      <alignment horizontal="right"/>
    </xf>
    <xf numFmtId="165" fontId="5" fillId="0" borderId="1" xfId="0" applyNumberFormat="1" applyFont="1" applyBorder="1"/>
    <xf numFmtId="10" fontId="6" fillId="0" borderId="1" xfId="2" applyNumberFormat="1" applyFont="1" applyBorder="1" applyAlignment="1">
      <alignment horizontal="left"/>
    </xf>
    <xf numFmtId="0" fontId="5" fillId="0" borderId="0" xfId="0" applyFont="1" applyAlignment="1">
      <alignment wrapText="1"/>
    </xf>
    <xf numFmtId="2" fontId="5" fillId="0" borderId="2" xfId="0" applyNumberFormat="1" applyFont="1" applyBorder="1" applyAlignment="1">
      <alignment horizontal="right"/>
    </xf>
    <xf numFmtId="0" fontId="5" fillId="0" borderId="2" xfId="0" applyFont="1" applyBorder="1"/>
    <xf numFmtId="2" fontId="5" fillId="0" borderId="2" xfId="0" applyNumberFormat="1" applyFont="1" applyBorder="1"/>
    <xf numFmtId="0" fontId="5" fillId="0" borderId="1" xfId="0" applyFont="1" applyBorder="1" applyAlignment="1">
      <alignment horizontal="center" vertical="center" wrapText="1"/>
    </xf>
    <xf numFmtId="2" fontId="5"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2" fontId="6" fillId="0" borderId="1" xfId="0" applyNumberFormat="1" applyFont="1" applyBorder="1" applyAlignment="1">
      <alignment horizontal="center" vertical="center" wrapText="1"/>
    </xf>
    <xf numFmtId="0" fontId="6" fillId="0" borderId="0" xfId="0" applyFont="1" applyAlignment="1">
      <alignment horizontal="center"/>
    </xf>
    <xf numFmtId="2" fontId="6" fillId="0" borderId="0" xfId="0" applyNumberFormat="1" applyFont="1" applyAlignment="1">
      <alignment horizontal="center"/>
    </xf>
    <xf numFmtId="0" fontId="12" fillId="0" borderId="0" xfId="3" applyFont="1" applyAlignment="1" applyProtection="1"/>
    <xf numFmtId="0" fontId="6" fillId="0" borderId="0" xfId="6" applyFont="1"/>
    <xf numFmtId="2" fontId="6" fillId="0" borderId="0" xfId="6" applyNumberFormat="1" applyFont="1" applyAlignment="1">
      <alignment horizontal="right"/>
    </xf>
    <xf numFmtId="0" fontId="6" fillId="0" borderId="1" xfId="6" applyFont="1" applyBorder="1" applyAlignment="1">
      <alignment horizontal="center" vertical="center"/>
    </xf>
    <xf numFmtId="2" fontId="6" fillId="0" borderId="1" xfId="6" applyNumberFormat="1" applyFont="1" applyBorder="1" applyAlignment="1">
      <alignment horizontal="center" vertical="center"/>
    </xf>
    <xf numFmtId="0" fontId="6" fillId="0" borderId="8" xfId="0" applyFont="1" applyBorder="1" applyAlignment="1">
      <alignment horizontal="center" vertical="center" wrapText="1"/>
    </xf>
    <xf numFmtId="2" fontId="6" fillId="0" borderId="1" xfId="0" applyNumberFormat="1" applyFont="1" applyBorder="1" applyAlignment="1">
      <alignment horizontal="justify" vertical="center" wrapText="1"/>
    </xf>
    <xf numFmtId="0" fontId="5" fillId="0" borderId="3" xfId="0" applyFont="1" applyBorder="1" applyAlignment="1">
      <alignment vertical="center" wrapText="1"/>
    </xf>
    <xf numFmtId="0" fontId="6" fillId="0" borderId="0" xfId="0" applyFont="1" applyAlignment="1">
      <alignment horizontal="center" vertical="center"/>
    </xf>
    <xf numFmtId="0" fontId="6" fillId="0" borderId="0" xfId="0" applyFont="1" applyAlignment="1">
      <alignment vertical="center" wrapText="1"/>
    </xf>
    <xf numFmtId="0" fontId="6" fillId="0" borderId="0" xfId="7" applyFont="1"/>
    <xf numFmtId="2" fontId="6" fillId="0" borderId="0" xfId="7" applyNumberFormat="1" applyFont="1" applyAlignment="1">
      <alignment horizontal="right"/>
    </xf>
    <xf numFmtId="4" fontId="6" fillId="0" borderId="0" xfId="6" applyNumberFormat="1" applyFont="1" applyAlignment="1">
      <alignment horizontal="center" vertical="center"/>
    </xf>
    <xf numFmtId="2" fontId="6" fillId="0" borderId="0" xfId="6" applyNumberFormat="1" applyFont="1" applyAlignment="1">
      <alignment horizontal="center"/>
    </xf>
    <xf numFmtId="0" fontId="5" fillId="0" borderId="0" xfId="8" applyFont="1"/>
    <xf numFmtId="4" fontId="6" fillId="0" borderId="0" xfId="7" applyNumberFormat="1" applyFont="1" applyAlignment="1">
      <alignment horizontal="right"/>
    </xf>
    <xf numFmtId="4" fontId="5" fillId="0" borderId="0" xfId="8" applyNumberFormat="1" applyFont="1" applyAlignment="1">
      <alignment horizontal="center"/>
    </xf>
    <xf numFmtId="0" fontId="5" fillId="0" borderId="0" xfId="6" applyFont="1"/>
    <xf numFmtId="4" fontId="6" fillId="0" borderId="0" xfId="8" applyNumberFormat="1" applyFont="1" applyAlignment="1">
      <alignment horizontal="center"/>
    </xf>
    <xf numFmtId="0" fontId="6" fillId="0" borderId="0" xfId="6" applyFont="1" applyAlignment="1">
      <alignment wrapText="1"/>
    </xf>
    <xf numFmtId="2" fontId="5" fillId="0" borderId="0" xfId="8" applyNumberFormat="1" applyFont="1" applyAlignment="1">
      <alignment horizontal="center"/>
    </xf>
    <xf numFmtId="2" fontId="5" fillId="0" borderId="0" xfId="6" applyNumberFormat="1" applyFont="1" applyAlignment="1">
      <alignment horizontal="right"/>
    </xf>
    <xf numFmtId="2" fontId="5" fillId="0" borderId="0" xfId="6" applyNumberFormat="1" applyFont="1"/>
    <xf numFmtId="0" fontId="5" fillId="0" borderId="0" xfId="6" applyFont="1" applyAlignment="1">
      <alignment vertical="center"/>
    </xf>
    <xf numFmtId="2" fontId="6" fillId="0" borderId="0" xfId="0" applyNumberFormat="1" applyFont="1" applyAlignment="1">
      <alignment horizontal="center" wrapText="1"/>
    </xf>
    <xf numFmtId="2" fontId="5" fillId="0" borderId="0" xfId="0" applyNumberFormat="1" applyFont="1" applyAlignment="1">
      <alignment horizontal="center"/>
    </xf>
    <xf numFmtId="4" fontId="5" fillId="0" borderId="0" xfId="6" applyNumberFormat="1" applyFont="1" applyAlignment="1">
      <alignment horizontal="center"/>
    </xf>
    <xf numFmtId="4" fontId="6" fillId="0" borderId="0" xfId="6" applyNumberFormat="1" applyFont="1" applyAlignment="1">
      <alignment horizontal="center"/>
    </xf>
    <xf numFmtId="2" fontId="6" fillId="0" borderId="0" xfId="7" applyNumberFormat="1" applyFont="1"/>
    <xf numFmtId="2" fontId="6" fillId="0" borderId="0" xfId="6" applyNumberFormat="1" applyFont="1"/>
    <xf numFmtId="2" fontId="6" fillId="0" borderId="0" xfId="6" applyNumberFormat="1" applyFont="1" applyAlignment="1">
      <alignment horizontal="right" vertical="center"/>
    </xf>
    <xf numFmtId="0" fontId="6" fillId="0" borderId="0" xfId="6" applyFont="1" applyAlignment="1">
      <alignment vertical="center"/>
    </xf>
    <xf numFmtId="4" fontId="6" fillId="0" borderId="1" xfId="6" applyNumberFormat="1" applyFont="1" applyBorder="1" applyAlignment="1">
      <alignment horizontal="right" vertical="center"/>
    </xf>
    <xf numFmtId="4" fontId="6" fillId="0" borderId="1" xfId="6" applyNumberFormat="1" applyFont="1" applyBorder="1" applyAlignment="1">
      <alignment horizontal="center" vertical="center"/>
    </xf>
    <xf numFmtId="0" fontId="6" fillId="0" borderId="1" xfId="6" applyFont="1" applyBorder="1" applyAlignment="1">
      <alignment vertical="center"/>
    </xf>
    <xf numFmtId="2" fontId="6" fillId="0" borderId="1" xfId="6" applyNumberFormat="1" applyFont="1" applyBorder="1" applyAlignment="1">
      <alignment horizontal="right" vertical="center"/>
    </xf>
    <xf numFmtId="2" fontId="5" fillId="0" borderId="1" xfId="6" applyNumberFormat="1" applyFont="1" applyBorder="1" applyAlignment="1">
      <alignment horizontal="center" vertical="center" wrapText="1"/>
    </xf>
    <xf numFmtId="0" fontId="5" fillId="0" borderId="1" xfId="6" applyFont="1" applyBorder="1" applyAlignment="1">
      <alignment horizontal="center" vertical="center" wrapText="1"/>
    </xf>
    <xf numFmtId="4" fontId="5" fillId="0" borderId="1" xfId="6" applyNumberFormat="1" applyFont="1" applyBorder="1" applyAlignment="1">
      <alignment horizontal="center" vertical="center" wrapText="1"/>
    </xf>
    <xf numFmtId="0" fontId="5" fillId="0" borderId="4" xfId="0" applyFont="1" applyBorder="1" applyAlignment="1">
      <alignment horizontal="center" vertical="center" wrapText="1"/>
    </xf>
    <xf numFmtId="2" fontId="5" fillId="0" borderId="9" xfId="0" applyNumberFormat="1" applyFont="1" applyBorder="1" applyAlignment="1">
      <alignment horizontal="center"/>
    </xf>
    <xf numFmtId="2" fontId="5" fillId="0" borderId="6" xfId="0" applyNumberFormat="1" applyFont="1" applyBorder="1" applyAlignment="1">
      <alignment horizontal="center"/>
    </xf>
    <xf numFmtId="0" fontId="6" fillId="0" borderId="12" xfId="0" applyFont="1" applyBorder="1" applyAlignment="1">
      <alignment horizontal="justify" vertical="center" wrapText="1"/>
    </xf>
    <xf numFmtId="0" fontId="5" fillId="0" borderId="17" xfId="0" applyFont="1" applyBorder="1" applyAlignment="1">
      <alignment vertical="center" wrapText="1"/>
    </xf>
    <xf numFmtId="2" fontId="5" fillId="0" borderId="1" xfId="0" applyNumberFormat="1" applyFont="1" applyBorder="1" applyAlignment="1">
      <alignment horizontal="left"/>
    </xf>
    <xf numFmtId="0" fontId="6" fillId="0" borderId="1" xfId="6" applyFont="1" applyBorder="1" applyAlignment="1">
      <alignment horizontal="center"/>
    </xf>
    <xf numFmtId="2" fontId="6" fillId="0" borderId="1" xfId="6" applyNumberFormat="1" applyFont="1" applyBorder="1" applyAlignment="1">
      <alignment horizontal="center"/>
    </xf>
    <xf numFmtId="0" fontId="6" fillId="0" borderId="1" xfId="6" applyFont="1" applyBorder="1"/>
    <xf numFmtId="0" fontId="6" fillId="0" borderId="1" xfId="0" applyFont="1" applyBorder="1" applyAlignment="1">
      <alignment horizontal="justify" wrapText="1"/>
    </xf>
    <xf numFmtId="4" fontId="6" fillId="0" borderId="1" xfId="6" applyNumberFormat="1" applyFont="1" applyBorder="1" applyAlignment="1">
      <alignment horizontal="center" wrapText="1"/>
    </xf>
    <xf numFmtId="171" fontId="6" fillId="0" borderId="1" xfId="0" applyNumberFormat="1" applyFont="1" applyBorder="1"/>
    <xf numFmtId="0" fontId="5" fillId="0" borderId="0" xfId="6" applyFont="1" applyAlignment="1">
      <alignment vertical="center" wrapText="1"/>
    </xf>
    <xf numFmtId="0" fontId="6" fillId="0" borderId="0" xfId="6" applyFont="1" applyAlignment="1">
      <alignment vertical="center" wrapText="1"/>
    </xf>
    <xf numFmtId="2" fontId="6" fillId="0" borderId="0" xfId="6" applyNumberFormat="1" applyFont="1" applyAlignment="1">
      <alignment horizontal="right" vertical="center" wrapText="1"/>
    </xf>
    <xf numFmtId="2" fontId="6" fillId="0" borderId="0" xfId="6" applyNumberFormat="1" applyFont="1" applyAlignment="1">
      <alignment vertical="center" wrapText="1"/>
    </xf>
    <xf numFmtId="4" fontId="5" fillId="0" borderId="0" xfId="6" applyNumberFormat="1" applyFont="1"/>
    <xf numFmtId="4" fontId="6" fillId="0" borderId="0" xfId="6" applyNumberFormat="1" applyFont="1"/>
    <xf numFmtId="4" fontId="6" fillId="0" borderId="0" xfId="6" applyNumberFormat="1" applyFont="1" applyAlignment="1">
      <alignment vertical="center"/>
    </xf>
    <xf numFmtId="0" fontId="6" fillId="0" borderId="8" xfId="0" applyFont="1" applyBorder="1"/>
    <xf numFmtId="0" fontId="13" fillId="0" borderId="1" xfId="0" applyFont="1" applyBorder="1" applyAlignment="1">
      <alignment horizontal="center" vertical="center"/>
    </xf>
    <xf numFmtId="0" fontId="9" fillId="0" borderId="1" xfId="4" applyFont="1" applyBorder="1" applyAlignment="1">
      <alignment horizontal="center"/>
    </xf>
    <xf numFmtId="0" fontId="5" fillId="0" borderId="0" xfId="0" applyFont="1" applyAlignment="1">
      <alignment vertical="center"/>
    </xf>
    <xf numFmtId="4" fontId="6" fillId="0" borderId="0" xfId="0" applyNumberFormat="1" applyFont="1" applyAlignment="1">
      <alignment horizontal="center" vertical="center"/>
    </xf>
    <xf numFmtId="4" fontId="6" fillId="0" borderId="0" xfId="0" applyNumberFormat="1" applyFont="1" applyAlignment="1">
      <alignment horizontal="center"/>
    </xf>
    <xf numFmtId="4" fontId="5" fillId="0" borderId="0" xfId="0" applyNumberFormat="1" applyFont="1" applyAlignment="1">
      <alignment horizontal="center"/>
    </xf>
    <xf numFmtId="0" fontId="5" fillId="0" borderId="0" xfId="0" applyFont="1" applyAlignment="1">
      <alignment vertical="center" wrapText="1"/>
    </xf>
    <xf numFmtId="0" fontId="14" fillId="0" borderId="0" xfId="0" applyFont="1" applyAlignment="1">
      <alignment vertical="center"/>
    </xf>
    <xf numFmtId="2" fontId="5" fillId="0" borderId="0" xfId="0" applyNumberFormat="1" applyFont="1" applyAlignment="1">
      <alignment horizontal="right" vertical="center"/>
    </xf>
    <xf numFmtId="172" fontId="5" fillId="0" borderId="4" xfId="0" applyNumberFormat="1" applyFont="1" applyBorder="1" applyAlignment="1">
      <alignment horizontal="center" vertical="center" wrapText="1"/>
    </xf>
    <xf numFmtId="172" fontId="14" fillId="0" borderId="4" xfId="9" applyNumberFormat="1" applyFont="1" applyFill="1" applyBorder="1" applyAlignment="1">
      <alignment horizontal="center" vertical="center" wrapText="1"/>
    </xf>
    <xf numFmtId="40" fontId="15" fillId="0" borderId="1" xfId="0" applyNumberFormat="1" applyFont="1" applyBorder="1" applyAlignment="1">
      <alignment horizontal="center"/>
    </xf>
    <xf numFmtId="40" fontId="6" fillId="0" borderId="1" xfId="0" applyNumberFormat="1" applyFont="1" applyBorder="1"/>
    <xf numFmtId="0" fontId="6" fillId="0" borderId="0" xfId="0" quotePrefix="1" applyFont="1" applyAlignment="1">
      <alignment vertical="center"/>
    </xf>
    <xf numFmtId="0" fontId="6" fillId="0" borderId="0" xfId="0" applyFont="1" applyAlignment="1">
      <alignment vertical="center"/>
    </xf>
    <xf numFmtId="2" fontId="6" fillId="0" borderId="0" xfId="0" applyNumberFormat="1" applyFont="1" applyAlignment="1">
      <alignment horizontal="right" vertical="center"/>
    </xf>
    <xf numFmtId="10" fontId="9" fillId="0" borderId="0" xfId="10" applyNumberFormat="1" applyFont="1" applyFill="1" applyAlignment="1">
      <alignment horizontal="center" vertical="center"/>
    </xf>
    <xf numFmtId="43" fontId="14" fillId="0" borderId="0" xfId="9" applyFont="1" applyFill="1" applyAlignment="1">
      <alignment vertical="center"/>
    </xf>
    <xf numFmtId="0" fontId="5" fillId="0" borderId="0" xfId="8" applyFont="1" applyAlignment="1">
      <alignment vertical="center"/>
    </xf>
    <xf numFmtId="0" fontId="14" fillId="0" borderId="1" xfId="8" applyFont="1" applyBorder="1" applyAlignment="1">
      <alignment horizontal="center" vertical="center" wrapText="1"/>
    </xf>
    <xf numFmtId="4" fontId="14" fillId="0" borderId="1" xfId="9" applyNumberFormat="1" applyFont="1" applyFill="1" applyBorder="1" applyAlignment="1">
      <alignment horizontal="center" vertical="center" wrapText="1"/>
    </xf>
    <xf numFmtId="4" fontId="14" fillId="0" borderId="1" xfId="8" applyNumberFormat="1" applyFont="1" applyBorder="1" applyAlignment="1">
      <alignment horizontal="center" vertical="center" wrapText="1"/>
    </xf>
    <xf numFmtId="0" fontId="5" fillId="0" borderId="0" xfId="0" applyFont="1" applyAlignment="1">
      <alignment horizontal="left" vertical="center" wrapText="1"/>
    </xf>
    <xf numFmtId="10" fontId="5" fillId="0" borderId="0" xfId="10" applyNumberFormat="1" applyFont="1" applyFill="1" applyAlignment="1">
      <alignment horizontal="center" vertical="center"/>
    </xf>
    <xf numFmtId="0" fontId="14" fillId="0" borderId="1" xfId="8" applyFont="1" applyBorder="1" applyAlignment="1">
      <alignment horizontal="justify" vertical="center" wrapText="1"/>
    </xf>
    <xf numFmtId="4" fontId="14" fillId="0" borderId="1" xfId="9" applyNumberFormat="1" applyFont="1" applyFill="1" applyBorder="1" applyAlignment="1">
      <alignment horizontal="center" vertical="center"/>
    </xf>
    <xf numFmtId="17" fontId="15" fillId="0" borderId="1" xfId="0" applyNumberFormat="1" applyFont="1" applyBorder="1"/>
    <xf numFmtId="0" fontId="15" fillId="0" borderId="1" xfId="0" applyFont="1" applyBorder="1"/>
    <xf numFmtId="3" fontId="6" fillId="0" borderId="1" xfId="0" applyNumberFormat="1" applyFont="1" applyBorder="1" applyAlignment="1">
      <alignment horizontal="center"/>
    </xf>
    <xf numFmtId="43" fontId="15" fillId="0" borderId="1" xfId="0" applyNumberFormat="1" applyFont="1" applyBorder="1"/>
    <xf numFmtId="4" fontId="5" fillId="0" borderId="1" xfId="0" applyNumberFormat="1" applyFont="1" applyBorder="1" applyAlignment="1">
      <alignment horizontal="right"/>
    </xf>
    <xf numFmtId="43" fontId="15" fillId="0" borderId="1" xfId="12" applyFont="1" applyFill="1" applyBorder="1"/>
    <xf numFmtId="4" fontId="5" fillId="0" borderId="5" xfId="0" applyNumberFormat="1" applyFont="1" applyBorder="1" applyAlignment="1">
      <alignment horizontal="right"/>
    </xf>
    <xf numFmtId="0" fontId="14" fillId="0" borderId="1" xfId="0" applyFont="1" applyBorder="1" applyAlignment="1">
      <alignment vertical="center"/>
    </xf>
    <xf numFmtId="4" fontId="5" fillId="0" borderId="1" xfId="10" applyNumberFormat="1" applyFont="1" applyFill="1" applyBorder="1" applyAlignment="1">
      <alignment horizontal="right"/>
    </xf>
    <xf numFmtId="4" fontId="5" fillId="0" borderId="0" xfId="13" applyNumberFormat="1" applyFont="1"/>
    <xf numFmtId="0" fontId="5" fillId="0" borderId="0" xfId="13" applyFont="1"/>
    <xf numFmtId="2" fontId="5" fillId="0" borderId="0" xfId="13" applyNumberFormat="1" applyFont="1" applyAlignment="1">
      <alignment horizontal="right"/>
    </xf>
    <xf numFmtId="164" fontId="5" fillId="0" borderId="1" xfId="1" applyFont="1" applyFill="1" applyBorder="1" applyAlignment="1">
      <alignment horizontal="right"/>
    </xf>
    <xf numFmtId="4" fontId="9" fillId="0" borderId="1" xfId="0" applyNumberFormat="1" applyFont="1" applyBorder="1"/>
    <xf numFmtId="0" fontId="15" fillId="0" borderId="0" xfId="4" applyFont="1"/>
    <xf numFmtId="0" fontId="15" fillId="0" borderId="0" xfId="4" applyFont="1" applyAlignment="1">
      <alignment vertical="center" wrapText="1"/>
    </xf>
    <xf numFmtId="0" fontId="15" fillId="0" borderId="0" xfId="4" applyFont="1" applyAlignment="1">
      <alignment wrapText="1"/>
    </xf>
    <xf numFmtId="0" fontId="15" fillId="0" borderId="0" xfId="4" applyFont="1" applyAlignment="1">
      <alignment horizontal="center"/>
    </xf>
    <xf numFmtId="15" fontId="15" fillId="0" borderId="0" xfId="4" quotePrefix="1" applyNumberFormat="1" applyFont="1" applyAlignment="1">
      <alignment horizontal="center"/>
    </xf>
    <xf numFmtId="4" fontId="6" fillId="0" borderId="1" xfId="0" applyNumberFormat="1" applyFont="1" applyBorder="1"/>
    <xf numFmtId="165" fontId="5" fillId="0" borderId="0" xfId="0" applyNumberFormat="1" applyFont="1"/>
    <xf numFmtId="2" fontId="5" fillId="0" borderId="4" xfId="0" applyNumberFormat="1" applyFont="1" applyBorder="1" applyAlignment="1">
      <alignment horizontal="right"/>
    </xf>
    <xf numFmtId="2" fontId="6" fillId="0" borderId="7" xfId="0" applyNumberFormat="1" applyFont="1" applyBorder="1" applyAlignment="1">
      <alignment horizontal="right"/>
    </xf>
    <xf numFmtId="10" fontId="5" fillId="0" borderId="0" xfId="2" applyNumberFormat="1" applyFont="1"/>
    <xf numFmtId="164" fontId="6" fillId="0" borderId="1" xfId="1" applyFont="1" applyBorder="1"/>
    <xf numFmtId="164" fontId="5" fillId="0" borderId="1" xfId="1" applyFont="1" applyBorder="1"/>
    <xf numFmtId="164" fontId="6" fillId="0" borderId="0" xfId="1" applyFont="1"/>
    <xf numFmtId="10" fontId="6" fillId="0" borderId="0" xfId="2" applyNumberFormat="1" applyFont="1"/>
    <xf numFmtId="2" fontId="5" fillId="0" borderId="1" xfId="0" applyNumberFormat="1" applyFont="1" applyBorder="1" applyAlignment="1">
      <alignment horizontal="center" vertical="center"/>
    </xf>
    <xf numFmtId="15" fontId="14" fillId="3" borderId="1" xfId="4" applyNumberFormat="1" applyFont="1" applyFill="1" applyBorder="1" applyAlignment="1">
      <alignment horizontal="center" vertical="center" wrapText="1"/>
    </xf>
    <xf numFmtId="168" fontId="14" fillId="3" borderId="1" xfId="4" applyNumberFormat="1" applyFont="1" applyFill="1" applyBorder="1" applyAlignment="1">
      <alignment horizontal="center" vertical="center" wrapText="1"/>
    </xf>
    <xf numFmtId="166" fontId="14" fillId="3" borderId="1" xfId="4" applyNumberFormat="1" applyFont="1" applyFill="1" applyBorder="1" applyAlignment="1">
      <alignment horizontal="center" vertical="center" wrapText="1"/>
    </xf>
    <xf numFmtId="15" fontId="16" fillId="0" borderId="1" xfId="0" applyNumberFormat="1" applyFont="1" applyBorder="1" applyAlignment="1">
      <alignment horizontal="center"/>
    </xf>
    <xf numFmtId="167" fontId="16" fillId="0" borderId="1" xfId="0" applyNumberFormat="1" applyFont="1" applyBorder="1"/>
    <xf numFmtId="0" fontId="15" fillId="0" borderId="1" xfId="4" applyFont="1" applyBorder="1" applyAlignment="1">
      <alignment horizontal="center" wrapText="1"/>
    </xf>
    <xf numFmtId="169" fontId="16" fillId="0" borderId="1" xfId="4" applyNumberFormat="1" applyFont="1" applyBorder="1" applyAlignment="1">
      <alignment horizontal="right" wrapText="1"/>
    </xf>
    <xf numFmtId="167" fontId="15" fillId="0" borderId="1" xfId="4" applyNumberFormat="1" applyFont="1" applyBorder="1" applyAlignment="1">
      <alignment wrapText="1"/>
    </xf>
    <xf numFmtId="169" fontId="16" fillId="0" borderId="0" xfId="4" applyNumberFormat="1" applyFont="1"/>
    <xf numFmtId="167" fontId="16" fillId="0" borderId="0" xfId="4" applyNumberFormat="1" applyFont="1"/>
    <xf numFmtId="15" fontId="16" fillId="0" borderId="0" xfId="0" applyNumberFormat="1" applyFont="1" applyAlignment="1">
      <alignment horizontal="center"/>
    </xf>
    <xf numFmtId="167" fontId="16" fillId="0" borderId="0" xfId="0" applyNumberFormat="1" applyFont="1"/>
    <xf numFmtId="167" fontId="16" fillId="0" borderId="1" xfId="0" applyNumberFormat="1" applyFont="1" applyBorder="1" applyAlignment="1">
      <alignment horizontal="right"/>
    </xf>
    <xf numFmtId="0" fontId="15" fillId="0" borderId="0" xfId="4" applyFont="1" applyAlignment="1">
      <alignment horizontal="center" wrapText="1"/>
    </xf>
    <xf numFmtId="167" fontId="16" fillId="0" borderId="0" xfId="0" applyNumberFormat="1" applyFont="1" applyAlignment="1">
      <alignment horizontal="right"/>
    </xf>
    <xf numFmtId="15" fontId="16" fillId="0" borderId="0" xfId="4" applyNumberFormat="1" applyFont="1" applyAlignment="1">
      <alignment horizontal="center"/>
    </xf>
    <xf numFmtId="15" fontId="16" fillId="0" borderId="0" xfId="4" quotePrefix="1" applyNumberFormat="1" applyFont="1" applyAlignment="1">
      <alignment horizontal="center"/>
    </xf>
    <xf numFmtId="15" fontId="15" fillId="0" borderId="1" xfId="4" applyNumberFormat="1" applyFont="1" applyBorder="1" applyAlignment="1">
      <alignment horizontal="center" wrapText="1"/>
    </xf>
    <xf numFmtId="170" fontId="16" fillId="0" borderId="0" xfId="4" applyNumberFormat="1" applyFont="1"/>
    <xf numFmtId="15" fontId="15" fillId="0" borderId="0" xfId="4" applyNumberFormat="1" applyFont="1" applyAlignment="1">
      <alignment horizontal="center" wrapText="1"/>
    </xf>
    <xf numFmtId="0" fontId="6" fillId="0" borderId="0" xfId="0" applyFont="1" applyAlignment="1">
      <alignment horizontal="left" vertical="center"/>
    </xf>
    <xf numFmtId="0" fontId="5" fillId="3" borderId="1" xfId="0" applyFont="1" applyFill="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left"/>
    </xf>
    <xf numFmtId="0" fontId="17" fillId="0" borderId="1" xfId="0" applyFont="1" applyBorder="1"/>
    <xf numFmtId="0" fontId="6" fillId="0" borderId="0" xfId="0" applyFont="1" applyAlignment="1">
      <alignment horizontal="left"/>
    </xf>
    <xf numFmtId="0" fontId="19" fillId="0" borderId="0" xfId="0" applyFont="1"/>
    <xf numFmtId="0" fontId="5" fillId="0" borderId="0" xfId="0" applyFont="1" applyAlignment="1">
      <alignment horizontal="center"/>
    </xf>
    <xf numFmtId="0" fontId="5" fillId="0" borderId="4" xfId="0" applyFont="1" applyBorder="1" applyAlignment="1">
      <alignment horizontal="center" vertical="center" wrapText="1"/>
    </xf>
    <xf numFmtId="0" fontId="5" fillId="0" borderId="7" xfId="0" applyFont="1" applyBorder="1" applyAlignment="1">
      <alignment horizontal="center" vertical="center" wrapText="1"/>
    </xf>
    <xf numFmtId="0" fontId="5" fillId="0" borderId="5" xfId="0" applyFont="1" applyBorder="1" applyAlignment="1">
      <alignment horizontal="center" vertical="center" wrapText="1"/>
    </xf>
    <xf numFmtId="0" fontId="5" fillId="0" borderId="0" xfId="0" applyFont="1" applyAlignment="1">
      <alignment horizontal="center" vertical="center" wrapText="1"/>
    </xf>
    <xf numFmtId="0" fontId="18" fillId="3" borderId="3" xfId="0" applyFont="1" applyFill="1" applyBorder="1" applyAlignment="1">
      <alignment horizontal="center"/>
    </xf>
    <xf numFmtId="0" fontId="18" fillId="3" borderId="2" xfId="0" applyFont="1" applyFill="1" applyBorder="1" applyAlignment="1">
      <alignment horizontal="center"/>
    </xf>
    <xf numFmtId="0" fontId="18" fillId="3" borderId="8" xfId="0" applyFont="1" applyFill="1" applyBorder="1" applyAlignment="1">
      <alignment horizontal="center"/>
    </xf>
    <xf numFmtId="0" fontId="14" fillId="0" borderId="1" xfId="5" applyFont="1" applyBorder="1" applyAlignment="1">
      <alignment horizontal="center"/>
    </xf>
    <xf numFmtId="0" fontId="10" fillId="0" borderId="1" xfId="0" applyFont="1" applyBorder="1" applyAlignment="1">
      <alignment horizontal="center"/>
    </xf>
    <xf numFmtId="0" fontId="14" fillId="4" borderId="1" xfId="5" applyFont="1" applyFill="1" applyBorder="1" applyAlignment="1">
      <alignment horizontal="center"/>
    </xf>
    <xf numFmtId="0" fontId="5" fillId="2" borderId="1" xfId="0" applyFont="1" applyFill="1" applyBorder="1" applyAlignment="1">
      <alignment horizontal="center"/>
    </xf>
    <xf numFmtId="2" fontId="6" fillId="0" borderId="1" xfId="0" applyNumberFormat="1" applyFont="1" applyBorder="1" applyAlignment="1">
      <alignment horizontal="center" vertical="top" wrapText="1"/>
    </xf>
    <xf numFmtId="0" fontId="6" fillId="0" borderId="1" xfId="0" applyFont="1" applyBorder="1" applyAlignment="1">
      <alignment horizontal="center"/>
    </xf>
    <xf numFmtId="2" fontId="6" fillId="0" borderId="1" xfId="2" applyNumberFormat="1" applyFont="1" applyBorder="1" applyAlignment="1">
      <alignment horizontal="center" vertical="top" wrapText="1"/>
    </xf>
    <xf numFmtId="9" fontId="6" fillId="0" borderId="1" xfId="2" applyFont="1" applyBorder="1" applyAlignment="1">
      <alignment horizontal="center"/>
    </xf>
    <xf numFmtId="2" fontId="7" fillId="0" borderId="1" xfId="0" applyNumberFormat="1" applyFont="1" applyBorder="1" applyAlignment="1">
      <alignment horizontal="center" vertical="center" wrapText="1"/>
    </xf>
    <xf numFmtId="0" fontId="5" fillId="0" borderId="4" xfId="0" applyFont="1" applyBorder="1" applyAlignment="1">
      <alignment horizontal="left" vertical="top"/>
    </xf>
    <xf numFmtId="0" fontId="5" fillId="0" borderId="7" xfId="0" applyFont="1" applyBorder="1" applyAlignment="1">
      <alignment horizontal="left" vertical="top"/>
    </xf>
    <xf numFmtId="0" fontId="5" fillId="0" borderId="1" xfId="0" applyFont="1" applyBorder="1" applyAlignment="1">
      <alignment horizontal="left" vertical="top" wrapText="1"/>
    </xf>
    <xf numFmtId="0" fontId="6" fillId="0" borderId="1" xfId="6" applyFont="1" applyBorder="1" applyAlignment="1">
      <alignment horizontal="left" vertical="center" wrapText="1"/>
    </xf>
    <xf numFmtId="2" fontId="5" fillId="0" borderId="1" xfId="0" applyNumberFormat="1" applyFont="1" applyBorder="1" applyAlignment="1">
      <alignment horizontal="center" vertical="top" wrapText="1"/>
    </xf>
    <xf numFmtId="0" fontId="5" fillId="0" borderId="1" xfId="0" applyFont="1" applyBorder="1" applyAlignment="1">
      <alignment horizontal="left" vertical="top"/>
    </xf>
    <xf numFmtId="2" fontId="6" fillId="0" borderId="1" xfId="1" applyNumberFormat="1" applyFont="1" applyBorder="1" applyAlignment="1">
      <alignment horizontal="center" vertical="top" wrapText="1"/>
    </xf>
    <xf numFmtId="164" fontId="6" fillId="0" borderId="1" xfId="1" applyFont="1" applyBorder="1" applyAlignment="1">
      <alignment horizontal="center"/>
    </xf>
    <xf numFmtId="0" fontId="6" fillId="0" borderId="1" xfId="0" applyFont="1" applyBorder="1"/>
    <xf numFmtId="0" fontId="5" fillId="0" borderId="1" xfId="0" applyFont="1" applyBorder="1" applyAlignment="1">
      <alignment horizontal="center" vertical="center" wrapText="1"/>
    </xf>
    <xf numFmtId="2" fontId="5" fillId="0" borderId="1" xfId="0" applyNumberFormat="1" applyFont="1" applyBorder="1" applyAlignment="1">
      <alignment horizontal="center" vertical="center" wrapText="1"/>
    </xf>
    <xf numFmtId="0" fontId="6" fillId="0" borderId="1" xfId="0" applyFont="1" applyBorder="1" applyAlignment="1">
      <alignment horizontal="justify" vertical="center" wrapText="1"/>
    </xf>
    <xf numFmtId="0" fontId="6" fillId="0" borderId="1" xfId="6" applyFont="1" applyBorder="1" applyAlignment="1">
      <alignment horizontal="left" vertical="center"/>
    </xf>
    <xf numFmtId="0" fontId="5" fillId="2" borderId="1" xfId="6" applyFont="1" applyFill="1" applyBorder="1" applyAlignment="1">
      <alignment horizontal="center"/>
    </xf>
    <xf numFmtId="0" fontId="6" fillId="0" borderId="1" xfId="0" applyFont="1" applyBorder="1" applyAlignment="1">
      <alignment horizontal="center" wrapText="1"/>
    </xf>
    <xf numFmtId="0" fontId="6" fillId="0" borderId="3" xfId="0" applyFont="1" applyBorder="1" applyAlignment="1">
      <alignment horizontal="justify" vertical="center" wrapText="1"/>
    </xf>
    <xf numFmtId="0" fontId="6" fillId="0" borderId="2" xfId="0" applyFont="1" applyBorder="1" applyAlignment="1">
      <alignment horizontal="justify" vertical="center" wrapText="1"/>
    </xf>
    <xf numFmtId="0" fontId="6" fillId="0" borderId="8" xfId="0" applyFont="1" applyBorder="1" applyAlignment="1">
      <alignment horizontal="justify" vertical="center" wrapText="1"/>
    </xf>
    <xf numFmtId="0" fontId="5" fillId="0" borderId="3" xfId="0" applyFont="1" applyBorder="1" applyAlignment="1">
      <alignment horizontal="center" vertical="center" wrapText="1"/>
    </xf>
    <xf numFmtId="0" fontId="5" fillId="0" borderId="2" xfId="0" applyFont="1" applyBorder="1" applyAlignment="1">
      <alignment horizontal="center" vertical="center" wrapText="1"/>
    </xf>
    <xf numFmtId="0" fontId="5" fillId="0" borderId="8" xfId="0" applyFont="1" applyBorder="1" applyAlignment="1">
      <alignment horizontal="center" vertical="center" wrapText="1"/>
    </xf>
    <xf numFmtId="0" fontId="6" fillId="0" borderId="1" xfId="6" applyFont="1" applyBorder="1" applyAlignment="1">
      <alignment horizontal="left" vertical="top" wrapText="1"/>
    </xf>
    <xf numFmtId="2" fontId="5" fillId="0" borderId="4" xfId="0" applyNumberFormat="1" applyFont="1" applyBorder="1" applyAlignment="1">
      <alignment horizontal="center" vertical="center" wrapText="1"/>
    </xf>
    <xf numFmtId="2" fontId="5" fillId="0" borderId="7" xfId="0" applyNumberFormat="1" applyFont="1" applyBorder="1" applyAlignment="1">
      <alignment horizontal="center" vertical="center" wrapText="1"/>
    </xf>
    <xf numFmtId="2" fontId="5" fillId="0" borderId="5" xfId="0" applyNumberFormat="1" applyFont="1" applyBorder="1" applyAlignment="1">
      <alignment horizontal="center" vertical="center" wrapText="1"/>
    </xf>
    <xf numFmtId="2" fontId="6" fillId="0" borderId="16" xfId="0" applyNumberFormat="1" applyFont="1" applyBorder="1" applyAlignment="1">
      <alignment horizontal="center" vertical="top" wrapText="1"/>
    </xf>
    <xf numFmtId="2" fontId="6" fillId="0" borderId="14" xfId="0" applyNumberFormat="1" applyFont="1" applyBorder="1" applyAlignment="1">
      <alignment horizontal="center" vertical="top" wrapText="1"/>
    </xf>
    <xf numFmtId="2" fontId="6" fillId="0" borderId="11" xfId="0" applyNumberFormat="1" applyFont="1" applyBorder="1" applyAlignment="1">
      <alignment horizontal="center" vertical="top" wrapText="1"/>
    </xf>
    <xf numFmtId="0" fontId="6" fillId="0" borderId="15" xfId="0" applyFont="1" applyBorder="1" applyAlignment="1">
      <alignment horizontal="center"/>
    </xf>
    <xf numFmtId="0" fontId="6" fillId="0" borderId="13" xfId="0" applyFont="1" applyBorder="1" applyAlignment="1">
      <alignment horizontal="center"/>
    </xf>
    <xf numFmtId="0" fontId="6" fillId="0" borderId="10" xfId="0" applyFont="1" applyBorder="1" applyAlignment="1">
      <alignment horizontal="center"/>
    </xf>
    <xf numFmtId="2" fontId="6" fillId="0" borderId="1" xfId="0" applyNumberFormat="1" applyFont="1" applyBorder="1" applyAlignment="1">
      <alignment horizontal="center"/>
    </xf>
  </cellXfs>
  <cellStyles count="14">
    <cellStyle name="Comma" xfId="1" builtinId="3"/>
    <cellStyle name="Comma 2 2" xfId="9" xr:uid="{62EA6052-457B-412C-9260-E26E8A530C41}"/>
    <cellStyle name="Comma 3" xfId="12" xr:uid="{E2F5ADDB-66AB-4B39-84C2-4A33B252070A}"/>
    <cellStyle name="Hyperlink" xfId="3" builtinId="8"/>
    <cellStyle name="Normal" xfId="0" builtinId="0"/>
    <cellStyle name="Normal 2" xfId="4" xr:uid="{BB057825-CE65-4FCE-A2D6-6B4D5784AC84}"/>
    <cellStyle name="Normal 2 2" xfId="5" xr:uid="{2FFFD303-0F80-43F5-AC6D-A1107A08BCFF}"/>
    <cellStyle name="Normal 2 3" xfId="6" xr:uid="{23654502-65A5-4699-9DB1-919CB5D0D476}"/>
    <cellStyle name="Normal 2 3 2" xfId="7" xr:uid="{F4641F6E-BE04-4F08-AE70-7E809A93E992}"/>
    <cellStyle name="Normal 3" xfId="8" xr:uid="{00111E35-CE6E-4FA5-B9AB-E87D4BFC0536}"/>
    <cellStyle name="Normal 4" xfId="11" xr:uid="{644941A2-DA99-49CD-9329-25A8ECDEA6A9}"/>
    <cellStyle name="Normal 5" xfId="13" xr:uid="{AE5C43B4-83E6-42A9-B4D3-B3343863CB38}"/>
    <cellStyle name="Percent" xfId="2" builtinId="5"/>
    <cellStyle name="Percent 2" xfId="10" xr:uid="{F6F71762-6A45-4EAF-A8EA-70529DBD3994}"/>
  </cellStyles>
  <dxfs count="25">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1.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onnections" Target="connection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externalLink" Target="externalLinks/externalLink2.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3.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4.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5.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6.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7.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8.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9.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3.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0.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36.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4.png"/></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5.png"/></Relationships>
</file>

<file path=xl/drawings/_rels/drawing3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6.png"/></Relationships>
</file>

<file path=xl/drawings/_rels/drawing4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7.png"/></Relationships>
</file>

<file path=xl/drawings/_rels/drawing4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8.png"/></Relationships>
</file>

<file path=xl/drawings/_rels/drawing4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44.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29.jpeg"/></Relationships>
</file>

<file path=xl/drawings/_rels/drawing45.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30.png"/></Relationships>
</file>

<file path=xl/drawings/_rels/drawing46.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2.png"/></Relationships>
</file>

<file path=xl/drawings/_rels/drawing47.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33.png"/></Relationships>
</file>

<file path=xl/drawings/_rels/drawing48.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4.png"/></Relationships>
</file>

<file path=xl/drawings/_rels/drawing49.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23.png"/></Relationships>
</file>

<file path=xl/drawings/_rels/drawing50.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35.png"/></Relationships>
</file>

<file path=xl/drawings/_rels/drawing51.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6.png"/></Relationships>
</file>

<file path=xl/drawings/_rels/drawing52.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32.png"/></Relationships>
</file>

<file path=xl/drawings/_rels/drawing53.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54.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2.png"/></Relationships>
</file>

<file path=xl/drawings/_rels/drawing55.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2.png"/></Relationships>
</file>

<file path=xl/drawings/_rels/drawing56.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2.png"/></Relationships>
</file>

<file path=xl/drawings/_rels/drawing57.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58.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3.png"/></Relationships>
</file>

<file path=xl/drawings/_rels/drawing59.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dr:twoCellAnchor>
    <xdr:from>
      <xdr:col>2</xdr:col>
      <xdr:colOff>104775</xdr:colOff>
      <xdr:row>2</xdr:row>
      <xdr:rowOff>104775</xdr:rowOff>
    </xdr:from>
    <xdr:to>
      <xdr:col>3</xdr:col>
      <xdr:colOff>0</xdr:colOff>
      <xdr:row>7</xdr:row>
      <xdr:rowOff>9525</xdr:rowOff>
    </xdr:to>
    <xdr:pic>
      <xdr:nvPicPr>
        <xdr:cNvPr id="2" name="Picture 306">
          <a:extLst>
            <a:ext uri="{FF2B5EF4-FFF2-40B4-BE49-F238E27FC236}">
              <a16:creationId xmlns:a16="http://schemas.microsoft.com/office/drawing/2014/main" id="{07E881D1-63F5-4A9A-B3EA-1F2DBDAFE2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15175" y="428625"/>
          <a:ext cx="127635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6B0772C9-BB0E-4AFB-9BEF-85C57F7A05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29875" y="40005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1962150</xdr:colOff>
      <xdr:row>6</xdr:row>
      <xdr:rowOff>285750</xdr:rowOff>
    </xdr:to>
    <xdr:pic>
      <xdr:nvPicPr>
        <xdr:cNvPr id="2" name="Picture 306">
          <a:extLst>
            <a:ext uri="{FF2B5EF4-FFF2-40B4-BE49-F238E27FC236}">
              <a16:creationId xmlns:a16="http://schemas.microsoft.com/office/drawing/2014/main" id="{DA2A596D-50B7-4323-8440-DBA96E2984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0650" y="419100"/>
          <a:ext cx="127635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E96E957E-7583-4208-AAFF-8FBB2AC623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29875" y="40005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1962150</xdr:colOff>
      <xdr:row>6</xdr:row>
      <xdr:rowOff>285750</xdr:rowOff>
    </xdr:to>
    <xdr:pic>
      <xdr:nvPicPr>
        <xdr:cNvPr id="2" name="Picture 306">
          <a:extLst>
            <a:ext uri="{FF2B5EF4-FFF2-40B4-BE49-F238E27FC236}">
              <a16:creationId xmlns:a16="http://schemas.microsoft.com/office/drawing/2014/main" id="{41F86463-12DE-4595-939A-632FC0F241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0650" y="419100"/>
          <a:ext cx="127635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48C5815C-8A44-4F90-9382-874A080B80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29875" y="40005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1962150</xdr:colOff>
      <xdr:row>6</xdr:row>
      <xdr:rowOff>285750</xdr:rowOff>
    </xdr:to>
    <xdr:pic>
      <xdr:nvPicPr>
        <xdr:cNvPr id="2" name="Picture 306">
          <a:extLst>
            <a:ext uri="{FF2B5EF4-FFF2-40B4-BE49-F238E27FC236}">
              <a16:creationId xmlns:a16="http://schemas.microsoft.com/office/drawing/2014/main" id="{9E8C7E3D-069B-4846-841C-EBB902FE8C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0650" y="419100"/>
          <a:ext cx="127635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665FC4F0-B20F-4754-AA0D-139637B2FF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29875" y="40005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66675</xdr:colOff>
      <xdr:row>2</xdr:row>
      <xdr:rowOff>76200</xdr:rowOff>
    </xdr:from>
    <xdr:to>
      <xdr:col>2</xdr:col>
      <xdr:colOff>1981200</xdr:colOff>
      <xdr:row>5</xdr:row>
      <xdr:rowOff>323850</xdr:rowOff>
    </xdr:to>
    <xdr:pic>
      <xdr:nvPicPr>
        <xdr:cNvPr id="2" name="Picture 316">
          <a:extLst>
            <a:ext uri="{FF2B5EF4-FFF2-40B4-BE49-F238E27FC236}">
              <a16:creationId xmlns:a16="http://schemas.microsoft.com/office/drawing/2014/main" id="{371BD689-0447-4982-835F-54A28B16E7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2550" y="400050"/>
          <a:ext cx="131445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95250</xdr:rowOff>
    </xdr:from>
    <xdr:to>
      <xdr:col>3</xdr:col>
      <xdr:colOff>1905000</xdr:colOff>
      <xdr:row>5</xdr:row>
      <xdr:rowOff>228600</xdr:rowOff>
    </xdr:to>
    <xdr:pic>
      <xdr:nvPicPr>
        <xdr:cNvPr id="3" name="Picture 314">
          <a:extLst>
            <a:ext uri="{FF2B5EF4-FFF2-40B4-BE49-F238E27FC236}">
              <a16:creationId xmlns:a16="http://schemas.microsoft.com/office/drawing/2014/main" id="{0DA32019-729A-4ABC-812A-A46573CF87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82250" y="419100"/>
          <a:ext cx="18097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66675</xdr:colOff>
      <xdr:row>2</xdr:row>
      <xdr:rowOff>66675</xdr:rowOff>
    </xdr:from>
    <xdr:to>
      <xdr:col>2</xdr:col>
      <xdr:colOff>2009775</xdr:colOff>
      <xdr:row>6</xdr:row>
      <xdr:rowOff>200025</xdr:rowOff>
    </xdr:to>
    <xdr:pic>
      <xdr:nvPicPr>
        <xdr:cNvPr id="2" name="Picture 292">
          <a:extLst>
            <a:ext uri="{FF2B5EF4-FFF2-40B4-BE49-F238E27FC236}">
              <a16:creationId xmlns:a16="http://schemas.microsoft.com/office/drawing/2014/main" id="{E90F3BF2-E4B2-47A6-9321-3B8DFFC8AE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2550" y="390525"/>
          <a:ext cx="13144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2</xdr:row>
      <xdr:rowOff>57150</xdr:rowOff>
    </xdr:from>
    <xdr:to>
      <xdr:col>3</xdr:col>
      <xdr:colOff>1981200</xdr:colOff>
      <xdr:row>6</xdr:row>
      <xdr:rowOff>85725</xdr:rowOff>
    </xdr:to>
    <xdr:pic>
      <xdr:nvPicPr>
        <xdr:cNvPr id="3" name="Picture 314">
          <a:extLst>
            <a:ext uri="{FF2B5EF4-FFF2-40B4-BE49-F238E27FC236}">
              <a16:creationId xmlns:a16="http://schemas.microsoft.com/office/drawing/2014/main" id="{C31ECC0C-443A-4E61-910E-3BC099A9B5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91775" y="381000"/>
          <a:ext cx="18764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2</xdr:col>
      <xdr:colOff>1943100</xdr:colOff>
      <xdr:row>7</xdr:row>
      <xdr:rowOff>238125</xdr:rowOff>
    </xdr:to>
    <xdr:pic>
      <xdr:nvPicPr>
        <xdr:cNvPr id="2" name="Picture 295">
          <a:extLst>
            <a:ext uri="{FF2B5EF4-FFF2-40B4-BE49-F238E27FC236}">
              <a16:creationId xmlns:a16="http://schemas.microsoft.com/office/drawing/2014/main" id="{24E96CB3-7FB6-46EB-BB8F-9949D469E8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2550" y="447675"/>
          <a:ext cx="12477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133350</xdr:rowOff>
    </xdr:from>
    <xdr:to>
      <xdr:col>3</xdr:col>
      <xdr:colOff>1990725</xdr:colOff>
      <xdr:row>7</xdr:row>
      <xdr:rowOff>133350</xdr:rowOff>
    </xdr:to>
    <xdr:pic>
      <xdr:nvPicPr>
        <xdr:cNvPr id="3" name="Picture 314">
          <a:extLst>
            <a:ext uri="{FF2B5EF4-FFF2-40B4-BE49-F238E27FC236}">
              <a16:creationId xmlns:a16="http://schemas.microsoft.com/office/drawing/2014/main" id="{53A7435D-BD70-42D6-A2E7-A6765F94B2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457200"/>
          <a:ext cx="19335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1943100</xdr:colOff>
      <xdr:row>6</xdr:row>
      <xdr:rowOff>0</xdr:rowOff>
    </xdr:to>
    <xdr:pic>
      <xdr:nvPicPr>
        <xdr:cNvPr id="2" name="Picture 313">
          <a:extLst>
            <a:ext uri="{FF2B5EF4-FFF2-40B4-BE49-F238E27FC236}">
              <a16:creationId xmlns:a16="http://schemas.microsoft.com/office/drawing/2014/main" id="{1EEF970A-33D9-482C-A05D-B47A35787C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0650" y="419100"/>
          <a:ext cx="1276350" cy="1238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1990725</xdr:colOff>
      <xdr:row>5</xdr:row>
      <xdr:rowOff>361950</xdr:rowOff>
    </xdr:to>
    <xdr:pic>
      <xdr:nvPicPr>
        <xdr:cNvPr id="3" name="Picture 314">
          <a:extLst>
            <a:ext uri="{FF2B5EF4-FFF2-40B4-BE49-F238E27FC236}">
              <a16:creationId xmlns:a16="http://schemas.microsoft.com/office/drawing/2014/main" id="{088D3A3D-08F8-4663-A448-B477C8E3B4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25100" y="381000"/>
          <a:ext cx="19526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95250</xdr:colOff>
      <xdr:row>2</xdr:row>
      <xdr:rowOff>95250</xdr:rowOff>
    </xdr:from>
    <xdr:to>
      <xdr:col>2</xdr:col>
      <xdr:colOff>1933575</xdr:colOff>
      <xdr:row>5</xdr:row>
      <xdr:rowOff>476250</xdr:rowOff>
    </xdr:to>
    <xdr:pic>
      <xdr:nvPicPr>
        <xdr:cNvPr id="2" name="Picture 314">
          <a:extLst>
            <a:ext uri="{FF2B5EF4-FFF2-40B4-BE49-F238E27FC236}">
              <a16:creationId xmlns:a16="http://schemas.microsoft.com/office/drawing/2014/main" id="{B332A9B4-5E5D-4FAF-8B9D-F7A3775DBB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01125" y="419100"/>
          <a:ext cx="12858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1971675</xdr:colOff>
      <xdr:row>5</xdr:row>
      <xdr:rowOff>352425</xdr:rowOff>
    </xdr:to>
    <xdr:pic>
      <xdr:nvPicPr>
        <xdr:cNvPr id="3" name="Picture 314">
          <a:extLst>
            <a:ext uri="{FF2B5EF4-FFF2-40B4-BE49-F238E27FC236}">
              <a16:creationId xmlns:a16="http://schemas.microsoft.com/office/drawing/2014/main" id="{279B6146-A71F-4B46-9C59-A3B96CEBDD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53675" y="457200"/>
          <a:ext cx="19050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47625</xdr:colOff>
      <xdr:row>2</xdr:row>
      <xdr:rowOff>57150</xdr:rowOff>
    </xdr:from>
    <xdr:to>
      <xdr:col>2</xdr:col>
      <xdr:colOff>2019300</xdr:colOff>
      <xdr:row>6</xdr:row>
      <xdr:rowOff>285750</xdr:rowOff>
    </xdr:to>
    <xdr:pic>
      <xdr:nvPicPr>
        <xdr:cNvPr id="2" name="Picture 311">
          <a:extLst>
            <a:ext uri="{FF2B5EF4-FFF2-40B4-BE49-F238E27FC236}">
              <a16:creationId xmlns:a16="http://schemas.microsoft.com/office/drawing/2014/main" id="{645D45F6-70D2-4F94-BC8D-142EA4C91F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381000"/>
          <a:ext cx="13335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76200</xdr:rowOff>
    </xdr:from>
    <xdr:to>
      <xdr:col>3</xdr:col>
      <xdr:colOff>1981200</xdr:colOff>
      <xdr:row>6</xdr:row>
      <xdr:rowOff>209550</xdr:rowOff>
    </xdr:to>
    <xdr:pic>
      <xdr:nvPicPr>
        <xdr:cNvPr id="3" name="Picture 314">
          <a:extLst>
            <a:ext uri="{FF2B5EF4-FFF2-40B4-BE49-F238E27FC236}">
              <a16:creationId xmlns:a16="http://schemas.microsoft.com/office/drawing/2014/main" id="{B871A4E3-7BFE-438D-8F43-6DB37BC8CD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82250" y="400050"/>
          <a:ext cx="18859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1885950</xdr:colOff>
      <xdr:row>6</xdr:row>
      <xdr:rowOff>180975</xdr:rowOff>
    </xdr:to>
    <xdr:pic>
      <xdr:nvPicPr>
        <xdr:cNvPr id="2" name="Picture 312">
          <a:extLst>
            <a:ext uri="{FF2B5EF4-FFF2-40B4-BE49-F238E27FC236}">
              <a16:creationId xmlns:a16="http://schemas.microsoft.com/office/drawing/2014/main" id="{2FFA8B3C-92AB-4ADB-9242-4A3DF7819B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20175" y="381000"/>
          <a:ext cx="1266825"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114300</xdr:colOff>
      <xdr:row>2</xdr:row>
      <xdr:rowOff>57150</xdr:rowOff>
    </xdr:from>
    <xdr:to>
      <xdr:col>3</xdr:col>
      <xdr:colOff>1895475</xdr:colOff>
      <xdr:row>6</xdr:row>
      <xdr:rowOff>85725</xdr:rowOff>
    </xdr:to>
    <xdr:pic>
      <xdr:nvPicPr>
        <xdr:cNvPr id="3" name="Picture 314">
          <a:extLst>
            <a:ext uri="{FF2B5EF4-FFF2-40B4-BE49-F238E27FC236}">
              <a16:creationId xmlns:a16="http://schemas.microsoft.com/office/drawing/2014/main" id="{37F0CF52-01BD-4392-9FE7-A579F7A958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01300" y="381000"/>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9126F65E-BF82-4059-BDE4-DB813EAF61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29425"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3BBFB374-62EF-4423-A669-2A0BF7F5CD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77299"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E99FECC1-3D3A-48D5-99F2-8D671EFE6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29425"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73EFEA3F-A33F-407C-BC3F-4D34EF8FED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77299"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390C0AE0-A198-4330-BFA6-4C02BEF18F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29425"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B44B94B0-7FAB-4DA1-ADD3-69E98A92BF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77299"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2028825</xdr:colOff>
      <xdr:row>6</xdr:row>
      <xdr:rowOff>342900</xdr:rowOff>
    </xdr:to>
    <xdr:pic>
      <xdr:nvPicPr>
        <xdr:cNvPr id="2" name="Picture 298">
          <a:extLst>
            <a:ext uri="{FF2B5EF4-FFF2-40B4-BE49-F238E27FC236}">
              <a16:creationId xmlns:a16="http://schemas.microsoft.com/office/drawing/2014/main" id="{D59B4732-B1D4-4F16-B822-F1DEA2403C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400050"/>
          <a:ext cx="13335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85725</xdr:rowOff>
    </xdr:from>
    <xdr:to>
      <xdr:col>3</xdr:col>
      <xdr:colOff>1933575</xdr:colOff>
      <xdr:row>6</xdr:row>
      <xdr:rowOff>219075</xdr:rowOff>
    </xdr:to>
    <xdr:pic>
      <xdr:nvPicPr>
        <xdr:cNvPr id="3" name="Picture 314">
          <a:extLst>
            <a:ext uri="{FF2B5EF4-FFF2-40B4-BE49-F238E27FC236}">
              <a16:creationId xmlns:a16="http://schemas.microsoft.com/office/drawing/2014/main" id="{7B5A300E-EC59-418B-9ED6-964301CB18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409575"/>
          <a:ext cx="18478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69F9B22D-3F9A-471E-AF46-769BC6536D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29425"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F40E502F-DEEC-42A6-AE25-7AC4D9F069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77299"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1971675</xdr:colOff>
      <xdr:row>6</xdr:row>
      <xdr:rowOff>295275</xdr:rowOff>
    </xdr:to>
    <xdr:pic>
      <xdr:nvPicPr>
        <xdr:cNvPr id="2" name="Picture 297">
          <a:extLst>
            <a:ext uri="{FF2B5EF4-FFF2-40B4-BE49-F238E27FC236}">
              <a16:creationId xmlns:a16="http://schemas.microsoft.com/office/drawing/2014/main" id="{1DB7E4B2-D2CF-4F51-8C59-EFE76504B8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400050"/>
          <a:ext cx="13335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95250</xdr:rowOff>
    </xdr:from>
    <xdr:to>
      <xdr:col>3</xdr:col>
      <xdr:colOff>1971675</xdr:colOff>
      <xdr:row>6</xdr:row>
      <xdr:rowOff>228600</xdr:rowOff>
    </xdr:to>
    <xdr:pic>
      <xdr:nvPicPr>
        <xdr:cNvPr id="3" name="Picture 314">
          <a:extLst>
            <a:ext uri="{FF2B5EF4-FFF2-40B4-BE49-F238E27FC236}">
              <a16:creationId xmlns:a16="http://schemas.microsoft.com/office/drawing/2014/main" id="{61D0E0A8-85D5-4EF5-82EE-CECC159698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25100" y="419100"/>
          <a:ext cx="19335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19050</xdr:colOff>
      <xdr:row>2</xdr:row>
      <xdr:rowOff>76200</xdr:rowOff>
    </xdr:from>
    <xdr:to>
      <xdr:col>2</xdr:col>
      <xdr:colOff>2019300</xdr:colOff>
      <xdr:row>6</xdr:row>
      <xdr:rowOff>295275</xdr:rowOff>
    </xdr:to>
    <xdr:pic>
      <xdr:nvPicPr>
        <xdr:cNvPr id="2" name="Picture 297">
          <a:extLst>
            <a:ext uri="{FF2B5EF4-FFF2-40B4-BE49-F238E27FC236}">
              <a16:creationId xmlns:a16="http://schemas.microsoft.com/office/drawing/2014/main" id="{AA80B8C7-2114-49D0-9233-4B61888195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4925" y="400050"/>
          <a:ext cx="13620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76200</xdr:rowOff>
    </xdr:from>
    <xdr:to>
      <xdr:col>3</xdr:col>
      <xdr:colOff>1962150</xdr:colOff>
      <xdr:row>6</xdr:row>
      <xdr:rowOff>209550</xdr:rowOff>
    </xdr:to>
    <xdr:pic>
      <xdr:nvPicPr>
        <xdr:cNvPr id="3" name="Picture 314">
          <a:extLst>
            <a:ext uri="{FF2B5EF4-FFF2-40B4-BE49-F238E27FC236}">
              <a16:creationId xmlns:a16="http://schemas.microsoft.com/office/drawing/2014/main" id="{19464FB4-095A-45FD-A0A4-A9C3CB2559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20350" y="400050"/>
          <a:ext cx="18288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171450</xdr:colOff>
      <xdr:row>2</xdr:row>
      <xdr:rowOff>76200</xdr:rowOff>
    </xdr:from>
    <xdr:to>
      <xdr:col>2</xdr:col>
      <xdr:colOff>1933575</xdr:colOff>
      <xdr:row>6</xdr:row>
      <xdr:rowOff>152400</xdr:rowOff>
    </xdr:to>
    <xdr:pic>
      <xdr:nvPicPr>
        <xdr:cNvPr id="2" name="Picture 297">
          <a:extLst>
            <a:ext uri="{FF2B5EF4-FFF2-40B4-BE49-F238E27FC236}">
              <a16:creationId xmlns:a16="http://schemas.microsoft.com/office/drawing/2014/main" id="{741D785D-D371-4714-9202-DF75D8FC70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77325" y="400050"/>
          <a:ext cx="120967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95250</xdr:rowOff>
    </xdr:from>
    <xdr:to>
      <xdr:col>3</xdr:col>
      <xdr:colOff>1962150</xdr:colOff>
      <xdr:row>6</xdr:row>
      <xdr:rowOff>38100</xdr:rowOff>
    </xdr:to>
    <xdr:pic>
      <xdr:nvPicPr>
        <xdr:cNvPr id="3" name="Picture 314">
          <a:extLst>
            <a:ext uri="{FF2B5EF4-FFF2-40B4-BE49-F238E27FC236}">
              <a16:creationId xmlns:a16="http://schemas.microsoft.com/office/drawing/2014/main" id="{0F3F74A4-25DC-4FCB-A5E4-22690C2009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20350" y="419100"/>
          <a:ext cx="18288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38100</xdr:colOff>
      <xdr:row>2</xdr:row>
      <xdr:rowOff>123825</xdr:rowOff>
    </xdr:from>
    <xdr:to>
      <xdr:col>2</xdr:col>
      <xdr:colOff>1952625</xdr:colOff>
      <xdr:row>7</xdr:row>
      <xdr:rowOff>238125</xdr:rowOff>
    </xdr:to>
    <xdr:pic>
      <xdr:nvPicPr>
        <xdr:cNvPr id="2" name="Picture 294">
          <a:extLst>
            <a:ext uri="{FF2B5EF4-FFF2-40B4-BE49-F238E27FC236}">
              <a16:creationId xmlns:a16="http://schemas.microsoft.com/office/drawing/2014/main" id="{065C8860-18FE-4A7B-9007-24501599D7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3975" y="447675"/>
          <a:ext cx="12763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152400</xdr:rowOff>
    </xdr:from>
    <xdr:to>
      <xdr:col>3</xdr:col>
      <xdr:colOff>1981200</xdr:colOff>
      <xdr:row>7</xdr:row>
      <xdr:rowOff>95250</xdr:rowOff>
    </xdr:to>
    <xdr:pic>
      <xdr:nvPicPr>
        <xdr:cNvPr id="3" name="Picture 314">
          <a:extLst>
            <a:ext uri="{FF2B5EF4-FFF2-40B4-BE49-F238E27FC236}">
              <a16:creationId xmlns:a16="http://schemas.microsoft.com/office/drawing/2014/main" id="{AADF18D4-EE18-43F6-BBF5-4C30389A0D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06050" y="476250"/>
          <a:ext cx="18954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E81D7BA0-C780-4661-89C5-6C17A2E8A0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86575"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33D9F985-7720-41AA-8A59-0D741BF3A0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34449"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CA5EDE82-8030-48CC-B1E3-84E116D3F60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86575"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C9F1B2FB-3ECB-42A4-94FB-24EA98327C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34449"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19050</xdr:colOff>
      <xdr:row>2</xdr:row>
      <xdr:rowOff>57150</xdr:rowOff>
    </xdr:from>
    <xdr:to>
      <xdr:col>2</xdr:col>
      <xdr:colOff>2019300</xdr:colOff>
      <xdr:row>6</xdr:row>
      <xdr:rowOff>314325</xdr:rowOff>
    </xdr:to>
    <xdr:pic>
      <xdr:nvPicPr>
        <xdr:cNvPr id="2" name="Picture 297">
          <a:extLst>
            <a:ext uri="{FF2B5EF4-FFF2-40B4-BE49-F238E27FC236}">
              <a16:creationId xmlns:a16="http://schemas.microsoft.com/office/drawing/2014/main" id="{DAC69F60-407C-483F-8D82-9A9671B4A0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4925" y="381000"/>
          <a:ext cx="136207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1990725</xdr:colOff>
      <xdr:row>6</xdr:row>
      <xdr:rowOff>152400</xdr:rowOff>
    </xdr:to>
    <xdr:pic>
      <xdr:nvPicPr>
        <xdr:cNvPr id="3" name="Picture 314">
          <a:extLst>
            <a:ext uri="{FF2B5EF4-FFF2-40B4-BE49-F238E27FC236}">
              <a16:creationId xmlns:a16="http://schemas.microsoft.com/office/drawing/2014/main" id="{E6AB8AE3-0AC9-4D25-9145-C700BED2EA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53675" y="457200"/>
          <a:ext cx="19240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1876425</xdr:colOff>
      <xdr:row>6</xdr:row>
      <xdr:rowOff>123825</xdr:rowOff>
    </xdr:to>
    <xdr:pic>
      <xdr:nvPicPr>
        <xdr:cNvPr id="2" name="Picture 297">
          <a:extLst>
            <a:ext uri="{FF2B5EF4-FFF2-40B4-BE49-F238E27FC236}">
              <a16:creationId xmlns:a16="http://schemas.microsoft.com/office/drawing/2014/main" id="{3440583A-A404-45E4-944C-6DF2EFF55A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91600" y="409575"/>
          <a:ext cx="12954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171450</xdr:colOff>
      <xdr:row>2</xdr:row>
      <xdr:rowOff>76200</xdr:rowOff>
    </xdr:from>
    <xdr:to>
      <xdr:col>3</xdr:col>
      <xdr:colOff>1962150</xdr:colOff>
      <xdr:row>6</xdr:row>
      <xdr:rowOff>114300</xdr:rowOff>
    </xdr:to>
    <xdr:pic>
      <xdr:nvPicPr>
        <xdr:cNvPr id="3" name="Picture 314">
          <a:extLst>
            <a:ext uri="{FF2B5EF4-FFF2-40B4-BE49-F238E27FC236}">
              <a16:creationId xmlns:a16="http://schemas.microsoft.com/office/drawing/2014/main" id="{3667D01F-D828-4C4E-9D2E-9B42B3836B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58450" y="400050"/>
          <a:ext cx="17907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47625</xdr:colOff>
      <xdr:row>2</xdr:row>
      <xdr:rowOff>133350</xdr:rowOff>
    </xdr:from>
    <xdr:to>
      <xdr:col>2</xdr:col>
      <xdr:colOff>1981200</xdr:colOff>
      <xdr:row>6</xdr:row>
      <xdr:rowOff>323850</xdr:rowOff>
    </xdr:to>
    <xdr:pic>
      <xdr:nvPicPr>
        <xdr:cNvPr id="2" name="Picture 304">
          <a:extLst>
            <a:ext uri="{FF2B5EF4-FFF2-40B4-BE49-F238E27FC236}">
              <a16:creationId xmlns:a16="http://schemas.microsoft.com/office/drawing/2014/main" id="{874F4B38-ACD2-44A1-8AAA-0F79F71B44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457200"/>
          <a:ext cx="133350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85725</xdr:rowOff>
    </xdr:from>
    <xdr:to>
      <xdr:col>3</xdr:col>
      <xdr:colOff>2019300</xdr:colOff>
      <xdr:row>6</xdr:row>
      <xdr:rowOff>285750</xdr:rowOff>
    </xdr:to>
    <xdr:pic>
      <xdr:nvPicPr>
        <xdr:cNvPr id="3" name="Picture 314">
          <a:extLst>
            <a:ext uri="{FF2B5EF4-FFF2-40B4-BE49-F238E27FC236}">
              <a16:creationId xmlns:a16="http://schemas.microsoft.com/office/drawing/2014/main" id="{7E537634-450E-4723-A49C-3C36645512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44150" y="409575"/>
          <a:ext cx="19621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114300</xdr:colOff>
      <xdr:row>2</xdr:row>
      <xdr:rowOff>47625</xdr:rowOff>
    </xdr:from>
    <xdr:to>
      <xdr:col>2</xdr:col>
      <xdr:colOff>1962150</xdr:colOff>
      <xdr:row>6</xdr:row>
      <xdr:rowOff>352425</xdr:rowOff>
    </xdr:to>
    <xdr:pic>
      <xdr:nvPicPr>
        <xdr:cNvPr id="2" name="Picture 290">
          <a:extLst>
            <a:ext uri="{FF2B5EF4-FFF2-40B4-BE49-F238E27FC236}">
              <a16:creationId xmlns:a16="http://schemas.microsoft.com/office/drawing/2014/main" id="{B0207402-615A-4BF7-9E40-390C37160D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20175" y="371475"/>
          <a:ext cx="12668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104775</xdr:rowOff>
    </xdr:from>
    <xdr:to>
      <xdr:col>3</xdr:col>
      <xdr:colOff>1981200</xdr:colOff>
      <xdr:row>6</xdr:row>
      <xdr:rowOff>238125</xdr:rowOff>
    </xdr:to>
    <xdr:pic>
      <xdr:nvPicPr>
        <xdr:cNvPr id="3" name="Picture 314">
          <a:extLst>
            <a:ext uri="{FF2B5EF4-FFF2-40B4-BE49-F238E27FC236}">
              <a16:creationId xmlns:a16="http://schemas.microsoft.com/office/drawing/2014/main" id="{D01EEC6C-02BA-4E35-9AB7-37A13BF191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25100" y="428625"/>
          <a:ext cx="19431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19050</xdr:colOff>
      <xdr:row>2</xdr:row>
      <xdr:rowOff>57150</xdr:rowOff>
    </xdr:from>
    <xdr:to>
      <xdr:col>2</xdr:col>
      <xdr:colOff>2000250</xdr:colOff>
      <xdr:row>7</xdr:row>
      <xdr:rowOff>0</xdr:rowOff>
    </xdr:to>
    <xdr:pic>
      <xdr:nvPicPr>
        <xdr:cNvPr id="2" name="Picture 288">
          <a:extLst>
            <a:ext uri="{FF2B5EF4-FFF2-40B4-BE49-F238E27FC236}">
              <a16:creationId xmlns:a16="http://schemas.microsoft.com/office/drawing/2014/main" id="{8ABFCC6D-6AE7-49D5-83D5-C1DF9B6ACB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4925" y="381000"/>
          <a:ext cx="1362075"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38100</xdr:rowOff>
    </xdr:from>
    <xdr:to>
      <xdr:col>3</xdr:col>
      <xdr:colOff>2000250</xdr:colOff>
      <xdr:row>6</xdr:row>
      <xdr:rowOff>133350</xdr:rowOff>
    </xdr:to>
    <xdr:pic>
      <xdr:nvPicPr>
        <xdr:cNvPr id="3" name="Picture 314">
          <a:extLst>
            <a:ext uri="{FF2B5EF4-FFF2-40B4-BE49-F238E27FC236}">
              <a16:creationId xmlns:a16="http://schemas.microsoft.com/office/drawing/2014/main" id="{37F1886A-1789-4C52-A9CD-A5C7F911BE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82250" y="361950"/>
          <a:ext cx="190500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1952625</xdr:colOff>
      <xdr:row>6</xdr:row>
      <xdr:rowOff>323850</xdr:rowOff>
    </xdr:to>
    <xdr:pic>
      <xdr:nvPicPr>
        <xdr:cNvPr id="2" name="Picture 289">
          <a:extLst>
            <a:ext uri="{FF2B5EF4-FFF2-40B4-BE49-F238E27FC236}">
              <a16:creationId xmlns:a16="http://schemas.microsoft.com/office/drawing/2014/main" id="{FB06924B-7553-4979-8901-1212C016C9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91600" y="409575"/>
          <a:ext cx="12954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95250</xdr:rowOff>
    </xdr:from>
    <xdr:to>
      <xdr:col>3</xdr:col>
      <xdr:colOff>1990725</xdr:colOff>
      <xdr:row>6</xdr:row>
      <xdr:rowOff>266700</xdr:rowOff>
    </xdr:to>
    <xdr:pic>
      <xdr:nvPicPr>
        <xdr:cNvPr id="3" name="Picture 314">
          <a:extLst>
            <a:ext uri="{FF2B5EF4-FFF2-40B4-BE49-F238E27FC236}">
              <a16:creationId xmlns:a16="http://schemas.microsoft.com/office/drawing/2014/main" id="{68C196AE-4678-4E7B-8ED6-3B8609449E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44150" y="419100"/>
          <a:ext cx="193357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57150</xdr:colOff>
      <xdr:row>2</xdr:row>
      <xdr:rowOff>66675</xdr:rowOff>
    </xdr:from>
    <xdr:to>
      <xdr:col>3</xdr:col>
      <xdr:colOff>0</xdr:colOff>
      <xdr:row>6</xdr:row>
      <xdr:rowOff>323850</xdr:rowOff>
    </xdr:to>
    <xdr:pic>
      <xdr:nvPicPr>
        <xdr:cNvPr id="2" name="Picture 310">
          <a:extLst>
            <a:ext uri="{FF2B5EF4-FFF2-40B4-BE49-F238E27FC236}">
              <a16:creationId xmlns:a16="http://schemas.microsoft.com/office/drawing/2014/main" id="{28FD30B1-DB51-4E48-8EF6-1D16E3AAA2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390525"/>
          <a:ext cx="13239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85725</xdr:rowOff>
    </xdr:from>
    <xdr:to>
      <xdr:col>3</xdr:col>
      <xdr:colOff>1933575</xdr:colOff>
      <xdr:row>6</xdr:row>
      <xdr:rowOff>219075</xdr:rowOff>
    </xdr:to>
    <xdr:pic>
      <xdr:nvPicPr>
        <xdr:cNvPr id="3" name="Picture 314">
          <a:extLst>
            <a:ext uri="{FF2B5EF4-FFF2-40B4-BE49-F238E27FC236}">
              <a16:creationId xmlns:a16="http://schemas.microsoft.com/office/drawing/2014/main" id="{11354344-C2B3-4EB9-A8D6-21842ED1EA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82250" y="409575"/>
          <a:ext cx="18383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2</xdr:col>
      <xdr:colOff>1971675</xdr:colOff>
      <xdr:row>6</xdr:row>
      <xdr:rowOff>314325</xdr:rowOff>
    </xdr:to>
    <xdr:pic>
      <xdr:nvPicPr>
        <xdr:cNvPr id="2" name="Picture 309">
          <a:extLst>
            <a:ext uri="{FF2B5EF4-FFF2-40B4-BE49-F238E27FC236}">
              <a16:creationId xmlns:a16="http://schemas.microsoft.com/office/drawing/2014/main" id="{4615EDAC-FEC3-4736-97C1-C68F26B419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476250"/>
          <a:ext cx="13335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66675</xdr:rowOff>
    </xdr:from>
    <xdr:to>
      <xdr:col>3</xdr:col>
      <xdr:colOff>1981200</xdr:colOff>
      <xdr:row>6</xdr:row>
      <xdr:rowOff>200025</xdr:rowOff>
    </xdr:to>
    <xdr:pic>
      <xdr:nvPicPr>
        <xdr:cNvPr id="3" name="Picture 314">
          <a:extLst>
            <a:ext uri="{FF2B5EF4-FFF2-40B4-BE49-F238E27FC236}">
              <a16:creationId xmlns:a16="http://schemas.microsoft.com/office/drawing/2014/main" id="{42CA7BD9-9D44-4F4A-AA5D-A4AC400158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82250" y="390525"/>
          <a:ext cx="18859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3</xdr:col>
      <xdr:colOff>0</xdr:colOff>
      <xdr:row>6</xdr:row>
      <xdr:rowOff>333375</xdr:rowOff>
    </xdr:to>
    <xdr:pic>
      <xdr:nvPicPr>
        <xdr:cNvPr id="2" name="Picture 308">
          <a:extLst>
            <a:ext uri="{FF2B5EF4-FFF2-40B4-BE49-F238E27FC236}">
              <a16:creationId xmlns:a16="http://schemas.microsoft.com/office/drawing/2014/main" id="{7EEFB96E-CC7C-4F09-A9E3-B68A670C94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2550" y="447675"/>
          <a:ext cx="131445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104775</xdr:rowOff>
    </xdr:from>
    <xdr:to>
      <xdr:col>3</xdr:col>
      <xdr:colOff>1933575</xdr:colOff>
      <xdr:row>6</xdr:row>
      <xdr:rowOff>238125</xdr:rowOff>
    </xdr:to>
    <xdr:pic>
      <xdr:nvPicPr>
        <xdr:cNvPr id="3" name="Picture 314">
          <a:extLst>
            <a:ext uri="{FF2B5EF4-FFF2-40B4-BE49-F238E27FC236}">
              <a16:creationId xmlns:a16="http://schemas.microsoft.com/office/drawing/2014/main" id="{6CF0EC2F-85D4-4127-B4B0-17A1429ACD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44150" y="428625"/>
          <a:ext cx="18764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66675</xdr:colOff>
      <xdr:row>2</xdr:row>
      <xdr:rowOff>161925</xdr:rowOff>
    </xdr:from>
    <xdr:to>
      <xdr:col>2</xdr:col>
      <xdr:colOff>1962150</xdr:colOff>
      <xdr:row>6</xdr:row>
      <xdr:rowOff>266700</xdr:rowOff>
    </xdr:to>
    <xdr:pic>
      <xdr:nvPicPr>
        <xdr:cNvPr id="2" name="Picture 304">
          <a:extLst>
            <a:ext uri="{FF2B5EF4-FFF2-40B4-BE49-F238E27FC236}">
              <a16:creationId xmlns:a16="http://schemas.microsoft.com/office/drawing/2014/main" id="{4B8A98CB-5BC4-494D-BB9A-E9D91CC3B3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2550" y="485775"/>
          <a:ext cx="13144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xdr:colOff>
      <xdr:row>2</xdr:row>
      <xdr:rowOff>171450</xdr:rowOff>
    </xdr:from>
    <xdr:to>
      <xdr:col>3</xdr:col>
      <xdr:colOff>1981200</xdr:colOff>
      <xdr:row>6</xdr:row>
      <xdr:rowOff>180975</xdr:rowOff>
    </xdr:to>
    <xdr:pic>
      <xdr:nvPicPr>
        <xdr:cNvPr id="3" name="Picture 314">
          <a:extLst>
            <a:ext uri="{FF2B5EF4-FFF2-40B4-BE49-F238E27FC236}">
              <a16:creationId xmlns:a16="http://schemas.microsoft.com/office/drawing/2014/main" id="{8B010105-67DA-4C56-90B6-114E07E073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06050" y="495300"/>
          <a:ext cx="1962150"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104775</xdr:colOff>
      <xdr:row>2</xdr:row>
      <xdr:rowOff>47625</xdr:rowOff>
    </xdr:from>
    <xdr:to>
      <xdr:col>2</xdr:col>
      <xdr:colOff>1981200</xdr:colOff>
      <xdr:row>6</xdr:row>
      <xdr:rowOff>276225</xdr:rowOff>
    </xdr:to>
    <xdr:pic>
      <xdr:nvPicPr>
        <xdr:cNvPr id="2" name="Picture 293">
          <a:extLst>
            <a:ext uri="{FF2B5EF4-FFF2-40B4-BE49-F238E27FC236}">
              <a16:creationId xmlns:a16="http://schemas.microsoft.com/office/drawing/2014/main" id="{6328545F-FA41-43FE-9C88-6D80E0060B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0650" y="371475"/>
          <a:ext cx="1276350"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85725</xdr:rowOff>
    </xdr:from>
    <xdr:to>
      <xdr:col>3</xdr:col>
      <xdr:colOff>1933575</xdr:colOff>
      <xdr:row>6</xdr:row>
      <xdr:rowOff>180975</xdr:rowOff>
    </xdr:to>
    <xdr:pic>
      <xdr:nvPicPr>
        <xdr:cNvPr id="3" name="Picture 314">
          <a:extLst>
            <a:ext uri="{FF2B5EF4-FFF2-40B4-BE49-F238E27FC236}">
              <a16:creationId xmlns:a16="http://schemas.microsoft.com/office/drawing/2014/main" id="{20E220C7-8327-48E6-92B6-38FB369DD7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25100" y="409575"/>
          <a:ext cx="18954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104775</xdr:colOff>
      <xdr:row>2</xdr:row>
      <xdr:rowOff>85725</xdr:rowOff>
    </xdr:from>
    <xdr:to>
      <xdr:col>2</xdr:col>
      <xdr:colOff>1981200</xdr:colOff>
      <xdr:row>6</xdr:row>
      <xdr:rowOff>295275</xdr:rowOff>
    </xdr:to>
    <xdr:pic>
      <xdr:nvPicPr>
        <xdr:cNvPr id="2" name="Picture 299">
          <a:extLst>
            <a:ext uri="{FF2B5EF4-FFF2-40B4-BE49-F238E27FC236}">
              <a16:creationId xmlns:a16="http://schemas.microsoft.com/office/drawing/2014/main" id="{F1960067-24EC-4ECA-B8EC-7E865ACAE8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0650" y="409575"/>
          <a:ext cx="1276350"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66675</xdr:rowOff>
    </xdr:from>
    <xdr:to>
      <xdr:col>3</xdr:col>
      <xdr:colOff>1933575</xdr:colOff>
      <xdr:row>6</xdr:row>
      <xdr:rowOff>304800</xdr:rowOff>
    </xdr:to>
    <xdr:pic>
      <xdr:nvPicPr>
        <xdr:cNvPr id="3" name="Picture 314">
          <a:extLst>
            <a:ext uri="{FF2B5EF4-FFF2-40B4-BE49-F238E27FC236}">
              <a16:creationId xmlns:a16="http://schemas.microsoft.com/office/drawing/2014/main" id="{E0D37988-91C7-470D-B7C2-C43D736E29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44150" y="390525"/>
          <a:ext cx="1876425"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95250</xdr:colOff>
      <xdr:row>2</xdr:row>
      <xdr:rowOff>57150</xdr:rowOff>
    </xdr:from>
    <xdr:to>
      <xdr:col>2</xdr:col>
      <xdr:colOff>1952625</xdr:colOff>
      <xdr:row>6</xdr:row>
      <xdr:rowOff>161925</xdr:rowOff>
    </xdr:to>
    <xdr:pic>
      <xdr:nvPicPr>
        <xdr:cNvPr id="2" name="Picture 312">
          <a:extLst>
            <a:ext uri="{FF2B5EF4-FFF2-40B4-BE49-F238E27FC236}">
              <a16:creationId xmlns:a16="http://schemas.microsoft.com/office/drawing/2014/main" id="{B126E0DC-EBB4-4180-8B10-26E49A25C2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01125" y="381000"/>
          <a:ext cx="12858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57150</xdr:rowOff>
    </xdr:from>
    <xdr:to>
      <xdr:col>3</xdr:col>
      <xdr:colOff>1962150</xdr:colOff>
      <xdr:row>6</xdr:row>
      <xdr:rowOff>85725</xdr:rowOff>
    </xdr:to>
    <xdr:pic>
      <xdr:nvPicPr>
        <xdr:cNvPr id="3" name="Picture 314">
          <a:extLst>
            <a:ext uri="{FF2B5EF4-FFF2-40B4-BE49-F238E27FC236}">
              <a16:creationId xmlns:a16="http://schemas.microsoft.com/office/drawing/2014/main" id="{1D404C95-266F-4624-86CF-E2E1A2C209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63200" y="381000"/>
          <a:ext cx="188595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3</xdr:col>
      <xdr:colOff>66675</xdr:colOff>
      <xdr:row>2</xdr:row>
      <xdr:rowOff>66675</xdr:rowOff>
    </xdr:from>
    <xdr:to>
      <xdr:col>3</xdr:col>
      <xdr:colOff>1981200</xdr:colOff>
      <xdr:row>6</xdr:row>
      <xdr:rowOff>266700</xdr:rowOff>
    </xdr:to>
    <xdr:pic>
      <xdr:nvPicPr>
        <xdr:cNvPr id="2" name="Picture 11">
          <a:extLst>
            <a:ext uri="{FF2B5EF4-FFF2-40B4-BE49-F238E27FC236}">
              <a16:creationId xmlns:a16="http://schemas.microsoft.com/office/drawing/2014/main" id="{6245270D-2383-482C-B617-754E732A84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53675" y="390525"/>
          <a:ext cx="19145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257175</xdr:colOff>
      <xdr:row>2</xdr:row>
      <xdr:rowOff>47625</xdr:rowOff>
    </xdr:from>
    <xdr:to>
      <xdr:col>2</xdr:col>
      <xdr:colOff>1990725</xdr:colOff>
      <xdr:row>6</xdr:row>
      <xdr:rowOff>361950</xdr:rowOff>
    </xdr:to>
    <xdr:pic>
      <xdr:nvPicPr>
        <xdr:cNvPr id="3" name="Picture 327">
          <a:extLst>
            <a:ext uri="{FF2B5EF4-FFF2-40B4-BE49-F238E27FC236}">
              <a16:creationId xmlns:a16="http://schemas.microsoft.com/office/drawing/2014/main" id="{4A116BA5-1BF5-4DF4-9410-13AC30D2ED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63050" y="371475"/>
          <a:ext cx="112395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47625</xdr:colOff>
      <xdr:row>2</xdr:row>
      <xdr:rowOff>66675</xdr:rowOff>
    </xdr:from>
    <xdr:to>
      <xdr:col>2</xdr:col>
      <xdr:colOff>1971675</xdr:colOff>
      <xdr:row>6</xdr:row>
      <xdr:rowOff>285750</xdr:rowOff>
    </xdr:to>
    <xdr:pic>
      <xdr:nvPicPr>
        <xdr:cNvPr id="2" name="Picture 296">
          <a:extLst>
            <a:ext uri="{FF2B5EF4-FFF2-40B4-BE49-F238E27FC236}">
              <a16:creationId xmlns:a16="http://schemas.microsoft.com/office/drawing/2014/main" id="{CBA6E1F1-DF34-4268-A027-2AA2027A7D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390525"/>
          <a:ext cx="13335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47625</xdr:rowOff>
    </xdr:from>
    <xdr:to>
      <xdr:col>3</xdr:col>
      <xdr:colOff>2009775</xdr:colOff>
      <xdr:row>6</xdr:row>
      <xdr:rowOff>238125</xdr:rowOff>
    </xdr:to>
    <xdr:pic>
      <xdr:nvPicPr>
        <xdr:cNvPr id="3" name="Picture 314">
          <a:extLst>
            <a:ext uri="{FF2B5EF4-FFF2-40B4-BE49-F238E27FC236}">
              <a16:creationId xmlns:a16="http://schemas.microsoft.com/office/drawing/2014/main" id="{CC826EEA-B420-4D1C-BA4F-BBACDDCA39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44150" y="371475"/>
          <a:ext cx="19526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2</xdr:col>
      <xdr:colOff>1952625</xdr:colOff>
      <xdr:row>6</xdr:row>
      <xdr:rowOff>352425</xdr:rowOff>
    </xdr:to>
    <xdr:pic>
      <xdr:nvPicPr>
        <xdr:cNvPr id="2" name="Picture 307">
          <a:extLst>
            <a:ext uri="{FF2B5EF4-FFF2-40B4-BE49-F238E27FC236}">
              <a16:creationId xmlns:a16="http://schemas.microsoft.com/office/drawing/2014/main" id="{B9D70408-33BC-49A1-A1CE-9DA658C3C0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29700" y="419100"/>
          <a:ext cx="12573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76200</xdr:rowOff>
    </xdr:from>
    <xdr:to>
      <xdr:col>3</xdr:col>
      <xdr:colOff>1933575</xdr:colOff>
      <xdr:row>6</xdr:row>
      <xdr:rowOff>209550</xdr:rowOff>
    </xdr:to>
    <xdr:pic>
      <xdr:nvPicPr>
        <xdr:cNvPr id="3" name="Picture 314">
          <a:extLst>
            <a:ext uri="{FF2B5EF4-FFF2-40B4-BE49-F238E27FC236}">
              <a16:creationId xmlns:a16="http://schemas.microsoft.com/office/drawing/2014/main" id="{4F5C39BD-8E3F-4F0A-8255-34F165FAF0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63200" y="400050"/>
          <a:ext cx="18573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2</xdr:col>
      <xdr:colOff>47625</xdr:colOff>
      <xdr:row>2</xdr:row>
      <xdr:rowOff>95250</xdr:rowOff>
    </xdr:from>
    <xdr:to>
      <xdr:col>2</xdr:col>
      <xdr:colOff>1933575</xdr:colOff>
      <xdr:row>6</xdr:row>
      <xdr:rowOff>276225</xdr:rowOff>
    </xdr:to>
    <xdr:pic>
      <xdr:nvPicPr>
        <xdr:cNvPr id="2" name="Picture 291">
          <a:extLst>
            <a:ext uri="{FF2B5EF4-FFF2-40B4-BE49-F238E27FC236}">
              <a16:creationId xmlns:a16="http://schemas.microsoft.com/office/drawing/2014/main" id="{98A51655-53DC-4B67-BDD0-9EB5021C52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419100"/>
          <a:ext cx="1333500"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85725</xdr:rowOff>
    </xdr:from>
    <xdr:to>
      <xdr:col>3</xdr:col>
      <xdr:colOff>2009775</xdr:colOff>
      <xdr:row>6</xdr:row>
      <xdr:rowOff>180975</xdr:rowOff>
    </xdr:to>
    <xdr:pic>
      <xdr:nvPicPr>
        <xdr:cNvPr id="3" name="Picture 314">
          <a:extLst>
            <a:ext uri="{FF2B5EF4-FFF2-40B4-BE49-F238E27FC236}">
              <a16:creationId xmlns:a16="http://schemas.microsoft.com/office/drawing/2014/main" id="{5254273E-6C4A-45F1-BDEB-A735E23E03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44150" y="409575"/>
          <a:ext cx="19526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104775</xdr:colOff>
      <xdr:row>2</xdr:row>
      <xdr:rowOff>114300</xdr:rowOff>
    </xdr:from>
    <xdr:to>
      <xdr:col>2</xdr:col>
      <xdr:colOff>1971675</xdr:colOff>
      <xdr:row>6</xdr:row>
      <xdr:rowOff>352425</xdr:rowOff>
    </xdr:to>
    <xdr:pic>
      <xdr:nvPicPr>
        <xdr:cNvPr id="2" name="Picture 290">
          <a:extLst>
            <a:ext uri="{FF2B5EF4-FFF2-40B4-BE49-F238E27FC236}">
              <a16:creationId xmlns:a16="http://schemas.microsoft.com/office/drawing/2014/main" id="{7AC611A8-BEFD-441F-B4E9-F14BDD4589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0650" y="438150"/>
          <a:ext cx="12763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1981200</xdr:colOff>
      <xdr:row>6</xdr:row>
      <xdr:rowOff>190500</xdr:rowOff>
    </xdr:to>
    <xdr:pic>
      <xdr:nvPicPr>
        <xdr:cNvPr id="3" name="Picture 314">
          <a:extLst>
            <a:ext uri="{FF2B5EF4-FFF2-40B4-BE49-F238E27FC236}">
              <a16:creationId xmlns:a16="http://schemas.microsoft.com/office/drawing/2014/main" id="{44782E45-26EF-4F37-B82F-4A4CE1874C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25100" y="381000"/>
          <a:ext cx="19431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1962150</xdr:colOff>
      <xdr:row>6</xdr:row>
      <xdr:rowOff>285750</xdr:rowOff>
    </xdr:to>
    <xdr:pic>
      <xdr:nvPicPr>
        <xdr:cNvPr id="2" name="Picture 306">
          <a:extLst>
            <a:ext uri="{FF2B5EF4-FFF2-40B4-BE49-F238E27FC236}">
              <a16:creationId xmlns:a16="http://schemas.microsoft.com/office/drawing/2014/main" id="{8CE35241-447D-48AC-85AB-59264AE7EE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0650" y="419100"/>
          <a:ext cx="127635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B0C1416D-80C5-443C-B075-91B0EF0B49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29875" y="40005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57150</xdr:colOff>
      <xdr:row>2</xdr:row>
      <xdr:rowOff>104775</xdr:rowOff>
    </xdr:from>
    <xdr:to>
      <xdr:col>2</xdr:col>
      <xdr:colOff>1952625</xdr:colOff>
      <xdr:row>6</xdr:row>
      <xdr:rowOff>304800</xdr:rowOff>
    </xdr:to>
    <xdr:pic>
      <xdr:nvPicPr>
        <xdr:cNvPr id="2" name="Picture 305">
          <a:extLst>
            <a:ext uri="{FF2B5EF4-FFF2-40B4-BE49-F238E27FC236}">
              <a16:creationId xmlns:a16="http://schemas.microsoft.com/office/drawing/2014/main" id="{BE48951E-A599-46F7-85DC-EE148177A2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428625"/>
          <a:ext cx="13239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76200</xdr:rowOff>
    </xdr:from>
    <xdr:to>
      <xdr:col>3</xdr:col>
      <xdr:colOff>1952625</xdr:colOff>
      <xdr:row>6</xdr:row>
      <xdr:rowOff>209550</xdr:rowOff>
    </xdr:to>
    <xdr:pic>
      <xdr:nvPicPr>
        <xdr:cNvPr id="3" name="Picture 314">
          <a:extLst>
            <a:ext uri="{FF2B5EF4-FFF2-40B4-BE49-F238E27FC236}">
              <a16:creationId xmlns:a16="http://schemas.microsoft.com/office/drawing/2014/main" id="{008E7120-A5A3-4EED-9048-24D02FC2A3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34625" y="400050"/>
          <a:ext cx="19050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2</xdr:col>
      <xdr:colOff>66675</xdr:colOff>
      <xdr:row>2</xdr:row>
      <xdr:rowOff>76200</xdr:rowOff>
    </xdr:from>
    <xdr:to>
      <xdr:col>2</xdr:col>
      <xdr:colOff>1990725</xdr:colOff>
      <xdr:row>6</xdr:row>
      <xdr:rowOff>409575</xdr:rowOff>
    </xdr:to>
    <xdr:pic>
      <xdr:nvPicPr>
        <xdr:cNvPr id="2" name="Picture 312">
          <a:extLst>
            <a:ext uri="{FF2B5EF4-FFF2-40B4-BE49-F238E27FC236}">
              <a16:creationId xmlns:a16="http://schemas.microsoft.com/office/drawing/2014/main" id="{76986869-18B7-434E-A307-6A3A32DB1A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2550" y="400050"/>
          <a:ext cx="13144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161925</xdr:rowOff>
    </xdr:from>
    <xdr:to>
      <xdr:col>3</xdr:col>
      <xdr:colOff>1990725</xdr:colOff>
      <xdr:row>6</xdr:row>
      <xdr:rowOff>295275</xdr:rowOff>
    </xdr:to>
    <xdr:pic>
      <xdr:nvPicPr>
        <xdr:cNvPr id="3" name="Picture 314">
          <a:extLst>
            <a:ext uri="{FF2B5EF4-FFF2-40B4-BE49-F238E27FC236}">
              <a16:creationId xmlns:a16="http://schemas.microsoft.com/office/drawing/2014/main" id="{89D736D7-B2AF-408F-AF01-5ED84C012B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63200" y="485775"/>
          <a:ext cx="19145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3</xdr:col>
      <xdr:colOff>95250</xdr:colOff>
      <xdr:row>2</xdr:row>
      <xdr:rowOff>66675</xdr:rowOff>
    </xdr:from>
    <xdr:to>
      <xdr:col>3</xdr:col>
      <xdr:colOff>1981200</xdr:colOff>
      <xdr:row>7</xdr:row>
      <xdr:rowOff>123825</xdr:rowOff>
    </xdr:to>
    <xdr:pic>
      <xdr:nvPicPr>
        <xdr:cNvPr id="2" name="Picture 1">
          <a:extLst>
            <a:ext uri="{FF2B5EF4-FFF2-40B4-BE49-F238E27FC236}">
              <a16:creationId xmlns:a16="http://schemas.microsoft.com/office/drawing/2014/main" id="{D3DB8794-A8A4-491B-A53D-B4FFB8985F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15575" y="390525"/>
          <a:ext cx="18859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152400</xdr:colOff>
      <xdr:row>2</xdr:row>
      <xdr:rowOff>57150</xdr:rowOff>
    </xdr:from>
    <xdr:to>
      <xdr:col>2</xdr:col>
      <xdr:colOff>1990725</xdr:colOff>
      <xdr:row>7</xdr:row>
      <xdr:rowOff>381000</xdr:rowOff>
    </xdr:to>
    <xdr:pic>
      <xdr:nvPicPr>
        <xdr:cNvPr id="3" name="Picture 304">
          <a:extLst>
            <a:ext uri="{FF2B5EF4-FFF2-40B4-BE49-F238E27FC236}">
              <a16:creationId xmlns:a16="http://schemas.microsoft.com/office/drawing/2014/main" id="{91FABC00-F115-4EBF-8383-648C645815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58275" y="381000"/>
          <a:ext cx="116205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2</xdr:col>
      <xdr:colOff>66675</xdr:colOff>
      <xdr:row>2</xdr:row>
      <xdr:rowOff>114300</xdr:rowOff>
    </xdr:from>
    <xdr:to>
      <xdr:col>2</xdr:col>
      <xdr:colOff>1933575</xdr:colOff>
      <xdr:row>6</xdr:row>
      <xdr:rowOff>428625</xdr:rowOff>
    </xdr:to>
    <xdr:pic>
      <xdr:nvPicPr>
        <xdr:cNvPr id="2" name="Picture 1">
          <a:extLst>
            <a:ext uri="{FF2B5EF4-FFF2-40B4-BE49-F238E27FC236}">
              <a16:creationId xmlns:a16="http://schemas.microsoft.com/office/drawing/2014/main" id="{58346314-4A52-4C39-A53A-0E2CC12E14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2550" y="438150"/>
          <a:ext cx="131445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180975</xdr:rowOff>
    </xdr:from>
    <xdr:to>
      <xdr:col>3</xdr:col>
      <xdr:colOff>1962150</xdr:colOff>
      <xdr:row>6</xdr:row>
      <xdr:rowOff>400050</xdr:rowOff>
    </xdr:to>
    <xdr:pic>
      <xdr:nvPicPr>
        <xdr:cNvPr id="3" name="Picture 2">
          <a:extLst>
            <a:ext uri="{FF2B5EF4-FFF2-40B4-BE49-F238E27FC236}">
              <a16:creationId xmlns:a16="http://schemas.microsoft.com/office/drawing/2014/main" id="{B52DFB8C-71C1-4026-9534-7D2AE601B8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63200" y="504825"/>
          <a:ext cx="188595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2</xdr:col>
      <xdr:colOff>123825</xdr:colOff>
      <xdr:row>2</xdr:row>
      <xdr:rowOff>180975</xdr:rowOff>
    </xdr:from>
    <xdr:to>
      <xdr:col>2</xdr:col>
      <xdr:colOff>2038350</xdr:colOff>
      <xdr:row>7</xdr:row>
      <xdr:rowOff>190500</xdr:rowOff>
    </xdr:to>
    <xdr:pic>
      <xdr:nvPicPr>
        <xdr:cNvPr id="2" name="Picture 330">
          <a:extLst>
            <a:ext uri="{FF2B5EF4-FFF2-40B4-BE49-F238E27FC236}">
              <a16:creationId xmlns:a16="http://schemas.microsoft.com/office/drawing/2014/main" id="{AA406B57-8955-4989-813A-E5721DC8BA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43025" y="485775"/>
          <a:ext cx="48577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171450</xdr:rowOff>
    </xdr:from>
    <xdr:to>
      <xdr:col>3</xdr:col>
      <xdr:colOff>1971675</xdr:colOff>
      <xdr:row>7</xdr:row>
      <xdr:rowOff>85725</xdr:rowOff>
    </xdr:to>
    <xdr:pic>
      <xdr:nvPicPr>
        <xdr:cNvPr id="3" name="Picture 12">
          <a:extLst>
            <a:ext uri="{FF2B5EF4-FFF2-40B4-BE49-F238E27FC236}">
              <a16:creationId xmlns:a16="http://schemas.microsoft.com/office/drawing/2014/main" id="{385EE81C-B4DC-486D-8EC5-3E1BAB2159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71675" y="485775"/>
          <a:ext cx="46672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3</xdr:col>
      <xdr:colOff>158750</xdr:colOff>
      <xdr:row>3</xdr:row>
      <xdr:rowOff>44450</xdr:rowOff>
    </xdr:from>
    <xdr:to>
      <xdr:col>3</xdr:col>
      <xdr:colOff>2063750</xdr:colOff>
      <xdr:row>6</xdr:row>
      <xdr:rowOff>177800</xdr:rowOff>
    </xdr:to>
    <xdr:pic>
      <xdr:nvPicPr>
        <xdr:cNvPr id="3" name="Picture 12">
          <a:extLst>
            <a:ext uri="{FF2B5EF4-FFF2-40B4-BE49-F238E27FC236}">
              <a16:creationId xmlns:a16="http://schemas.microsoft.com/office/drawing/2014/main" id="{D27E5BCF-2389-448B-831D-D31578DC66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87550" y="530225"/>
          <a:ext cx="44767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152400</xdr:colOff>
      <xdr:row>3</xdr:row>
      <xdr:rowOff>9525</xdr:rowOff>
    </xdr:from>
    <xdr:to>
      <xdr:col>2</xdr:col>
      <xdr:colOff>2047875</xdr:colOff>
      <xdr:row>6</xdr:row>
      <xdr:rowOff>149225</xdr:rowOff>
    </xdr:to>
    <xdr:pic>
      <xdr:nvPicPr>
        <xdr:cNvPr id="4" name="Picture 327">
          <a:extLst>
            <a:ext uri="{FF2B5EF4-FFF2-40B4-BE49-F238E27FC236}">
              <a16:creationId xmlns:a16="http://schemas.microsoft.com/office/drawing/2014/main" id="{1A2C7AA7-9E33-4442-B760-3A52595205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91325" y="552450"/>
          <a:ext cx="1895475" cy="105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xdr:from>
      <xdr:col>2</xdr:col>
      <xdr:colOff>95250</xdr:colOff>
      <xdr:row>2</xdr:row>
      <xdr:rowOff>171450</xdr:rowOff>
    </xdr:from>
    <xdr:to>
      <xdr:col>2</xdr:col>
      <xdr:colOff>1971675</xdr:colOff>
      <xdr:row>6</xdr:row>
      <xdr:rowOff>57150</xdr:rowOff>
    </xdr:to>
    <xdr:pic>
      <xdr:nvPicPr>
        <xdr:cNvPr id="2" name="Picture 323">
          <a:extLst>
            <a:ext uri="{FF2B5EF4-FFF2-40B4-BE49-F238E27FC236}">
              <a16:creationId xmlns:a16="http://schemas.microsoft.com/office/drawing/2014/main" id="{F4FF4A6F-3D44-4C08-A3C0-75174D0201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4450" y="485775"/>
          <a:ext cx="5143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1971675</xdr:colOff>
      <xdr:row>5</xdr:row>
      <xdr:rowOff>180975</xdr:rowOff>
    </xdr:to>
    <xdr:pic>
      <xdr:nvPicPr>
        <xdr:cNvPr id="3" name="Picture 12">
          <a:extLst>
            <a:ext uri="{FF2B5EF4-FFF2-40B4-BE49-F238E27FC236}">
              <a16:creationId xmlns:a16="http://schemas.microsoft.com/office/drawing/2014/main" id="{1BDBF6D2-096E-4FCA-8BBD-BB98B11AB6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5475" y="457200"/>
          <a:ext cx="5429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1981200</xdr:colOff>
      <xdr:row>6</xdr:row>
      <xdr:rowOff>38100</xdr:rowOff>
    </xdr:to>
    <xdr:pic>
      <xdr:nvPicPr>
        <xdr:cNvPr id="2" name="Picture 327">
          <a:extLst>
            <a:ext uri="{FF2B5EF4-FFF2-40B4-BE49-F238E27FC236}">
              <a16:creationId xmlns:a16="http://schemas.microsoft.com/office/drawing/2014/main" id="{A0163BE7-A63F-48CE-B04C-9C74D2BC12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5" y="409575"/>
          <a:ext cx="52387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85725</xdr:colOff>
      <xdr:row>2</xdr:row>
      <xdr:rowOff>85725</xdr:rowOff>
    </xdr:from>
    <xdr:to>
      <xdr:col>2</xdr:col>
      <xdr:colOff>1981200</xdr:colOff>
      <xdr:row>6</xdr:row>
      <xdr:rowOff>38100</xdr:rowOff>
    </xdr:to>
    <xdr:pic>
      <xdr:nvPicPr>
        <xdr:cNvPr id="3" name="Picture 327">
          <a:extLst>
            <a:ext uri="{FF2B5EF4-FFF2-40B4-BE49-F238E27FC236}">
              <a16:creationId xmlns:a16="http://schemas.microsoft.com/office/drawing/2014/main" id="{F2DC02EC-A598-4129-BA74-109BA76A71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5" y="409575"/>
          <a:ext cx="52387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95250</xdr:rowOff>
    </xdr:from>
    <xdr:to>
      <xdr:col>3</xdr:col>
      <xdr:colOff>1971675</xdr:colOff>
      <xdr:row>6</xdr:row>
      <xdr:rowOff>28575</xdr:rowOff>
    </xdr:to>
    <xdr:pic>
      <xdr:nvPicPr>
        <xdr:cNvPr id="4" name="Picture 12">
          <a:extLst>
            <a:ext uri="{FF2B5EF4-FFF2-40B4-BE49-F238E27FC236}">
              <a16:creationId xmlns:a16="http://schemas.microsoft.com/office/drawing/2014/main" id="{EACA481E-52B9-484E-B355-3F3B5AFE9E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5475" y="419100"/>
          <a:ext cx="54292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xdr:from>
      <xdr:col>2</xdr:col>
      <xdr:colOff>57150</xdr:colOff>
      <xdr:row>2</xdr:row>
      <xdr:rowOff>66675</xdr:rowOff>
    </xdr:from>
    <xdr:to>
      <xdr:col>2</xdr:col>
      <xdr:colOff>1971675</xdr:colOff>
      <xdr:row>6</xdr:row>
      <xdr:rowOff>152400</xdr:rowOff>
    </xdr:to>
    <xdr:pic>
      <xdr:nvPicPr>
        <xdr:cNvPr id="2" name="Picture 2">
          <a:extLst>
            <a:ext uri="{FF2B5EF4-FFF2-40B4-BE49-F238E27FC236}">
              <a16:creationId xmlns:a16="http://schemas.microsoft.com/office/drawing/2014/main" id="{F86DE512-6336-49C4-BFCA-DEB03B9972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6350" y="390525"/>
          <a:ext cx="552450"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161925</xdr:rowOff>
    </xdr:from>
    <xdr:to>
      <xdr:col>3</xdr:col>
      <xdr:colOff>2009775</xdr:colOff>
      <xdr:row>6</xdr:row>
      <xdr:rowOff>114300</xdr:rowOff>
    </xdr:to>
    <xdr:pic>
      <xdr:nvPicPr>
        <xdr:cNvPr id="3" name="Picture 2">
          <a:extLst>
            <a:ext uri="{FF2B5EF4-FFF2-40B4-BE49-F238E27FC236}">
              <a16:creationId xmlns:a16="http://schemas.microsoft.com/office/drawing/2014/main" id="{4279439E-5A79-401D-A4DB-9758F8B343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57375" y="485775"/>
          <a:ext cx="5810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xdr:from>
      <xdr:col>2</xdr:col>
      <xdr:colOff>38100</xdr:colOff>
      <xdr:row>2</xdr:row>
      <xdr:rowOff>152400</xdr:rowOff>
    </xdr:from>
    <xdr:to>
      <xdr:col>2</xdr:col>
      <xdr:colOff>1962150</xdr:colOff>
      <xdr:row>5</xdr:row>
      <xdr:rowOff>466725</xdr:rowOff>
    </xdr:to>
    <xdr:pic>
      <xdr:nvPicPr>
        <xdr:cNvPr id="2" name="Picture 315">
          <a:extLst>
            <a:ext uri="{FF2B5EF4-FFF2-40B4-BE49-F238E27FC236}">
              <a16:creationId xmlns:a16="http://schemas.microsoft.com/office/drawing/2014/main" id="{B463100D-CE91-491F-A47D-02D4E3056A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7300" y="476250"/>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161925</xdr:rowOff>
    </xdr:from>
    <xdr:to>
      <xdr:col>3</xdr:col>
      <xdr:colOff>1981200</xdr:colOff>
      <xdr:row>5</xdr:row>
      <xdr:rowOff>390525</xdr:rowOff>
    </xdr:to>
    <xdr:pic>
      <xdr:nvPicPr>
        <xdr:cNvPr id="3" name="Picture 13">
          <a:extLst>
            <a:ext uri="{FF2B5EF4-FFF2-40B4-BE49-F238E27FC236}">
              <a16:creationId xmlns:a16="http://schemas.microsoft.com/office/drawing/2014/main" id="{D9F3C98B-7C0C-431B-BDD0-D572C7D71F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71675" y="485775"/>
          <a:ext cx="4667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xdr:from>
      <xdr:col>2</xdr:col>
      <xdr:colOff>114300</xdr:colOff>
      <xdr:row>2</xdr:row>
      <xdr:rowOff>114300</xdr:rowOff>
    </xdr:from>
    <xdr:to>
      <xdr:col>2</xdr:col>
      <xdr:colOff>2028825</xdr:colOff>
      <xdr:row>6</xdr:row>
      <xdr:rowOff>161925</xdr:rowOff>
    </xdr:to>
    <xdr:pic>
      <xdr:nvPicPr>
        <xdr:cNvPr id="2" name="Picture 330">
          <a:extLst>
            <a:ext uri="{FF2B5EF4-FFF2-40B4-BE49-F238E27FC236}">
              <a16:creationId xmlns:a16="http://schemas.microsoft.com/office/drawing/2014/main" id="{0D53E541-0D46-476F-AA5E-447A41C1AE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0" y="438150"/>
          <a:ext cx="49530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114300</xdr:colOff>
      <xdr:row>2</xdr:row>
      <xdr:rowOff>76200</xdr:rowOff>
    </xdr:from>
    <xdr:to>
      <xdr:col>3</xdr:col>
      <xdr:colOff>2028825</xdr:colOff>
      <xdr:row>6</xdr:row>
      <xdr:rowOff>76200</xdr:rowOff>
    </xdr:to>
    <xdr:pic>
      <xdr:nvPicPr>
        <xdr:cNvPr id="4" name="Picture 11">
          <a:extLst>
            <a:ext uri="{FF2B5EF4-FFF2-40B4-BE49-F238E27FC236}">
              <a16:creationId xmlns:a16="http://schemas.microsoft.com/office/drawing/2014/main" id="{93586E74-65EE-444B-AB6A-1581BE4562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96350" y="438150"/>
          <a:ext cx="1914525"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xdr:from>
      <xdr:col>3</xdr:col>
      <xdr:colOff>66675</xdr:colOff>
      <xdr:row>2</xdr:row>
      <xdr:rowOff>76200</xdr:rowOff>
    </xdr:from>
    <xdr:to>
      <xdr:col>3</xdr:col>
      <xdr:colOff>2009775</xdr:colOff>
      <xdr:row>6</xdr:row>
      <xdr:rowOff>142875</xdr:rowOff>
    </xdr:to>
    <xdr:pic>
      <xdr:nvPicPr>
        <xdr:cNvPr id="2" name="Picture 11">
          <a:extLst>
            <a:ext uri="{FF2B5EF4-FFF2-40B4-BE49-F238E27FC236}">
              <a16:creationId xmlns:a16="http://schemas.microsoft.com/office/drawing/2014/main" id="{58CA81B5-0168-4283-AC4F-DEC5AD7E80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5475" y="400050"/>
          <a:ext cx="5429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152400</xdr:colOff>
      <xdr:row>2</xdr:row>
      <xdr:rowOff>57150</xdr:rowOff>
    </xdr:from>
    <xdr:to>
      <xdr:col>2</xdr:col>
      <xdr:colOff>1971675</xdr:colOff>
      <xdr:row>6</xdr:row>
      <xdr:rowOff>85725</xdr:rowOff>
    </xdr:to>
    <xdr:pic>
      <xdr:nvPicPr>
        <xdr:cNvPr id="3" name="Picture 327">
          <a:extLst>
            <a:ext uri="{FF2B5EF4-FFF2-40B4-BE49-F238E27FC236}">
              <a16:creationId xmlns:a16="http://schemas.microsoft.com/office/drawing/2014/main" id="{8BA5B100-6311-4115-8518-AB89C98FB4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1600" y="381000"/>
          <a:ext cx="45720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xdr:from>
      <xdr:col>2</xdr:col>
      <xdr:colOff>76200</xdr:colOff>
      <xdr:row>2</xdr:row>
      <xdr:rowOff>31750</xdr:rowOff>
    </xdr:from>
    <xdr:to>
      <xdr:col>2</xdr:col>
      <xdr:colOff>1990725</xdr:colOff>
      <xdr:row>6</xdr:row>
      <xdr:rowOff>79375</xdr:rowOff>
    </xdr:to>
    <xdr:pic>
      <xdr:nvPicPr>
        <xdr:cNvPr id="2" name="Picture 330">
          <a:extLst>
            <a:ext uri="{FF2B5EF4-FFF2-40B4-BE49-F238E27FC236}">
              <a16:creationId xmlns:a16="http://schemas.microsoft.com/office/drawing/2014/main" id="{D708C302-79C2-466C-A35B-40D40CCC86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5400" y="355600"/>
          <a:ext cx="53340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88900</xdr:rowOff>
    </xdr:from>
    <xdr:to>
      <xdr:col>3</xdr:col>
      <xdr:colOff>2038350</xdr:colOff>
      <xdr:row>6</xdr:row>
      <xdr:rowOff>22225</xdr:rowOff>
    </xdr:to>
    <xdr:pic>
      <xdr:nvPicPr>
        <xdr:cNvPr id="3" name="Picture 12">
          <a:extLst>
            <a:ext uri="{FF2B5EF4-FFF2-40B4-BE49-F238E27FC236}">
              <a16:creationId xmlns:a16="http://schemas.microsoft.com/office/drawing/2014/main" id="{30CC2104-A7A8-42A7-BF3C-AF656D9515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62150" y="412750"/>
          <a:ext cx="476250"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xdr:from>
      <xdr:col>2</xdr:col>
      <xdr:colOff>47625</xdr:colOff>
      <xdr:row>2</xdr:row>
      <xdr:rowOff>161925</xdr:rowOff>
    </xdr:from>
    <xdr:to>
      <xdr:col>2</xdr:col>
      <xdr:colOff>1962150</xdr:colOff>
      <xdr:row>7</xdr:row>
      <xdr:rowOff>19050</xdr:rowOff>
    </xdr:to>
    <xdr:pic>
      <xdr:nvPicPr>
        <xdr:cNvPr id="2" name="Picture 330">
          <a:extLst>
            <a:ext uri="{FF2B5EF4-FFF2-40B4-BE49-F238E27FC236}">
              <a16:creationId xmlns:a16="http://schemas.microsoft.com/office/drawing/2014/main" id="{61979963-81DC-4982-89C7-F715B4DB38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6825" y="485775"/>
          <a:ext cx="561975"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3</xdr:row>
      <xdr:rowOff>28575</xdr:rowOff>
    </xdr:from>
    <xdr:to>
      <xdr:col>3</xdr:col>
      <xdr:colOff>2009775</xdr:colOff>
      <xdr:row>6</xdr:row>
      <xdr:rowOff>152400</xdr:rowOff>
    </xdr:to>
    <xdr:pic>
      <xdr:nvPicPr>
        <xdr:cNvPr id="3" name="Picture 12">
          <a:extLst>
            <a:ext uri="{FF2B5EF4-FFF2-40B4-BE49-F238E27FC236}">
              <a16:creationId xmlns:a16="http://schemas.microsoft.com/office/drawing/2014/main" id="{19FE64EE-1A3E-4D0B-A656-97B3C9144A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33575" y="514350"/>
          <a:ext cx="504825"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6.xml><?xml version="1.0" encoding="utf-8"?>
<xdr:wsDr xmlns:xdr="http://schemas.openxmlformats.org/drawingml/2006/spreadsheetDrawing" xmlns:a="http://schemas.openxmlformats.org/drawingml/2006/main">
  <xdr:twoCellAnchor>
    <xdr:from>
      <xdr:col>2</xdr:col>
      <xdr:colOff>85725</xdr:colOff>
      <xdr:row>2</xdr:row>
      <xdr:rowOff>171450</xdr:rowOff>
    </xdr:from>
    <xdr:to>
      <xdr:col>2</xdr:col>
      <xdr:colOff>2000250</xdr:colOff>
      <xdr:row>5</xdr:row>
      <xdr:rowOff>219075</xdr:rowOff>
    </xdr:to>
    <xdr:pic>
      <xdr:nvPicPr>
        <xdr:cNvPr id="2" name="Picture 330">
          <a:extLst>
            <a:ext uri="{FF2B5EF4-FFF2-40B4-BE49-F238E27FC236}">
              <a16:creationId xmlns:a16="http://schemas.microsoft.com/office/drawing/2014/main" id="{CDAD4350-C2DE-40EA-B50E-54F3CD300D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5" y="485775"/>
          <a:ext cx="5238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158750</xdr:colOff>
      <xdr:row>3</xdr:row>
      <xdr:rowOff>12700</xdr:rowOff>
    </xdr:from>
    <xdr:to>
      <xdr:col>3</xdr:col>
      <xdr:colOff>2063750</xdr:colOff>
      <xdr:row>5</xdr:row>
      <xdr:rowOff>155575</xdr:rowOff>
    </xdr:to>
    <xdr:pic>
      <xdr:nvPicPr>
        <xdr:cNvPr id="3" name="Picture 12">
          <a:extLst>
            <a:ext uri="{FF2B5EF4-FFF2-40B4-BE49-F238E27FC236}">
              <a16:creationId xmlns:a16="http://schemas.microsoft.com/office/drawing/2014/main" id="{5AD80C1E-0277-4E20-B07D-DB5559FA2F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87550" y="498475"/>
          <a:ext cx="44767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7.xml><?xml version="1.0" encoding="utf-8"?>
<xdr:wsDr xmlns:xdr="http://schemas.openxmlformats.org/drawingml/2006/spreadsheetDrawing" xmlns:a="http://schemas.openxmlformats.org/drawingml/2006/main">
  <xdr:twoCellAnchor>
    <xdr:from>
      <xdr:col>3</xdr:col>
      <xdr:colOff>66675</xdr:colOff>
      <xdr:row>2</xdr:row>
      <xdr:rowOff>66675</xdr:rowOff>
    </xdr:from>
    <xdr:to>
      <xdr:col>3</xdr:col>
      <xdr:colOff>1981200</xdr:colOff>
      <xdr:row>6</xdr:row>
      <xdr:rowOff>66675</xdr:rowOff>
    </xdr:to>
    <xdr:pic>
      <xdr:nvPicPr>
        <xdr:cNvPr id="2" name="Picture 11">
          <a:extLst>
            <a:ext uri="{FF2B5EF4-FFF2-40B4-BE49-F238E27FC236}">
              <a16:creationId xmlns:a16="http://schemas.microsoft.com/office/drawing/2014/main" id="{67A2EA82-0432-4791-9114-A6861E92BD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5475" y="390525"/>
          <a:ext cx="5429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47625</xdr:colOff>
      <xdr:row>2</xdr:row>
      <xdr:rowOff>57150</xdr:rowOff>
    </xdr:from>
    <xdr:to>
      <xdr:col>2</xdr:col>
      <xdr:colOff>2019300</xdr:colOff>
      <xdr:row>6</xdr:row>
      <xdr:rowOff>142875</xdr:rowOff>
    </xdr:to>
    <xdr:pic>
      <xdr:nvPicPr>
        <xdr:cNvPr id="3" name="Picture 327">
          <a:extLst>
            <a:ext uri="{FF2B5EF4-FFF2-40B4-BE49-F238E27FC236}">
              <a16:creationId xmlns:a16="http://schemas.microsoft.com/office/drawing/2014/main" id="{3997F7E5-C0AB-4A3E-8CCD-5576395299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66825" y="381000"/>
          <a:ext cx="56197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8.xml><?xml version="1.0" encoding="utf-8"?>
<xdr:wsDr xmlns:xdr="http://schemas.openxmlformats.org/drawingml/2006/spreadsheetDrawing" xmlns:a="http://schemas.openxmlformats.org/drawingml/2006/main">
  <xdr:twoCellAnchor>
    <xdr:from>
      <xdr:col>3</xdr:col>
      <xdr:colOff>114300</xdr:colOff>
      <xdr:row>2</xdr:row>
      <xdr:rowOff>104775</xdr:rowOff>
    </xdr:from>
    <xdr:to>
      <xdr:col>3</xdr:col>
      <xdr:colOff>2019300</xdr:colOff>
      <xdr:row>6</xdr:row>
      <xdr:rowOff>57150</xdr:rowOff>
    </xdr:to>
    <xdr:pic>
      <xdr:nvPicPr>
        <xdr:cNvPr id="2" name="Picture 12">
          <a:extLst>
            <a:ext uri="{FF2B5EF4-FFF2-40B4-BE49-F238E27FC236}">
              <a16:creationId xmlns:a16="http://schemas.microsoft.com/office/drawing/2014/main" id="{D98D0C54-FFDD-4E49-AF03-95309B03CD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428625"/>
          <a:ext cx="4953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76200</xdr:colOff>
      <xdr:row>2</xdr:row>
      <xdr:rowOff>180975</xdr:rowOff>
    </xdr:from>
    <xdr:to>
      <xdr:col>2</xdr:col>
      <xdr:colOff>1990725</xdr:colOff>
      <xdr:row>6</xdr:row>
      <xdr:rowOff>38100</xdr:rowOff>
    </xdr:to>
    <xdr:pic>
      <xdr:nvPicPr>
        <xdr:cNvPr id="3" name="Picture 330">
          <a:extLst>
            <a:ext uri="{FF2B5EF4-FFF2-40B4-BE49-F238E27FC236}">
              <a16:creationId xmlns:a16="http://schemas.microsoft.com/office/drawing/2014/main" id="{CE955763-5397-4AAF-822F-D5551F59F5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5400" y="485775"/>
          <a:ext cx="53340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9.xml><?xml version="1.0" encoding="utf-8"?>
<xdr:wsDr xmlns:xdr="http://schemas.openxmlformats.org/drawingml/2006/spreadsheetDrawing" xmlns:a="http://schemas.openxmlformats.org/drawingml/2006/main">
  <xdr:twoCellAnchor>
    <xdr:from>
      <xdr:col>2</xdr:col>
      <xdr:colOff>85725</xdr:colOff>
      <xdr:row>2</xdr:row>
      <xdr:rowOff>104775</xdr:rowOff>
    </xdr:from>
    <xdr:to>
      <xdr:col>2</xdr:col>
      <xdr:colOff>1962150</xdr:colOff>
      <xdr:row>6</xdr:row>
      <xdr:rowOff>95250</xdr:rowOff>
    </xdr:to>
    <xdr:pic>
      <xdr:nvPicPr>
        <xdr:cNvPr id="2" name="Picture 326">
          <a:extLst>
            <a:ext uri="{FF2B5EF4-FFF2-40B4-BE49-F238E27FC236}">
              <a16:creationId xmlns:a16="http://schemas.microsoft.com/office/drawing/2014/main" id="{85134512-65F6-4977-95A3-EEDF0C37C1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5" y="428625"/>
          <a:ext cx="5238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177800</xdr:colOff>
      <xdr:row>2</xdr:row>
      <xdr:rowOff>69850</xdr:rowOff>
    </xdr:from>
    <xdr:to>
      <xdr:col>3</xdr:col>
      <xdr:colOff>2082800</xdr:colOff>
      <xdr:row>6</xdr:row>
      <xdr:rowOff>79375</xdr:rowOff>
    </xdr:to>
    <xdr:pic>
      <xdr:nvPicPr>
        <xdr:cNvPr id="3" name="Picture 12">
          <a:extLst>
            <a:ext uri="{FF2B5EF4-FFF2-40B4-BE49-F238E27FC236}">
              <a16:creationId xmlns:a16="http://schemas.microsoft.com/office/drawing/2014/main" id="{BB81EAA6-3122-4389-9300-289E06646A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6600" y="393700"/>
          <a:ext cx="428625"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H:\Product\General\Risk-o-Meter%20Data\Monthwise\Financila%20Year%202024-2025\June%202024\RiskometerSummeryReport%20-%20June%202024.xlsx" TargetMode="External"/><Relationship Id="rId1" Type="http://schemas.openxmlformats.org/officeDocument/2006/relationships/externalLinkPath" Target="/Product/General/Risk-o-Meter%20Data/Monthwise/Financila%20Year%202024-2025/June%202024/RiskometerSummeryReport%20-%20June%202024.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H:\Product\General\Risk-o-Meter%20Data\Monthwise\Financila%20Year%202024-2025\June%202024\Final%20Risk-O-Meter%20for%20scheme%20performance%20May%202024.xlsx" TargetMode="External"/><Relationship Id="rId1" Type="http://schemas.openxmlformats.org/officeDocument/2006/relationships/externalLinkPath" Target="/Product/General/Risk-o-Meter%20Data/Monthwise/Financila%20Year%202024-2025/June%202024/Final%20Risk-O-Meter%20for%20scheme%20performance%20May%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TAF"/>
      <sheetName val="TBAF"/>
      <sheetName val="TBFSF"/>
      <sheetName val="TCS"/>
      <sheetName val="TDIF"/>
      <sheetName val="TEGF"/>
      <sheetName val="TEOF"/>
      <sheetName val="TEQPEF"/>
      <sheetName val="TFEF"/>
      <sheetName val="TFF"/>
      <sheetName val="TFRSTF"/>
      <sheetName val="TGSFR"/>
      <sheetName val="TICF"/>
      <sheetName val="TIFNA"/>
      <sheetName val="TIFSA"/>
      <sheetName val="TINR"/>
      <sheetName val="TIPHF"/>
      <sheetName val="TISF"/>
      <sheetName val="TLF"/>
      <sheetName val="TMCAPF"/>
      <sheetName val="TNETF"/>
      <sheetName val="TNPBETF"/>
      <sheetName val="TOF"/>
      <sheetName val="TQNTF"/>
      <sheetName val="TREF"/>
      <sheetName val="TRSFC"/>
      <sheetName val="TRSFM"/>
      <sheetName val="TRSFP"/>
      <sheetName val="TSCAPF"/>
      <sheetName val="TSTBF"/>
      <sheetName val="TTOFE"/>
      <sheetName val="TTSF96"/>
      <sheetName val="TUSTF"/>
      <sheetName val="TYCF"/>
      <sheetName val="TDIVYF"/>
      <sheetName val="TFRF"/>
      <sheetName val="TBCF"/>
      <sheetName val="TCORPBF"/>
      <sheetName val="TNSIFDEC27"/>
      <sheetName val="TNIDETF"/>
      <sheetName val="TNIDFOF"/>
      <sheetName val="TCIGIF0426"/>
      <sheetName val="THOF"/>
      <sheetName val="TNMMIF"/>
      <sheetName val="TNGIF1229"/>
      <sheetName val="TNGIF1226"/>
      <sheetName val="TMULTICF"/>
      <sheetName val="TGLDETF"/>
      <sheetName val="TSLVETF"/>
      <sheetName val="TGLDFOF"/>
      <sheetName val="TSLVFOF"/>
      <sheetName val="TNMSHIF"/>
      <sheetName val="TNAIF"/>
      <sheetName val="TNFSIF"/>
      <sheetName val="TNRIF"/>
      <sheetName val="TNMIMIF"/>
      <sheetName val="TNMIIF"/>
      <sheetName val="TMAOF"/>
      <sheetName val="TMIF"/>
    </sheetNames>
    <sheetDataSet>
      <sheetData sheetId="0">
        <row r="2">
          <cell r="D2" t="str">
            <v>Equity - Clause 3 (ii) and (iii)</v>
          </cell>
          <cell r="E2"/>
          <cell r="F2"/>
          <cell r="G2" t="str">
            <v>Index Futures and Stock Futures - Clause 3 (iv)</v>
          </cell>
          <cell r="H2" t="str">
            <v>Index Options and Stock Options - Clause 3 (v)</v>
          </cell>
          <cell r="I2" t="str">
            <v>Other Derivatives - Clause 3 (v)</v>
          </cell>
          <cell r="J2"/>
          <cell r="K2"/>
          <cell r="L2" t="str">
            <v>Debt - Clause 3 (i)</v>
          </cell>
          <cell r="M2"/>
          <cell r="N2"/>
          <cell r="O2" t="str">
            <v>REITs &amp; InvITs - Clause 3 (vii)</v>
          </cell>
          <cell r="P2" t="str">
            <v>Gold/Silver &amp; Gold/Silver related and Other Commodities (held physically) instruments - Clause 3 (viii)</v>
          </cell>
          <cell r="Q2" t="str">
            <v>Foreign Securities - Clause 3 (ix)</v>
          </cell>
          <cell r="R2" t="str">
            <v>Mutual Fund Schemes - Clause 3 (x)</v>
          </cell>
          <cell r="S2" t="str">
            <v>Cash and Net Current Assets - Clause 3 (xi)</v>
          </cell>
          <cell r="T2"/>
          <cell r="U2"/>
          <cell r="V2"/>
          <cell r="W2"/>
          <cell r="X2"/>
        </row>
        <row r="3">
          <cell r="B3" t="str">
            <v>Fund Name</v>
          </cell>
          <cell r="C3" t="str">
            <v>Fund Code</v>
          </cell>
          <cell r="D3" t="str">
            <v>Portfolio_Mcap Categorisation Score</v>
          </cell>
          <cell r="E3" t="str">
            <v>Portfolio_Daily Volatility_Score</v>
          </cell>
          <cell r="F3" t="str">
            <v>Portfolio_Impact Cost Score</v>
          </cell>
          <cell r="G3" t="str">
            <v>Portfolio_Stock Future Score</v>
          </cell>
          <cell r="H3" t="str">
            <v>Portfolio_Stock Options Score</v>
          </cell>
          <cell r="I3" t="str">
            <v>Portfolio_Currency and Commodity Future Score</v>
          </cell>
          <cell r="J3" t="str">
            <v>Portfolio_Currency and Commodity Options Score</v>
          </cell>
          <cell r="K3" t="str">
            <v>Portfolio Interest Rate Future Score</v>
          </cell>
          <cell r="L3" t="str">
            <v>Portfolio_Credit Risk Score</v>
          </cell>
          <cell r="M3" t="str">
            <v>Portfolio_Interest Rate Risk Score</v>
          </cell>
          <cell r="N3" t="str">
            <v>Portfolio_Liquidity Risk Score</v>
          </cell>
          <cell r="O3" t="str">
            <v>Portfolio_REITs &amp; InvITs Score</v>
          </cell>
          <cell r="P3" t="str">
            <v>Portfolio_Gold/Silver &amp; Gold/Silver related and Other Commodities (held physically) instruments Score</v>
          </cell>
          <cell r="Q3" t="str">
            <v>Portfolio_Foreign Securities Score</v>
          </cell>
          <cell r="R3" t="str">
            <v>Portfolio_Mutual Fund Schemes Score</v>
          </cell>
          <cell r="S3" t="str">
            <v>Portfolio_Cash and Net Current Assets  Score(Cash/Good NetCA)</v>
          </cell>
          <cell r="T3" t="str">
            <v>Equity Score (Simple Average)</v>
          </cell>
          <cell r="U3" t="str">
            <v>Debt Score (Simple Average)</v>
          </cell>
          <cell r="V3" t="str">
            <v>Debt Score (Higher of Simple Average and Liquidity Score )</v>
          </cell>
          <cell r="W3" t="str">
            <v>Final Portfolio Risk Score</v>
          </cell>
          <cell r="X3" t="str">
            <v>Riskometer</v>
          </cell>
        </row>
        <row r="4">
          <cell r="B4" t="str">
            <v>TATA ARBITRAGE FUND</v>
          </cell>
          <cell r="C4" t="str">
            <v>TAF</v>
          </cell>
          <cell r="D4">
            <v>0</v>
          </cell>
          <cell r="E4">
            <v>0</v>
          </cell>
          <cell r="F4">
            <v>0</v>
          </cell>
          <cell r="G4">
            <v>0</v>
          </cell>
          <cell r="H4">
            <v>0</v>
          </cell>
          <cell r="I4">
            <v>0</v>
          </cell>
          <cell r="J4">
            <v>0</v>
          </cell>
          <cell r="K4">
            <v>0</v>
          </cell>
          <cell r="L4">
            <v>1.2862</v>
          </cell>
          <cell r="M4">
            <v>2</v>
          </cell>
          <cell r="N4">
            <v>2.0644999999999998</v>
          </cell>
          <cell r="O4">
            <v>0</v>
          </cell>
          <cell r="P4">
            <v>0</v>
          </cell>
          <cell r="Q4">
            <v>0</v>
          </cell>
          <cell r="R4">
            <v>2</v>
          </cell>
          <cell r="S4">
            <v>1</v>
          </cell>
          <cell r="T4">
            <v>0</v>
          </cell>
          <cell r="U4">
            <v>1.7836000000000001</v>
          </cell>
          <cell r="V4">
            <v>2.0644999999999998</v>
          </cell>
          <cell r="W4">
            <v>0.51</v>
          </cell>
          <cell r="X4" t="str">
            <v>Low</v>
          </cell>
        </row>
        <row r="5">
          <cell r="B5" t="str">
            <v>TATA BALANCED ADVANTAGE FUND</v>
          </cell>
          <cell r="C5" t="str">
            <v>TBAF</v>
          </cell>
          <cell r="D5">
            <v>5.4259000000000004</v>
          </cell>
          <cell r="E5">
            <v>6</v>
          </cell>
          <cell r="F5">
            <v>9</v>
          </cell>
          <cell r="G5">
            <v>6</v>
          </cell>
          <cell r="H5">
            <v>0</v>
          </cell>
          <cell r="I5">
            <v>0</v>
          </cell>
          <cell r="J5">
            <v>0</v>
          </cell>
          <cell r="K5">
            <v>0</v>
          </cell>
          <cell r="L5">
            <v>1.1084000000000001</v>
          </cell>
          <cell r="M5">
            <v>3</v>
          </cell>
          <cell r="N5">
            <v>1.4962</v>
          </cell>
          <cell r="O5">
            <v>7</v>
          </cell>
          <cell r="P5">
            <v>0</v>
          </cell>
          <cell r="Q5">
            <v>0</v>
          </cell>
          <cell r="R5">
            <v>2</v>
          </cell>
          <cell r="S5">
            <v>1</v>
          </cell>
          <cell r="T5">
            <v>6.8086000000000002</v>
          </cell>
          <cell r="U5">
            <v>1.8682000000000001</v>
          </cell>
          <cell r="V5">
            <v>1.8682000000000001</v>
          </cell>
          <cell r="W5">
            <v>4.26</v>
          </cell>
          <cell r="X5" t="str">
            <v>High</v>
          </cell>
        </row>
        <row r="6">
          <cell r="B6" t="str">
            <v>TATA BANKING &amp; FINANCIAL SERVICES FUND</v>
          </cell>
          <cell r="C6" t="str">
            <v>TBFSF</v>
          </cell>
          <cell r="D6">
            <v>6.3925000000000001</v>
          </cell>
          <cell r="E6">
            <v>6</v>
          </cell>
          <cell r="F6">
            <v>9</v>
          </cell>
          <cell r="G6">
            <v>0</v>
          </cell>
          <cell r="H6">
            <v>0</v>
          </cell>
          <cell r="I6">
            <v>0</v>
          </cell>
          <cell r="J6">
            <v>0</v>
          </cell>
          <cell r="K6">
            <v>0</v>
          </cell>
          <cell r="L6">
            <v>1</v>
          </cell>
          <cell r="M6">
            <v>1</v>
          </cell>
          <cell r="N6">
            <v>1</v>
          </cell>
          <cell r="O6">
            <v>0</v>
          </cell>
          <cell r="P6">
            <v>0</v>
          </cell>
          <cell r="Q6">
            <v>0</v>
          </cell>
          <cell r="R6">
            <v>0</v>
          </cell>
          <cell r="S6">
            <v>1</v>
          </cell>
          <cell r="T6">
            <v>7.1307999999999998</v>
          </cell>
          <cell r="U6">
            <v>1</v>
          </cell>
          <cell r="V6">
            <v>1</v>
          </cell>
          <cell r="W6">
            <v>6.79</v>
          </cell>
          <cell r="X6" t="str">
            <v>Very High</v>
          </cell>
        </row>
        <row r="7">
          <cell r="B7" t="str">
            <v>TATA ETHICAL FUND</v>
          </cell>
          <cell r="C7" t="str">
            <v>TCS</v>
          </cell>
          <cell r="D7">
            <v>6.4134000000000002</v>
          </cell>
          <cell r="E7">
            <v>6</v>
          </cell>
          <cell r="F7">
            <v>8.9884000000000004</v>
          </cell>
          <cell r="G7">
            <v>0</v>
          </cell>
          <cell r="H7">
            <v>0</v>
          </cell>
          <cell r="I7">
            <v>0</v>
          </cell>
          <cell r="J7">
            <v>0</v>
          </cell>
          <cell r="K7">
            <v>0</v>
          </cell>
          <cell r="L7">
            <v>0</v>
          </cell>
          <cell r="M7">
            <v>0</v>
          </cell>
          <cell r="N7">
            <v>0</v>
          </cell>
          <cell r="O7">
            <v>0</v>
          </cell>
          <cell r="P7">
            <v>0</v>
          </cell>
          <cell r="Q7">
            <v>0</v>
          </cell>
          <cell r="R7">
            <v>0</v>
          </cell>
          <cell r="S7">
            <v>1</v>
          </cell>
          <cell r="T7">
            <v>7.1338999999999997</v>
          </cell>
          <cell r="U7">
            <v>0</v>
          </cell>
          <cell r="V7">
            <v>0</v>
          </cell>
          <cell r="W7">
            <v>6.98</v>
          </cell>
          <cell r="X7" t="str">
            <v>Very High</v>
          </cell>
        </row>
        <row r="8">
          <cell r="B8" t="str">
            <v>TATA DIGITAL INDIA FUND</v>
          </cell>
          <cell r="C8" t="str">
            <v>TDIF</v>
          </cell>
          <cell r="D8">
            <v>5.8666999999999998</v>
          </cell>
          <cell r="E8">
            <v>6</v>
          </cell>
          <cell r="F8">
            <v>9</v>
          </cell>
          <cell r="G8">
            <v>0</v>
          </cell>
          <cell r="H8">
            <v>0</v>
          </cell>
          <cell r="I8">
            <v>0</v>
          </cell>
          <cell r="J8">
            <v>0</v>
          </cell>
          <cell r="K8">
            <v>0</v>
          </cell>
          <cell r="L8">
            <v>1</v>
          </cell>
          <cell r="M8">
            <v>1</v>
          </cell>
          <cell r="N8">
            <v>1</v>
          </cell>
          <cell r="O8">
            <v>0</v>
          </cell>
          <cell r="P8">
            <v>0</v>
          </cell>
          <cell r="Q8">
            <v>0</v>
          </cell>
          <cell r="R8">
            <v>0</v>
          </cell>
          <cell r="S8">
            <v>1</v>
          </cell>
          <cell r="T8">
            <v>6.9555999999999996</v>
          </cell>
          <cell r="U8">
            <v>1</v>
          </cell>
          <cell r="V8">
            <v>1</v>
          </cell>
          <cell r="W8">
            <v>6.89</v>
          </cell>
          <cell r="X8" t="str">
            <v>Very High</v>
          </cell>
        </row>
        <row r="9">
          <cell r="B9" t="str">
            <v>TATA HYBRID EQUITY FUND</v>
          </cell>
          <cell r="C9" t="str">
            <v>TEGF</v>
          </cell>
          <cell r="D9">
            <v>5.7229000000000001</v>
          </cell>
          <cell r="E9">
            <v>6</v>
          </cell>
          <cell r="F9">
            <v>9</v>
          </cell>
          <cell r="G9">
            <v>0</v>
          </cell>
          <cell r="H9">
            <v>0</v>
          </cell>
          <cell r="I9">
            <v>0</v>
          </cell>
          <cell r="J9">
            <v>0</v>
          </cell>
          <cell r="K9">
            <v>0</v>
          </cell>
          <cell r="L9">
            <v>1.028</v>
          </cell>
          <cell r="M9">
            <v>5</v>
          </cell>
          <cell r="N9">
            <v>1.3514999999999999</v>
          </cell>
          <cell r="O9">
            <v>0</v>
          </cell>
          <cell r="P9">
            <v>0</v>
          </cell>
          <cell r="Q9">
            <v>0</v>
          </cell>
          <cell r="R9">
            <v>0</v>
          </cell>
          <cell r="S9">
            <v>1</v>
          </cell>
          <cell r="T9">
            <v>6.9076000000000004</v>
          </cell>
          <cell r="U9">
            <v>2.4598</v>
          </cell>
          <cell r="V9">
            <v>2.4598</v>
          </cell>
          <cell r="W9">
            <v>5.83</v>
          </cell>
          <cell r="X9" t="str">
            <v>Very High</v>
          </cell>
        </row>
        <row r="10">
          <cell r="B10" t="str">
            <v>TATA LARGE &amp; MID CAP FUND</v>
          </cell>
          <cell r="C10" t="str">
            <v>TEOF</v>
          </cell>
          <cell r="D10">
            <v>6.3468999999999998</v>
          </cell>
          <cell r="E10">
            <v>6</v>
          </cell>
          <cell r="F10">
            <v>9</v>
          </cell>
          <cell r="G10">
            <v>0</v>
          </cell>
          <cell r="H10">
            <v>0</v>
          </cell>
          <cell r="I10">
            <v>0</v>
          </cell>
          <cell r="J10">
            <v>0</v>
          </cell>
          <cell r="K10">
            <v>0</v>
          </cell>
          <cell r="L10">
            <v>1</v>
          </cell>
          <cell r="M10">
            <v>1</v>
          </cell>
          <cell r="N10">
            <v>1</v>
          </cell>
          <cell r="O10">
            <v>0</v>
          </cell>
          <cell r="P10">
            <v>0</v>
          </cell>
          <cell r="Q10">
            <v>0</v>
          </cell>
          <cell r="R10">
            <v>0</v>
          </cell>
          <cell r="S10">
            <v>1</v>
          </cell>
          <cell r="T10">
            <v>7.1155999999999997</v>
          </cell>
          <cell r="U10">
            <v>1</v>
          </cell>
          <cell r="V10">
            <v>1</v>
          </cell>
          <cell r="W10">
            <v>6.82</v>
          </cell>
          <cell r="X10" t="str">
            <v>Very High</v>
          </cell>
        </row>
        <row r="11">
          <cell r="B11" t="str">
            <v>TATA EQUITY P/E FUND</v>
          </cell>
          <cell r="C11" t="str">
            <v>TEQPEF</v>
          </cell>
          <cell r="D11">
            <v>6.3796999999999997</v>
          </cell>
          <cell r="E11">
            <v>6</v>
          </cell>
          <cell r="F11">
            <v>9</v>
          </cell>
          <cell r="G11">
            <v>0</v>
          </cell>
          <cell r="H11">
            <v>0</v>
          </cell>
          <cell r="I11">
            <v>0</v>
          </cell>
          <cell r="J11">
            <v>0</v>
          </cell>
          <cell r="K11">
            <v>0</v>
          </cell>
          <cell r="L11">
            <v>1</v>
          </cell>
          <cell r="M11">
            <v>1</v>
          </cell>
          <cell r="N11">
            <v>1</v>
          </cell>
          <cell r="O11">
            <v>0</v>
          </cell>
          <cell r="P11">
            <v>0</v>
          </cell>
          <cell r="Q11">
            <v>0</v>
          </cell>
          <cell r="R11">
            <v>0</v>
          </cell>
          <cell r="S11">
            <v>1</v>
          </cell>
          <cell r="T11">
            <v>7.1265999999999998</v>
          </cell>
          <cell r="U11">
            <v>1</v>
          </cell>
          <cell r="V11">
            <v>1</v>
          </cell>
          <cell r="W11">
            <v>6.96</v>
          </cell>
          <cell r="X11" t="str">
            <v>Very High</v>
          </cell>
        </row>
        <row r="12">
          <cell r="B12" t="str">
            <v>TATA FOCUSED EQUITY FUND</v>
          </cell>
          <cell r="C12" t="str">
            <v>TFEF</v>
          </cell>
          <cell r="D12">
            <v>6.2832999999999997</v>
          </cell>
          <cell r="E12">
            <v>6</v>
          </cell>
          <cell r="F12">
            <v>9</v>
          </cell>
          <cell r="G12">
            <v>0</v>
          </cell>
          <cell r="H12">
            <v>0</v>
          </cell>
          <cell r="I12">
            <v>0</v>
          </cell>
          <cell r="J12">
            <v>0</v>
          </cell>
          <cell r="K12">
            <v>0</v>
          </cell>
          <cell r="L12">
            <v>1</v>
          </cell>
          <cell r="M12">
            <v>1</v>
          </cell>
          <cell r="N12">
            <v>1</v>
          </cell>
          <cell r="O12">
            <v>0</v>
          </cell>
          <cell r="P12">
            <v>0</v>
          </cell>
          <cell r="Q12">
            <v>0</v>
          </cell>
          <cell r="R12">
            <v>0</v>
          </cell>
          <cell r="S12">
            <v>1</v>
          </cell>
          <cell r="T12">
            <v>7.0944000000000003</v>
          </cell>
          <cell r="U12">
            <v>1</v>
          </cell>
          <cell r="V12">
            <v>1</v>
          </cell>
          <cell r="W12">
            <v>6.89</v>
          </cell>
          <cell r="X12" t="str">
            <v>Very High</v>
          </cell>
        </row>
        <row r="13">
          <cell r="B13" t="str">
            <v>TATA TREASURY ADVANTAGE FUND</v>
          </cell>
          <cell r="C13" t="str">
            <v>TFF</v>
          </cell>
          <cell r="D13">
            <v>0</v>
          </cell>
          <cell r="E13">
            <v>0</v>
          </cell>
          <cell r="F13">
            <v>0</v>
          </cell>
          <cell r="G13">
            <v>0</v>
          </cell>
          <cell r="H13">
            <v>0</v>
          </cell>
          <cell r="I13">
            <v>0</v>
          </cell>
          <cell r="J13">
            <v>0</v>
          </cell>
          <cell r="K13">
            <v>0</v>
          </cell>
          <cell r="L13">
            <v>1</v>
          </cell>
          <cell r="M13">
            <v>2</v>
          </cell>
          <cell r="N13">
            <v>1.385</v>
          </cell>
          <cell r="O13">
            <v>0</v>
          </cell>
          <cell r="P13">
            <v>0</v>
          </cell>
          <cell r="Q13">
            <v>0</v>
          </cell>
          <cell r="R13">
            <v>0</v>
          </cell>
          <cell r="S13">
            <v>1</v>
          </cell>
          <cell r="T13">
            <v>0</v>
          </cell>
          <cell r="U13">
            <v>1.4617</v>
          </cell>
          <cell r="V13">
            <v>1.4617</v>
          </cell>
          <cell r="W13">
            <v>1.45</v>
          </cell>
          <cell r="X13" t="str">
            <v>Low to Moderate</v>
          </cell>
        </row>
        <row r="14">
          <cell r="B14" t="str">
            <v>TATA LIQUID FUND</v>
          </cell>
          <cell r="C14" t="str">
            <v>TFRSTF</v>
          </cell>
          <cell r="D14">
            <v>0</v>
          </cell>
          <cell r="E14">
            <v>0</v>
          </cell>
          <cell r="F14">
            <v>0</v>
          </cell>
          <cell r="G14">
            <v>0</v>
          </cell>
          <cell r="H14">
            <v>0</v>
          </cell>
          <cell r="I14">
            <v>0</v>
          </cell>
          <cell r="J14">
            <v>0</v>
          </cell>
          <cell r="K14">
            <v>0</v>
          </cell>
          <cell r="L14">
            <v>1.1920999999999999</v>
          </cell>
          <cell r="M14">
            <v>1</v>
          </cell>
          <cell r="N14">
            <v>1.6591</v>
          </cell>
          <cell r="O14">
            <v>0</v>
          </cell>
          <cell r="P14">
            <v>0</v>
          </cell>
          <cell r="Q14">
            <v>0</v>
          </cell>
          <cell r="R14">
            <v>0</v>
          </cell>
          <cell r="S14">
            <v>1</v>
          </cell>
          <cell r="T14">
            <v>0</v>
          </cell>
          <cell r="U14">
            <v>1.2837000000000001</v>
          </cell>
          <cell r="V14">
            <v>1.6591</v>
          </cell>
          <cell r="W14">
            <v>1.7</v>
          </cell>
          <cell r="X14" t="str">
            <v>Low to Moderate</v>
          </cell>
        </row>
        <row r="15">
          <cell r="B15" t="str">
            <v>TATA GILT SECURITIES FUND</v>
          </cell>
          <cell r="C15" t="str">
            <v>TGSFR</v>
          </cell>
          <cell r="D15">
            <v>0</v>
          </cell>
          <cell r="E15">
            <v>0</v>
          </cell>
          <cell r="F15">
            <v>0</v>
          </cell>
          <cell r="G15">
            <v>0</v>
          </cell>
          <cell r="H15">
            <v>0</v>
          </cell>
          <cell r="I15">
            <v>0</v>
          </cell>
          <cell r="J15">
            <v>0</v>
          </cell>
          <cell r="K15">
            <v>0</v>
          </cell>
          <cell r="L15">
            <v>1</v>
          </cell>
          <cell r="M15">
            <v>6</v>
          </cell>
          <cell r="N15">
            <v>1</v>
          </cell>
          <cell r="O15">
            <v>0</v>
          </cell>
          <cell r="P15">
            <v>0</v>
          </cell>
          <cell r="Q15">
            <v>0</v>
          </cell>
          <cell r="R15">
            <v>0</v>
          </cell>
          <cell r="S15">
            <v>1</v>
          </cell>
          <cell r="T15">
            <v>0</v>
          </cell>
          <cell r="U15">
            <v>2.6667000000000001</v>
          </cell>
          <cell r="V15">
            <v>2.6667000000000001</v>
          </cell>
          <cell r="W15">
            <v>2.64</v>
          </cell>
          <cell r="X15" t="str">
            <v>Moderate</v>
          </cell>
        </row>
        <row r="16">
          <cell r="B16" t="str">
            <v>TATA INDIA CONSUMER FUND</v>
          </cell>
          <cell r="C16" t="str">
            <v>TICF</v>
          </cell>
          <cell r="D16">
            <v>6.5856000000000003</v>
          </cell>
          <cell r="E16">
            <v>6</v>
          </cell>
          <cell r="F16">
            <v>9</v>
          </cell>
          <cell r="G16">
            <v>0</v>
          </cell>
          <cell r="H16">
            <v>0</v>
          </cell>
          <cell r="I16">
            <v>0</v>
          </cell>
          <cell r="J16">
            <v>0</v>
          </cell>
          <cell r="K16">
            <v>0</v>
          </cell>
          <cell r="L16">
            <v>1</v>
          </cell>
          <cell r="M16">
            <v>1</v>
          </cell>
          <cell r="N16">
            <v>1</v>
          </cell>
          <cell r="O16">
            <v>0</v>
          </cell>
          <cell r="P16">
            <v>0</v>
          </cell>
          <cell r="Q16">
            <v>0</v>
          </cell>
          <cell r="R16">
            <v>0</v>
          </cell>
          <cell r="S16">
            <v>1</v>
          </cell>
          <cell r="T16">
            <v>7.1951999999999998</v>
          </cell>
          <cell r="U16">
            <v>1</v>
          </cell>
          <cell r="V16">
            <v>1</v>
          </cell>
          <cell r="W16">
            <v>6.97</v>
          </cell>
          <cell r="X16" t="str">
            <v>Very High</v>
          </cell>
        </row>
        <row r="17">
          <cell r="B17" t="str">
            <v>TATA NIFTY 50 INDEX FUND</v>
          </cell>
          <cell r="C17" t="str">
            <v>TIFNA</v>
          </cell>
          <cell r="D17">
            <v>5.0137</v>
          </cell>
          <cell r="E17">
            <v>6</v>
          </cell>
          <cell r="F17">
            <v>9</v>
          </cell>
          <cell r="G17">
            <v>0</v>
          </cell>
          <cell r="H17">
            <v>0</v>
          </cell>
          <cell r="I17">
            <v>0</v>
          </cell>
          <cell r="J17">
            <v>0</v>
          </cell>
          <cell r="K17">
            <v>0</v>
          </cell>
          <cell r="L17">
            <v>1</v>
          </cell>
          <cell r="M17">
            <v>1</v>
          </cell>
          <cell r="N17">
            <v>1</v>
          </cell>
          <cell r="O17">
            <v>0</v>
          </cell>
          <cell r="P17">
            <v>0</v>
          </cell>
          <cell r="Q17">
            <v>0</v>
          </cell>
          <cell r="R17">
            <v>0</v>
          </cell>
          <cell r="S17">
            <v>1</v>
          </cell>
          <cell r="T17">
            <v>6.6711999999999998</v>
          </cell>
          <cell r="U17">
            <v>1</v>
          </cell>
          <cell r="V17">
            <v>1</v>
          </cell>
          <cell r="W17">
            <v>6.65</v>
          </cell>
          <cell r="X17" t="str">
            <v>Very High</v>
          </cell>
        </row>
        <row r="18">
          <cell r="B18" t="str">
            <v>TATA S&amp;P BSE SENSEX INDEX FUND</v>
          </cell>
          <cell r="C18" t="str">
            <v>TIFSA</v>
          </cell>
          <cell r="D18">
            <v>5</v>
          </cell>
          <cell r="E18">
            <v>6</v>
          </cell>
          <cell r="F18">
            <v>9</v>
          </cell>
          <cell r="G18">
            <v>0</v>
          </cell>
          <cell r="H18">
            <v>0</v>
          </cell>
          <cell r="I18">
            <v>0</v>
          </cell>
          <cell r="J18">
            <v>0</v>
          </cell>
          <cell r="K18">
            <v>0</v>
          </cell>
          <cell r="L18">
            <v>1</v>
          </cell>
          <cell r="M18">
            <v>1</v>
          </cell>
          <cell r="N18">
            <v>1</v>
          </cell>
          <cell r="O18">
            <v>0</v>
          </cell>
          <cell r="P18">
            <v>0</v>
          </cell>
          <cell r="Q18">
            <v>0</v>
          </cell>
          <cell r="R18">
            <v>0</v>
          </cell>
          <cell r="S18">
            <v>1</v>
          </cell>
          <cell r="T18">
            <v>6.6666999999999996</v>
          </cell>
          <cell r="U18">
            <v>1</v>
          </cell>
          <cell r="V18">
            <v>1</v>
          </cell>
          <cell r="W18">
            <v>6.64</v>
          </cell>
          <cell r="X18" t="str">
            <v>Very High</v>
          </cell>
        </row>
        <row r="19">
          <cell r="B19" t="str">
            <v>TATA MID CAP GROWTH FUND</v>
          </cell>
          <cell r="C19" t="str">
            <v>TINR</v>
          </cell>
          <cell r="D19">
            <v>7.2817999999999996</v>
          </cell>
          <cell r="E19">
            <v>6</v>
          </cell>
          <cell r="F19">
            <v>9</v>
          </cell>
          <cell r="G19">
            <v>0</v>
          </cell>
          <cell r="H19">
            <v>0</v>
          </cell>
          <cell r="I19">
            <v>0</v>
          </cell>
          <cell r="J19">
            <v>0</v>
          </cell>
          <cell r="K19">
            <v>0</v>
          </cell>
          <cell r="L19">
            <v>1</v>
          </cell>
          <cell r="M19">
            <v>1</v>
          </cell>
          <cell r="N19">
            <v>1</v>
          </cell>
          <cell r="O19">
            <v>0</v>
          </cell>
          <cell r="P19">
            <v>0</v>
          </cell>
          <cell r="Q19">
            <v>0</v>
          </cell>
          <cell r="R19">
            <v>0</v>
          </cell>
          <cell r="S19">
            <v>1</v>
          </cell>
          <cell r="T19">
            <v>7.4272999999999998</v>
          </cell>
          <cell r="U19">
            <v>1</v>
          </cell>
          <cell r="V19">
            <v>1</v>
          </cell>
          <cell r="W19">
            <v>7.3</v>
          </cell>
          <cell r="X19" t="str">
            <v>Very High</v>
          </cell>
        </row>
        <row r="20">
          <cell r="B20" t="str">
            <v>TATA INDIA PHARMA &amp; HEALTHCARE FUND</v>
          </cell>
          <cell r="C20" t="str">
            <v>TIPHF</v>
          </cell>
          <cell r="D20">
            <v>6.5998999999999999</v>
          </cell>
          <cell r="E20">
            <v>6</v>
          </cell>
          <cell r="F20">
            <v>8.9702000000000002</v>
          </cell>
          <cell r="G20">
            <v>0</v>
          </cell>
          <cell r="H20">
            <v>0</v>
          </cell>
          <cell r="I20">
            <v>0</v>
          </cell>
          <cell r="J20">
            <v>0</v>
          </cell>
          <cell r="K20">
            <v>0</v>
          </cell>
          <cell r="L20">
            <v>1</v>
          </cell>
          <cell r="M20">
            <v>1</v>
          </cell>
          <cell r="N20">
            <v>1</v>
          </cell>
          <cell r="O20">
            <v>0</v>
          </cell>
          <cell r="P20">
            <v>0</v>
          </cell>
          <cell r="Q20">
            <v>0</v>
          </cell>
          <cell r="R20">
            <v>0</v>
          </cell>
          <cell r="S20">
            <v>1</v>
          </cell>
          <cell r="T20">
            <v>7.19</v>
          </cell>
          <cell r="U20">
            <v>1</v>
          </cell>
          <cell r="V20">
            <v>1</v>
          </cell>
          <cell r="W20">
            <v>6.97</v>
          </cell>
          <cell r="X20" t="str">
            <v>Very High</v>
          </cell>
        </row>
        <row r="21">
          <cell r="B21" t="str">
            <v>TATA INFRASTRUCTURE FUND</v>
          </cell>
          <cell r="C21" t="str">
            <v>TISF</v>
          </cell>
          <cell r="D21">
            <v>7.1208</v>
          </cell>
          <cell r="E21">
            <v>6</v>
          </cell>
          <cell r="F21">
            <v>9</v>
          </cell>
          <cell r="G21">
            <v>0</v>
          </cell>
          <cell r="H21">
            <v>0</v>
          </cell>
          <cell r="I21">
            <v>0</v>
          </cell>
          <cell r="J21">
            <v>0</v>
          </cell>
          <cell r="K21">
            <v>0</v>
          </cell>
          <cell r="L21">
            <v>1</v>
          </cell>
          <cell r="M21">
            <v>1</v>
          </cell>
          <cell r="N21">
            <v>1</v>
          </cell>
          <cell r="O21">
            <v>7</v>
          </cell>
          <cell r="P21">
            <v>0</v>
          </cell>
          <cell r="Q21">
            <v>0</v>
          </cell>
          <cell r="R21">
            <v>0</v>
          </cell>
          <cell r="S21">
            <v>1</v>
          </cell>
          <cell r="T21">
            <v>7.3735999999999997</v>
          </cell>
          <cell r="U21">
            <v>1</v>
          </cell>
          <cell r="V21">
            <v>1</v>
          </cell>
          <cell r="W21">
            <v>7.18</v>
          </cell>
          <cell r="X21" t="str">
            <v>Very High</v>
          </cell>
        </row>
        <row r="22">
          <cell r="B22" t="str">
            <v>TATA MONEY MARKET FUND</v>
          </cell>
          <cell r="C22" t="str">
            <v>TLF</v>
          </cell>
          <cell r="D22">
            <v>0</v>
          </cell>
          <cell r="E22">
            <v>0</v>
          </cell>
          <cell r="F22">
            <v>0</v>
          </cell>
          <cell r="G22">
            <v>0</v>
          </cell>
          <cell r="H22">
            <v>0</v>
          </cell>
          <cell r="I22">
            <v>0</v>
          </cell>
          <cell r="J22">
            <v>0</v>
          </cell>
          <cell r="K22">
            <v>0</v>
          </cell>
          <cell r="L22">
            <v>1.331</v>
          </cell>
          <cell r="M22">
            <v>2</v>
          </cell>
          <cell r="N22">
            <v>1.8716999999999999</v>
          </cell>
          <cell r="O22">
            <v>0</v>
          </cell>
          <cell r="P22">
            <v>0</v>
          </cell>
          <cell r="Q22">
            <v>0</v>
          </cell>
          <cell r="R22">
            <v>0</v>
          </cell>
          <cell r="S22">
            <v>1</v>
          </cell>
          <cell r="T22">
            <v>0</v>
          </cell>
          <cell r="U22">
            <v>1.7342</v>
          </cell>
          <cell r="V22">
            <v>1.8716999999999999</v>
          </cell>
          <cell r="W22">
            <v>1.89</v>
          </cell>
          <cell r="X22" t="str">
            <v>Low to Moderate</v>
          </cell>
        </row>
        <row r="23">
          <cell r="B23" t="str">
            <v>TATA FLEXI CAP FUND</v>
          </cell>
          <cell r="C23" t="str">
            <v>TMCAPF</v>
          </cell>
          <cell r="D23">
            <v>6.4265999999999996</v>
          </cell>
          <cell r="E23">
            <v>6</v>
          </cell>
          <cell r="F23">
            <v>9</v>
          </cell>
          <cell r="G23">
            <v>0</v>
          </cell>
          <cell r="H23">
            <v>0</v>
          </cell>
          <cell r="I23">
            <v>0</v>
          </cell>
          <cell r="J23">
            <v>0</v>
          </cell>
          <cell r="K23">
            <v>0</v>
          </cell>
          <cell r="L23">
            <v>1</v>
          </cell>
          <cell r="M23">
            <v>1</v>
          </cell>
          <cell r="N23">
            <v>1</v>
          </cell>
          <cell r="O23">
            <v>7</v>
          </cell>
          <cell r="P23">
            <v>0</v>
          </cell>
          <cell r="Q23">
            <v>0</v>
          </cell>
          <cell r="R23">
            <v>0</v>
          </cell>
          <cell r="S23">
            <v>1</v>
          </cell>
          <cell r="T23">
            <v>7.1421999999999999</v>
          </cell>
          <cell r="U23">
            <v>1</v>
          </cell>
          <cell r="V23">
            <v>1</v>
          </cell>
          <cell r="W23">
            <v>6.95</v>
          </cell>
          <cell r="X23" t="str">
            <v>Very High</v>
          </cell>
        </row>
        <row r="24">
          <cell r="B24" t="str">
            <v>TATA NIFTY 50 EXCHANGE TRADED FUND</v>
          </cell>
          <cell r="C24" t="str">
            <v>TNETF</v>
          </cell>
          <cell r="D24">
            <v>5.0137</v>
          </cell>
          <cell r="E24">
            <v>6</v>
          </cell>
          <cell r="F24">
            <v>9</v>
          </cell>
          <cell r="G24">
            <v>0</v>
          </cell>
          <cell r="H24">
            <v>0</v>
          </cell>
          <cell r="I24">
            <v>0</v>
          </cell>
          <cell r="J24">
            <v>0</v>
          </cell>
          <cell r="K24">
            <v>0</v>
          </cell>
          <cell r="L24">
            <v>1</v>
          </cell>
          <cell r="M24">
            <v>1</v>
          </cell>
          <cell r="N24">
            <v>1</v>
          </cell>
          <cell r="O24">
            <v>0</v>
          </cell>
          <cell r="P24">
            <v>0</v>
          </cell>
          <cell r="Q24">
            <v>0</v>
          </cell>
          <cell r="R24">
            <v>0</v>
          </cell>
          <cell r="S24">
            <v>1</v>
          </cell>
          <cell r="T24">
            <v>6.6711999999999998</v>
          </cell>
          <cell r="U24">
            <v>1</v>
          </cell>
          <cell r="V24">
            <v>1</v>
          </cell>
          <cell r="W24">
            <v>6.65</v>
          </cell>
          <cell r="X24" t="str">
            <v>Very High</v>
          </cell>
        </row>
        <row r="25">
          <cell r="B25" t="str">
            <v>TATA NIFTY PRIVATE BANK EXCHANGE TRADED FUND</v>
          </cell>
          <cell r="C25" t="str">
            <v>TNPBETF</v>
          </cell>
          <cell r="D25">
            <v>5.4353999999999996</v>
          </cell>
          <cell r="E25">
            <v>6</v>
          </cell>
          <cell r="F25">
            <v>9</v>
          </cell>
          <cell r="G25">
            <v>0</v>
          </cell>
          <cell r="H25">
            <v>0</v>
          </cell>
          <cell r="I25">
            <v>0</v>
          </cell>
          <cell r="J25">
            <v>0</v>
          </cell>
          <cell r="K25">
            <v>0</v>
          </cell>
          <cell r="L25">
            <v>0</v>
          </cell>
          <cell r="M25">
            <v>0</v>
          </cell>
          <cell r="N25">
            <v>0</v>
          </cell>
          <cell r="O25">
            <v>0</v>
          </cell>
          <cell r="P25">
            <v>0</v>
          </cell>
          <cell r="Q25">
            <v>0</v>
          </cell>
          <cell r="R25">
            <v>0</v>
          </cell>
          <cell r="S25">
            <v>1</v>
          </cell>
          <cell r="T25">
            <v>6.8117999999999999</v>
          </cell>
          <cell r="U25">
            <v>0</v>
          </cell>
          <cell r="V25">
            <v>0</v>
          </cell>
          <cell r="W25">
            <v>6.79</v>
          </cell>
          <cell r="X25" t="str">
            <v>Very High</v>
          </cell>
        </row>
        <row r="26">
          <cell r="B26" t="str">
            <v>TATA OVERNIGHT FUND</v>
          </cell>
          <cell r="C26" t="str">
            <v>TOF</v>
          </cell>
          <cell r="D26">
            <v>0</v>
          </cell>
          <cell r="E26">
            <v>0</v>
          </cell>
          <cell r="F26">
            <v>0</v>
          </cell>
          <cell r="G26">
            <v>0</v>
          </cell>
          <cell r="H26">
            <v>0</v>
          </cell>
          <cell r="I26">
            <v>0</v>
          </cell>
          <cell r="J26">
            <v>0</v>
          </cell>
          <cell r="K26">
            <v>0</v>
          </cell>
          <cell r="L26">
            <v>1</v>
          </cell>
          <cell r="M26">
            <v>1</v>
          </cell>
          <cell r="N26">
            <v>1</v>
          </cell>
          <cell r="O26">
            <v>0</v>
          </cell>
          <cell r="P26">
            <v>0</v>
          </cell>
          <cell r="Q26">
            <v>0</v>
          </cell>
          <cell r="R26">
            <v>0</v>
          </cell>
          <cell r="S26">
            <v>1</v>
          </cell>
          <cell r="T26">
            <v>0</v>
          </cell>
          <cell r="U26">
            <v>1</v>
          </cell>
          <cell r="V26">
            <v>1</v>
          </cell>
          <cell r="W26">
            <v>1</v>
          </cell>
          <cell r="X26" t="str">
            <v>Low</v>
          </cell>
        </row>
        <row r="27">
          <cell r="B27" t="str">
            <v>TATA QUANT FUND</v>
          </cell>
          <cell r="C27" t="str">
            <v>TQNTF</v>
          </cell>
          <cell r="D27">
            <v>6.0766999999999998</v>
          </cell>
          <cell r="E27">
            <v>6</v>
          </cell>
          <cell r="F27">
            <v>9</v>
          </cell>
          <cell r="G27">
            <v>0</v>
          </cell>
          <cell r="H27">
            <v>0</v>
          </cell>
          <cell r="I27">
            <v>0</v>
          </cell>
          <cell r="J27">
            <v>0</v>
          </cell>
          <cell r="K27">
            <v>0</v>
          </cell>
          <cell r="L27">
            <v>1</v>
          </cell>
          <cell r="M27">
            <v>1</v>
          </cell>
          <cell r="N27">
            <v>1</v>
          </cell>
          <cell r="O27">
            <v>0</v>
          </cell>
          <cell r="P27">
            <v>0</v>
          </cell>
          <cell r="Q27">
            <v>0</v>
          </cell>
          <cell r="R27">
            <v>0</v>
          </cell>
          <cell r="S27">
            <v>1</v>
          </cell>
          <cell r="T27">
            <v>7.0255999999999998</v>
          </cell>
          <cell r="U27">
            <v>1</v>
          </cell>
          <cell r="V27">
            <v>1</v>
          </cell>
          <cell r="W27">
            <v>6.87</v>
          </cell>
          <cell r="X27" t="str">
            <v>Very High</v>
          </cell>
        </row>
        <row r="28">
          <cell r="B28" t="str">
            <v>TATA RESOURCES &amp; ENERGY FUND</v>
          </cell>
          <cell r="C28" t="str">
            <v>TREF</v>
          </cell>
          <cell r="D28">
            <v>6.0833000000000004</v>
          </cell>
          <cell r="E28">
            <v>6</v>
          </cell>
          <cell r="F28">
            <v>9</v>
          </cell>
          <cell r="G28">
            <v>0</v>
          </cell>
          <cell r="H28">
            <v>0</v>
          </cell>
          <cell r="I28">
            <v>0</v>
          </cell>
          <cell r="J28">
            <v>0</v>
          </cell>
          <cell r="K28">
            <v>0</v>
          </cell>
          <cell r="L28">
            <v>1</v>
          </cell>
          <cell r="M28">
            <v>1</v>
          </cell>
          <cell r="N28">
            <v>1</v>
          </cell>
          <cell r="O28">
            <v>0</v>
          </cell>
          <cell r="P28">
            <v>0</v>
          </cell>
          <cell r="Q28">
            <v>0</v>
          </cell>
          <cell r="R28">
            <v>0</v>
          </cell>
          <cell r="S28">
            <v>1</v>
          </cell>
          <cell r="T28">
            <v>7.0278</v>
          </cell>
          <cell r="U28">
            <v>1</v>
          </cell>
          <cell r="V28">
            <v>1</v>
          </cell>
          <cell r="W28">
            <v>6.89</v>
          </cell>
          <cell r="X28" t="str">
            <v>Very High</v>
          </cell>
        </row>
        <row r="29">
          <cell r="B29" t="str">
            <v>TATA RETIREMENT SAVINGS FUND-CONSERVATIVE PLAN</v>
          </cell>
          <cell r="C29" t="str">
            <v>TRSFC</v>
          </cell>
          <cell r="D29">
            <v>6.7121000000000004</v>
          </cell>
          <cell r="E29">
            <v>6</v>
          </cell>
          <cell r="F29">
            <v>9</v>
          </cell>
          <cell r="G29">
            <v>0</v>
          </cell>
          <cell r="H29">
            <v>0</v>
          </cell>
          <cell r="I29">
            <v>0</v>
          </cell>
          <cell r="J29">
            <v>0</v>
          </cell>
          <cell r="K29">
            <v>0</v>
          </cell>
          <cell r="L29">
            <v>1.0550999999999999</v>
          </cell>
          <cell r="M29">
            <v>4</v>
          </cell>
          <cell r="N29">
            <v>1.2172000000000001</v>
          </cell>
          <cell r="O29">
            <v>0</v>
          </cell>
          <cell r="P29">
            <v>0</v>
          </cell>
          <cell r="Q29">
            <v>0</v>
          </cell>
          <cell r="R29">
            <v>0</v>
          </cell>
          <cell r="S29">
            <v>1</v>
          </cell>
          <cell r="T29">
            <v>7.2374000000000001</v>
          </cell>
          <cell r="U29">
            <v>2.0908000000000002</v>
          </cell>
          <cell r="V29">
            <v>2.0908000000000002</v>
          </cell>
          <cell r="W29">
            <v>3.38</v>
          </cell>
          <cell r="X29" t="str">
            <v>Moderately High</v>
          </cell>
        </row>
        <row r="30">
          <cell r="B30" t="str">
            <v>TATA RETIREMENT SAVINGS FUND-MODERATE PLAN</v>
          </cell>
          <cell r="C30" t="str">
            <v>TRSFM</v>
          </cell>
          <cell r="D30">
            <v>6.7464000000000004</v>
          </cell>
          <cell r="E30">
            <v>6</v>
          </cell>
          <cell r="F30">
            <v>9</v>
          </cell>
          <cell r="G30">
            <v>0</v>
          </cell>
          <cell r="H30">
            <v>0</v>
          </cell>
          <cell r="I30">
            <v>0</v>
          </cell>
          <cell r="J30">
            <v>0</v>
          </cell>
          <cell r="K30">
            <v>0</v>
          </cell>
          <cell r="L30">
            <v>1.7754000000000001</v>
          </cell>
          <cell r="M30">
            <v>3.2058</v>
          </cell>
          <cell r="N30">
            <v>2.4773999999999998</v>
          </cell>
          <cell r="O30">
            <v>0</v>
          </cell>
          <cell r="P30">
            <v>0</v>
          </cell>
          <cell r="Q30">
            <v>0</v>
          </cell>
          <cell r="R30">
            <v>0</v>
          </cell>
          <cell r="S30">
            <v>1</v>
          </cell>
          <cell r="T30">
            <v>7.2488000000000001</v>
          </cell>
          <cell r="U30">
            <v>2.4862000000000002</v>
          </cell>
          <cell r="V30">
            <v>2.4862000000000002</v>
          </cell>
          <cell r="W30">
            <v>6.32</v>
          </cell>
          <cell r="X30" t="str">
            <v>Very High</v>
          </cell>
        </row>
        <row r="31">
          <cell r="B31" t="str">
            <v>TATA RETIREMENT SAVINGS FUND-PROGRESSIVE PLAN</v>
          </cell>
          <cell r="C31" t="str">
            <v>TRSFP</v>
          </cell>
          <cell r="D31">
            <v>6.7742000000000004</v>
          </cell>
          <cell r="E31">
            <v>6</v>
          </cell>
          <cell r="F31">
            <v>9</v>
          </cell>
          <cell r="G31">
            <v>0</v>
          </cell>
          <cell r="H31">
            <v>0</v>
          </cell>
          <cell r="I31">
            <v>0</v>
          </cell>
          <cell r="J31">
            <v>0</v>
          </cell>
          <cell r="K31">
            <v>0</v>
          </cell>
          <cell r="L31">
            <v>1</v>
          </cell>
          <cell r="M31">
            <v>1</v>
          </cell>
          <cell r="N31">
            <v>1</v>
          </cell>
          <cell r="O31">
            <v>0</v>
          </cell>
          <cell r="P31">
            <v>0</v>
          </cell>
          <cell r="Q31">
            <v>0</v>
          </cell>
          <cell r="R31">
            <v>0</v>
          </cell>
          <cell r="S31">
            <v>1</v>
          </cell>
          <cell r="T31">
            <v>7.2580999999999998</v>
          </cell>
          <cell r="U31">
            <v>1</v>
          </cell>
          <cell r="V31">
            <v>1</v>
          </cell>
          <cell r="W31">
            <v>6.89</v>
          </cell>
          <cell r="X31" t="str">
            <v>Very High</v>
          </cell>
        </row>
        <row r="32">
          <cell r="B32" t="str">
            <v>TATA SMALL CAP FUND</v>
          </cell>
          <cell r="C32" t="str">
            <v>TSCAPF</v>
          </cell>
          <cell r="D32">
            <v>8.9656000000000002</v>
          </cell>
          <cell r="E32">
            <v>6</v>
          </cell>
          <cell r="F32">
            <v>9</v>
          </cell>
          <cell r="G32">
            <v>0</v>
          </cell>
          <cell r="H32">
            <v>0</v>
          </cell>
          <cell r="I32">
            <v>0</v>
          </cell>
          <cell r="J32">
            <v>0</v>
          </cell>
          <cell r="K32">
            <v>0</v>
          </cell>
          <cell r="L32">
            <v>1</v>
          </cell>
          <cell r="M32">
            <v>1</v>
          </cell>
          <cell r="N32">
            <v>1</v>
          </cell>
          <cell r="O32">
            <v>7</v>
          </cell>
          <cell r="P32">
            <v>0</v>
          </cell>
          <cell r="Q32">
            <v>0</v>
          </cell>
          <cell r="R32">
            <v>0</v>
          </cell>
          <cell r="S32">
            <v>1</v>
          </cell>
          <cell r="T32">
            <v>7.9885000000000002</v>
          </cell>
          <cell r="U32">
            <v>1</v>
          </cell>
          <cell r="V32">
            <v>1</v>
          </cell>
          <cell r="W32">
            <v>7.53</v>
          </cell>
          <cell r="X32" t="str">
            <v>Very High</v>
          </cell>
        </row>
        <row r="33">
          <cell r="B33" t="str">
            <v>TATA SHORT TERM BOND FUND</v>
          </cell>
          <cell r="C33" t="str">
            <v>TSTBF</v>
          </cell>
          <cell r="D33">
            <v>0</v>
          </cell>
          <cell r="E33">
            <v>0</v>
          </cell>
          <cell r="F33">
            <v>0</v>
          </cell>
          <cell r="G33">
            <v>0</v>
          </cell>
          <cell r="H33">
            <v>0</v>
          </cell>
          <cell r="I33">
            <v>0</v>
          </cell>
          <cell r="J33">
            <v>0</v>
          </cell>
          <cell r="K33">
            <v>0</v>
          </cell>
          <cell r="L33">
            <v>0.9577</v>
          </cell>
          <cell r="M33">
            <v>3.9923000000000002</v>
          </cell>
          <cell r="N33">
            <v>1.3103</v>
          </cell>
          <cell r="O33">
            <v>0</v>
          </cell>
          <cell r="P33">
            <v>0</v>
          </cell>
          <cell r="Q33">
            <v>0</v>
          </cell>
          <cell r="R33">
            <v>2</v>
          </cell>
          <cell r="S33">
            <v>1</v>
          </cell>
          <cell r="T33">
            <v>0</v>
          </cell>
          <cell r="U33">
            <v>2.0868000000000002</v>
          </cell>
          <cell r="V33">
            <v>2.0868000000000002</v>
          </cell>
          <cell r="W33">
            <v>2.0499999999999998</v>
          </cell>
          <cell r="X33" t="str">
            <v>Moderate</v>
          </cell>
        </row>
        <row r="34">
          <cell r="B34" t="str">
            <v>TATA LARGE CAP FUND</v>
          </cell>
          <cell r="C34" t="str">
            <v>TTOFE</v>
          </cell>
          <cell r="D34">
            <v>5.3342000000000001</v>
          </cell>
          <cell r="E34">
            <v>6</v>
          </cell>
          <cell r="F34">
            <v>9</v>
          </cell>
          <cell r="G34">
            <v>0</v>
          </cell>
          <cell r="H34">
            <v>0</v>
          </cell>
          <cell r="I34">
            <v>0</v>
          </cell>
          <cell r="J34">
            <v>0</v>
          </cell>
          <cell r="K34">
            <v>0</v>
          </cell>
          <cell r="L34">
            <v>1</v>
          </cell>
          <cell r="M34">
            <v>1</v>
          </cell>
          <cell r="N34">
            <v>1</v>
          </cell>
          <cell r="O34">
            <v>0</v>
          </cell>
          <cell r="P34">
            <v>0</v>
          </cell>
          <cell r="Q34">
            <v>0</v>
          </cell>
          <cell r="R34">
            <v>0</v>
          </cell>
          <cell r="S34">
            <v>1</v>
          </cell>
          <cell r="T34">
            <v>6.7781000000000002</v>
          </cell>
          <cell r="U34">
            <v>1</v>
          </cell>
          <cell r="V34">
            <v>1</v>
          </cell>
          <cell r="W34">
            <v>6.67</v>
          </cell>
          <cell r="X34" t="str">
            <v>Very High</v>
          </cell>
        </row>
        <row r="35">
          <cell r="B35" t="str">
            <v>TATA ELSS TAX SAVER FUND</v>
          </cell>
          <cell r="C35" t="str">
            <v>TTSF96</v>
          </cell>
          <cell r="D35">
            <v>6.3216999999999999</v>
          </cell>
          <cell r="E35">
            <v>6</v>
          </cell>
          <cell r="F35">
            <v>9</v>
          </cell>
          <cell r="G35">
            <v>0</v>
          </cell>
          <cell r="H35">
            <v>0</v>
          </cell>
          <cell r="I35">
            <v>0</v>
          </cell>
          <cell r="J35">
            <v>0</v>
          </cell>
          <cell r="K35">
            <v>0</v>
          </cell>
          <cell r="L35">
            <v>1</v>
          </cell>
          <cell r="M35">
            <v>1</v>
          </cell>
          <cell r="N35">
            <v>1</v>
          </cell>
          <cell r="O35">
            <v>0</v>
          </cell>
          <cell r="P35">
            <v>0</v>
          </cell>
          <cell r="Q35">
            <v>0</v>
          </cell>
          <cell r="R35">
            <v>0</v>
          </cell>
          <cell r="S35">
            <v>1</v>
          </cell>
          <cell r="T35">
            <v>7.1071999999999997</v>
          </cell>
          <cell r="U35">
            <v>1</v>
          </cell>
          <cell r="V35">
            <v>1</v>
          </cell>
          <cell r="W35">
            <v>6.96</v>
          </cell>
          <cell r="X35" t="str">
            <v>Very High</v>
          </cell>
        </row>
        <row r="36">
          <cell r="B36" t="str">
            <v>TATA ULTRA SHORT TERM FUND</v>
          </cell>
          <cell r="C36" t="str">
            <v>TUSTF</v>
          </cell>
          <cell r="D36">
            <v>0</v>
          </cell>
          <cell r="E36">
            <v>0</v>
          </cell>
          <cell r="F36">
            <v>0</v>
          </cell>
          <cell r="G36">
            <v>0</v>
          </cell>
          <cell r="H36">
            <v>0</v>
          </cell>
          <cell r="I36">
            <v>0</v>
          </cell>
          <cell r="J36">
            <v>0</v>
          </cell>
          <cell r="K36">
            <v>0</v>
          </cell>
          <cell r="L36">
            <v>1.3279000000000001</v>
          </cell>
          <cell r="M36">
            <v>2</v>
          </cell>
          <cell r="N36">
            <v>1.9819</v>
          </cell>
          <cell r="O36">
            <v>0</v>
          </cell>
          <cell r="P36">
            <v>0</v>
          </cell>
          <cell r="Q36">
            <v>0</v>
          </cell>
          <cell r="R36">
            <v>0</v>
          </cell>
          <cell r="S36">
            <v>1</v>
          </cell>
          <cell r="T36">
            <v>0</v>
          </cell>
          <cell r="U36">
            <v>1.7699</v>
          </cell>
          <cell r="V36">
            <v>1.9819</v>
          </cell>
          <cell r="W36">
            <v>2.08</v>
          </cell>
          <cell r="X36" t="str">
            <v>Moderate</v>
          </cell>
        </row>
        <row r="37">
          <cell r="B37" t="str">
            <v>TATA YOUNG CITIZENS FUND</v>
          </cell>
          <cell r="C37" t="str">
            <v>TYCF</v>
          </cell>
          <cell r="D37">
            <v>6.42</v>
          </cell>
          <cell r="E37">
            <v>6</v>
          </cell>
          <cell r="F37">
            <v>8.9832999999999998</v>
          </cell>
          <cell r="G37">
            <v>0</v>
          </cell>
          <cell r="H37">
            <v>0</v>
          </cell>
          <cell r="I37">
            <v>0</v>
          </cell>
          <cell r="J37">
            <v>0</v>
          </cell>
          <cell r="K37">
            <v>0</v>
          </cell>
          <cell r="L37">
            <v>1</v>
          </cell>
          <cell r="M37">
            <v>1</v>
          </cell>
          <cell r="N37">
            <v>1</v>
          </cell>
          <cell r="O37">
            <v>7</v>
          </cell>
          <cell r="P37">
            <v>0</v>
          </cell>
          <cell r="Q37">
            <v>0</v>
          </cell>
          <cell r="R37">
            <v>0</v>
          </cell>
          <cell r="S37">
            <v>1</v>
          </cell>
          <cell r="T37">
            <v>7.1344000000000003</v>
          </cell>
          <cell r="U37">
            <v>1</v>
          </cell>
          <cell r="V37">
            <v>1</v>
          </cell>
          <cell r="W37">
            <v>6.8</v>
          </cell>
          <cell r="X37" t="str">
            <v>Very High</v>
          </cell>
        </row>
        <row r="38">
          <cell r="B38" t="str">
            <v>TATA DIVIDEND YIELD FUND</v>
          </cell>
          <cell r="C38" t="str">
            <v>TDIVYF</v>
          </cell>
          <cell r="D38">
            <v>6.3676000000000004</v>
          </cell>
          <cell r="E38">
            <v>6</v>
          </cell>
          <cell r="F38">
            <v>9</v>
          </cell>
          <cell r="G38">
            <v>0</v>
          </cell>
          <cell r="H38">
            <v>0</v>
          </cell>
          <cell r="I38">
            <v>0</v>
          </cell>
          <cell r="J38">
            <v>0</v>
          </cell>
          <cell r="K38">
            <v>0</v>
          </cell>
          <cell r="L38">
            <v>1</v>
          </cell>
          <cell r="M38">
            <v>1</v>
          </cell>
          <cell r="N38">
            <v>1</v>
          </cell>
          <cell r="O38">
            <v>0</v>
          </cell>
          <cell r="P38">
            <v>0</v>
          </cell>
          <cell r="Q38">
            <v>0</v>
          </cell>
          <cell r="R38">
            <v>2</v>
          </cell>
          <cell r="S38">
            <v>1</v>
          </cell>
          <cell r="T38">
            <v>7.1224999999999996</v>
          </cell>
          <cell r="U38">
            <v>1</v>
          </cell>
          <cell r="V38">
            <v>1</v>
          </cell>
          <cell r="W38">
            <v>6.89</v>
          </cell>
          <cell r="X38" t="str">
            <v>Very High</v>
          </cell>
        </row>
        <row r="39">
          <cell r="B39" t="str">
            <v>TATA FLOATING RATE FUND</v>
          </cell>
          <cell r="C39" t="str">
            <v>TFRF</v>
          </cell>
          <cell r="D39">
            <v>0</v>
          </cell>
          <cell r="E39">
            <v>0</v>
          </cell>
          <cell r="F39">
            <v>0</v>
          </cell>
          <cell r="G39">
            <v>0</v>
          </cell>
          <cell r="H39">
            <v>0</v>
          </cell>
          <cell r="I39">
            <v>0</v>
          </cell>
          <cell r="J39">
            <v>0</v>
          </cell>
          <cell r="K39">
            <v>0</v>
          </cell>
          <cell r="L39">
            <v>1.0744</v>
          </cell>
          <cell r="M39">
            <v>3</v>
          </cell>
          <cell r="N39">
            <v>1.5692999999999999</v>
          </cell>
          <cell r="O39">
            <v>0</v>
          </cell>
          <cell r="P39">
            <v>0</v>
          </cell>
          <cell r="Q39">
            <v>0</v>
          </cell>
          <cell r="R39">
            <v>0</v>
          </cell>
          <cell r="S39">
            <v>1</v>
          </cell>
          <cell r="T39">
            <v>0</v>
          </cell>
          <cell r="U39">
            <v>1.8812</v>
          </cell>
          <cell r="V39">
            <v>1.8812</v>
          </cell>
          <cell r="W39">
            <v>1.85</v>
          </cell>
          <cell r="X39" t="str">
            <v>Low to Moderate</v>
          </cell>
        </row>
        <row r="40">
          <cell r="B40" t="str">
            <v>TATA BUSINESS CYCLE FUND</v>
          </cell>
          <cell r="C40" t="str">
            <v>TBCF</v>
          </cell>
          <cell r="D40">
            <v>6.2708000000000004</v>
          </cell>
          <cell r="E40">
            <v>6</v>
          </cell>
          <cell r="F40">
            <v>9</v>
          </cell>
          <cell r="G40">
            <v>0</v>
          </cell>
          <cell r="H40">
            <v>0</v>
          </cell>
          <cell r="I40">
            <v>0</v>
          </cell>
          <cell r="J40">
            <v>0</v>
          </cell>
          <cell r="K40">
            <v>0</v>
          </cell>
          <cell r="L40">
            <v>1</v>
          </cell>
          <cell r="M40">
            <v>1</v>
          </cell>
          <cell r="N40">
            <v>1</v>
          </cell>
          <cell r="O40">
            <v>0</v>
          </cell>
          <cell r="P40">
            <v>0</v>
          </cell>
          <cell r="Q40">
            <v>0</v>
          </cell>
          <cell r="R40">
            <v>6</v>
          </cell>
          <cell r="S40">
            <v>1</v>
          </cell>
          <cell r="T40">
            <v>7.0903</v>
          </cell>
          <cell r="U40">
            <v>1</v>
          </cell>
          <cell r="V40">
            <v>1</v>
          </cell>
          <cell r="W40">
            <v>6.94</v>
          </cell>
          <cell r="X40" t="str">
            <v>Very High</v>
          </cell>
        </row>
        <row r="41">
          <cell r="B41" t="str">
            <v>TATA CORPORATE BOND FUND</v>
          </cell>
          <cell r="C41" t="str">
            <v>TCORPBF</v>
          </cell>
          <cell r="D41">
            <v>0</v>
          </cell>
          <cell r="E41">
            <v>0</v>
          </cell>
          <cell r="F41">
            <v>0</v>
          </cell>
          <cell r="G41">
            <v>0</v>
          </cell>
          <cell r="H41">
            <v>0</v>
          </cell>
          <cell r="I41">
            <v>0</v>
          </cell>
          <cell r="J41">
            <v>0</v>
          </cell>
          <cell r="K41">
            <v>0</v>
          </cell>
          <cell r="L41">
            <v>1.1194</v>
          </cell>
          <cell r="M41">
            <v>5.0002000000000004</v>
          </cell>
          <cell r="N41">
            <v>1.5903</v>
          </cell>
          <cell r="O41">
            <v>0</v>
          </cell>
          <cell r="P41">
            <v>0</v>
          </cell>
          <cell r="Q41">
            <v>0</v>
          </cell>
          <cell r="R41">
            <v>0</v>
          </cell>
          <cell r="S41">
            <v>1</v>
          </cell>
          <cell r="T41">
            <v>0</v>
          </cell>
          <cell r="U41">
            <v>2.57</v>
          </cell>
          <cell r="V41">
            <v>2.57</v>
          </cell>
          <cell r="W41">
            <v>2.76</v>
          </cell>
          <cell r="X41" t="str">
            <v>Moderate</v>
          </cell>
        </row>
        <row r="42">
          <cell r="B42" t="str">
            <v>TATA NIFTY SDL PLUS AAA PSU BOND DEC 2027 60 40 INDEX FUND</v>
          </cell>
          <cell r="C42" t="str">
            <v>TNSIFDEC27</v>
          </cell>
          <cell r="D42">
            <v>0</v>
          </cell>
          <cell r="E42">
            <v>0</v>
          </cell>
          <cell r="F42">
            <v>0</v>
          </cell>
          <cell r="G42">
            <v>0</v>
          </cell>
          <cell r="H42">
            <v>0</v>
          </cell>
          <cell r="I42">
            <v>0</v>
          </cell>
          <cell r="J42">
            <v>0</v>
          </cell>
          <cell r="K42">
            <v>0</v>
          </cell>
          <cell r="L42">
            <v>1</v>
          </cell>
          <cell r="M42">
            <v>4</v>
          </cell>
          <cell r="N42">
            <v>1</v>
          </cell>
          <cell r="O42">
            <v>0</v>
          </cell>
          <cell r="P42">
            <v>0</v>
          </cell>
          <cell r="Q42">
            <v>0</v>
          </cell>
          <cell r="R42">
            <v>0</v>
          </cell>
          <cell r="S42">
            <v>1</v>
          </cell>
          <cell r="T42">
            <v>0</v>
          </cell>
          <cell r="U42">
            <v>2</v>
          </cell>
          <cell r="V42">
            <v>2</v>
          </cell>
          <cell r="W42">
            <v>1.98</v>
          </cell>
          <cell r="X42" t="str">
            <v>Low to Moderate</v>
          </cell>
        </row>
        <row r="43">
          <cell r="B43" t="str">
            <v>TATA NIFTY INDIA DIGITAL EXCHANGE TRADED FUND</v>
          </cell>
          <cell r="C43" t="str">
            <v>TNIDETF</v>
          </cell>
          <cell r="D43">
            <v>6.1653000000000002</v>
          </cell>
          <cell r="E43">
            <v>6</v>
          </cell>
          <cell r="F43">
            <v>9</v>
          </cell>
          <cell r="G43">
            <v>0</v>
          </cell>
          <cell r="H43">
            <v>0</v>
          </cell>
          <cell r="I43">
            <v>0</v>
          </cell>
          <cell r="J43">
            <v>0</v>
          </cell>
          <cell r="K43">
            <v>0</v>
          </cell>
          <cell r="L43">
            <v>0</v>
          </cell>
          <cell r="M43">
            <v>0</v>
          </cell>
          <cell r="N43">
            <v>0</v>
          </cell>
          <cell r="O43">
            <v>0</v>
          </cell>
          <cell r="P43">
            <v>0</v>
          </cell>
          <cell r="Q43">
            <v>0</v>
          </cell>
          <cell r="R43">
            <v>0</v>
          </cell>
          <cell r="S43">
            <v>1</v>
          </cell>
          <cell r="T43">
            <v>7.0551000000000004</v>
          </cell>
          <cell r="U43">
            <v>0</v>
          </cell>
          <cell r="V43">
            <v>0</v>
          </cell>
          <cell r="W43">
            <v>7.04</v>
          </cell>
          <cell r="X43" t="str">
            <v>Very High</v>
          </cell>
        </row>
        <row r="44">
          <cell r="B44" t="str">
            <v>TATA NIFTY INDIA DIGITAL ETF FUND OF FUND</v>
          </cell>
          <cell r="C44" t="str">
            <v>TNIDFOF</v>
          </cell>
          <cell r="D44">
            <v>0</v>
          </cell>
          <cell r="E44">
            <v>0</v>
          </cell>
          <cell r="F44">
            <v>0</v>
          </cell>
          <cell r="G44">
            <v>0</v>
          </cell>
          <cell r="H44">
            <v>0</v>
          </cell>
          <cell r="I44">
            <v>0</v>
          </cell>
          <cell r="J44">
            <v>0</v>
          </cell>
          <cell r="K44">
            <v>0</v>
          </cell>
          <cell r="L44">
            <v>1</v>
          </cell>
          <cell r="M44">
            <v>1</v>
          </cell>
          <cell r="N44">
            <v>1</v>
          </cell>
          <cell r="O44">
            <v>0</v>
          </cell>
          <cell r="P44">
            <v>0</v>
          </cell>
          <cell r="Q44">
            <v>0</v>
          </cell>
          <cell r="R44">
            <v>6</v>
          </cell>
          <cell r="S44">
            <v>1</v>
          </cell>
          <cell r="T44">
            <v>0</v>
          </cell>
          <cell r="U44">
            <v>1</v>
          </cell>
          <cell r="V44">
            <v>1</v>
          </cell>
          <cell r="W44">
            <v>5.85</v>
          </cell>
          <cell r="X44" t="str">
            <v>Very High</v>
          </cell>
        </row>
        <row r="45">
          <cell r="B45" t="str">
            <v>TATA CRISIL-IBX GILT INDEX - APRIL 2026 INDEX FUND</v>
          </cell>
          <cell r="C45" t="str">
            <v>TCIGIF0426</v>
          </cell>
          <cell r="D45">
            <v>0</v>
          </cell>
          <cell r="E45">
            <v>0</v>
          </cell>
          <cell r="F45">
            <v>0</v>
          </cell>
          <cell r="G45">
            <v>0</v>
          </cell>
          <cell r="H45">
            <v>0</v>
          </cell>
          <cell r="I45">
            <v>0</v>
          </cell>
          <cell r="J45">
            <v>0</v>
          </cell>
          <cell r="K45">
            <v>0</v>
          </cell>
          <cell r="L45">
            <v>1</v>
          </cell>
          <cell r="M45">
            <v>3</v>
          </cell>
          <cell r="N45">
            <v>1</v>
          </cell>
          <cell r="O45">
            <v>0</v>
          </cell>
          <cell r="P45">
            <v>0</v>
          </cell>
          <cell r="Q45">
            <v>0</v>
          </cell>
          <cell r="R45">
            <v>0</v>
          </cell>
          <cell r="S45">
            <v>1</v>
          </cell>
          <cell r="T45">
            <v>0</v>
          </cell>
          <cell r="U45">
            <v>1.6667000000000001</v>
          </cell>
          <cell r="V45">
            <v>1.6667000000000001</v>
          </cell>
          <cell r="W45">
            <v>1.66</v>
          </cell>
          <cell r="X45" t="str">
            <v>Low to Moderate</v>
          </cell>
        </row>
        <row r="46">
          <cell r="B46" t="str">
            <v>TATA HOUSING OPPORTUNITIES FUND</v>
          </cell>
          <cell r="C46" t="str">
            <v>THOF</v>
          </cell>
          <cell r="D46">
            <v>6.8345000000000002</v>
          </cell>
          <cell r="E46">
            <v>6</v>
          </cell>
          <cell r="F46">
            <v>9</v>
          </cell>
          <cell r="G46">
            <v>0</v>
          </cell>
          <cell r="H46">
            <v>0</v>
          </cell>
          <cell r="I46">
            <v>0</v>
          </cell>
          <cell r="J46">
            <v>0</v>
          </cell>
          <cell r="K46">
            <v>0</v>
          </cell>
          <cell r="L46">
            <v>1</v>
          </cell>
          <cell r="M46">
            <v>1</v>
          </cell>
          <cell r="N46">
            <v>1</v>
          </cell>
          <cell r="O46">
            <v>0</v>
          </cell>
          <cell r="P46">
            <v>0</v>
          </cell>
          <cell r="Q46">
            <v>0</v>
          </cell>
          <cell r="R46">
            <v>0</v>
          </cell>
          <cell r="S46">
            <v>1</v>
          </cell>
          <cell r="T46">
            <v>7.2782</v>
          </cell>
          <cell r="U46">
            <v>1</v>
          </cell>
          <cell r="V46">
            <v>1</v>
          </cell>
          <cell r="W46">
            <v>6.86</v>
          </cell>
          <cell r="X46" t="str">
            <v>Very High</v>
          </cell>
        </row>
        <row r="47">
          <cell r="B47" t="str">
            <v>TATA NIFTY MIDCAP 150 MOMENTUM 50 INDEX FUND</v>
          </cell>
          <cell r="C47" t="str">
            <v>TNMMIF</v>
          </cell>
          <cell r="D47">
            <v>6.9363999999999999</v>
          </cell>
          <cell r="E47">
            <v>6</v>
          </cell>
          <cell r="F47">
            <v>9</v>
          </cell>
          <cell r="G47">
            <v>0</v>
          </cell>
          <cell r="H47">
            <v>0</v>
          </cell>
          <cell r="I47">
            <v>0</v>
          </cell>
          <cell r="J47">
            <v>0</v>
          </cell>
          <cell r="K47">
            <v>0</v>
          </cell>
          <cell r="L47">
            <v>1</v>
          </cell>
          <cell r="M47">
            <v>1</v>
          </cell>
          <cell r="N47">
            <v>1</v>
          </cell>
          <cell r="O47">
            <v>0</v>
          </cell>
          <cell r="P47">
            <v>0</v>
          </cell>
          <cell r="Q47">
            <v>0</v>
          </cell>
          <cell r="R47">
            <v>0</v>
          </cell>
          <cell r="S47">
            <v>1</v>
          </cell>
          <cell r="T47">
            <v>7.3121</v>
          </cell>
          <cell r="U47">
            <v>1</v>
          </cell>
          <cell r="V47">
            <v>1</v>
          </cell>
          <cell r="W47">
            <v>7.28</v>
          </cell>
          <cell r="X47" t="str">
            <v>Very High</v>
          </cell>
        </row>
        <row r="48">
          <cell r="B48" t="str">
            <v>TATA NIFTY G-SEC DEC 2029 INDEX FUND</v>
          </cell>
          <cell r="C48" t="str">
            <v>TNGIF1229</v>
          </cell>
          <cell r="D48">
            <v>0</v>
          </cell>
          <cell r="E48">
            <v>0</v>
          </cell>
          <cell r="F48">
            <v>0</v>
          </cell>
          <cell r="G48">
            <v>0</v>
          </cell>
          <cell r="H48">
            <v>0</v>
          </cell>
          <cell r="I48">
            <v>0</v>
          </cell>
          <cell r="J48">
            <v>0</v>
          </cell>
          <cell r="K48">
            <v>0</v>
          </cell>
          <cell r="L48">
            <v>1</v>
          </cell>
          <cell r="M48">
            <v>6</v>
          </cell>
          <cell r="N48">
            <v>1</v>
          </cell>
          <cell r="O48">
            <v>0</v>
          </cell>
          <cell r="P48">
            <v>0</v>
          </cell>
          <cell r="Q48">
            <v>0</v>
          </cell>
          <cell r="R48">
            <v>0</v>
          </cell>
          <cell r="S48">
            <v>1</v>
          </cell>
          <cell r="T48">
            <v>0</v>
          </cell>
          <cell r="U48">
            <v>2.6667000000000001</v>
          </cell>
          <cell r="V48">
            <v>2.6667000000000001</v>
          </cell>
          <cell r="W48">
            <v>2.65</v>
          </cell>
          <cell r="X48" t="str">
            <v>Moderate</v>
          </cell>
        </row>
        <row r="49">
          <cell r="B49" t="str">
            <v>TATA NIFTY G-SEC DEC 2026 INDEX FUND</v>
          </cell>
          <cell r="C49" t="str">
            <v>TNGIF1226</v>
          </cell>
          <cell r="D49">
            <v>0</v>
          </cell>
          <cell r="E49">
            <v>0</v>
          </cell>
          <cell r="F49">
            <v>0</v>
          </cell>
          <cell r="G49">
            <v>0</v>
          </cell>
          <cell r="H49">
            <v>0</v>
          </cell>
          <cell r="I49">
            <v>0</v>
          </cell>
          <cell r="J49">
            <v>0</v>
          </cell>
          <cell r="K49">
            <v>0</v>
          </cell>
          <cell r="L49">
            <v>1</v>
          </cell>
          <cell r="M49">
            <v>4</v>
          </cell>
          <cell r="N49">
            <v>1</v>
          </cell>
          <cell r="O49">
            <v>0</v>
          </cell>
          <cell r="P49">
            <v>0</v>
          </cell>
          <cell r="Q49">
            <v>0</v>
          </cell>
          <cell r="R49">
            <v>0</v>
          </cell>
          <cell r="S49">
            <v>1</v>
          </cell>
          <cell r="T49">
            <v>0</v>
          </cell>
          <cell r="U49">
            <v>2</v>
          </cell>
          <cell r="V49">
            <v>2</v>
          </cell>
          <cell r="W49">
            <v>1.99</v>
          </cell>
          <cell r="X49" t="str">
            <v>Low to Moderate</v>
          </cell>
        </row>
        <row r="50">
          <cell r="B50" t="str">
            <v>TATA MULTICAP FUND</v>
          </cell>
          <cell r="C50" t="str">
            <v>TMULTICF</v>
          </cell>
          <cell r="D50">
            <v>6.8228</v>
          </cell>
          <cell r="E50">
            <v>6</v>
          </cell>
          <cell r="F50">
            <v>9</v>
          </cell>
          <cell r="G50">
            <v>0</v>
          </cell>
          <cell r="H50">
            <v>0</v>
          </cell>
          <cell r="I50">
            <v>0</v>
          </cell>
          <cell r="J50">
            <v>0</v>
          </cell>
          <cell r="K50">
            <v>0</v>
          </cell>
          <cell r="L50">
            <v>1</v>
          </cell>
          <cell r="M50">
            <v>1</v>
          </cell>
          <cell r="N50">
            <v>1</v>
          </cell>
          <cell r="O50">
            <v>7</v>
          </cell>
          <cell r="P50">
            <v>0</v>
          </cell>
          <cell r="Q50">
            <v>0</v>
          </cell>
          <cell r="R50">
            <v>0</v>
          </cell>
          <cell r="S50">
            <v>1</v>
          </cell>
          <cell r="T50">
            <v>7.2743000000000002</v>
          </cell>
          <cell r="U50">
            <v>1</v>
          </cell>
          <cell r="V50">
            <v>1</v>
          </cell>
          <cell r="W50">
            <v>7.01</v>
          </cell>
          <cell r="X50" t="str">
            <v>Very High</v>
          </cell>
        </row>
        <row r="51">
          <cell r="B51" t="str">
            <v>TATA GOLD EXCHANGE TRADED FUND</v>
          </cell>
          <cell r="C51" t="str">
            <v>TGLDETF</v>
          </cell>
          <cell r="D51">
            <v>0</v>
          </cell>
          <cell r="E51">
            <v>0</v>
          </cell>
          <cell r="F51">
            <v>0</v>
          </cell>
          <cell r="G51">
            <v>0</v>
          </cell>
          <cell r="H51">
            <v>0</v>
          </cell>
          <cell r="I51">
            <v>0</v>
          </cell>
          <cell r="J51">
            <v>0</v>
          </cell>
          <cell r="K51">
            <v>0</v>
          </cell>
          <cell r="L51">
            <v>1</v>
          </cell>
          <cell r="M51">
            <v>1</v>
          </cell>
          <cell r="N51">
            <v>1</v>
          </cell>
          <cell r="O51">
            <v>0</v>
          </cell>
          <cell r="P51">
            <v>5</v>
          </cell>
          <cell r="Q51">
            <v>0</v>
          </cell>
          <cell r="R51">
            <v>0</v>
          </cell>
          <cell r="S51">
            <v>1</v>
          </cell>
          <cell r="T51">
            <v>0</v>
          </cell>
          <cell r="U51">
            <v>1</v>
          </cell>
          <cell r="V51">
            <v>1</v>
          </cell>
          <cell r="W51">
            <v>4.88</v>
          </cell>
          <cell r="X51" t="str">
            <v>High</v>
          </cell>
        </row>
        <row r="52">
          <cell r="B52" t="str">
            <v>TATA SILVER EXCHANGE TRADED FUND</v>
          </cell>
          <cell r="C52" t="str">
            <v>TSLVETF</v>
          </cell>
          <cell r="D52">
            <v>0</v>
          </cell>
          <cell r="E52">
            <v>0</v>
          </cell>
          <cell r="F52">
            <v>0</v>
          </cell>
          <cell r="G52">
            <v>0</v>
          </cell>
          <cell r="H52">
            <v>0</v>
          </cell>
          <cell r="I52">
            <v>0</v>
          </cell>
          <cell r="J52">
            <v>0</v>
          </cell>
          <cell r="K52">
            <v>0</v>
          </cell>
          <cell r="L52">
            <v>1</v>
          </cell>
          <cell r="M52">
            <v>1</v>
          </cell>
          <cell r="N52">
            <v>1</v>
          </cell>
          <cell r="O52">
            <v>0</v>
          </cell>
          <cell r="P52">
            <v>6</v>
          </cell>
          <cell r="Q52">
            <v>0</v>
          </cell>
          <cell r="R52">
            <v>0</v>
          </cell>
          <cell r="S52">
            <v>1</v>
          </cell>
          <cell r="T52">
            <v>0</v>
          </cell>
          <cell r="U52">
            <v>1</v>
          </cell>
          <cell r="V52">
            <v>1</v>
          </cell>
          <cell r="W52">
            <v>5.86</v>
          </cell>
          <cell r="X52" t="str">
            <v>Very High</v>
          </cell>
        </row>
        <row r="53">
          <cell r="B53" t="str">
            <v>TATA GOLD ETF FUND OF FUND</v>
          </cell>
          <cell r="C53" t="str">
            <v>TGLDFOF</v>
          </cell>
          <cell r="D53">
            <v>0</v>
          </cell>
          <cell r="E53">
            <v>0</v>
          </cell>
          <cell r="F53">
            <v>0</v>
          </cell>
          <cell r="G53">
            <v>0</v>
          </cell>
          <cell r="H53">
            <v>0</v>
          </cell>
          <cell r="I53">
            <v>0</v>
          </cell>
          <cell r="J53">
            <v>0</v>
          </cell>
          <cell r="K53">
            <v>0</v>
          </cell>
          <cell r="L53">
            <v>1</v>
          </cell>
          <cell r="M53">
            <v>1</v>
          </cell>
          <cell r="N53">
            <v>1</v>
          </cell>
          <cell r="O53">
            <v>0</v>
          </cell>
          <cell r="P53">
            <v>0</v>
          </cell>
          <cell r="Q53">
            <v>0</v>
          </cell>
          <cell r="R53">
            <v>5</v>
          </cell>
          <cell r="S53">
            <v>1</v>
          </cell>
          <cell r="T53">
            <v>0</v>
          </cell>
          <cell r="U53">
            <v>1</v>
          </cell>
          <cell r="V53">
            <v>1</v>
          </cell>
          <cell r="W53">
            <v>4.99</v>
          </cell>
          <cell r="X53" t="str">
            <v>High</v>
          </cell>
        </row>
        <row r="54">
          <cell r="B54" t="str">
            <v>TATA SILVER ETF FUND OF FUND</v>
          </cell>
          <cell r="C54" t="str">
            <v>TSLVFOF</v>
          </cell>
          <cell r="D54">
            <v>0</v>
          </cell>
          <cell r="E54">
            <v>0</v>
          </cell>
          <cell r="F54">
            <v>0</v>
          </cell>
          <cell r="G54">
            <v>0</v>
          </cell>
          <cell r="H54">
            <v>0</v>
          </cell>
          <cell r="I54">
            <v>0</v>
          </cell>
          <cell r="J54">
            <v>0</v>
          </cell>
          <cell r="K54">
            <v>0</v>
          </cell>
          <cell r="L54">
            <v>1</v>
          </cell>
          <cell r="M54">
            <v>1</v>
          </cell>
          <cell r="N54">
            <v>1</v>
          </cell>
          <cell r="O54">
            <v>0</v>
          </cell>
          <cell r="P54">
            <v>0</v>
          </cell>
          <cell r="Q54">
            <v>0</v>
          </cell>
          <cell r="R54">
            <v>6</v>
          </cell>
          <cell r="S54">
            <v>1</v>
          </cell>
          <cell r="T54">
            <v>0</v>
          </cell>
          <cell r="U54">
            <v>1</v>
          </cell>
          <cell r="V54">
            <v>1</v>
          </cell>
          <cell r="W54">
            <v>5.98</v>
          </cell>
          <cell r="X54" t="str">
            <v>Very High</v>
          </cell>
        </row>
        <row r="55">
          <cell r="B55" t="str">
            <v>TATA NIFTY MIDSMALL HEALTHCARE INDEX FUND</v>
          </cell>
          <cell r="C55" t="str">
            <v>TNMSHIF</v>
          </cell>
          <cell r="D55">
            <v>7.5159000000000002</v>
          </cell>
          <cell r="E55">
            <v>6</v>
          </cell>
          <cell r="F55">
            <v>8.9756</v>
          </cell>
          <cell r="G55">
            <v>0</v>
          </cell>
          <cell r="H55">
            <v>0</v>
          </cell>
          <cell r="I55">
            <v>0</v>
          </cell>
          <cell r="J55">
            <v>0</v>
          </cell>
          <cell r="K55">
            <v>0</v>
          </cell>
          <cell r="L55">
            <v>1</v>
          </cell>
          <cell r="M55">
            <v>1</v>
          </cell>
          <cell r="N55">
            <v>1</v>
          </cell>
          <cell r="O55">
            <v>0</v>
          </cell>
          <cell r="P55">
            <v>0</v>
          </cell>
          <cell r="Q55">
            <v>0</v>
          </cell>
          <cell r="R55">
            <v>0</v>
          </cell>
          <cell r="S55">
            <v>1</v>
          </cell>
          <cell r="T55">
            <v>7.4972000000000003</v>
          </cell>
          <cell r="U55">
            <v>1</v>
          </cell>
          <cell r="V55">
            <v>1</v>
          </cell>
          <cell r="W55">
            <v>7.41</v>
          </cell>
          <cell r="X55" t="str">
            <v>Very High</v>
          </cell>
        </row>
        <row r="56">
          <cell r="B56" t="str">
            <v>TATA NIFTY AUTO INDEX FUND</v>
          </cell>
          <cell r="C56" t="str">
            <v>TNAIF</v>
          </cell>
          <cell r="D56">
            <v>5.5393999999999997</v>
          </cell>
          <cell r="E56">
            <v>6</v>
          </cell>
          <cell r="F56">
            <v>9</v>
          </cell>
          <cell r="G56">
            <v>0</v>
          </cell>
          <cell r="H56">
            <v>0</v>
          </cell>
          <cell r="I56">
            <v>0</v>
          </cell>
          <cell r="J56">
            <v>0</v>
          </cell>
          <cell r="K56">
            <v>0</v>
          </cell>
          <cell r="L56">
            <v>1</v>
          </cell>
          <cell r="M56">
            <v>1</v>
          </cell>
          <cell r="N56">
            <v>1</v>
          </cell>
          <cell r="O56">
            <v>0</v>
          </cell>
          <cell r="P56">
            <v>0</v>
          </cell>
          <cell r="Q56">
            <v>0</v>
          </cell>
          <cell r="R56">
            <v>0</v>
          </cell>
          <cell r="S56">
            <v>1</v>
          </cell>
          <cell r="T56">
            <v>6.8464999999999998</v>
          </cell>
          <cell r="U56">
            <v>1</v>
          </cell>
          <cell r="V56">
            <v>1</v>
          </cell>
          <cell r="W56">
            <v>6.83</v>
          </cell>
          <cell r="X56" t="str">
            <v>Very High</v>
          </cell>
        </row>
        <row r="57">
          <cell r="B57" t="str">
            <v>TATA NIFTY FINANCIAL SERVICES INDEX FUND</v>
          </cell>
          <cell r="C57" t="str">
            <v>TNFSIF</v>
          </cell>
          <cell r="D57">
            <v>5.0582000000000003</v>
          </cell>
          <cell r="E57">
            <v>6</v>
          </cell>
          <cell r="F57">
            <v>9</v>
          </cell>
          <cell r="G57">
            <v>0</v>
          </cell>
          <cell r="H57">
            <v>0</v>
          </cell>
          <cell r="I57">
            <v>0</v>
          </cell>
          <cell r="J57">
            <v>0</v>
          </cell>
          <cell r="K57">
            <v>0</v>
          </cell>
          <cell r="L57">
            <v>1</v>
          </cell>
          <cell r="M57">
            <v>1</v>
          </cell>
          <cell r="N57">
            <v>1</v>
          </cell>
          <cell r="O57">
            <v>0</v>
          </cell>
          <cell r="P57">
            <v>0</v>
          </cell>
          <cell r="Q57">
            <v>0</v>
          </cell>
          <cell r="R57">
            <v>0</v>
          </cell>
          <cell r="S57">
            <v>1</v>
          </cell>
          <cell r="T57">
            <v>6.6860999999999997</v>
          </cell>
          <cell r="U57">
            <v>1</v>
          </cell>
          <cell r="V57">
            <v>1</v>
          </cell>
          <cell r="W57">
            <v>6.64</v>
          </cell>
          <cell r="X57" t="str">
            <v>Very High</v>
          </cell>
        </row>
        <row r="58">
          <cell r="B58" t="str">
            <v>TATA NIFTY REALTY INDEX FUND</v>
          </cell>
          <cell r="C58" t="str">
            <v>TNRIF</v>
          </cell>
          <cell r="D58">
            <v>6.4865000000000004</v>
          </cell>
          <cell r="E58">
            <v>6</v>
          </cell>
          <cell r="F58">
            <v>9</v>
          </cell>
          <cell r="G58">
            <v>0</v>
          </cell>
          <cell r="H58">
            <v>0</v>
          </cell>
          <cell r="I58">
            <v>0</v>
          </cell>
          <cell r="J58">
            <v>0</v>
          </cell>
          <cell r="K58">
            <v>0</v>
          </cell>
          <cell r="L58">
            <v>1</v>
          </cell>
          <cell r="M58">
            <v>1</v>
          </cell>
          <cell r="N58">
            <v>1</v>
          </cell>
          <cell r="O58">
            <v>0</v>
          </cell>
          <cell r="P58">
            <v>0</v>
          </cell>
          <cell r="Q58">
            <v>0</v>
          </cell>
          <cell r="R58">
            <v>0</v>
          </cell>
          <cell r="S58">
            <v>1</v>
          </cell>
          <cell r="T58">
            <v>7.1622000000000003</v>
          </cell>
          <cell r="U58">
            <v>1</v>
          </cell>
          <cell r="V58">
            <v>1</v>
          </cell>
          <cell r="W58">
            <v>7.14</v>
          </cell>
          <cell r="X58" t="str">
            <v>Very High</v>
          </cell>
        </row>
        <row r="59">
          <cell r="B59" t="str">
            <v>TATA NIFTY500 MULTICAP INDIA MANUFACTURING 50-30-20 INDEX FUND</v>
          </cell>
          <cell r="C59" t="str">
            <v>TNMIMIF</v>
          </cell>
          <cell r="D59">
            <v>6.4829999999999997</v>
          </cell>
          <cell r="E59">
            <v>6</v>
          </cell>
          <cell r="F59">
            <v>8.9933999999999994</v>
          </cell>
          <cell r="G59">
            <v>0</v>
          </cell>
          <cell r="H59">
            <v>0</v>
          </cell>
          <cell r="I59">
            <v>0</v>
          </cell>
          <cell r="J59">
            <v>0</v>
          </cell>
          <cell r="K59">
            <v>0</v>
          </cell>
          <cell r="L59">
            <v>1</v>
          </cell>
          <cell r="M59">
            <v>1</v>
          </cell>
          <cell r="N59">
            <v>1</v>
          </cell>
          <cell r="O59">
            <v>0</v>
          </cell>
          <cell r="P59">
            <v>0</v>
          </cell>
          <cell r="Q59">
            <v>0</v>
          </cell>
          <cell r="R59">
            <v>0</v>
          </cell>
          <cell r="S59">
            <v>1</v>
          </cell>
          <cell r="T59">
            <v>7.1588000000000003</v>
          </cell>
          <cell r="U59">
            <v>1</v>
          </cell>
          <cell r="V59">
            <v>1</v>
          </cell>
          <cell r="W59">
            <v>7.12</v>
          </cell>
          <cell r="X59" t="str">
            <v>Very High</v>
          </cell>
        </row>
        <row r="60">
          <cell r="B60" t="str">
            <v>TATA NIFTY500 MULTICAP INFRASTRUCTURE 50-30-20 INDEX FUND</v>
          </cell>
          <cell r="C60" t="str">
            <v>TNMIIF</v>
          </cell>
          <cell r="D60">
            <v>6.4683000000000002</v>
          </cell>
          <cell r="E60">
            <v>6</v>
          </cell>
          <cell r="F60">
            <v>9</v>
          </cell>
          <cell r="G60">
            <v>0</v>
          </cell>
          <cell r="H60">
            <v>0</v>
          </cell>
          <cell r="I60">
            <v>0</v>
          </cell>
          <cell r="J60">
            <v>0</v>
          </cell>
          <cell r="K60">
            <v>0</v>
          </cell>
          <cell r="L60">
            <v>1</v>
          </cell>
          <cell r="M60">
            <v>1</v>
          </cell>
          <cell r="N60">
            <v>1</v>
          </cell>
          <cell r="O60">
            <v>0</v>
          </cell>
          <cell r="P60">
            <v>0</v>
          </cell>
          <cell r="Q60">
            <v>0</v>
          </cell>
          <cell r="R60">
            <v>0</v>
          </cell>
          <cell r="S60">
            <v>1</v>
          </cell>
          <cell r="T60">
            <v>7.1561000000000003</v>
          </cell>
          <cell r="U60">
            <v>1</v>
          </cell>
          <cell r="V60">
            <v>1</v>
          </cell>
          <cell r="W60">
            <v>7.14</v>
          </cell>
          <cell r="X60" t="str">
            <v>Very High</v>
          </cell>
        </row>
        <row r="61">
          <cell r="B61" t="str">
            <v>TATA MULTI ASSET OPPORTUNITIES FUND</v>
          </cell>
          <cell r="C61" t="str">
            <v>TMAOF</v>
          </cell>
          <cell r="D61">
            <v>5.9760999999999997</v>
          </cell>
          <cell r="E61">
            <v>6</v>
          </cell>
          <cell r="F61">
            <v>9</v>
          </cell>
          <cell r="G61">
            <v>0</v>
          </cell>
          <cell r="H61">
            <v>0</v>
          </cell>
          <cell r="I61">
            <v>5.1502999999999997</v>
          </cell>
          <cell r="J61">
            <v>0</v>
          </cell>
          <cell r="K61">
            <v>0</v>
          </cell>
          <cell r="L61">
            <v>1</v>
          </cell>
          <cell r="M61">
            <v>4</v>
          </cell>
          <cell r="N61">
            <v>1.1372</v>
          </cell>
          <cell r="O61">
            <v>0</v>
          </cell>
          <cell r="P61">
            <v>0</v>
          </cell>
          <cell r="Q61">
            <v>0</v>
          </cell>
          <cell r="R61">
            <v>2</v>
          </cell>
          <cell r="S61">
            <v>1</v>
          </cell>
          <cell r="T61">
            <v>6.9920333333333327</v>
          </cell>
          <cell r="U61">
            <v>2.0457333333333332</v>
          </cell>
          <cell r="V61">
            <v>2.0457333333333332</v>
          </cell>
          <cell r="W61">
            <v>4.78</v>
          </cell>
          <cell r="X61" t="str">
            <v>Very High</v>
          </cell>
        </row>
        <row r="62">
          <cell r="B62" t="str">
            <v>TATA EQUITY SAVINGS FUND</v>
          </cell>
          <cell r="C62" t="str">
            <v>TMIF</v>
          </cell>
          <cell r="D62">
            <v>5.5149999999999997</v>
          </cell>
          <cell r="E62">
            <v>6</v>
          </cell>
          <cell r="F62">
            <v>9</v>
          </cell>
          <cell r="G62">
            <v>0</v>
          </cell>
          <cell r="H62">
            <v>0</v>
          </cell>
          <cell r="I62">
            <v>0</v>
          </cell>
          <cell r="J62">
            <v>0</v>
          </cell>
          <cell r="K62">
            <v>0</v>
          </cell>
          <cell r="L62">
            <v>1</v>
          </cell>
          <cell r="M62">
            <v>2</v>
          </cell>
          <cell r="N62">
            <v>1.1767000000000001</v>
          </cell>
          <cell r="O62">
            <v>0</v>
          </cell>
          <cell r="P62">
            <v>0</v>
          </cell>
          <cell r="Q62">
            <v>0</v>
          </cell>
          <cell r="R62">
            <v>2.4098999999999999</v>
          </cell>
          <cell r="S62">
            <v>1</v>
          </cell>
          <cell r="T62">
            <v>6.8383333333333338</v>
          </cell>
          <cell r="U62">
            <v>1.3922333333333334</v>
          </cell>
          <cell r="V62">
            <v>1.3922333333333334</v>
          </cell>
          <cell r="W62">
            <v>1.89</v>
          </cell>
          <cell r="X62" t="str">
            <v>Low to Moderate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TA Scheme Risk-O-Meters"/>
      <sheetName val="Industry Risk-O-Meters May"/>
      <sheetName val="TMAOF Calculator"/>
      <sheetName val="Industry Risk-O-Meters March"/>
    </sheetNames>
    <sheetDataSet>
      <sheetData sheetId="0"/>
      <sheetData sheetId="1">
        <row r="1">
          <cell r="A1" t="str">
            <v>Benchmark Risk-O-Meter for January 2023</v>
          </cell>
          <cell r="B1"/>
          <cell r="C1"/>
        </row>
        <row r="2">
          <cell r="A2"/>
          <cell r="B2"/>
          <cell r="C2"/>
        </row>
        <row r="3">
          <cell r="A3" t="str">
            <v>Index Name</v>
          </cell>
          <cell r="B3" t="str">
            <v>Risk-O-Meter Score</v>
          </cell>
          <cell r="C3" t="str">
            <v>Risk-O-Meter</v>
          </cell>
        </row>
        <row r="4">
          <cell r="A4" t="str">
            <v>CRISIL 1 Year CD Index</v>
          </cell>
          <cell r="B4" t="str">
            <v>3.57</v>
          </cell>
          <cell r="C4" t="str">
            <v>Moderately High</v>
          </cell>
        </row>
        <row r="5">
          <cell r="A5" t="str">
            <v>CRISIL 1 Year CP Index</v>
          </cell>
          <cell r="B5" t="str">
            <v>3.22</v>
          </cell>
          <cell r="C5" t="str">
            <v>Moderately High</v>
          </cell>
        </row>
        <row r="6">
          <cell r="A6" t="str">
            <v>CRISIL 1 Year T-Bill Index</v>
          </cell>
          <cell r="B6" t="str">
            <v>1.33</v>
          </cell>
          <cell r="C6" t="str">
            <v>Low to Moderate</v>
          </cell>
        </row>
        <row r="7">
          <cell r="A7" t="str">
            <v>CRISIL 10 Year Gilt Index</v>
          </cell>
          <cell r="B7" t="str">
            <v>2.67</v>
          </cell>
          <cell r="C7" t="str">
            <v>Moderate</v>
          </cell>
        </row>
        <row r="8">
          <cell r="A8" t="str">
            <v>CRISIL 182 Day T-Bill Index</v>
          </cell>
          <cell r="B8" t="str">
            <v>1.00</v>
          </cell>
          <cell r="C8" t="str">
            <v>Low</v>
          </cell>
        </row>
        <row r="9">
          <cell r="A9" t="str">
            <v>CRISIL 2 Month CD Index</v>
          </cell>
          <cell r="B9" t="str">
            <v>2.80</v>
          </cell>
          <cell r="C9" t="str">
            <v>Moderate</v>
          </cell>
        </row>
        <row r="10">
          <cell r="A10" t="str">
            <v>CRISIL 2 Month CP Index</v>
          </cell>
          <cell r="B10" t="str">
            <v>3.13</v>
          </cell>
          <cell r="C10" t="str">
            <v>Moderately High</v>
          </cell>
        </row>
        <row r="11">
          <cell r="A11" t="str">
            <v>CRISIL 3 Month CD Index</v>
          </cell>
          <cell r="B11" t="str">
            <v>3.20</v>
          </cell>
          <cell r="C11" t="str">
            <v>Moderately High</v>
          </cell>
        </row>
        <row r="12">
          <cell r="A12" t="str">
            <v>CRISIL 3 Month CP Index</v>
          </cell>
          <cell r="B12" t="str">
            <v>2.57</v>
          </cell>
          <cell r="C12" t="str">
            <v>Moderate</v>
          </cell>
        </row>
        <row r="13">
          <cell r="A13" t="str">
            <v>CRISIL 6 Month CD Index</v>
          </cell>
          <cell r="B13" t="str">
            <v>2.50</v>
          </cell>
          <cell r="C13" t="str">
            <v>Moderate</v>
          </cell>
        </row>
        <row r="14">
          <cell r="A14" t="str">
            <v>CRISIL 6 Month CP Index</v>
          </cell>
          <cell r="B14" t="str">
            <v>3.40</v>
          </cell>
          <cell r="C14" t="str">
            <v>Moderately High</v>
          </cell>
        </row>
        <row r="15">
          <cell r="A15" t="str">
            <v>CRISIL 91 Day T-Bill Index</v>
          </cell>
          <cell r="B15" t="str">
            <v>1.00</v>
          </cell>
          <cell r="C15" t="str">
            <v>Low</v>
          </cell>
        </row>
        <row r="16">
          <cell r="A16" t="str">
            <v>CRISIL A Medium term Bond Index</v>
          </cell>
          <cell r="B16" t="str">
            <v>6.93</v>
          </cell>
          <cell r="C16" t="str">
            <v>Very High</v>
          </cell>
        </row>
        <row r="17">
          <cell r="A17" t="str">
            <v>CRISIL A Medium to Long Term Bond Index</v>
          </cell>
          <cell r="B17" t="str">
            <v>7.21</v>
          </cell>
          <cell r="C17" t="str">
            <v>Very High</v>
          </cell>
        </row>
        <row r="18">
          <cell r="A18" t="str">
            <v>CRISIL A Short Term Bond Index</v>
          </cell>
          <cell r="B18" t="str">
            <v>6.47</v>
          </cell>
          <cell r="C18" t="str">
            <v>Very High</v>
          </cell>
        </row>
        <row r="19">
          <cell r="A19" t="str">
            <v>CRISIL AA and AA+ 1 to 3 Year Short Term Bond Index</v>
          </cell>
          <cell r="B19" t="str">
            <v>3.22</v>
          </cell>
          <cell r="C19" t="str">
            <v>Moderately High</v>
          </cell>
        </row>
        <row r="20">
          <cell r="A20" t="str">
            <v>CRISIL AA and AA+ Long Term Bond Index</v>
          </cell>
          <cell r="B20" t="str">
            <v>3.94</v>
          </cell>
          <cell r="C20" t="str">
            <v>Moderately High</v>
          </cell>
        </row>
        <row r="21">
          <cell r="A21" t="str">
            <v>CRISIL AA and AA+ Medium Term Bond Index</v>
          </cell>
          <cell r="B21" t="str">
            <v>3.42</v>
          </cell>
          <cell r="C21" t="str">
            <v>Moderately High</v>
          </cell>
        </row>
        <row r="22">
          <cell r="A22" t="str">
            <v>CRISIL AA and AA+ Short Term Bond Index</v>
          </cell>
          <cell r="B22" t="str">
            <v>3.37</v>
          </cell>
          <cell r="C22" t="str">
            <v>Moderately High</v>
          </cell>
        </row>
        <row r="23">
          <cell r="A23" t="str">
            <v>CRISIL AA and AA+ up to 1 Year Short Term Bond Index</v>
          </cell>
          <cell r="B23" t="str">
            <v>3.28</v>
          </cell>
          <cell r="C23" t="str">
            <v>Moderately High</v>
          </cell>
        </row>
        <row r="24">
          <cell r="A24" t="str">
            <v>CRISIL AA Long Term Bond Index</v>
          </cell>
          <cell r="B24" t="str">
            <v>4.32</v>
          </cell>
          <cell r="C24" t="str">
            <v>High</v>
          </cell>
        </row>
        <row r="25">
          <cell r="A25" t="str">
            <v>CRISIL AA- Long Term Bond Index</v>
          </cell>
          <cell r="B25" t="str">
            <v>4.98</v>
          </cell>
          <cell r="C25" t="str">
            <v>High</v>
          </cell>
        </row>
        <row r="26">
          <cell r="A26" t="str">
            <v>CRISIL AA Medium Term Bond Index</v>
          </cell>
          <cell r="B26" t="str">
            <v>3.87</v>
          </cell>
          <cell r="C26" t="str">
            <v>Moderately High</v>
          </cell>
        </row>
        <row r="27">
          <cell r="A27" t="str">
            <v>CRISIL AA- Medium Term Bond Index</v>
          </cell>
          <cell r="B27" t="str">
            <v>5.07</v>
          </cell>
          <cell r="C27" t="str">
            <v>Very High</v>
          </cell>
        </row>
        <row r="28">
          <cell r="A28" t="str">
            <v>CRISIL AA Short Term Bond Index</v>
          </cell>
          <cell r="B28" t="str">
            <v>3.89</v>
          </cell>
          <cell r="C28" t="str">
            <v>Moderately High</v>
          </cell>
        </row>
        <row r="29">
          <cell r="A29" t="str">
            <v>CRISIL AA- Short Term Bond Index</v>
          </cell>
          <cell r="B29" t="str">
            <v>4.91</v>
          </cell>
          <cell r="C29" t="str">
            <v>High</v>
          </cell>
        </row>
        <row r="30">
          <cell r="A30" t="str">
            <v>CRISIL AA+ Long Term Bond Index</v>
          </cell>
          <cell r="B30" t="str">
            <v>3.66</v>
          </cell>
          <cell r="C30" t="str">
            <v>Moderately High</v>
          </cell>
        </row>
        <row r="31">
          <cell r="A31" t="str">
            <v>CRISIL AA+ Medium Term Bond Index</v>
          </cell>
          <cell r="B31" t="str">
            <v>3.22</v>
          </cell>
          <cell r="C31" t="str">
            <v>Moderately High</v>
          </cell>
        </row>
        <row r="32">
          <cell r="A32" t="str">
            <v>CRISIL AA+ Short Term Bond Index</v>
          </cell>
          <cell r="B32" t="str">
            <v>2.91</v>
          </cell>
          <cell r="C32" t="str">
            <v>Moderate</v>
          </cell>
        </row>
        <row r="33">
          <cell r="A33" t="str">
            <v>CRISIL AAA 1 to 3 Year Short Term Bond Index</v>
          </cell>
          <cell r="B33" t="str">
            <v>1.84</v>
          </cell>
          <cell r="C33" t="str">
            <v>Low to Moderate</v>
          </cell>
        </row>
        <row r="34">
          <cell r="A34" t="str">
            <v>CRISIL AAA Long Term Bond Index</v>
          </cell>
          <cell r="B34" t="str">
            <v>2.87</v>
          </cell>
          <cell r="C34" t="str">
            <v>Moderate</v>
          </cell>
        </row>
        <row r="35">
          <cell r="A35" t="str">
            <v>CRISIL AAA Medium Term Bond Index</v>
          </cell>
          <cell r="B35" t="str">
            <v>2.49</v>
          </cell>
          <cell r="C35" t="str">
            <v>Moderate</v>
          </cell>
        </row>
        <row r="36">
          <cell r="A36" t="str">
            <v>CRISIL AAA Short Term Bond Index</v>
          </cell>
          <cell r="B36" t="str">
            <v>1.87</v>
          </cell>
          <cell r="C36" t="str">
            <v>Low to Moderate</v>
          </cell>
        </row>
        <row r="37">
          <cell r="A37" t="str">
            <v>CRISIL AAA up to 1 Year Short Term Bond Index</v>
          </cell>
          <cell r="B37" t="str">
            <v>1.70</v>
          </cell>
          <cell r="C37" t="str">
            <v>Low to Moderate</v>
          </cell>
        </row>
        <row r="38">
          <cell r="A38" t="str">
            <v>CRISIL Banking and PSU Debt Index</v>
          </cell>
          <cell r="B38" t="str">
            <v>2.42</v>
          </cell>
          <cell r="C38" t="str">
            <v>Moderate</v>
          </cell>
        </row>
        <row r="39">
          <cell r="A39" t="str">
            <v>CRISIL Composite AA Long Term Bond Index</v>
          </cell>
          <cell r="B39" t="str">
            <v>3.98</v>
          </cell>
          <cell r="C39" t="str">
            <v>Moderately High</v>
          </cell>
        </row>
        <row r="40">
          <cell r="A40" t="str">
            <v>CRISIL Composite AA Medium Term Bond Index</v>
          </cell>
          <cell r="B40" t="str">
            <v>3.69</v>
          </cell>
          <cell r="C40" t="str">
            <v>Moderately High</v>
          </cell>
        </row>
        <row r="41">
          <cell r="A41" t="str">
            <v>CRISIL Composite AA Short Term Bond Index</v>
          </cell>
          <cell r="B41" t="str">
            <v>3.54</v>
          </cell>
          <cell r="C41" t="str">
            <v>Moderately High</v>
          </cell>
        </row>
        <row r="42">
          <cell r="A42" t="str">
            <v>CRISIL Composite Bond Index</v>
          </cell>
          <cell r="B42" t="str">
            <v>2.58</v>
          </cell>
          <cell r="C42" t="str">
            <v>Moderate</v>
          </cell>
        </row>
        <row r="43">
          <cell r="A43" t="str">
            <v>CRISIL Composite CD Index</v>
          </cell>
          <cell r="B43" t="str">
            <v>3.10</v>
          </cell>
          <cell r="C43" t="str">
            <v>Moderately High</v>
          </cell>
        </row>
        <row r="44">
          <cell r="A44" t="str">
            <v>CRISIL Composite CP Index</v>
          </cell>
          <cell r="B44" t="str">
            <v>2.78</v>
          </cell>
          <cell r="C44" t="str">
            <v>Moderate</v>
          </cell>
        </row>
        <row r="45">
          <cell r="A45" t="str">
            <v>CRISIL Composite Credit Risk Index</v>
          </cell>
          <cell r="B45" t="str">
            <v>3.73</v>
          </cell>
          <cell r="C45" t="str">
            <v>Moderately High</v>
          </cell>
        </row>
        <row r="46">
          <cell r="A46" t="str">
            <v>CRISIL Composite Gilt Index</v>
          </cell>
          <cell r="B46" t="str">
            <v>2.63</v>
          </cell>
          <cell r="C46" t="str">
            <v>Moderate</v>
          </cell>
        </row>
        <row r="47">
          <cell r="A47" t="str">
            <v>CRISIL Composite T-Bill Index</v>
          </cell>
          <cell r="B47" t="str">
            <v>1.09</v>
          </cell>
          <cell r="C47" t="str">
            <v>Low to Moderate</v>
          </cell>
        </row>
        <row r="48">
          <cell r="A48" t="str">
            <v>CRISIL Corporate Bond Composite Index</v>
          </cell>
          <cell r="B48" t="str">
            <v>2.51</v>
          </cell>
          <cell r="C48" t="str">
            <v>Moderate</v>
          </cell>
        </row>
        <row r="49">
          <cell r="A49" t="str">
            <v>CRISIL Dynamic Debt Index</v>
          </cell>
          <cell r="B49" t="str">
            <v>2.73</v>
          </cell>
          <cell r="C49" t="str">
            <v>Moderate</v>
          </cell>
        </row>
        <row r="50">
          <cell r="A50" t="str">
            <v>CRISIL Dynamic Gilt Index</v>
          </cell>
          <cell r="B50" t="str">
            <v>2.63</v>
          </cell>
          <cell r="C50" t="str">
            <v>Moderate</v>
          </cell>
        </row>
        <row r="51">
          <cell r="A51" t="str">
            <v>CRISIL FPI Index</v>
          </cell>
          <cell r="B51" t="str">
            <v>2.75</v>
          </cell>
          <cell r="C51" t="str">
            <v>Moderate</v>
          </cell>
        </row>
        <row r="52">
          <cell r="A52" t="str">
            <v>CRISIL Liquid Debt Index</v>
          </cell>
          <cell r="B52" t="str">
            <v>1.21</v>
          </cell>
          <cell r="C52" t="str">
            <v>Low to Moderate</v>
          </cell>
        </row>
        <row r="53">
          <cell r="A53" t="str">
            <v>CRISIL Long Term Corporate Bond Index</v>
          </cell>
          <cell r="B53" t="str">
            <v>2.90</v>
          </cell>
          <cell r="C53" t="str">
            <v>Moderate</v>
          </cell>
        </row>
        <row r="54">
          <cell r="A54" t="str">
            <v>CRISIL Long Term Debt Index</v>
          </cell>
          <cell r="B54" t="str">
            <v>2.82</v>
          </cell>
          <cell r="C54" t="str">
            <v>Moderate</v>
          </cell>
        </row>
        <row r="55">
          <cell r="A55" t="str">
            <v>CRISIL Long Term Gilt Index</v>
          </cell>
          <cell r="B55" t="str">
            <v>2.62</v>
          </cell>
          <cell r="C55" t="str">
            <v>Moderate</v>
          </cell>
        </row>
        <row r="56">
          <cell r="A56" t="str">
            <v>CRISIL Low Duration Debt Index</v>
          </cell>
          <cell r="B56" t="str">
            <v>2.57</v>
          </cell>
          <cell r="C56" t="str">
            <v>Moderate</v>
          </cell>
        </row>
        <row r="57">
          <cell r="A57" t="str">
            <v>CRISIL Medium Term Corporate Bond Index</v>
          </cell>
          <cell r="B57" t="str">
            <v>2.61</v>
          </cell>
          <cell r="C57" t="str">
            <v>Moderate</v>
          </cell>
        </row>
        <row r="58">
          <cell r="A58" t="str">
            <v>CRISIL Medium Term Credit Risk Index</v>
          </cell>
          <cell r="B58" t="str">
            <v>3.67</v>
          </cell>
          <cell r="C58" t="str">
            <v>Moderately High</v>
          </cell>
        </row>
        <row r="59">
          <cell r="A59" t="str">
            <v>CRISIL Medium Term Debt Index</v>
          </cell>
          <cell r="B59" t="str">
            <v>2.56</v>
          </cell>
          <cell r="C59" t="str">
            <v>Moderate</v>
          </cell>
        </row>
        <row r="60">
          <cell r="A60" t="str">
            <v>CRISIL Medium Term Gilt Index</v>
          </cell>
          <cell r="B60" t="str">
            <v>2.66</v>
          </cell>
          <cell r="C60" t="str">
            <v>Moderate</v>
          </cell>
        </row>
        <row r="61">
          <cell r="A61" t="str">
            <v>CRISIL Medium To Long Term Banking Debt Index</v>
          </cell>
          <cell r="B61" t="str">
            <v>3.79</v>
          </cell>
          <cell r="C61" t="str">
            <v>Moderately High</v>
          </cell>
        </row>
        <row r="62">
          <cell r="A62" t="str">
            <v>CRISIL Medium To Long Term Debt Index</v>
          </cell>
          <cell r="B62" t="str">
            <v>2.77</v>
          </cell>
          <cell r="C62" t="str">
            <v>Moderate</v>
          </cell>
        </row>
        <row r="63">
          <cell r="A63" t="str">
            <v>CRISIL Medium to Long Term PSU Debt Index</v>
          </cell>
          <cell r="B63" t="str">
            <v>2.71</v>
          </cell>
          <cell r="C63" t="str">
            <v>Moderate</v>
          </cell>
        </row>
        <row r="64">
          <cell r="A64" t="str">
            <v>CRISIL Money Market Index</v>
          </cell>
          <cell r="B64" t="str">
            <v>2.45</v>
          </cell>
          <cell r="C64" t="str">
            <v>Moderate</v>
          </cell>
        </row>
        <row r="65">
          <cell r="A65" t="str">
            <v>CRISIL Money Market Index-Insurance</v>
          </cell>
          <cell r="B65" t="str">
            <v>1.85</v>
          </cell>
          <cell r="C65" t="str">
            <v>Low to Moderate</v>
          </cell>
        </row>
        <row r="66">
          <cell r="A66" t="str">
            <v>CRISIL Overnight Index</v>
          </cell>
          <cell r="B66" t="str">
            <v>1.00</v>
          </cell>
          <cell r="C66" t="str">
            <v>Low</v>
          </cell>
        </row>
        <row r="67">
          <cell r="A67" t="str">
            <v>CRISIL Short Term Bond Index</v>
          </cell>
          <cell r="B67" t="str">
            <v>2.44</v>
          </cell>
          <cell r="C67" t="str">
            <v>Moderate</v>
          </cell>
        </row>
        <row r="68">
          <cell r="A68" t="str">
            <v>CRISIL Short Term Corporate Bond Index</v>
          </cell>
          <cell r="B68" t="str">
            <v>2.12</v>
          </cell>
          <cell r="C68" t="str">
            <v>Moderate</v>
          </cell>
        </row>
        <row r="69">
          <cell r="A69" t="str">
            <v>CRISIL Short Term Credit Risk Index</v>
          </cell>
          <cell r="B69" t="str">
            <v>3.49</v>
          </cell>
          <cell r="C69" t="str">
            <v>Moderately High</v>
          </cell>
        </row>
        <row r="70">
          <cell r="A70" t="str">
            <v>CRISIL Short Term Gilt Index</v>
          </cell>
          <cell r="B70" t="str">
            <v>1.98</v>
          </cell>
          <cell r="C70" t="str">
            <v>Low to Moderate</v>
          </cell>
        </row>
        <row r="71">
          <cell r="A71" t="str">
            <v>CRISIL Short Term PSU Debt Index</v>
          </cell>
          <cell r="B71" t="str">
            <v>1.67</v>
          </cell>
          <cell r="C71" t="str">
            <v>Low to Moderate</v>
          </cell>
        </row>
        <row r="72">
          <cell r="A72" t="str">
            <v>CRISIL Ultra Short Term Debt Index</v>
          </cell>
          <cell r="B72" t="str">
            <v>2.65</v>
          </cell>
          <cell r="C72" t="str">
            <v>Moderate</v>
          </cell>
        </row>
        <row r="73">
          <cell r="A73" t="str">
            <v>CRISIL Up to 91-Day CD Index</v>
          </cell>
          <cell r="B73" t="str">
            <v>1.22</v>
          </cell>
          <cell r="C73" t="str">
            <v>Low to Moderate</v>
          </cell>
        </row>
        <row r="74">
          <cell r="A74" t="str">
            <v>CRISIL Up to 91-Day CP Index</v>
          </cell>
          <cell r="B74" t="str">
            <v>1.39</v>
          </cell>
          <cell r="C74" t="str">
            <v>Low to Moderate</v>
          </cell>
        </row>
        <row r="75">
          <cell r="A75" t="str">
            <v>CRISIL upto 91 Day CP Index-A</v>
          </cell>
          <cell r="B75" t="str">
            <v>1.13</v>
          </cell>
          <cell r="C75" t="str">
            <v>Low to Moderate</v>
          </cell>
        </row>
        <row r="76">
          <cell r="A76" t="str">
            <v>CRISIL upto 91 Day CD Index-A</v>
          </cell>
          <cell r="B76" t="str">
            <v>1.01</v>
          </cell>
          <cell r="C76" t="str">
            <v>Low to Moderate</v>
          </cell>
        </row>
        <row r="77">
          <cell r="A77" t="str">
            <v>CRISIL upto 91 Day CD Index-B</v>
          </cell>
          <cell r="B77" t="str">
            <v>1.42</v>
          </cell>
          <cell r="C77" t="str">
            <v>Low to Moderate</v>
          </cell>
        </row>
        <row r="78">
          <cell r="A78" t="str">
            <v>CRISIL upto 91 Day CP Index-B</v>
          </cell>
          <cell r="B78" t="str">
            <v>1.58</v>
          </cell>
          <cell r="C78" t="str">
            <v>Low to Moderate</v>
          </cell>
        </row>
        <row r="79">
          <cell r="A79" t="str">
            <v>CRISIL upto 365 Day CD index-A</v>
          </cell>
          <cell r="B79" t="str">
            <v>1.42</v>
          </cell>
          <cell r="C79" t="str">
            <v>Low to Moderate</v>
          </cell>
        </row>
        <row r="80">
          <cell r="A80" t="str">
            <v>CRISIL upto 365 Day CP Index-A</v>
          </cell>
          <cell r="B80" t="str">
            <v>1.56</v>
          </cell>
          <cell r="C80" t="str">
            <v>Low to Moderate</v>
          </cell>
        </row>
        <row r="81">
          <cell r="A81" t="str">
            <v>CRISIL upto 365 Day CD index-B</v>
          </cell>
          <cell r="B81" t="str">
            <v>2.41</v>
          </cell>
          <cell r="C81" t="str">
            <v>Moderate</v>
          </cell>
        </row>
        <row r="82">
          <cell r="A82" t="str">
            <v>CRISIL upto 365 Day CP Index-B</v>
          </cell>
          <cell r="B82" t="str">
            <v>2.55</v>
          </cell>
          <cell r="C82" t="str">
            <v>Moderate</v>
          </cell>
        </row>
        <row r="83">
          <cell r="A83" t="str">
            <v>CRISIL upto 365 Day CD Index-C</v>
          </cell>
          <cell r="B83" t="str">
            <v>4.32</v>
          </cell>
          <cell r="C83" t="str">
            <v>High</v>
          </cell>
        </row>
        <row r="84">
          <cell r="A84" t="str">
            <v>CRISIL upto 365 Day CP Index-C</v>
          </cell>
          <cell r="B84" t="str">
            <v>4.22</v>
          </cell>
          <cell r="C84" t="str">
            <v>High</v>
          </cell>
        </row>
        <row r="85">
          <cell r="A85" t="str">
            <v>CRISIL Short Term Banking Debt Index</v>
          </cell>
          <cell r="B85" t="str">
            <v>2.07</v>
          </cell>
          <cell r="C85" t="str">
            <v>Moderate</v>
          </cell>
        </row>
        <row r="86">
          <cell r="A86" t="str">
            <v>CRISIL 1 Month CD Index</v>
          </cell>
          <cell r="B86" t="str">
            <v>2.86</v>
          </cell>
          <cell r="C86" t="str">
            <v>Moderate</v>
          </cell>
        </row>
        <row r="87">
          <cell r="A87" t="str">
            <v>CRISIL 1 Month CP Index</v>
          </cell>
          <cell r="B87" t="str">
            <v>4.13</v>
          </cell>
          <cell r="C87" t="str">
            <v>High</v>
          </cell>
        </row>
        <row r="88">
          <cell r="A88" t="str">
            <v>CRISIL 10 Year SDL Index</v>
          </cell>
          <cell r="B88" t="str">
            <v>2.67</v>
          </cell>
          <cell r="C88" t="str">
            <v>Moderate</v>
          </cell>
        </row>
        <row r="89">
          <cell r="A89" t="str">
            <v>CRISIL 1 Month T-bill Index</v>
          </cell>
          <cell r="B89" t="str">
            <v>1.00</v>
          </cell>
          <cell r="C89" t="str">
            <v>Low</v>
          </cell>
        </row>
        <row r="90">
          <cell r="A90" t="str">
            <v>CRISIL 2 Month T-bill Index</v>
          </cell>
          <cell r="B90" t="str">
            <v>1.00</v>
          </cell>
          <cell r="C90" t="str">
            <v>Low</v>
          </cell>
        </row>
        <row r="91">
          <cell r="A91" t="str">
            <v>CRISIL Arbitrage Index</v>
          </cell>
          <cell r="B91" t="str">
            <v>0.36</v>
          </cell>
          <cell r="C91" t="str">
            <v>Low</v>
          </cell>
        </row>
        <row r="92">
          <cell r="A92" t="str">
            <v>CRISIL Equity Savings Index</v>
          </cell>
          <cell r="B92" t="str">
            <v>3.13</v>
          </cell>
          <cell r="C92" t="str">
            <v>Moderately High</v>
          </cell>
        </row>
        <row r="93">
          <cell r="A93" t="str">
            <v>CRISIL Hybrid 35+65 - Aggressive Index</v>
          </cell>
          <cell r="B93" t="str">
            <v>5.36</v>
          </cell>
          <cell r="C93" t="str">
            <v>Very High</v>
          </cell>
        </row>
        <row r="94">
          <cell r="A94" t="str">
            <v>CRISIL Hybrid 85+15 - Conservative Index</v>
          </cell>
          <cell r="B94" t="str">
            <v>3.24</v>
          </cell>
          <cell r="C94" t="str">
            <v>Moderately High</v>
          </cell>
        </row>
        <row r="95">
          <cell r="A95" t="str">
            <v>CRISIL Short Term Debt Hybrid 60+40 Index</v>
          </cell>
          <cell r="B95" t="str">
            <v>4.23</v>
          </cell>
          <cell r="C95" t="str">
            <v>High</v>
          </cell>
        </row>
        <row r="96">
          <cell r="A96" t="str">
            <v>CRISIL Short Term Debt Hybrid 75+25 Index</v>
          </cell>
          <cell r="B96" t="str">
            <v>3.57</v>
          </cell>
          <cell r="C96" t="str">
            <v>Moderately High</v>
          </cell>
        </row>
        <row r="97">
          <cell r="A97" t="str">
            <v>CRISIL Hybrid 50+50 - Moderate Index</v>
          </cell>
          <cell r="B97" t="str">
            <v>4.74</v>
          </cell>
          <cell r="C97" t="str">
            <v>High</v>
          </cell>
        </row>
        <row r="98">
          <cell r="A98" t="str">
            <v>CRISIL Hybrid 65+35 - Conservative Index</v>
          </cell>
          <cell r="B98" t="str">
            <v>4.10</v>
          </cell>
          <cell r="C98" t="str">
            <v>High</v>
          </cell>
        </row>
        <row r="99">
          <cell r="A99" t="str">
            <v>CRISIL Hybrid 25+75 - Aggressive Index</v>
          </cell>
          <cell r="B99" t="str">
            <v>5.77</v>
          </cell>
          <cell r="C99" t="str">
            <v>Very High</v>
          </cell>
        </row>
        <row r="100">
          <cell r="A100" t="str">
            <v>CRISIL Hybrid 75+25 - Conservative Index</v>
          </cell>
          <cell r="B100" t="str">
            <v>3.68</v>
          </cell>
          <cell r="C100" t="str">
            <v>Moderately High</v>
          </cell>
        </row>
        <row r="101">
          <cell r="A101" t="str">
            <v>CRISIL Liquid Debt B-I Index</v>
          </cell>
          <cell r="B101" t="str">
            <v>1.22</v>
          </cell>
          <cell r="C101" t="str">
            <v>Low to Moderate</v>
          </cell>
        </row>
        <row r="102">
          <cell r="A102" t="str">
            <v>CRISIL Low Duration Debt B-I Index</v>
          </cell>
          <cell r="B102" t="str">
            <v>2.15</v>
          </cell>
          <cell r="C102" t="str">
            <v>Moderate</v>
          </cell>
        </row>
        <row r="103">
          <cell r="A103" t="str">
            <v>CRISIL Low Duration Debt C-I Index</v>
          </cell>
          <cell r="B103" t="str">
            <v>3.59</v>
          </cell>
          <cell r="C103" t="str">
            <v>Moderately High</v>
          </cell>
        </row>
        <row r="104">
          <cell r="A104" t="str">
            <v>CRISIL Short Duration Debt B-II Index</v>
          </cell>
          <cell r="B104" t="str">
            <v>2.64</v>
          </cell>
          <cell r="C104" t="str">
            <v>Moderate</v>
          </cell>
        </row>
        <row r="105">
          <cell r="A105" t="str">
            <v>CRISIL Short Duration Debt C-II Index</v>
          </cell>
          <cell r="B105" t="str">
            <v>4.91</v>
          </cell>
          <cell r="C105" t="str">
            <v>High</v>
          </cell>
        </row>
        <row r="106">
          <cell r="A106" t="str">
            <v>CRISIL Medium Duration Debt B-III Index</v>
          </cell>
          <cell r="B106" t="str">
            <v>2.90</v>
          </cell>
          <cell r="C106" t="str">
            <v>Moderate</v>
          </cell>
        </row>
        <row r="107">
          <cell r="A107" t="str">
            <v>CRISIL Medium Duration Debt C-III Index</v>
          </cell>
          <cell r="B107" t="str">
            <v>4.39</v>
          </cell>
          <cell r="C107" t="str">
            <v>High</v>
          </cell>
        </row>
        <row r="108">
          <cell r="A108" t="str">
            <v>CRISIL Medium to Long Duration Debt B-III Index</v>
          </cell>
          <cell r="B108" t="str">
            <v>3.19</v>
          </cell>
          <cell r="C108" t="str">
            <v>Moderately High</v>
          </cell>
        </row>
        <row r="109">
          <cell r="A109" t="str">
            <v>CRISIL Medium to Long Duration Debt C-III Index</v>
          </cell>
          <cell r="B109" t="str">
            <v>4.53</v>
          </cell>
          <cell r="C109" t="str">
            <v>High</v>
          </cell>
        </row>
        <row r="110">
          <cell r="A110" t="str">
            <v>CRISIL Credit Risk Debt C-II Index</v>
          </cell>
          <cell r="B110" t="str">
            <v>4.37</v>
          </cell>
          <cell r="C110" t="str">
            <v>High</v>
          </cell>
        </row>
        <row r="111">
          <cell r="A111" t="str">
            <v>CRISIL Credit Risk Debt C-III Index</v>
          </cell>
          <cell r="B111" t="str">
            <v>4.44</v>
          </cell>
          <cell r="C111" t="str">
            <v>High</v>
          </cell>
        </row>
        <row r="112">
          <cell r="A112" t="str">
            <v>CRISIL Corporate Bond B-II Index</v>
          </cell>
          <cell r="B112" t="str">
            <v>2.69</v>
          </cell>
          <cell r="C112" t="str">
            <v>Moderate</v>
          </cell>
        </row>
        <row r="113">
          <cell r="A113" t="str">
            <v>CRISIL Corporate Bond B-III Index</v>
          </cell>
          <cell r="B113" t="str">
            <v>3.04</v>
          </cell>
          <cell r="C113" t="str">
            <v>Moderately High</v>
          </cell>
        </row>
        <row r="114">
          <cell r="A114" t="str">
            <v>CRISIL Dynamic Bond B-III Index</v>
          </cell>
          <cell r="B114" t="str">
            <v>3.18</v>
          </cell>
          <cell r="C114" t="str">
            <v>Moderately High</v>
          </cell>
        </row>
        <row r="115">
          <cell r="A115" t="str">
            <v>CRISIL Dynamic Bond C-III Index</v>
          </cell>
          <cell r="B115" t="str">
            <v>4.50</v>
          </cell>
          <cell r="C115" t="str">
            <v>High</v>
          </cell>
        </row>
        <row r="116">
          <cell r="A116" t="str">
            <v>CRISIL Money Market B-I Index</v>
          </cell>
          <cell r="B116" t="str">
            <v>1.79</v>
          </cell>
          <cell r="C116" t="str">
            <v>Low to Moderate</v>
          </cell>
        </row>
        <row r="117">
          <cell r="A117" t="str">
            <v>CRISIL Money Market C-I Index</v>
          </cell>
          <cell r="B117" t="str">
            <v>3.44</v>
          </cell>
          <cell r="C117" t="str">
            <v>Moderately High</v>
          </cell>
        </row>
        <row r="118">
          <cell r="A118" t="str">
            <v>CRISIL Ultra Short Duration Debt B-I Index</v>
          </cell>
          <cell r="B118" t="str">
            <v>2.11</v>
          </cell>
          <cell r="C118" t="str">
            <v>Moderate</v>
          </cell>
        </row>
        <row r="119">
          <cell r="A119" t="str">
            <v>CRISIL Ultra Short Duration Debt C-I Index</v>
          </cell>
          <cell r="B119" t="str">
            <v>3.57</v>
          </cell>
          <cell r="C119" t="str">
            <v>Moderately High</v>
          </cell>
        </row>
        <row r="120">
          <cell r="A120" t="str">
            <v>CRISIL - Aggressive Credit Debt Term Index</v>
          </cell>
          <cell r="B120" t="str">
            <v>5.40</v>
          </cell>
          <cell r="C120" t="str">
            <v>Very High</v>
          </cell>
        </row>
        <row r="121">
          <cell r="A121" t="str">
            <v>CRISIL Banking and PSU Debt A-II Index</v>
          </cell>
          <cell r="B121" t="str">
            <v>1.99</v>
          </cell>
          <cell r="C121" t="str">
            <v>Low to Moderate</v>
          </cell>
        </row>
        <row r="122">
          <cell r="A122" t="str">
            <v>CRISIL Corporate Debt A-II Index</v>
          </cell>
          <cell r="B122" t="str">
            <v>1.90</v>
          </cell>
          <cell r="C122" t="str">
            <v>Low to Moderate</v>
          </cell>
        </row>
        <row r="123">
          <cell r="A123" t="str">
            <v>CRISIL Banking &amp; PSU Debt A-II Index</v>
          </cell>
          <cell r="B123" t="str">
            <v>1.97</v>
          </cell>
          <cell r="C123" t="str">
            <v>Low to Moderate</v>
          </cell>
        </row>
        <row r="124">
          <cell r="A124" t="str">
            <v>CRISIL Corporate Bond A-II Index</v>
          </cell>
          <cell r="B124" t="str">
            <v>1.83</v>
          </cell>
          <cell r="C124" t="str">
            <v>Low to Moderate</v>
          </cell>
        </row>
        <row r="125">
          <cell r="A125" t="str">
            <v>CRISIL Credit Risk Debt B-II Index</v>
          </cell>
          <cell r="B125" t="str">
            <v>3.19</v>
          </cell>
          <cell r="C125" t="str">
            <v>Moderately High</v>
          </cell>
        </row>
        <row r="126">
          <cell r="A126" t="str">
            <v>CRISIL Dynamic Bond A-III Index</v>
          </cell>
          <cell r="B126" t="str">
            <v>2.63</v>
          </cell>
          <cell r="C126" t="str">
            <v>Moderate</v>
          </cell>
        </row>
        <row r="127">
          <cell r="A127" t="str">
            <v>CRISIL Liquid Debt A-I Index</v>
          </cell>
          <cell r="B127" t="str">
            <v>1.54</v>
          </cell>
          <cell r="C127" t="str">
            <v>Low to Moderate</v>
          </cell>
        </row>
        <row r="128">
          <cell r="A128" t="str">
            <v>CRISIL Long Duration Debt A-III Index</v>
          </cell>
          <cell r="B128" t="str">
            <v>2.71</v>
          </cell>
          <cell r="C128" t="str">
            <v>Moderate</v>
          </cell>
        </row>
        <row r="129">
          <cell r="A129" t="str">
            <v>CRISIL Low Duration Debt A-I Index</v>
          </cell>
          <cell r="B129" t="str">
            <v>1.57</v>
          </cell>
          <cell r="C129" t="str">
            <v>Low to Moderate</v>
          </cell>
        </row>
        <row r="130">
          <cell r="A130" t="str">
            <v>CRISIL Medium Duration Debt A-III Index</v>
          </cell>
          <cell r="B130" t="str">
            <v>2.36</v>
          </cell>
          <cell r="C130" t="str">
            <v>Moderate</v>
          </cell>
        </row>
        <row r="131">
          <cell r="A131" t="str">
            <v>CRISIL Medium To Long Duration Debt A-III Index</v>
          </cell>
          <cell r="B131" t="str">
            <v>2.64</v>
          </cell>
          <cell r="C131" t="str">
            <v>Moderate</v>
          </cell>
        </row>
        <row r="132">
          <cell r="A132" t="str">
            <v>CRISIL Money Market A-I Index</v>
          </cell>
          <cell r="B132" t="str">
            <v>1.62</v>
          </cell>
          <cell r="C132" t="str">
            <v>Low to Moderate</v>
          </cell>
        </row>
        <row r="133">
          <cell r="A133" t="str">
            <v>CRISIL Short Duration Debt A-II Index</v>
          </cell>
          <cell r="B133" t="str">
            <v>1.93</v>
          </cell>
          <cell r="C133" t="str">
            <v>Low to Moderate</v>
          </cell>
        </row>
        <row r="134">
          <cell r="A134" t="str">
            <v>CRISIL Ultra Short Duration Debt A-I Index</v>
          </cell>
          <cell r="B134" t="str">
            <v>1.52</v>
          </cell>
          <cell r="C134" t="str">
            <v>Low to Moderate</v>
          </cell>
        </row>
        <row r="135">
          <cell r="A135" t="str">
            <v>CRISIL IBX 70:30 CPSE Plus SDL Index - April 2025</v>
          </cell>
          <cell r="B135" t="str">
            <v>1.33</v>
          </cell>
          <cell r="C135" t="str">
            <v>Low to Moderate</v>
          </cell>
        </row>
        <row r="136">
          <cell r="A136" t="str">
            <v>CRISIL IBX SDL Index - May 2027</v>
          </cell>
          <cell r="B136" t="str">
            <v>2.00</v>
          </cell>
          <cell r="C136" t="str">
            <v>Low to Moderate</v>
          </cell>
        </row>
        <row r="137">
          <cell r="A137" t="str">
            <v>CRISIL IBX 50:50 PSU + SDL Index - October 2025</v>
          </cell>
          <cell r="B137" t="str">
            <v>1.67</v>
          </cell>
          <cell r="C137" t="str">
            <v>Low to Moderate</v>
          </cell>
        </row>
        <row r="138">
          <cell r="A138" t="str">
            <v>CRISIL IBX 50:50 Gilt Plus SDL Index - April 2028</v>
          </cell>
          <cell r="B138" t="str">
            <v>2.33</v>
          </cell>
          <cell r="C138" t="str">
            <v>Moderate</v>
          </cell>
        </row>
        <row r="139">
          <cell r="A139" t="str">
            <v>CRISIL IBX 60:40 SDL + AAA PSU Index - April 2025</v>
          </cell>
          <cell r="B139" t="str">
            <v>1.33</v>
          </cell>
          <cell r="C139" t="str">
            <v>Low to Moderate</v>
          </cell>
        </row>
        <row r="140">
          <cell r="A140" t="str">
            <v>CRISIL IBX 60:40 SDL + AAA PSU Index - April 2027</v>
          </cell>
          <cell r="B140" t="str">
            <v>2.00</v>
          </cell>
          <cell r="C140" t="str">
            <v>Low to Moderate</v>
          </cell>
        </row>
        <row r="141">
          <cell r="A141" t="str">
            <v>CRISIL-IBX Gilt Index - June 2027</v>
          </cell>
          <cell r="B141" t="str">
            <v>2.00</v>
          </cell>
          <cell r="C141" t="str">
            <v>Low to Moderate</v>
          </cell>
        </row>
        <row r="142">
          <cell r="A142" t="str">
            <v>CRISIL-IBX Gilt Index - April 2028</v>
          </cell>
          <cell r="B142" t="str">
            <v>2.00</v>
          </cell>
          <cell r="C142" t="str">
            <v>Low to Moderate</v>
          </cell>
        </row>
        <row r="143">
          <cell r="A143" t="str">
            <v>CRISIL IBX Gilt Index - April 2026</v>
          </cell>
          <cell r="B143" t="str">
            <v>1.67</v>
          </cell>
          <cell r="C143" t="str">
            <v>Low to Moderate</v>
          </cell>
        </row>
        <row r="144">
          <cell r="A144" t="str">
            <v>CRISIL IBX Gilt Index - April 2029</v>
          </cell>
          <cell r="B144" t="str">
            <v>2.33</v>
          </cell>
          <cell r="C144" t="str">
            <v>Moderate</v>
          </cell>
        </row>
        <row r="145">
          <cell r="A145" t="str">
            <v>CRISIL IBX SDL Index - September 2027</v>
          </cell>
          <cell r="B145" t="str">
            <v>2.00</v>
          </cell>
          <cell r="C145" t="str">
            <v>Low to Moderate</v>
          </cell>
        </row>
        <row r="146">
          <cell r="A146" t="str">
            <v>CRISIL IBX Gilt Index - June 2036</v>
          </cell>
          <cell r="B146" t="str">
            <v>2.67</v>
          </cell>
          <cell r="C146" t="str">
            <v>Moderate</v>
          </cell>
        </row>
        <row r="147">
          <cell r="A147" t="str">
            <v>CRISIL IBX Gilt Index - April 2033</v>
          </cell>
          <cell r="B147" t="str">
            <v>2.67</v>
          </cell>
          <cell r="C147" t="str">
            <v>Moderate</v>
          </cell>
        </row>
        <row r="148">
          <cell r="A148" t="str">
            <v>CRISIL IBX 50:50 Gilt Plus SDL Index - April 2037</v>
          </cell>
          <cell r="B148" t="str">
            <v>2.67</v>
          </cell>
          <cell r="C148" t="str">
            <v>Moderate</v>
          </cell>
        </row>
        <row r="149">
          <cell r="A149" t="str">
            <v>CRISIL-IBX 50:50 Gilt Plus SDL Index - June 2027</v>
          </cell>
          <cell r="B149" t="str">
            <v>2.00</v>
          </cell>
          <cell r="C149" t="str">
            <v>Low to Moderate</v>
          </cell>
        </row>
        <row r="150">
          <cell r="A150" t="str">
            <v>CRISIL-IBX 90:10 SDL Plus Gilt Index - November 2026</v>
          </cell>
          <cell r="B150" t="str">
            <v>2.00</v>
          </cell>
          <cell r="C150" t="str">
            <v>Low to Moderate</v>
          </cell>
        </row>
        <row r="151">
          <cell r="A151" t="str">
            <v>CRISIL-IBX 90:10 SDL Plus Gilt Index - September 2027</v>
          </cell>
          <cell r="B151" t="str">
            <v>2.00</v>
          </cell>
          <cell r="C151" t="str">
            <v>Low to Moderate</v>
          </cell>
        </row>
        <row r="152">
          <cell r="A152" t="str">
            <v>CRISIL-IBX 50:50 Gilt Plus SDL Index - September 2028</v>
          </cell>
          <cell r="B152" t="str">
            <v>2.33</v>
          </cell>
          <cell r="C152" t="str">
            <v>Moderate</v>
          </cell>
        </row>
        <row r="153">
          <cell r="A153" t="str">
            <v>CRISIL-IBX 90:10 SDL Plus Gilt Index - April 2032</v>
          </cell>
          <cell r="B153" t="str">
            <v>2.67</v>
          </cell>
          <cell r="C153" t="str">
            <v>Moderate</v>
          </cell>
        </row>
        <row r="154">
          <cell r="A154" t="str">
            <v>CRISIL-IBX 60:40 SDL Plus AAA PSU Index - April 2026</v>
          </cell>
          <cell r="B154" t="str">
            <v>1.67</v>
          </cell>
          <cell r="C154" t="str">
            <v>Low to Moderate</v>
          </cell>
        </row>
        <row r="155">
          <cell r="A155" t="str">
            <v>CRISIL-IBX SDL Index - April 2033</v>
          </cell>
          <cell r="B155" t="str">
            <v>2.67</v>
          </cell>
          <cell r="C155" t="str">
            <v>Moderate</v>
          </cell>
        </row>
        <row r="156">
          <cell r="A156" t="str">
            <v>CRISIL-IBX SDL Index - June 2027</v>
          </cell>
          <cell r="B156" t="str">
            <v>2.00</v>
          </cell>
          <cell r="C156" t="str">
            <v>Low to Moderate</v>
          </cell>
        </row>
        <row r="157">
          <cell r="A157" t="str">
            <v>CRISIL-IBX 50:50 Gilt Plus SDL Index - June 2028</v>
          </cell>
          <cell r="B157" t="str">
            <v>2.33</v>
          </cell>
          <cell r="C157" t="str">
            <v>Moderate</v>
          </cell>
        </row>
        <row r="158">
          <cell r="A158" t="str">
            <v>CRISIL-IBX 50:50 SDL Plus Gilt Index - April 2033</v>
          </cell>
          <cell r="B158" t="str">
            <v>2.67</v>
          </cell>
          <cell r="C158" t="str">
            <v>Moderate</v>
          </cell>
        </row>
        <row r="159">
          <cell r="A159" t="str">
            <v>CRISIL Select AAA Corporate Bond Fund Index</v>
          </cell>
          <cell r="B159" t="str">
            <v>1.76</v>
          </cell>
          <cell r="C159" t="str">
            <v>Low to Moderate</v>
          </cell>
        </row>
        <row r="160">
          <cell r="A160" t="str">
            <v>CRISIL-IBX 50:50 Gilt Plus SDL Short Duration Fund Index</v>
          </cell>
          <cell r="B160" t="str">
            <v>2.00</v>
          </cell>
          <cell r="C160" t="str">
            <v>Low to Moderate</v>
          </cell>
        </row>
        <row r="161">
          <cell r="A161" t="str">
            <v>CRISIL-IBX Gilt Index - April 2032</v>
          </cell>
          <cell r="B161" t="str">
            <v>2.67</v>
          </cell>
          <cell r="C161" t="str">
            <v>Moderate</v>
          </cell>
        </row>
        <row r="162">
          <cell r="A162" t="str">
            <v>CRISIL-IBX SDL Index - June 2032</v>
          </cell>
          <cell r="B162" t="str">
            <v>2.67</v>
          </cell>
          <cell r="C162" t="str">
            <v>Moderate</v>
          </cell>
        </row>
        <row r="163">
          <cell r="A163" t="str">
            <v>CRISIL-IBX 50:50 Gilt Plus SDL Index - September 2027</v>
          </cell>
          <cell r="B163" t="str">
            <v>2.00</v>
          </cell>
          <cell r="C163" t="str">
            <v>Low to Moderate</v>
          </cell>
        </row>
        <row r="164">
          <cell r="A164" t="str">
            <v>CRISIL-IBX SDL Index - June 2034</v>
          </cell>
          <cell r="B164" t="str">
            <v>2.67</v>
          </cell>
          <cell r="C164" t="str">
            <v>Moderate</v>
          </cell>
        </row>
        <row r="165">
          <cell r="A165" t="str">
            <v>Nifty 50</v>
          </cell>
          <cell r="B165" t="str">
            <v>5.33</v>
          </cell>
          <cell r="C165" t="str">
            <v>Very High</v>
          </cell>
        </row>
        <row r="166">
          <cell r="A166" t="str">
            <v>Nifty Next 50</v>
          </cell>
          <cell r="B166" t="str">
            <v>5.42</v>
          </cell>
          <cell r="C166" t="str">
            <v>Very High</v>
          </cell>
        </row>
        <row r="167">
          <cell r="A167" t="str">
            <v>Nifty 100</v>
          </cell>
          <cell r="B167" t="str">
            <v>5.35</v>
          </cell>
          <cell r="C167" t="str">
            <v>Very High</v>
          </cell>
        </row>
        <row r="168">
          <cell r="A168" t="str">
            <v>Nifty 200</v>
          </cell>
          <cell r="B168" t="str">
            <v>5.45</v>
          </cell>
          <cell r="C168" t="str">
            <v>Very High</v>
          </cell>
        </row>
        <row r="169">
          <cell r="A169" t="str">
            <v>Nifty Total Market</v>
          </cell>
          <cell r="B169" t="str">
            <v>5.62</v>
          </cell>
          <cell r="C169" t="str">
            <v>Very High</v>
          </cell>
        </row>
        <row r="170">
          <cell r="A170" t="str">
            <v>Nifty 500</v>
          </cell>
          <cell r="B170" t="str">
            <v>5.58</v>
          </cell>
          <cell r="C170" t="str">
            <v>Very High</v>
          </cell>
        </row>
        <row r="171">
          <cell r="A171" t="str">
            <v>Nifty Midcap 150</v>
          </cell>
          <cell r="B171" t="str">
            <v>6.01</v>
          </cell>
          <cell r="C171" t="str">
            <v>Very High</v>
          </cell>
        </row>
        <row r="172">
          <cell r="A172" t="str">
            <v>Nifty Midcap 50</v>
          </cell>
          <cell r="B172" t="str">
            <v>5.98</v>
          </cell>
          <cell r="C172" t="str">
            <v>Very High</v>
          </cell>
        </row>
        <row r="173">
          <cell r="A173" t="str">
            <v>Nifty Midcap Select</v>
          </cell>
          <cell r="B173" t="str">
            <v>6.00</v>
          </cell>
          <cell r="C173" t="str">
            <v>Very High</v>
          </cell>
        </row>
        <row r="174">
          <cell r="A174" t="str">
            <v>Nifty Midcap 100</v>
          </cell>
          <cell r="B174" t="str">
            <v>5.97</v>
          </cell>
          <cell r="C174" t="str">
            <v>Very High</v>
          </cell>
        </row>
        <row r="175">
          <cell r="A175" t="str">
            <v>Nifty Smallcap 250</v>
          </cell>
          <cell r="B175" t="str">
            <v>6.58</v>
          </cell>
          <cell r="C175" t="str">
            <v>Very High</v>
          </cell>
        </row>
        <row r="176">
          <cell r="A176" t="str">
            <v>Nifty Smallcap 50</v>
          </cell>
          <cell r="B176" t="str">
            <v>6.56</v>
          </cell>
          <cell r="C176" t="str">
            <v>Very High</v>
          </cell>
        </row>
        <row r="177">
          <cell r="A177" t="str">
            <v>Nifty Smallcap 100</v>
          </cell>
          <cell r="B177" t="str">
            <v>6.53</v>
          </cell>
          <cell r="C177" t="str">
            <v>Very High</v>
          </cell>
        </row>
        <row r="178">
          <cell r="A178" t="str">
            <v>Nifty Microcap 250</v>
          </cell>
          <cell r="B178" t="str">
            <v>6.69</v>
          </cell>
          <cell r="C178" t="str">
            <v>Very High</v>
          </cell>
        </row>
        <row r="179">
          <cell r="A179" t="str">
            <v>Nifty500 Multicap 50:25:25</v>
          </cell>
          <cell r="B179" t="str">
            <v>5.82</v>
          </cell>
          <cell r="C179" t="str">
            <v>Very High</v>
          </cell>
        </row>
        <row r="180">
          <cell r="A180" t="str">
            <v>Nifty LargeMidcap 250</v>
          </cell>
          <cell r="B180" t="str">
            <v>5.68</v>
          </cell>
          <cell r="C180" t="str">
            <v>Very High</v>
          </cell>
        </row>
        <row r="181">
          <cell r="A181" t="str">
            <v>Nifty MidSmallcap 400</v>
          </cell>
          <cell r="B181" t="str">
            <v>6.21</v>
          </cell>
          <cell r="C181" t="str">
            <v>Very High</v>
          </cell>
        </row>
        <row r="182">
          <cell r="A182" t="str">
            <v>Nifty Auto</v>
          </cell>
          <cell r="B182" t="str">
            <v>5.43</v>
          </cell>
          <cell r="C182" t="str">
            <v>Very High</v>
          </cell>
        </row>
        <row r="183">
          <cell r="A183" t="str">
            <v>Nifty Bank</v>
          </cell>
          <cell r="B183" t="str">
            <v>5.38</v>
          </cell>
          <cell r="C183" t="str">
            <v>Very High</v>
          </cell>
        </row>
        <row r="184">
          <cell r="A184" t="str">
            <v>Nifty Consumer Durables</v>
          </cell>
          <cell r="B184" t="str">
            <v>5.86</v>
          </cell>
          <cell r="C184" t="str">
            <v>Very High</v>
          </cell>
        </row>
        <row r="185">
          <cell r="A185" t="str">
            <v>Nifty Financial Services</v>
          </cell>
          <cell r="B185" t="str">
            <v>5.37</v>
          </cell>
          <cell r="C185" t="str">
            <v>Very High</v>
          </cell>
        </row>
        <row r="186">
          <cell r="A186" t="str">
            <v>Nifty Financial Services 25/50</v>
          </cell>
          <cell r="B186" t="str">
            <v>5.42</v>
          </cell>
          <cell r="C186" t="str">
            <v>Very High</v>
          </cell>
        </row>
        <row r="187">
          <cell r="A187" t="str">
            <v>Nifty Financial Services Ex-Bank</v>
          </cell>
          <cell r="B187" t="str">
            <v>5.60</v>
          </cell>
          <cell r="C187" t="str">
            <v>Very High</v>
          </cell>
        </row>
        <row r="188">
          <cell r="A188" t="str">
            <v>Nifty FMCG</v>
          </cell>
          <cell r="B188" t="str">
            <v>5.41</v>
          </cell>
          <cell r="C188" t="str">
            <v>Very High</v>
          </cell>
        </row>
        <row r="189">
          <cell r="A189" t="str">
            <v>Nifty Healthcare Index</v>
          </cell>
          <cell r="B189" t="str">
            <v>5.61</v>
          </cell>
          <cell r="C189" t="str">
            <v>Very High</v>
          </cell>
        </row>
        <row r="190">
          <cell r="A190" t="str">
            <v>Nifty IT</v>
          </cell>
          <cell r="B190" t="str">
            <v>5.43</v>
          </cell>
          <cell r="C190" t="str">
            <v>Very High</v>
          </cell>
        </row>
        <row r="191">
          <cell r="A191" t="str">
            <v>Nifty Media</v>
          </cell>
          <cell r="B191" t="str">
            <v>6.67</v>
          </cell>
          <cell r="C191" t="str">
            <v>Very High</v>
          </cell>
        </row>
        <row r="192">
          <cell r="A192" t="str">
            <v>Nifty Metal</v>
          </cell>
          <cell r="B192" t="str">
            <v>5.49</v>
          </cell>
          <cell r="C192" t="str">
            <v>Very High</v>
          </cell>
        </row>
        <row r="193">
          <cell r="A193" t="str">
            <v>Nifty MidSmall Financial Services</v>
          </cell>
          <cell r="B193" t="str">
            <v>6.15</v>
          </cell>
          <cell r="C193" t="str">
            <v>Very High</v>
          </cell>
        </row>
        <row r="194">
          <cell r="A194" t="str">
            <v>Nifty MidSmall Healthcare</v>
          </cell>
          <cell r="B194" t="str">
            <v>6.16</v>
          </cell>
          <cell r="C194" t="str">
            <v>Very High</v>
          </cell>
        </row>
        <row r="195">
          <cell r="A195" t="str">
            <v>Nifty MidSmall IT &amp; Telecom</v>
          </cell>
          <cell r="B195" t="str">
            <v>6.16</v>
          </cell>
          <cell r="C195" t="str">
            <v>Very High</v>
          </cell>
        </row>
        <row r="196">
          <cell r="A196" t="str">
            <v>Nifty Oil &amp; Gas</v>
          </cell>
          <cell r="B196" t="str">
            <v>5.51</v>
          </cell>
          <cell r="C196" t="str">
            <v>Very High</v>
          </cell>
        </row>
        <row r="197">
          <cell r="A197" t="str">
            <v>Nifty Pharma</v>
          </cell>
          <cell r="B197" t="str">
            <v>5.61</v>
          </cell>
          <cell r="C197" t="str">
            <v>Very High</v>
          </cell>
        </row>
        <row r="198">
          <cell r="A198" t="str">
            <v>Nifty Private Bank</v>
          </cell>
          <cell r="B198" t="str">
            <v>5.46</v>
          </cell>
          <cell r="C198" t="str">
            <v>Very High</v>
          </cell>
        </row>
        <row r="199">
          <cell r="A199" t="str">
            <v>Nifty PSU Bank</v>
          </cell>
          <cell r="B199" t="str">
            <v>5.44</v>
          </cell>
          <cell r="C199" t="str">
            <v>Very High</v>
          </cell>
        </row>
        <row r="200">
          <cell r="A200" t="str">
            <v>Nifty Realty</v>
          </cell>
          <cell r="B200" t="str">
            <v>5.83</v>
          </cell>
          <cell r="C200" t="str">
            <v>Very High</v>
          </cell>
        </row>
        <row r="201">
          <cell r="A201" t="str">
            <v>Nifty 50 Arbitrage</v>
          </cell>
          <cell r="B201" t="str">
            <v>0.35</v>
          </cell>
          <cell r="C201" t="str">
            <v>Low</v>
          </cell>
        </row>
        <row r="202">
          <cell r="A202" t="str">
            <v>Nifty Alpha 50</v>
          </cell>
          <cell r="B202" t="str">
            <v>5.84</v>
          </cell>
          <cell r="C202" t="str">
            <v>Very High</v>
          </cell>
        </row>
        <row r="203">
          <cell r="A203" t="str">
            <v>Nifty Alpha Low-Volatility 30</v>
          </cell>
          <cell r="B203" t="str">
            <v>5.43</v>
          </cell>
          <cell r="C203" t="str">
            <v>Very High</v>
          </cell>
        </row>
        <row r="204">
          <cell r="A204" t="str">
            <v>Nifty Alpha Quality Low-Volatility 30</v>
          </cell>
          <cell r="B204" t="str">
            <v>5.45</v>
          </cell>
          <cell r="C204" t="str">
            <v>Very High</v>
          </cell>
        </row>
        <row r="205">
          <cell r="A205" t="str">
            <v>Nifty Alpha Quality Value Low-Volatility 30</v>
          </cell>
          <cell r="B205" t="str">
            <v>5.47</v>
          </cell>
          <cell r="C205" t="str">
            <v>Very High</v>
          </cell>
        </row>
        <row r="206">
          <cell r="A206" t="str">
            <v>Nifty Dividend Opportunities 50</v>
          </cell>
          <cell r="B206" t="str">
            <v>5.43</v>
          </cell>
          <cell r="C206" t="str">
            <v>Very High</v>
          </cell>
        </row>
        <row r="207">
          <cell r="A207" t="str">
            <v>Nifty Equity Savings Index</v>
          </cell>
          <cell r="B207" t="str">
            <v>2.43</v>
          </cell>
          <cell r="C207" t="str">
            <v>Moderate</v>
          </cell>
        </row>
        <row r="208">
          <cell r="A208" t="str">
            <v>Nifty Growth Sectors 15</v>
          </cell>
          <cell r="B208" t="str">
            <v>5.34</v>
          </cell>
          <cell r="C208" t="str">
            <v>Very High</v>
          </cell>
        </row>
        <row r="209">
          <cell r="A209" t="str">
            <v>Nifty High Beta 50</v>
          </cell>
          <cell r="B209" t="str">
            <v>5.86</v>
          </cell>
          <cell r="C209" t="str">
            <v>Very High</v>
          </cell>
        </row>
        <row r="210">
          <cell r="A210" t="str">
            <v>Nifty Low Volatility 50</v>
          </cell>
          <cell r="B210" t="str">
            <v>5.45</v>
          </cell>
          <cell r="C210" t="str">
            <v>Very High</v>
          </cell>
        </row>
        <row r="211">
          <cell r="A211" t="str">
            <v>Nifty Midcap150 Momentum 50</v>
          </cell>
          <cell r="B211" t="str">
            <v>5.89</v>
          </cell>
          <cell r="C211" t="str">
            <v>Very High</v>
          </cell>
        </row>
        <row r="212">
          <cell r="A212" t="str">
            <v>Nifty Midcap150 Quality 50</v>
          </cell>
          <cell r="B212" t="str">
            <v>6.11</v>
          </cell>
          <cell r="C212" t="str">
            <v>Very High</v>
          </cell>
        </row>
        <row r="213">
          <cell r="A213" t="str">
            <v>Nifty MidSmallcap400 Momentum Quality 100</v>
          </cell>
          <cell r="B213" t="str">
            <v>6.15</v>
          </cell>
          <cell r="C213" t="str">
            <v>Very High</v>
          </cell>
        </row>
        <row r="214">
          <cell r="A214" t="str">
            <v>Nifty Quality Low-Volatility 30</v>
          </cell>
          <cell r="B214" t="str">
            <v>5.45</v>
          </cell>
          <cell r="C214" t="str">
            <v>Very High</v>
          </cell>
        </row>
        <row r="215">
          <cell r="A215" t="str">
            <v>Nifty Smallcap250 Momentum Quality 100</v>
          </cell>
          <cell r="B215" t="str">
            <v>6.51</v>
          </cell>
          <cell r="C215" t="str">
            <v>Very High</v>
          </cell>
        </row>
        <row r="216">
          <cell r="A216" t="str">
            <v>Nifty Smallcap250 Quality 50</v>
          </cell>
          <cell r="B216" t="str">
            <v>6.61</v>
          </cell>
          <cell r="C216" t="str">
            <v>Very High</v>
          </cell>
        </row>
        <row r="217">
          <cell r="A217" t="str">
            <v>Nifty100 Alpha 30</v>
          </cell>
          <cell r="B217" t="str">
            <v>5.33</v>
          </cell>
          <cell r="C217" t="str">
            <v>Very High</v>
          </cell>
        </row>
        <row r="218">
          <cell r="A218" t="str">
            <v>Nifty100 Equal Weight</v>
          </cell>
          <cell r="B218" t="str">
            <v>5.39</v>
          </cell>
          <cell r="C218" t="str">
            <v>Very High</v>
          </cell>
        </row>
        <row r="219">
          <cell r="A219" t="str">
            <v>Nifty100 Low Volatility 30</v>
          </cell>
          <cell r="B219" t="str">
            <v>5.39</v>
          </cell>
          <cell r="C219" t="str">
            <v>Very High</v>
          </cell>
        </row>
        <row r="220">
          <cell r="A220" t="str">
            <v>Nifty100 Quality 30</v>
          </cell>
          <cell r="B220" t="str">
            <v>5.39</v>
          </cell>
          <cell r="C220" t="str">
            <v>Very High</v>
          </cell>
        </row>
        <row r="221">
          <cell r="A221" t="str">
            <v>Nifty200 Alpha 30</v>
          </cell>
          <cell r="B221" t="str">
            <v>5.59</v>
          </cell>
          <cell r="C221" t="str">
            <v>Very High</v>
          </cell>
        </row>
        <row r="222">
          <cell r="A222" t="str">
            <v>Nifty200 Momentum 30</v>
          </cell>
          <cell r="B222" t="str">
            <v>5.43</v>
          </cell>
          <cell r="C222" t="str">
            <v>Very High</v>
          </cell>
        </row>
        <row r="223">
          <cell r="A223" t="str">
            <v>Nifty200 Quality 30</v>
          </cell>
          <cell r="B223" t="str">
            <v>5.50</v>
          </cell>
          <cell r="C223" t="str">
            <v>Very High</v>
          </cell>
        </row>
        <row r="224">
          <cell r="A224" t="str">
            <v>Nifty50 Equal Weight</v>
          </cell>
          <cell r="B224" t="str">
            <v>5.33</v>
          </cell>
          <cell r="C224" t="str">
            <v>Very High</v>
          </cell>
        </row>
        <row r="225">
          <cell r="A225" t="str">
            <v>Nifty50 Value 20</v>
          </cell>
          <cell r="B225" t="str">
            <v>5.33</v>
          </cell>
          <cell r="C225" t="str">
            <v>Very High</v>
          </cell>
        </row>
        <row r="226">
          <cell r="A226" t="str">
            <v>Nifty500 Equal Weight</v>
          </cell>
          <cell r="B226" t="str">
            <v>6.21</v>
          </cell>
          <cell r="C226" t="str">
            <v>Very High</v>
          </cell>
        </row>
        <row r="227">
          <cell r="A227" t="str">
            <v>Nifty500 Value 50</v>
          </cell>
          <cell r="B227" t="str">
            <v>5.65</v>
          </cell>
          <cell r="C227" t="str">
            <v>Very High</v>
          </cell>
        </row>
        <row r="228">
          <cell r="A228" t="str">
            <v>Nifty Commodities</v>
          </cell>
          <cell r="B228" t="str">
            <v>5.42</v>
          </cell>
          <cell r="C228" t="str">
            <v>Very High</v>
          </cell>
        </row>
        <row r="229">
          <cell r="A229" t="str">
            <v>Nifty Core Housing</v>
          </cell>
          <cell r="B229" t="str">
            <v>5.69</v>
          </cell>
          <cell r="C229" t="str">
            <v>Very High</v>
          </cell>
        </row>
        <row r="230">
          <cell r="A230" t="str">
            <v>Nifty CPSE</v>
          </cell>
          <cell r="B230" t="str">
            <v>5.41</v>
          </cell>
          <cell r="C230" t="str">
            <v>Very High</v>
          </cell>
        </row>
        <row r="231">
          <cell r="A231" t="str">
            <v>Nifty Energy</v>
          </cell>
          <cell r="B231" t="str">
            <v>5.33</v>
          </cell>
          <cell r="C231" t="str">
            <v>Very High</v>
          </cell>
        </row>
        <row r="232">
          <cell r="A232" t="str">
            <v>Nifty EV &amp; New Age Automotive</v>
          </cell>
          <cell r="B232" t="str">
            <v>5.75</v>
          </cell>
          <cell r="C232" t="str">
            <v>Very High</v>
          </cell>
        </row>
        <row r="233">
          <cell r="A233" t="str">
            <v>Nifty Housing</v>
          </cell>
          <cell r="B233" t="str">
            <v>5.45</v>
          </cell>
          <cell r="C233" t="str">
            <v>Very High</v>
          </cell>
        </row>
        <row r="234">
          <cell r="A234" t="str">
            <v>Nifty India Consumption</v>
          </cell>
          <cell r="B234" t="str">
            <v>5.39</v>
          </cell>
          <cell r="C234" t="str">
            <v>Very High</v>
          </cell>
        </row>
        <row r="235">
          <cell r="A235" t="str">
            <v>Nifty India Corporate Group Index - Aditya Birla Group</v>
          </cell>
          <cell r="B235" t="str">
            <v>5.54</v>
          </cell>
          <cell r="C235" t="str">
            <v>Very High</v>
          </cell>
        </row>
        <row r="236">
          <cell r="A236" t="str">
            <v>Nifty India Corporate Group Index - Mahindra Group</v>
          </cell>
          <cell r="B236" t="str">
            <v>5.49</v>
          </cell>
          <cell r="C236" t="str">
            <v>Very High</v>
          </cell>
        </row>
        <row r="237">
          <cell r="A237" t="str">
            <v>Nifty India Corporate Group Index - Tata Group</v>
          </cell>
          <cell r="B237" t="str">
            <v>5.42</v>
          </cell>
          <cell r="C237" t="str">
            <v>Very High</v>
          </cell>
        </row>
        <row r="238">
          <cell r="A238" t="str">
            <v>Nifty India Corporate Group Index - Tata Group 25% Cap</v>
          </cell>
          <cell r="B238" t="str">
            <v>5.40</v>
          </cell>
          <cell r="C238" t="str">
            <v>Very High</v>
          </cell>
        </row>
        <row r="239">
          <cell r="A239" t="str">
            <v>Nifty India Defence</v>
          </cell>
          <cell r="B239" t="str">
            <v>5.89</v>
          </cell>
          <cell r="C239" t="str">
            <v>Very High</v>
          </cell>
        </row>
        <row r="240">
          <cell r="A240" t="str">
            <v>Nifty India Digital</v>
          </cell>
          <cell r="B240" t="str">
            <v>5.70</v>
          </cell>
          <cell r="C240" t="str">
            <v>Very High</v>
          </cell>
        </row>
        <row r="241">
          <cell r="A241" t="str">
            <v>Nifty India Manufacturing</v>
          </cell>
          <cell r="B241" t="str">
            <v>5.57</v>
          </cell>
          <cell r="C241" t="str">
            <v>Very High</v>
          </cell>
        </row>
        <row r="242">
          <cell r="A242" t="str">
            <v>Nifty Infrastructure</v>
          </cell>
          <cell r="B242" t="str">
            <v>5.41</v>
          </cell>
          <cell r="C242" t="str">
            <v>Very High</v>
          </cell>
        </row>
        <row r="243">
          <cell r="A243" t="str">
            <v>Nifty Midcap Liquid 15</v>
          </cell>
          <cell r="B243" t="str">
            <v>6.00</v>
          </cell>
          <cell r="C243" t="str">
            <v>Very High</v>
          </cell>
        </row>
        <row r="244">
          <cell r="A244" t="str">
            <v>Nifty MidSmall India Consumption</v>
          </cell>
          <cell r="B244" t="str">
            <v>6.05</v>
          </cell>
          <cell r="C244" t="str">
            <v>Very High</v>
          </cell>
        </row>
        <row r="245">
          <cell r="A245" t="str">
            <v>Nifty MNC</v>
          </cell>
          <cell r="B245" t="str">
            <v>5.62</v>
          </cell>
          <cell r="C245" t="str">
            <v>Very High</v>
          </cell>
        </row>
        <row r="246">
          <cell r="A246" t="str">
            <v>Nifty Mobility</v>
          </cell>
          <cell r="B246" t="str">
            <v>5.48</v>
          </cell>
          <cell r="C246" t="str">
            <v>Very High</v>
          </cell>
        </row>
        <row r="247">
          <cell r="A247" t="str">
            <v>Nifty Non-Cyclical Consumer</v>
          </cell>
          <cell r="B247" t="str">
            <v>5.47</v>
          </cell>
          <cell r="C247" t="str">
            <v>Very High</v>
          </cell>
        </row>
        <row r="248">
          <cell r="A248" t="str">
            <v>Nifty PSE</v>
          </cell>
          <cell r="B248" t="str">
            <v>5.42</v>
          </cell>
          <cell r="C248" t="str">
            <v>Very High</v>
          </cell>
        </row>
        <row r="249">
          <cell r="A249" t="str">
            <v>Nifty REITs &amp; InvITs</v>
          </cell>
          <cell r="B249" t="str">
            <v>6.34</v>
          </cell>
          <cell r="C249" t="str">
            <v>Very High</v>
          </cell>
        </row>
        <row r="250">
          <cell r="A250" t="str">
            <v>Nifty Services Sector</v>
          </cell>
          <cell r="B250" t="str">
            <v>5.35</v>
          </cell>
          <cell r="C250" t="str">
            <v>Very High</v>
          </cell>
        </row>
        <row r="251">
          <cell r="A251" t="str">
            <v>Nifty Shariah 25</v>
          </cell>
          <cell r="B251" t="str">
            <v>5.39</v>
          </cell>
          <cell r="C251" t="str">
            <v>Very High</v>
          </cell>
        </row>
        <row r="252">
          <cell r="A252" t="str">
            <v>Nifty Transportation &amp; Logistics</v>
          </cell>
          <cell r="B252" t="str">
            <v>5.52</v>
          </cell>
          <cell r="C252" t="str">
            <v>Very High</v>
          </cell>
        </row>
        <row r="253">
          <cell r="A253" t="str">
            <v>Nifty100 Enhanced ESG</v>
          </cell>
          <cell r="B253" t="str">
            <v>5.37</v>
          </cell>
          <cell r="C253" t="str">
            <v>Very High</v>
          </cell>
        </row>
        <row r="254">
          <cell r="A254" t="str">
            <v>Nifty100 ESG</v>
          </cell>
          <cell r="B254" t="str">
            <v>5.37</v>
          </cell>
          <cell r="C254" t="str">
            <v>Very High</v>
          </cell>
        </row>
        <row r="255">
          <cell r="A255" t="str">
            <v>Nifty100 ESG Sector Leaders</v>
          </cell>
          <cell r="B255" t="str">
            <v>5.35</v>
          </cell>
          <cell r="C255" t="str">
            <v>Very High</v>
          </cell>
        </row>
        <row r="256">
          <cell r="A256" t="str">
            <v>Nifty100 Liquid 15</v>
          </cell>
          <cell r="B256" t="str">
            <v>5.33</v>
          </cell>
          <cell r="C256" t="str">
            <v>Very High</v>
          </cell>
        </row>
        <row r="257">
          <cell r="A257" t="str">
            <v>Nifty50 Shariah</v>
          </cell>
          <cell r="B257" t="str">
            <v>5.33</v>
          </cell>
          <cell r="C257" t="str">
            <v>Very High</v>
          </cell>
        </row>
        <row r="258">
          <cell r="A258" t="str">
            <v>Nifty500 Multicap India Manufacturing 50:30:20</v>
          </cell>
          <cell r="B258" t="str">
            <v>5.77</v>
          </cell>
          <cell r="C258" t="str">
            <v>Very High</v>
          </cell>
        </row>
        <row r="259">
          <cell r="A259" t="str">
            <v>Nifty500 Multicap Infrastructure 50:30:20</v>
          </cell>
          <cell r="B259" t="str">
            <v>5.77</v>
          </cell>
          <cell r="C259" t="str">
            <v>Very High</v>
          </cell>
        </row>
        <row r="260">
          <cell r="A260" t="str">
            <v>Nifty500 Shariah</v>
          </cell>
          <cell r="B260" t="str">
            <v>5.72</v>
          </cell>
          <cell r="C260" t="str">
            <v>Very High</v>
          </cell>
        </row>
        <row r="261">
          <cell r="A261" t="str">
            <v>Nifty 10 yr Benchmark G-Sec</v>
          </cell>
          <cell r="B261" t="str">
            <v>2.67</v>
          </cell>
          <cell r="C261" t="str">
            <v>Moderate</v>
          </cell>
        </row>
        <row r="262">
          <cell r="A262" t="str">
            <v>Nifty 1D Rate Index</v>
          </cell>
          <cell r="B262" t="str">
            <v>1.00</v>
          </cell>
          <cell r="C262" t="str">
            <v>Low</v>
          </cell>
        </row>
        <row r="263">
          <cell r="A263" t="str">
            <v>Nifty 50 Hybrid Composite Debt 15:85 Index</v>
          </cell>
          <cell r="B263" t="str">
            <v>3.19</v>
          </cell>
          <cell r="C263" t="str">
            <v>Moderately High</v>
          </cell>
        </row>
        <row r="264">
          <cell r="A264" t="str">
            <v>Nifty 50 Hybrid Composite Debt 50:50 Index</v>
          </cell>
          <cell r="B264" t="str">
            <v>4.07</v>
          </cell>
          <cell r="C264" t="str">
            <v>High</v>
          </cell>
        </row>
        <row r="265">
          <cell r="A265" t="str">
            <v>Nifty 50 Hybrid Composite Debt 65:35 Index</v>
          </cell>
          <cell r="B265" t="str">
            <v>4.45</v>
          </cell>
          <cell r="C265" t="str">
            <v>High</v>
          </cell>
        </row>
        <row r="266">
          <cell r="A266" t="str">
            <v>Nifty 50 Hybrid Composite Debt 70:30 Index</v>
          </cell>
          <cell r="B266" t="str">
            <v>4.58</v>
          </cell>
          <cell r="C266" t="str">
            <v>High</v>
          </cell>
        </row>
        <row r="267">
          <cell r="A267" t="str">
            <v>Nifty 50 Hybrid Short Duration Debt 25:75 Index</v>
          </cell>
          <cell r="B267" t="str">
            <v>2.61</v>
          </cell>
          <cell r="C267" t="str">
            <v>Moderate</v>
          </cell>
        </row>
        <row r="268">
          <cell r="A268" t="str">
            <v>Nifty 50 Hybrid Short Duration Debt 40:60 Index</v>
          </cell>
          <cell r="B268" t="str">
            <v>3.15</v>
          </cell>
          <cell r="C268" t="str">
            <v>Moderately High</v>
          </cell>
        </row>
        <row r="269">
          <cell r="A269" t="str">
            <v>Nifty 5yr Benchmark G-sec Index</v>
          </cell>
          <cell r="B269" t="str">
            <v>2.67</v>
          </cell>
          <cell r="C269" t="str">
            <v>Moderate</v>
          </cell>
        </row>
        <row r="270">
          <cell r="A270" t="str">
            <v>Nifty 8-13 yr G-Sec</v>
          </cell>
          <cell r="B270" t="str">
            <v>2.67</v>
          </cell>
          <cell r="C270" t="str">
            <v>Moderate</v>
          </cell>
        </row>
        <row r="271">
          <cell r="A271" t="str">
            <v>Nifty AA Short Duration Bond Index</v>
          </cell>
          <cell r="B271" t="str">
            <v>4.00</v>
          </cell>
          <cell r="C271" t="str">
            <v>Moderately High</v>
          </cell>
        </row>
        <row r="272">
          <cell r="A272" t="str">
            <v>Nifty AAA Bond Jun 2025 HTM Index</v>
          </cell>
          <cell r="B272" t="str">
            <v>1.42</v>
          </cell>
          <cell r="C272" t="str">
            <v>Low To Moderate</v>
          </cell>
        </row>
        <row r="273">
          <cell r="A273" t="str">
            <v>Nifty AAA Bond Plus SDL Apr 2026 50:50 Index</v>
          </cell>
          <cell r="B273" t="str">
            <v>1.67</v>
          </cell>
          <cell r="C273" t="str">
            <v>Low To Moderate</v>
          </cell>
        </row>
        <row r="274">
          <cell r="A274" t="str">
            <v>Nifty AAA Bond Plus SDL Apr 2026 70:30 Index</v>
          </cell>
          <cell r="B274" t="str">
            <v>1.74</v>
          </cell>
          <cell r="C274" t="str">
            <v>Low To Moderate</v>
          </cell>
        </row>
        <row r="275">
          <cell r="A275" t="str">
            <v>Nifty AAA Bond Plus SDL Apr 2031 70:30 Index</v>
          </cell>
          <cell r="B275" t="str">
            <v>2.74</v>
          </cell>
          <cell r="C275" t="str">
            <v>Moderate</v>
          </cell>
        </row>
        <row r="276">
          <cell r="A276" t="str">
            <v>Nifty AAA CPSE Bond Plus SDL Apr 2027 60:40 Index</v>
          </cell>
          <cell r="B276" t="str">
            <v>2.00</v>
          </cell>
          <cell r="C276" t="str">
            <v>Low To Moderate</v>
          </cell>
        </row>
        <row r="277">
          <cell r="A277" t="str">
            <v>Nifty AAA Medium Duration Bond Index</v>
          </cell>
          <cell r="B277" t="str">
            <v>2.33</v>
          </cell>
          <cell r="C277" t="str">
            <v>Moderate</v>
          </cell>
        </row>
        <row r="278">
          <cell r="A278" t="str">
            <v>Nifty AAA PSU Bond Plus SDL Apr 2026 50:50 Index</v>
          </cell>
          <cell r="B278" t="str">
            <v>1.67</v>
          </cell>
          <cell r="C278" t="str">
            <v>Low To Moderate</v>
          </cell>
        </row>
        <row r="279">
          <cell r="A279" t="str">
            <v>Nifty AAA PSU Bond Plus SDL Sep 2026 50:50 Index</v>
          </cell>
          <cell r="B279" t="str">
            <v>1.67</v>
          </cell>
          <cell r="C279" t="str">
            <v>Low To Moderate</v>
          </cell>
        </row>
        <row r="280">
          <cell r="A280" t="str">
            <v>Nifty AAA Short Duration Bond Index</v>
          </cell>
          <cell r="B280" t="str">
            <v>2.07</v>
          </cell>
          <cell r="C280" t="str">
            <v>Moderate</v>
          </cell>
        </row>
        <row r="281">
          <cell r="A281" t="str">
            <v>Nifty All Duration G-Sec Index</v>
          </cell>
          <cell r="B281" t="str">
            <v>2.67</v>
          </cell>
          <cell r="C281" t="str">
            <v>Moderate</v>
          </cell>
        </row>
        <row r="282">
          <cell r="A282" t="str">
            <v>Nifty AQLV 30 Plus 5yr G-Sec 70:30 Index</v>
          </cell>
          <cell r="B282" t="str">
            <v>4.62</v>
          </cell>
          <cell r="C282" t="str">
            <v>High</v>
          </cell>
        </row>
        <row r="283">
          <cell r="A283" t="str">
            <v>Nifty Banking &amp; PSU Debt Index</v>
          </cell>
          <cell r="B283" t="str">
            <v>2.39</v>
          </cell>
          <cell r="C283" t="str">
            <v>Moderate</v>
          </cell>
        </row>
        <row r="284">
          <cell r="A284" t="str">
            <v>Nifty BHARAT Bond Index - April 2025</v>
          </cell>
          <cell r="B284" t="str">
            <v>1.33</v>
          </cell>
          <cell r="C284" t="str">
            <v>Low To Moderate</v>
          </cell>
        </row>
        <row r="285">
          <cell r="A285" t="str">
            <v>Nifty BHARAT Bond Index - April 2030</v>
          </cell>
          <cell r="B285" t="str">
            <v>2.67</v>
          </cell>
          <cell r="C285" t="str">
            <v>Moderate</v>
          </cell>
        </row>
        <row r="286">
          <cell r="A286" t="str">
            <v>Nifty BHARAT Bond Index - April 2031</v>
          </cell>
          <cell r="B286" t="str">
            <v>2.67</v>
          </cell>
          <cell r="C286" t="str">
            <v>Moderate</v>
          </cell>
        </row>
        <row r="287">
          <cell r="A287" t="str">
            <v>Nifty BHARAT Bond Index - April 2032</v>
          </cell>
          <cell r="B287" t="str">
            <v>2.67</v>
          </cell>
          <cell r="C287" t="str">
            <v>Moderate</v>
          </cell>
        </row>
        <row r="288">
          <cell r="A288" t="str">
            <v>Nifty BHARAT Bond Index - April 2033</v>
          </cell>
          <cell r="B288" t="str">
            <v>2.67</v>
          </cell>
          <cell r="C288" t="str">
            <v>Moderate</v>
          </cell>
        </row>
        <row r="289">
          <cell r="A289" t="str">
            <v>Nifty Composite Debt Index</v>
          </cell>
          <cell r="B289" t="str">
            <v>2.81</v>
          </cell>
          <cell r="C289" t="str">
            <v>Moderate</v>
          </cell>
        </row>
        <row r="290">
          <cell r="A290" t="str">
            <v>Nifty Corporate Bond Index</v>
          </cell>
          <cell r="B290" t="str">
            <v>2.40</v>
          </cell>
          <cell r="C290" t="str">
            <v>Moderate</v>
          </cell>
        </row>
        <row r="291">
          <cell r="A291" t="str">
            <v>Nifty CPSE Bond Plus SDL Sep 2024 50:50 Index</v>
          </cell>
          <cell r="B291" t="str">
            <v>1.00</v>
          </cell>
          <cell r="C291" t="str">
            <v>Low</v>
          </cell>
        </row>
        <row r="292">
          <cell r="A292" t="str">
            <v>Nifty CPSE Bond Plus SDL Sep 2026 50:50 Index</v>
          </cell>
          <cell r="B292" t="str">
            <v>1.67</v>
          </cell>
          <cell r="C292" t="str">
            <v>Low To Moderate</v>
          </cell>
        </row>
        <row r="293">
          <cell r="A293" t="str">
            <v>Nifty Credit Risk Bond Index</v>
          </cell>
          <cell r="B293" t="str">
            <v>4.20</v>
          </cell>
          <cell r="C293" t="str">
            <v>High</v>
          </cell>
        </row>
        <row r="294">
          <cell r="A294" t="str">
            <v>Nifty G-Sec Apr 2029 Index</v>
          </cell>
          <cell r="B294" t="str">
            <v>2.67</v>
          </cell>
          <cell r="C294" t="str">
            <v>Moderate</v>
          </cell>
        </row>
        <row r="295">
          <cell r="A295" t="str">
            <v>Nifty G-Sec Dec 2026 Index</v>
          </cell>
          <cell r="B295" t="str">
            <v>2.00</v>
          </cell>
          <cell r="C295" t="str">
            <v>Low To Moderate</v>
          </cell>
        </row>
        <row r="296">
          <cell r="A296" t="str">
            <v>Nifty G-Sec Dec 2029 Index</v>
          </cell>
          <cell r="B296" t="str">
            <v>2.67</v>
          </cell>
          <cell r="C296" t="str">
            <v>Moderate</v>
          </cell>
        </row>
        <row r="297">
          <cell r="A297" t="str">
            <v>Nifty G-Sec Dec 2030 Index</v>
          </cell>
          <cell r="B297" t="str">
            <v>2.67</v>
          </cell>
          <cell r="C297" t="str">
            <v>Moderate</v>
          </cell>
        </row>
        <row r="298">
          <cell r="A298" t="str">
            <v>Nifty G-Sec Jul 2027 Index</v>
          </cell>
          <cell r="B298" t="str">
            <v>2.00</v>
          </cell>
          <cell r="C298" t="str">
            <v>Low To Moderate</v>
          </cell>
        </row>
        <row r="299">
          <cell r="A299" t="str">
            <v>Nifty G-Sec Jul 2031 Index</v>
          </cell>
          <cell r="B299" t="str">
            <v>2.67</v>
          </cell>
          <cell r="C299" t="str">
            <v>Moderate</v>
          </cell>
        </row>
        <row r="300">
          <cell r="A300" t="str">
            <v>Nifty G-Sec Jul 2033 Index</v>
          </cell>
          <cell r="B300" t="str">
            <v>2.67</v>
          </cell>
          <cell r="C300" t="str">
            <v>Moderate</v>
          </cell>
        </row>
        <row r="301">
          <cell r="A301" t="str">
            <v>Nifty G-Sec Jun 2027 Index</v>
          </cell>
          <cell r="B301" t="str">
            <v>2.00</v>
          </cell>
          <cell r="C301" t="str">
            <v>Low To Moderate</v>
          </cell>
        </row>
        <row r="302">
          <cell r="A302" t="str">
            <v>Nifty G-Sec Jun 2036 Index</v>
          </cell>
          <cell r="B302" t="str">
            <v>2.67</v>
          </cell>
          <cell r="C302" t="str">
            <v>Moderate</v>
          </cell>
        </row>
        <row r="303">
          <cell r="A303" t="str">
            <v>Nifty G-Sec May 2029 Index</v>
          </cell>
          <cell r="B303" t="str">
            <v>2.33</v>
          </cell>
          <cell r="C303" t="str">
            <v>Moderate</v>
          </cell>
        </row>
        <row r="304">
          <cell r="A304" t="str">
            <v>Nifty G-Sec Oct 2028 Index</v>
          </cell>
          <cell r="B304" t="str">
            <v>2.33</v>
          </cell>
          <cell r="C304" t="str">
            <v>Moderate</v>
          </cell>
        </row>
        <row r="305">
          <cell r="A305" t="str">
            <v>Nifty G-Sec Sep 2027 Index</v>
          </cell>
          <cell r="B305" t="str">
            <v>2.00</v>
          </cell>
          <cell r="C305" t="str">
            <v>Low To Moderate</v>
          </cell>
        </row>
        <row r="306">
          <cell r="A306" t="str">
            <v>Nifty G-Sec Sep 2032 Index</v>
          </cell>
          <cell r="B306" t="str">
            <v>2.67</v>
          </cell>
          <cell r="C306" t="str">
            <v>Moderate</v>
          </cell>
        </row>
        <row r="307">
          <cell r="A307" t="str">
            <v>Nifty India Municipal Bond Index</v>
          </cell>
          <cell r="B307" t="str">
            <v>3.94</v>
          </cell>
          <cell r="C307" t="str">
            <v>Moderately High</v>
          </cell>
        </row>
        <row r="308">
          <cell r="A308" t="str">
            <v>Nifty India Government Fully Accessible Route (FAR) Select 7 Bonds Index (USD)</v>
          </cell>
          <cell r="B308" t="str">
            <v>2.67</v>
          </cell>
          <cell r="C308" t="str">
            <v>Moderate</v>
          </cell>
        </row>
        <row r="309">
          <cell r="A309" t="str">
            <v>Nifty India Sovereign Green Bond Jan 2028 Index</v>
          </cell>
          <cell r="B309" t="str">
            <v>2.33</v>
          </cell>
          <cell r="C309" t="str">
            <v>Moderate</v>
          </cell>
        </row>
        <row r="310">
          <cell r="A310" t="str">
            <v>Nifty India Sovereign Green Bond Jan 2033 Index</v>
          </cell>
          <cell r="B310" t="str">
            <v>2.67</v>
          </cell>
          <cell r="C310" t="str">
            <v>Moderate</v>
          </cell>
        </row>
        <row r="311">
          <cell r="A311" t="str">
            <v>Nifty Liquid Index</v>
          </cell>
          <cell r="B311" t="str">
            <v>2.20</v>
          </cell>
          <cell r="C311" t="str">
            <v>Moderate</v>
          </cell>
        </row>
        <row r="312">
          <cell r="A312" t="str">
            <v>Nifty Long Duration Debt Index</v>
          </cell>
          <cell r="B312" t="str">
            <v>2.74</v>
          </cell>
          <cell r="C312" t="str">
            <v>Moderate</v>
          </cell>
        </row>
        <row r="313">
          <cell r="A313" t="str">
            <v>Nifty Low Duration Debt Index</v>
          </cell>
          <cell r="B313" t="str">
            <v>2.29</v>
          </cell>
          <cell r="C313" t="str">
            <v>Moderate</v>
          </cell>
        </row>
        <row r="314">
          <cell r="A314" t="str">
            <v>Nifty Medium Duration Debt Index</v>
          </cell>
          <cell r="B314" t="str">
            <v>2.44</v>
          </cell>
          <cell r="C314" t="str">
            <v>Moderate</v>
          </cell>
        </row>
        <row r="315">
          <cell r="A315" t="str">
            <v>Nifty Medium to Long Duration Debt Index</v>
          </cell>
          <cell r="B315" t="str">
            <v>2.79</v>
          </cell>
          <cell r="C315" t="str">
            <v>Moderate</v>
          </cell>
        </row>
        <row r="316">
          <cell r="A316" t="str">
            <v>Nifty Money Market Index</v>
          </cell>
          <cell r="B316" t="str">
            <v>2.50</v>
          </cell>
          <cell r="C316" t="str">
            <v>Moderate</v>
          </cell>
        </row>
        <row r="317">
          <cell r="A317" t="str">
            <v>Nifty Multi Asset - Equity : Arbitrage : REITs/InvITs (50:40:10) Index</v>
          </cell>
          <cell r="B317" t="str">
            <v>3.57</v>
          </cell>
          <cell r="C317" t="str">
            <v>Moderately High</v>
          </cell>
        </row>
        <row r="318">
          <cell r="A318" t="str">
            <v>Nifty Multi Asset - Equity : Debt : Arbitrage : REITs/InvITs (50:20:20:10) Index</v>
          </cell>
          <cell r="B318" t="str">
            <v>3.92</v>
          </cell>
          <cell r="C318" t="str">
            <v>Moderately High</v>
          </cell>
        </row>
        <row r="319">
          <cell r="A319" t="str">
            <v>Nifty PSU Bond Plus SDL Apr 2026 50:50 Index</v>
          </cell>
          <cell r="B319" t="str">
            <v>1.67</v>
          </cell>
          <cell r="C319" t="str">
            <v>Low To Moderate</v>
          </cell>
        </row>
        <row r="320">
          <cell r="A320" t="str">
            <v>Nifty PSU Bond Plus SDL Apr 2027 50:50 Index</v>
          </cell>
          <cell r="B320" t="str">
            <v>2.00</v>
          </cell>
          <cell r="C320" t="str">
            <v>Low To Moderate</v>
          </cell>
        </row>
        <row r="321">
          <cell r="A321" t="str">
            <v>Nifty PSU Bond Plus SDL Sep 2027 40:60 Index</v>
          </cell>
          <cell r="B321" t="str">
            <v>2.00</v>
          </cell>
          <cell r="C321" t="str">
            <v>Low To Moderate</v>
          </cell>
        </row>
        <row r="322">
          <cell r="A322" t="str">
            <v>Nifty SDL Apr 2026 Top 20 Equal Weight Index</v>
          </cell>
          <cell r="B322" t="str">
            <v>1.67</v>
          </cell>
          <cell r="C322" t="str">
            <v>Low To Moderate</v>
          </cell>
        </row>
        <row r="323">
          <cell r="A323" t="str">
            <v>Nifty SDL Apr 2027 Index</v>
          </cell>
          <cell r="B323" t="str">
            <v>2.00</v>
          </cell>
          <cell r="C323" t="str">
            <v>Low To Moderate</v>
          </cell>
        </row>
        <row r="324">
          <cell r="A324" t="str">
            <v>Nifty SDL Apr 2027 Top 12 Equal Weight Index</v>
          </cell>
          <cell r="B324" t="str">
            <v>2.00</v>
          </cell>
          <cell r="C324" t="str">
            <v>Low To Moderate</v>
          </cell>
        </row>
        <row r="325">
          <cell r="A325" t="str">
            <v>Nifty SDL Apr 2032 Top 12 Equal Weight Index</v>
          </cell>
          <cell r="B325" t="str">
            <v>2.67</v>
          </cell>
          <cell r="C325" t="str">
            <v>Moderate</v>
          </cell>
        </row>
        <row r="326">
          <cell r="A326" t="str">
            <v>Nifty SDL Dec 2026 Index</v>
          </cell>
          <cell r="B326" t="str">
            <v>2.00</v>
          </cell>
          <cell r="C326" t="str">
            <v>Low To Moderate</v>
          </cell>
        </row>
        <row r="327">
          <cell r="A327" t="str">
            <v>Nifty SDL Dec 2028 Index</v>
          </cell>
          <cell r="B327" t="str">
            <v>2.33</v>
          </cell>
          <cell r="C327" t="str">
            <v>Moderate</v>
          </cell>
        </row>
        <row r="328">
          <cell r="A328" t="str">
            <v>Nifty SDL Jul 2026 Index</v>
          </cell>
          <cell r="B328" t="str">
            <v>1.67</v>
          </cell>
          <cell r="C328" t="str">
            <v>Low To Moderate</v>
          </cell>
        </row>
        <row r="329">
          <cell r="A329" t="str">
            <v>Nifty SDL Jul 2028 Index</v>
          </cell>
          <cell r="B329" t="str">
            <v>2.33</v>
          </cell>
          <cell r="C329" t="str">
            <v>Moderate</v>
          </cell>
        </row>
        <row r="330">
          <cell r="A330" t="str">
            <v>Nifty SDL Jul 2033 Index</v>
          </cell>
          <cell r="B330" t="str">
            <v>2.67</v>
          </cell>
          <cell r="C330" t="str">
            <v>Moderate</v>
          </cell>
        </row>
        <row r="331">
          <cell r="A331" t="str">
            <v>Nifty SDL Jun 2027 Index</v>
          </cell>
          <cell r="B331" t="str">
            <v>2.00</v>
          </cell>
          <cell r="C331" t="str">
            <v>Low To Moderate</v>
          </cell>
        </row>
        <row r="332">
          <cell r="A332" t="str">
            <v>Nifty SDL June 2028 Index</v>
          </cell>
          <cell r="B332" t="str">
            <v>2.33</v>
          </cell>
          <cell r="C332" t="str">
            <v>Moderate</v>
          </cell>
        </row>
        <row r="333">
          <cell r="A333" t="str">
            <v>Nifty SDL Oct 2026 Index</v>
          </cell>
          <cell r="B333" t="str">
            <v>1.67</v>
          </cell>
          <cell r="C333" t="str">
            <v>Low To Moderate</v>
          </cell>
        </row>
        <row r="334">
          <cell r="A334" t="str">
            <v>Nifty SDL Plus AAA PSU Bond Apr 2026 75:25 Index</v>
          </cell>
          <cell r="B334" t="str">
            <v>1.67</v>
          </cell>
          <cell r="C334" t="str">
            <v>Low To Moderate</v>
          </cell>
        </row>
        <row r="335">
          <cell r="A335" t="str">
            <v>Nifty SDL Plus AAA PSU Bond Apr 2028 75:25 Index</v>
          </cell>
          <cell r="B335" t="str">
            <v>2.33</v>
          </cell>
          <cell r="C335" t="str">
            <v>Moderate</v>
          </cell>
        </row>
        <row r="336">
          <cell r="A336" t="str">
            <v>Nifty SDL Plus AAA PSU Bond Dec 2027 60:40 Index</v>
          </cell>
          <cell r="B336" t="str">
            <v>2.33</v>
          </cell>
          <cell r="C336" t="str">
            <v>Moderate</v>
          </cell>
        </row>
        <row r="337">
          <cell r="A337" t="str">
            <v>Nifty SDL Plus AAA PSU Bond Jul 2028 60:40 Index</v>
          </cell>
          <cell r="B337" t="str">
            <v>2.33</v>
          </cell>
          <cell r="C337" t="str">
            <v>Moderate</v>
          </cell>
        </row>
        <row r="338">
          <cell r="A338" t="str">
            <v>Nifty SDL Plus AAA PSU Bond Jul 2033 60:40 Index</v>
          </cell>
          <cell r="B338" t="str">
            <v>2.67</v>
          </cell>
          <cell r="C338" t="str">
            <v>Moderate</v>
          </cell>
        </row>
        <row r="339">
          <cell r="A339" t="str">
            <v>Nifty SDL Plus G-Sec Jun 2028 30:70 Index</v>
          </cell>
          <cell r="B339" t="str">
            <v>2.33</v>
          </cell>
          <cell r="C339" t="str">
            <v>Moderate</v>
          </cell>
        </row>
        <row r="340">
          <cell r="A340" t="str">
            <v>Nifty SDL Plus G-Sec Jun 2028 70:30 Index</v>
          </cell>
          <cell r="B340" t="str">
            <v>2.33</v>
          </cell>
          <cell r="C340" t="str">
            <v>Moderate</v>
          </cell>
        </row>
        <row r="341">
          <cell r="A341" t="str">
            <v>Nifty SDL Plus G-Sec Jun 2029 70:30 Index</v>
          </cell>
          <cell r="B341" t="str">
            <v>2.33</v>
          </cell>
          <cell r="C341" t="str">
            <v>Moderate</v>
          </cell>
        </row>
        <row r="342">
          <cell r="A342" t="str">
            <v>Nifty SDL Plus G-Sec June 2027 40:60 Index</v>
          </cell>
          <cell r="B342" t="str">
            <v>2.00</v>
          </cell>
          <cell r="C342" t="str">
            <v>Low To Moderate</v>
          </cell>
        </row>
        <row r="343">
          <cell r="A343" t="str">
            <v>Nifty SDL Plus G-Sec Sep 2027 50:50 Index</v>
          </cell>
          <cell r="B343" t="str">
            <v>2.00</v>
          </cell>
          <cell r="C343" t="str">
            <v>Low To Moderate</v>
          </cell>
        </row>
        <row r="344">
          <cell r="A344" t="str">
            <v>Nifty SDL Plus PSU Bond Sep 2026 60:40 Index</v>
          </cell>
          <cell r="B344" t="str">
            <v>1.67</v>
          </cell>
          <cell r="C344" t="str">
            <v>Low To Moderate</v>
          </cell>
        </row>
        <row r="345">
          <cell r="A345" t="str">
            <v>Nifty SDL Sep 2025 Index</v>
          </cell>
          <cell r="B345" t="str">
            <v>1.33</v>
          </cell>
          <cell r="C345" t="str">
            <v>Low To Moderate</v>
          </cell>
        </row>
        <row r="346">
          <cell r="A346" t="str">
            <v>Nifty SDL Sep 2026 Index</v>
          </cell>
          <cell r="B346" t="str">
            <v>1.67</v>
          </cell>
          <cell r="C346" t="str">
            <v>Low To Moderate</v>
          </cell>
        </row>
        <row r="347">
          <cell r="A347" t="str">
            <v>Nifty SDL Sep 2026 V1 Index</v>
          </cell>
          <cell r="B347" t="str">
            <v>1.67</v>
          </cell>
          <cell r="C347" t="str">
            <v>Low To Moderate</v>
          </cell>
        </row>
        <row r="348">
          <cell r="A348" t="str">
            <v>Nifty SDL Sep 2027 Index</v>
          </cell>
          <cell r="B348" t="str">
            <v>2.00</v>
          </cell>
          <cell r="C348" t="str">
            <v>Low To Moderate</v>
          </cell>
        </row>
        <row r="349">
          <cell r="A349" t="str">
            <v>Nifty Short Duration Debt Index</v>
          </cell>
          <cell r="B349" t="str">
            <v>1.99</v>
          </cell>
          <cell r="C349" t="str">
            <v>Low To Moderate</v>
          </cell>
        </row>
        <row r="350">
          <cell r="A350" t="str">
            <v>Nifty Ultra Short Duration Debt Index</v>
          </cell>
          <cell r="B350" t="str">
            <v>2.43</v>
          </cell>
          <cell r="C350" t="str">
            <v>Moderate</v>
          </cell>
        </row>
        <row r="351">
          <cell r="A351" t="str">
            <v>Nifty Banking &amp; PSU Debt Index A-I</v>
          </cell>
          <cell r="B351" t="str">
            <v>1.99</v>
          </cell>
          <cell r="C351" t="str">
            <v>Low To Moderate</v>
          </cell>
        </row>
        <row r="352">
          <cell r="A352" t="str">
            <v>Nifty Banking &amp; PSU Debt Index A-II</v>
          </cell>
          <cell r="B352" t="str">
            <v>1.76</v>
          </cell>
          <cell r="C352" t="str">
            <v>Low To Moderate</v>
          </cell>
        </row>
        <row r="353">
          <cell r="A353" t="str">
            <v>Nifty Banking &amp; PSU Debt Index A-III</v>
          </cell>
          <cell r="B353" t="str">
            <v>2.02</v>
          </cell>
          <cell r="C353" t="str">
            <v>Moderate</v>
          </cell>
        </row>
        <row r="354">
          <cell r="A354" t="str">
            <v>Nifty Banking &amp; PSU Debt Index B-I</v>
          </cell>
          <cell r="B354" t="str">
            <v>3.35</v>
          </cell>
          <cell r="C354" t="str">
            <v>Moderately High</v>
          </cell>
        </row>
        <row r="355">
          <cell r="A355" t="str">
            <v>Nifty Banking &amp; PSU Debt Index B-II</v>
          </cell>
          <cell r="B355" t="str">
            <v>2.86</v>
          </cell>
          <cell r="C355" t="str">
            <v>Moderate</v>
          </cell>
        </row>
        <row r="356">
          <cell r="A356" t="str">
            <v>Nifty Banking &amp; PSU Debt Index B-III</v>
          </cell>
          <cell r="B356" t="str">
            <v>2.85</v>
          </cell>
          <cell r="C356" t="str">
            <v>Moderate</v>
          </cell>
        </row>
        <row r="357">
          <cell r="A357" t="str">
            <v>Nifty Banking &amp; PSU Debt Index C-I</v>
          </cell>
          <cell r="B357" t="str">
            <v>5.34</v>
          </cell>
          <cell r="C357" t="str">
            <v>Very High</v>
          </cell>
        </row>
        <row r="358">
          <cell r="A358" t="str">
            <v>Nifty Banking &amp; PSU Debt Index C-II</v>
          </cell>
          <cell r="B358" t="str">
            <v>4.76</v>
          </cell>
          <cell r="C358" t="str">
            <v>High</v>
          </cell>
        </row>
        <row r="359">
          <cell r="A359" t="str">
            <v>Nifty Banking &amp; PSU Debt Index C-III</v>
          </cell>
          <cell r="B359" t="str">
            <v>4.75</v>
          </cell>
          <cell r="C359" t="str">
            <v>High</v>
          </cell>
        </row>
        <row r="360">
          <cell r="A360" t="str">
            <v>Nifty Composite Debt Index A-III</v>
          </cell>
          <cell r="B360" t="str">
            <v>2.71</v>
          </cell>
          <cell r="C360" t="str">
            <v>Moderate</v>
          </cell>
        </row>
        <row r="361">
          <cell r="A361" t="str">
            <v>Nifty Composite Debt Index B-III</v>
          </cell>
          <cell r="B361" t="str">
            <v>3.31</v>
          </cell>
          <cell r="C361" t="str">
            <v>Moderately High</v>
          </cell>
        </row>
        <row r="362">
          <cell r="A362" t="str">
            <v>Nifty Composite Debt Index C-III</v>
          </cell>
          <cell r="B362" t="str">
            <v>4.40</v>
          </cell>
          <cell r="C362" t="str">
            <v>High</v>
          </cell>
        </row>
        <row r="363">
          <cell r="A363" t="str">
            <v>Nifty Corporate Bond Index A-I</v>
          </cell>
          <cell r="B363" t="str">
            <v>1.45</v>
          </cell>
          <cell r="C363" t="str">
            <v>Low To Moderate</v>
          </cell>
        </row>
        <row r="364">
          <cell r="A364" t="str">
            <v>Nifty Corporate Bond Index A-II</v>
          </cell>
          <cell r="B364" t="str">
            <v>2.06</v>
          </cell>
          <cell r="C364" t="str">
            <v>Moderate</v>
          </cell>
        </row>
        <row r="365">
          <cell r="A365" t="str">
            <v>Nifty Corporate Bond Index A-III</v>
          </cell>
          <cell r="B365" t="str">
            <v>2.06</v>
          </cell>
          <cell r="C365" t="str">
            <v>Moderate</v>
          </cell>
        </row>
        <row r="366">
          <cell r="A366" t="str">
            <v>Nifty Corporate Bond Index B-I</v>
          </cell>
          <cell r="B366" t="str">
            <v>2.15</v>
          </cell>
          <cell r="C366" t="str">
            <v>Moderate</v>
          </cell>
        </row>
        <row r="367">
          <cell r="A367" t="str">
            <v>Nifty Corporate Bond Index B-II</v>
          </cell>
          <cell r="B367" t="str">
            <v>2.29</v>
          </cell>
          <cell r="C367" t="str">
            <v>Moderate</v>
          </cell>
        </row>
        <row r="368">
          <cell r="A368" t="str">
            <v>Nifty Corporate Bond Index B-III</v>
          </cell>
          <cell r="B368" t="str">
            <v>2.64</v>
          </cell>
          <cell r="C368" t="str">
            <v>Moderate</v>
          </cell>
        </row>
        <row r="369">
          <cell r="A369" t="str">
            <v>Nifty Credit Risk Bond Index B-I</v>
          </cell>
          <cell r="B369" t="str">
            <v>3.42</v>
          </cell>
          <cell r="C369" t="str">
            <v>Moderately High</v>
          </cell>
        </row>
        <row r="370">
          <cell r="A370" t="str">
            <v>Nifty Credit Risk Bond Index B-II</v>
          </cell>
          <cell r="B370" t="str">
            <v>3.23</v>
          </cell>
          <cell r="C370" t="str">
            <v>Moderately High</v>
          </cell>
        </row>
        <row r="371">
          <cell r="A371" t="str">
            <v>Nifty Credit Risk Bond Index B-III</v>
          </cell>
          <cell r="B371" t="str">
            <v>3.83</v>
          </cell>
          <cell r="C371" t="str">
            <v>Moderately High</v>
          </cell>
        </row>
        <row r="372">
          <cell r="A372" t="str">
            <v>Nifty Credit Risk Bond Index C-I</v>
          </cell>
          <cell r="B372" t="str">
            <v>4.15</v>
          </cell>
          <cell r="C372" t="str">
            <v>High</v>
          </cell>
        </row>
        <row r="373">
          <cell r="A373" t="str">
            <v>Nifty Credit Risk Bond Index C-II</v>
          </cell>
          <cell r="B373" t="str">
            <v>4.31</v>
          </cell>
          <cell r="C373" t="str">
            <v>High</v>
          </cell>
        </row>
        <row r="374">
          <cell r="A374" t="str">
            <v>Nifty Credit Risk Bond Index C-III</v>
          </cell>
          <cell r="B374" t="str">
            <v>4.76</v>
          </cell>
          <cell r="C374" t="str">
            <v>High</v>
          </cell>
        </row>
        <row r="375">
          <cell r="A375" t="str">
            <v>Nifty G-Sec Index A-I</v>
          </cell>
          <cell r="B375" t="str">
            <v>1.00</v>
          </cell>
          <cell r="C375" t="str">
            <v>Low</v>
          </cell>
        </row>
        <row r="376">
          <cell r="A376" t="str">
            <v>Nifty G-Sec Index A-II</v>
          </cell>
          <cell r="B376" t="str">
            <v>1.67</v>
          </cell>
          <cell r="C376" t="str">
            <v>Low To Moderate</v>
          </cell>
        </row>
        <row r="377">
          <cell r="A377" t="str">
            <v>Nifty G-Sec Index A-III</v>
          </cell>
          <cell r="B377" t="str">
            <v>2.67</v>
          </cell>
          <cell r="C377" t="str">
            <v>Moderate</v>
          </cell>
        </row>
        <row r="378">
          <cell r="A378" t="str">
            <v>Nifty Liquid Index A-I</v>
          </cell>
          <cell r="B378" t="str">
            <v>1.57</v>
          </cell>
          <cell r="C378" t="str">
            <v>Low To Moderate</v>
          </cell>
        </row>
        <row r="379">
          <cell r="A379" t="str">
            <v>Nifty Liquid Index B-I</v>
          </cell>
          <cell r="B379" t="str">
            <v>2.55</v>
          </cell>
          <cell r="C379" t="str">
            <v>Moderate</v>
          </cell>
        </row>
        <row r="380">
          <cell r="A380" t="str">
            <v>Nifty Liquid Index C-I</v>
          </cell>
          <cell r="B380" t="str">
            <v>4.44</v>
          </cell>
          <cell r="C380" t="str">
            <v>High</v>
          </cell>
        </row>
        <row r="381">
          <cell r="A381" t="str">
            <v>Nifty Long Duration Debt Index A-III</v>
          </cell>
          <cell r="B381" t="str">
            <v>2.67</v>
          </cell>
          <cell r="C381" t="str">
            <v>Moderate</v>
          </cell>
        </row>
        <row r="382">
          <cell r="A382" t="str">
            <v>Nifty Long Duration Debt Index B-III</v>
          </cell>
          <cell r="B382" t="str">
            <v>3.37</v>
          </cell>
          <cell r="C382" t="str">
            <v>Moderately High</v>
          </cell>
        </row>
        <row r="383">
          <cell r="A383" t="str">
            <v>Nifty Long Duration Debt Index C-III</v>
          </cell>
          <cell r="B383" t="str">
            <v>4.64</v>
          </cell>
          <cell r="C383" t="str">
            <v>High</v>
          </cell>
        </row>
        <row r="384">
          <cell r="A384" t="str">
            <v>Nifty Low Duration Debt Index A-I</v>
          </cell>
          <cell r="B384" t="str">
            <v>1.75</v>
          </cell>
          <cell r="C384" t="str">
            <v>Low To Moderate</v>
          </cell>
        </row>
        <row r="385">
          <cell r="A385" t="str">
            <v>Nifty Low Duration Debt Index A-II</v>
          </cell>
          <cell r="B385" t="str">
            <v>1.58</v>
          </cell>
          <cell r="C385" t="str">
            <v>Low To Moderate</v>
          </cell>
        </row>
        <row r="386">
          <cell r="A386" t="str">
            <v>Nifty Low Duration Debt Index A-III</v>
          </cell>
          <cell r="B386" t="str">
            <v>1.57</v>
          </cell>
          <cell r="C386" t="str">
            <v>Low To Moderate</v>
          </cell>
        </row>
        <row r="387">
          <cell r="A387" t="str">
            <v>Nifty Low Duration Debt Index B-I</v>
          </cell>
          <cell r="B387" t="str">
            <v>2.75</v>
          </cell>
          <cell r="C387" t="str">
            <v>Moderate</v>
          </cell>
        </row>
        <row r="388">
          <cell r="A388" t="str">
            <v>Nifty Low Duration Debt Index B-II</v>
          </cell>
          <cell r="B388" t="str">
            <v>2.94</v>
          </cell>
          <cell r="C388" t="str">
            <v>Moderate</v>
          </cell>
        </row>
        <row r="389">
          <cell r="A389" t="str">
            <v>Nifty Low Duration Debt Index B-III</v>
          </cell>
          <cell r="B389" t="str">
            <v>2.94</v>
          </cell>
          <cell r="C389" t="str">
            <v>Moderate</v>
          </cell>
        </row>
        <row r="390">
          <cell r="A390" t="str">
            <v>Nifty Low Duration Debt Index C-I</v>
          </cell>
          <cell r="B390" t="str">
            <v>4.47</v>
          </cell>
          <cell r="C390" t="str">
            <v>High</v>
          </cell>
        </row>
        <row r="391">
          <cell r="A391" t="str">
            <v>Nifty Low Duration Debt Index C-II</v>
          </cell>
          <cell r="B391" t="str">
            <v>4.47</v>
          </cell>
          <cell r="C391" t="str">
            <v>High</v>
          </cell>
        </row>
        <row r="392">
          <cell r="A392" t="str">
            <v>Nifty Low Duration Debt Index C-III</v>
          </cell>
          <cell r="B392" t="str">
            <v>4.47</v>
          </cell>
          <cell r="C392" t="str">
            <v>High</v>
          </cell>
        </row>
        <row r="393">
          <cell r="A393" t="str">
            <v>Nifty Medium Duration Debt Index A-III</v>
          </cell>
          <cell r="B393" t="str">
            <v>2.33</v>
          </cell>
          <cell r="C393" t="str">
            <v>Moderate</v>
          </cell>
        </row>
        <row r="394">
          <cell r="A394" t="str">
            <v>Nifty Medium Duration Debt Index B-III</v>
          </cell>
          <cell r="B394" t="str">
            <v>2.99</v>
          </cell>
          <cell r="C394" t="str">
            <v>Moderate</v>
          </cell>
        </row>
        <row r="395">
          <cell r="A395" t="str">
            <v>Nifty Medium Duration Debt Index C-III</v>
          </cell>
          <cell r="B395" t="str">
            <v>4.06</v>
          </cell>
          <cell r="C395" t="str">
            <v>High</v>
          </cell>
        </row>
        <row r="396">
          <cell r="A396" t="str">
            <v>Nifty Medium to Long Duration Debt Index A-III</v>
          </cell>
          <cell r="B396" t="str">
            <v>2.72</v>
          </cell>
          <cell r="C396" t="str">
            <v>Moderate</v>
          </cell>
        </row>
        <row r="397">
          <cell r="A397" t="str">
            <v>Nifty Medium to Long Duration Debt Index B-III</v>
          </cell>
          <cell r="B397" t="str">
            <v>3.53</v>
          </cell>
          <cell r="C397" t="str">
            <v>Moderately High</v>
          </cell>
        </row>
        <row r="398">
          <cell r="A398" t="str">
            <v>Nifty Medium to Long Duration Debt Index C-III</v>
          </cell>
          <cell r="B398" t="str">
            <v>4.71</v>
          </cell>
          <cell r="C398" t="str">
            <v>High</v>
          </cell>
        </row>
        <row r="399">
          <cell r="A399" t="str">
            <v>Nifty Money Market Index A-I</v>
          </cell>
          <cell r="B399" t="str">
            <v>1.67</v>
          </cell>
          <cell r="C399" t="str">
            <v>Low To Moderate</v>
          </cell>
        </row>
        <row r="400">
          <cell r="A400" t="str">
            <v>Nifty Money Market Index B-I</v>
          </cell>
          <cell r="B400" t="str">
            <v>2.87</v>
          </cell>
          <cell r="C400" t="str">
            <v>Moderate</v>
          </cell>
        </row>
        <row r="401">
          <cell r="A401" t="str">
            <v>Nifty Money Market Index C-I</v>
          </cell>
          <cell r="B401" t="str">
            <v>4.94</v>
          </cell>
          <cell r="C401" t="str">
            <v>High</v>
          </cell>
        </row>
        <row r="402">
          <cell r="A402" t="str">
            <v>Nifty Short Duration Debt Index A-II</v>
          </cell>
          <cell r="B402" t="str">
            <v>1.80</v>
          </cell>
          <cell r="C402" t="str">
            <v>Low To Moderate</v>
          </cell>
        </row>
        <row r="403">
          <cell r="A403" t="str">
            <v>Nifty Short Duration Debt Index A-III</v>
          </cell>
          <cell r="B403" t="str">
            <v>2.09</v>
          </cell>
          <cell r="C403" t="str">
            <v>Moderate</v>
          </cell>
        </row>
        <row r="404">
          <cell r="A404" t="str">
            <v>Nifty Short Duration Debt Index B-II</v>
          </cell>
          <cell r="B404" t="str">
            <v>2.42</v>
          </cell>
          <cell r="C404" t="str">
            <v>Moderate</v>
          </cell>
        </row>
        <row r="405">
          <cell r="A405" t="str">
            <v>Nifty Short Duration Debt Index B-III</v>
          </cell>
          <cell r="B405" t="str">
            <v>2.56</v>
          </cell>
          <cell r="C405" t="str">
            <v>Moderate</v>
          </cell>
        </row>
        <row r="406">
          <cell r="A406" t="str">
            <v>Nifty Short Duration Debt Index C-II</v>
          </cell>
          <cell r="B406" t="str">
            <v>4.55</v>
          </cell>
          <cell r="C406" t="str">
            <v>High</v>
          </cell>
        </row>
        <row r="407">
          <cell r="A407" t="str">
            <v>Nifty Short Duration Debt Index C-III</v>
          </cell>
          <cell r="B407" t="str">
            <v>4.57</v>
          </cell>
          <cell r="C407" t="str">
            <v>High</v>
          </cell>
        </row>
        <row r="408">
          <cell r="A408" t="str">
            <v>Nifty Ultra Short Duration Debt Index A-I</v>
          </cell>
          <cell r="B408" t="str">
            <v>1.71</v>
          </cell>
          <cell r="C408" t="str">
            <v>Low To Moderate</v>
          </cell>
        </row>
        <row r="409">
          <cell r="A409" t="str">
            <v>Nifty Ultra Short Duration Debt Index A-II</v>
          </cell>
          <cell r="B409" t="str">
            <v>1.47</v>
          </cell>
          <cell r="C409" t="str">
            <v>Low To Moderate</v>
          </cell>
        </row>
        <row r="410">
          <cell r="A410" t="str">
            <v>Nifty Ultra Short Duration Debt Index A-III</v>
          </cell>
          <cell r="B410" t="str">
            <v>1.48</v>
          </cell>
          <cell r="C410" t="str">
            <v>Low To Moderate</v>
          </cell>
        </row>
        <row r="411">
          <cell r="A411" t="str">
            <v>Nifty Ultra Short Duration Debt Index B-I</v>
          </cell>
          <cell r="B411" t="str">
            <v>2.53</v>
          </cell>
          <cell r="C411" t="str">
            <v>Moderate</v>
          </cell>
        </row>
        <row r="412">
          <cell r="A412" t="str">
            <v>Nifty Ultra Short Duration Debt Index B-II</v>
          </cell>
          <cell r="B412" t="str">
            <v>2.74</v>
          </cell>
          <cell r="C412" t="str">
            <v>Moderate</v>
          </cell>
        </row>
        <row r="413">
          <cell r="A413" t="str">
            <v>Nifty Ultra Short Duration Debt Index B-III</v>
          </cell>
          <cell r="B413" t="str">
            <v>2.87</v>
          </cell>
          <cell r="C413" t="str">
            <v>Moderate</v>
          </cell>
        </row>
        <row r="414">
          <cell r="A414" t="str">
            <v>Nifty Ultra Short Duration Debt Index C-I</v>
          </cell>
          <cell r="B414" t="str">
            <v>4.38</v>
          </cell>
          <cell r="C414" t="str">
            <v>High</v>
          </cell>
        </row>
        <row r="415">
          <cell r="A415" t="str">
            <v>Nifty Ultra Short Duration Debt Index C-II</v>
          </cell>
          <cell r="B415" t="str">
            <v>4.36</v>
          </cell>
          <cell r="C415" t="str">
            <v>High</v>
          </cell>
        </row>
        <row r="416">
          <cell r="A416" t="str">
            <v>Nifty Ultra Short Duration Debt Index C-III</v>
          </cell>
          <cell r="B416" t="str">
            <v>4.38</v>
          </cell>
          <cell r="C416" t="str">
            <v>High</v>
          </cell>
        </row>
        <row r="417">
          <cell r="A417" t="str">
            <v>BSE ALLCAP</v>
          </cell>
          <cell r="B417">
            <v>6.98</v>
          </cell>
          <cell r="C417" t="str">
            <v>Very High</v>
          </cell>
        </row>
        <row r="418">
          <cell r="A418" t="str">
            <v>BSE AUTO</v>
          </cell>
          <cell r="B418">
            <v>6.89</v>
          </cell>
          <cell r="C418" t="str">
            <v>Very High</v>
          </cell>
        </row>
        <row r="419">
          <cell r="A419" t="str">
            <v>BSE BANKEX</v>
          </cell>
          <cell r="B419">
            <v>6.69</v>
          </cell>
          <cell r="C419" t="str">
            <v>Very High</v>
          </cell>
        </row>
        <row r="420">
          <cell r="A420" t="str">
            <v>BSE BHARAT 22 INDEX</v>
          </cell>
          <cell r="B420">
            <v>6.77</v>
          </cell>
          <cell r="C420" t="str">
            <v>Very High</v>
          </cell>
        </row>
        <row r="421">
          <cell r="A421" t="str">
            <v>BSE HEALTHCARE</v>
          </cell>
          <cell r="B421">
            <v>7.19</v>
          </cell>
          <cell r="C421" t="str">
            <v>Very High</v>
          </cell>
        </row>
        <row r="422">
          <cell r="A422" t="str">
            <v>BSE INFORMATION TECHNOLOGY</v>
          </cell>
          <cell r="B422">
            <v>6.88</v>
          </cell>
          <cell r="C422" t="str">
            <v>Very High</v>
          </cell>
        </row>
        <row r="423">
          <cell r="A423" t="str">
            <v>BSE 100</v>
          </cell>
          <cell r="B423">
            <v>6.71</v>
          </cell>
          <cell r="C423" t="str">
            <v>Very High</v>
          </cell>
        </row>
        <row r="424">
          <cell r="A424" t="str">
            <v>BSE 200</v>
          </cell>
          <cell r="B424">
            <v>6.78</v>
          </cell>
          <cell r="C424" t="str">
            <v>Very High</v>
          </cell>
        </row>
        <row r="425">
          <cell r="A425" t="str">
            <v>BSE 500</v>
          </cell>
          <cell r="B425">
            <v>6.92</v>
          </cell>
          <cell r="C425" t="str">
            <v>Very High</v>
          </cell>
        </row>
        <row r="426">
          <cell r="A426" t="str">
            <v>BSE 500 SHARIAH</v>
          </cell>
          <cell r="B426">
            <v>6.97</v>
          </cell>
          <cell r="C426" t="str">
            <v>Very High</v>
          </cell>
        </row>
        <row r="427">
          <cell r="A427" t="str">
            <v>BSE FINANCIALS EX-BANKS 30 INDEX</v>
          </cell>
          <cell r="B427">
            <v>6.82</v>
          </cell>
          <cell r="C427" t="str">
            <v>Very High</v>
          </cell>
        </row>
        <row r="428">
          <cell r="A428" t="str">
            <v>BSE ENHANCED VALUE INDEX</v>
          </cell>
          <cell r="B428">
            <v>6.8</v>
          </cell>
          <cell r="C428" t="str">
            <v>Very High</v>
          </cell>
        </row>
        <row r="429">
          <cell r="A429" t="str">
            <v>BSE LOW VOLATILITY INDEX</v>
          </cell>
          <cell r="B429">
            <v>6.82</v>
          </cell>
          <cell r="C429" t="str">
            <v>Very High</v>
          </cell>
        </row>
        <row r="430">
          <cell r="A430" t="str">
            <v>BSE PSU</v>
          </cell>
          <cell r="B430">
            <v>6.87</v>
          </cell>
          <cell r="C430" t="str">
            <v>Very High</v>
          </cell>
        </row>
        <row r="431">
          <cell r="A431" t="str">
            <v>BSE QUALITY INDEX</v>
          </cell>
          <cell r="B431">
            <v>6.97</v>
          </cell>
          <cell r="C431" t="str">
            <v>Very High</v>
          </cell>
        </row>
        <row r="432">
          <cell r="A432" t="str">
            <v>BSE HOUSING (INR)</v>
          </cell>
          <cell r="B432">
            <v>7.02</v>
          </cell>
          <cell r="C432" t="str">
            <v>Very High</v>
          </cell>
        </row>
        <row r="433">
          <cell r="A433" t="str">
            <v>BSE DIVERSIFIED FINANCIALS REVENUE GROWTH INDEX</v>
          </cell>
          <cell r="B433">
            <v>7.04</v>
          </cell>
          <cell r="C433" t="str">
            <v>Very High</v>
          </cell>
        </row>
        <row r="434">
          <cell r="A434" t="str">
            <v>BSE INDIA INFRASTRUCTURE INDEX</v>
          </cell>
          <cell r="B434">
            <v>7</v>
          </cell>
          <cell r="C434" t="str">
            <v>Very High</v>
          </cell>
        </row>
        <row r="435">
          <cell r="A435" t="str">
            <v>BSE 250 LARGEMIDCAP INDEX</v>
          </cell>
          <cell r="B435">
            <v>6.81</v>
          </cell>
          <cell r="C435" t="str">
            <v>Very High</v>
          </cell>
        </row>
        <row r="436">
          <cell r="A436" t="str">
            <v>BSE METAL</v>
          </cell>
          <cell r="B436">
            <v>6.81</v>
          </cell>
          <cell r="C436" t="str">
            <v>Very High</v>
          </cell>
        </row>
        <row r="437">
          <cell r="A437" t="str">
            <v>BSE INDIA MANUFACTURING INDEX</v>
          </cell>
          <cell r="B437">
            <v>6.68</v>
          </cell>
          <cell r="C437" t="str">
            <v>Very High</v>
          </cell>
        </row>
        <row r="438">
          <cell r="A438" t="str">
            <v>BSE 150 MIDCAP INDEX</v>
          </cell>
          <cell r="B438">
            <v>7.33</v>
          </cell>
          <cell r="C438" t="str">
            <v>Very High</v>
          </cell>
        </row>
        <row r="439">
          <cell r="A439" t="str">
            <v>BSE MIDCAP</v>
          </cell>
          <cell r="B439">
            <v>7.22</v>
          </cell>
          <cell r="C439" t="str">
            <v>Very High</v>
          </cell>
        </row>
        <row r="440">
          <cell r="A440" t="str">
            <v>BSE MIDCAP SELECT INDEX</v>
          </cell>
          <cell r="B440">
            <v>7.1</v>
          </cell>
          <cell r="C440" t="str">
            <v>Very High</v>
          </cell>
        </row>
        <row r="441">
          <cell r="A441" t="str">
            <v>BSE 400 MIDSMALLCAP INDEX</v>
          </cell>
          <cell r="B441">
            <v>7.55</v>
          </cell>
          <cell r="C441" t="str">
            <v>Very High</v>
          </cell>
        </row>
        <row r="442">
          <cell r="A442" t="str">
            <v>BSE OIL &amp; GAS</v>
          </cell>
          <cell r="B442">
            <v>6.8</v>
          </cell>
          <cell r="C442" t="str">
            <v>Very High</v>
          </cell>
        </row>
        <row r="443">
          <cell r="A443" t="str">
            <v>BSE SENSEX</v>
          </cell>
          <cell r="B443">
            <v>6.67</v>
          </cell>
          <cell r="C443" t="str">
            <v>Very High</v>
          </cell>
        </row>
        <row r="444">
          <cell r="A444" t="str">
            <v>BSE 250 SMALLCAP INDEX</v>
          </cell>
          <cell r="B444">
            <v>7.95</v>
          </cell>
          <cell r="C444" t="str">
            <v>Very High</v>
          </cell>
        </row>
        <row r="445">
          <cell r="A445" t="str">
            <v>BSE SMALLCAP</v>
          </cell>
          <cell r="B445">
            <v>7.88</v>
          </cell>
          <cell r="C445" t="str">
            <v>Very High</v>
          </cell>
        </row>
        <row r="446">
          <cell r="A446" t="str">
            <v>BSE SENSEX 50</v>
          </cell>
          <cell r="B446">
            <v>6.67</v>
          </cell>
          <cell r="C446" t="str">
            <v>Very High</v>
          </cell>
        </row>
        <row r="447">
          <cell r="A447" t="str">
            <v>BSE SENSEX NEXT 50</v>
          </cell>
          <cell r="B447">
            <v>6.87</v>
          </cell>
          <cell r="C447" t="str">
            <v>Very High</v>
          </cell>
        </row>
        <row r="448">
          <cell r="A448" t="str">
            <v>BSE TECK</v>
          </cell>
          <cell r="B448">
            <v>6.79</v>
          </cell>
          <cell r="C448" t="str">
            <v>Very High</v>
          </cell>
        </row>
        <row r="449">
          <cell r="A449" t="str">
            <v>BSE 250 LargeMidCap 65:35 Index (INR)</v>
          </cell>
          <cell r="B449">
            <v>6.9</v>
          </cell>
          <cell r="C449" t="str">
            <v>Very High</v>
          </cell>
        </row>
        <row r="450">
          <cell r="A450" t="str">
            <v>BSE Arbitrage Rate Index (INR)</v>
          </cell>
          <cell r="B450">
            <v>0</v>
          </cell>
          <cell r="C450" t="str">
            <v>Low</v>
          </cell>
        </row>
        <row r="451">
          <cell r="A451" t="str">
            <v>BSE Liquid Rate Index</v>
          </cell>
          <cell r="B451">
            <v>1</v>
          </cell>
          <cell r="C451" t="str">
            <v>Low</v>
          </cell>
        </row>
        <row r="452">
          <cell r="A452" t="str">
            <v>CRISIL Composite Bond Index</v>
          </cell>
          <cell r="B452">
            <v>2.58</v>
          </cell>
          <cell r="C452" t="str">
            <v>Moderate</v>
          </cell>
        </row>
        <row r="453">
          <cell r="A453" t="str">
            <v>CRISIL Liquid Debt Index</v>
          </cell>
          <cell r="B453">
            <v>1.21</v>
          </cell>
          <cell r="C453" t="str">
            <v>Low to Moderate</v>
          </cell>
        </row>
        <row r="454">
          <cell r="A454" t="str">
            <v>CRISIL Short Term Bond Index</v>
          </cell>
          <cell r="B454">
            <v>2.44</v>
          </cell>
          <cell r="C454" t="str">
            <v>Moderate</v>
          </cell>
        </row>
        <row r="455">
          <cell r="A455" t="str">
            <v>CRISIL 10 Year Gilt Index</v>
          </cell>
          <cell r="B455">
            <v>2.67</v>
          </cell>
          <cell r="C455" t="str">
            <v>Moderate</v>
          </cell>
        </row>
        <row r="456">
          <cell r="A456" t="str">
            <v>CRISIL Dynamic Gilt Index</v>
          </cell>
          <cell r="B456">
            <v>2.63</v>
          </cell>
          <cell r="C456" t="str">
            <v>Moderate</v>
          </cell>
        </row>
        <row r="457">
          <cell r="A457" t="str">
            <v>CRISIL Hybrid 35+65 - Aggressive Index</v>
          </cell>
          <cell r="B457">
            <v>5.36</v>
          </cell>
          <cell r="C457" t="str">
            <v>Very High</v>
          </cell>
        </row>
        <row r="458">
          <cell r="A458" t="str">
            <v>CRISIL Hybrid 85+15 - Conservative Index</v>
          </cell>
          <cell r="B458">
            <v>3.24</v>
          </cell>
          <cell r="C458" t="str">
            <v>Moderately High</v>
          </cell>
        </row>
        <row r="459">
          <cell r="A459" t="str">
            <v>CRISIL Short Term Debt Hybrid 75+25 Index</v>
          </cell>
          <cell r="B459">
            <v>3.57</v>
          </cell>
          <cell r="C459" t="str">
            <v>Moderately High</v>
          </cell>
        </row>
        <row r="460">
          <cell r="A460" t="str">
            <v>CRISIL Short Term Debt Hybrid 60+40 Index</v>
          </cell>
          <cell r="B460">
            <v>4.2300000000000004</v>
          </cell>
          <cell r="C460" t="str">
            <v>High</v>
          </cell>
        </row>
        <row r="461">
          <cell r="A461" t="str">
            <v>CRISIL Liquid Overnight Index</v>
          </cell>
          <cell r="B461">
            <v>1</v>
          </cell>
          <cell r="C461" t="str">
            <v>Low</v>
          </cell>
        </row>
        <row r="462">
          <cell r="A462" t="str">
            <v>CRISIL Money Market Index</v>
          </cell>
          <cell r="B462">
            <v>2.4500000000000002</v>
          </cell>
          <cell r="C462" t="str">
            <v>Moderate</v>
          </cell>
        </row>
        <row r="463">
          <cell r="A463" t="str">
            <v>CRISIL Ultra Short Term Debt Index</v>
          </cell>
          <cell r="B463">
            <v>2.65</v>
          </cell>
          <cell r="C463" t="str">
            <v>Moderate</v>
          </cell>
        </row>
        <row r="464">
          <cell r="A464" t="str">
            <v>CRISIL Low Duration Debt Index</v>
          </cell>
          <cell r="B464">
            <v>2.57</v>
          </cell>
          <cell r="C464" t="str">
            <v>Moderate</v>
          </cell>
        </row>
        <row r="465">
          <cell r="A465" t="str">
            <v>CRISIL Medium Term Debt Index</v>
          </cell>
          <cell r="B465">
            <v>2.56</v>
          </cell>
          <cell r="C465" t="str">
            <v>Moderate</v>
          </cell>
        </row>
        <row r="466">
          <cell r="A466" t="str">
            <v>CRISIL Medium To Long Term Debt Index</v>
          </cell>
          <cell r="B466">
            <v>2.77</v>
          </cell>
          <cell r="C466" t="str">
            <v>Moderate</v>
          </cell>
        </row>
        <row r="467">
          <cell r="A467" t="str">
            <v>CRISIL Long Term Debt Index</v>
          </cell>
          <cell r="B467">
            <v>2.82</v>
          </cell>
          <cell r="C467" t="str">
            <v>Moderate</v>
          </cell>
        </row>
        <row r="468">
          <cell r="A468" t="str">
            <v>CRISIL Corporate Bond Composite Index</v>
          </cell>
          <cell r="B468">
            <v>2.5099999999999998</v>
          </cell>
          <cell r="C468" t="str">
            <v>Moderate</v>
          </cell>
        </row>
        <row r="469">
          <cell r="A469" t="str">
            <v>CRISIL Short Term Credit Risk Index</v>
          </cell>
          <cell r="B469">
            <v>3.49</v>
          </cell>
          <cell r="C469" t="str">
            <v>Moderately High</v>
          </cell>
        </row>
        <row r="470">
          <cell r="A470" t="str">
            <v>CRISIL Banking and PSU Debt Index</v>
          </cell>
          <cell r="B470">
            <v>2.42</v>
          </cell>
          <cell r="C470" t="str">
            <v>Moderate</v>
          </cell>
        </row>
        <row r="471">
          <cell r="A471" t="str">
            <v>CRISIL Arbitrage Index</v>
          </cell>
          <cell r="B471">
            <v>0.36</v>
          </cell>
          <cell r="C471" t="str">
            <v>Low</v>
          </cell>
        </row>
        <row r="472">
          <cell r="A472" t="str">
            <v>CRISIL Equity Savings Index</v>
          </cell>
          <cell r="B472">
            <v>3.13</v>
          </cell>
          <cell r="C472" t="str">
            <v>Moderately High</v>
          </cell>
        </row>
        <row r="473">
          <cell r="A473" t="str">
            <v>CRISIL Hybrid 50+50 - Moderate Index</v>
          </cell>
          <cell r="B473">
            <v>4.74</v>
          </cell>
          <cell r="C473" t="str">
            <v>High</v>
          </cell>
        </row>
        <row r="474">
          <cell r="A474" t="str">
            <v>CRISIL Liquid Debt A-I Index</v>
          </cell>
          <cell r="B474">
            <v>1.54</v>
          </cell>
          <cell r="C474" t="str">
            <v>Low to Moderate</v>
          </cell>
        </row>
        <row r="475">
          <cell r="A475" t="str">
            <v>CRISIL Liquid Debt B-I Index</v>
          </cell>
          <cell r="B475">
            <v>1.22</v>
          </cell>
          <cell r="C475" t="str">
            <v>Low to Moderate</v>
          </cell>
        </row>
        <row r="476">
          <cell r="A476" t="str">
            <v>CRISIL Money Market A-I Index</v>
          </cell>
          <cell r="B476">
            <v>1.62</v>
          </cell>
          <cell r="C476" t="str">
            <v>Low to Moderate</v>
          </cell>
        </row>
        <row r="477">
          <cell r="A477" t="str">
            <v>CRISIL Money Market B-I Index</v>
          </cell>
          <cell r="B477">
            <v>1.79</v>
          </cell>
          <cell r="C477" t="str">
            <v>Low to Moderate</v>
          </cell>
        </row>
        <row r="478">
          <cell r="A478" t="str">
            <v>CRISIL Money Market C-I Index</v>
          </cell>
          <cell r="B478">
            <v>3.44</v>
          </cell>
          <cell r="C478" t="str">
            <v>Moderately High</v>
          </cell>
        </row>
        <row r="479">
          <cell r="A479" t="str">
            <v>CRISIL Low Duration Debt A-I Index</v>
          </cell>
          <cell r="B479">
            <v>1.57</v>
          </cell>
          <cell r="C479" t="str">
            <v>Low to Moderate</v>
          </cell>
        </row>
        <row r="480">
          <cell r="A480" t="str">
            <v>CRISIL Low Duration Debt B-I Index</v>
          </cell>
          <cell r="B480">
            <v>2.15</v>
          </cell>
          <cell r="C480" t="str">
            <v>Moderate</v>
          </cell>
        </row>
        <row r="481">
          <cell r="A481" t="str">
            <v>CRISIL Low Duration Debt C-I Index</v>
          </cell>
          <cell r="B481">
            <v>3.59</v>
          </cell>
          <cell r="C481" t="str">
            <v>Moderately High</v>
          </cell>
        </row>
        <row r="482">
          <cell r="A482" t="str">
            <v>CRISIL Ultra Short Duration Debt A-I Index</v>
          </cell>
          <cell r="B482">
            <v>1.52</v>
          </cell>
          <cell r="C482" t="str">
            <v>Low to Moderate</v>
          </cell>
        </row>
        <row r="483">
          <cell r="A483" t="str">
            <v>CRISIL Ultra Short Duration Debt B-I Index</v>
          </cell>
          <cell r="B483">
            <v>2.11</v>
          </cell>
          <cell r="C483" t="str">
            <v>Moderate</v>
          </cell>
        </row>
        <row r="484">
          <cell r="A484" t="str">
            <v>CRISIL Ultra Short Duration Debt C-I Index</v>
          </cell>
          <cell r="B484">
            <v>3.57</v>
          </cell>
          <cell r="C484" t="str">
            <v>Moderately High</v>
          </cell>
        </row>
        <row r="485">
          <cell r="A485" t="str">
            <v>CRISIL Short Duration Debt A-II Index</v>
          </cell>
          <cell r="B485">
            <v>1.93</v>
          </cell>
          <cell r="C485" t="str">
            <v>Low to Moderate</v>
          </cell>
        </row>
        <row r="486">
          <cell r="A486" t="str">
            <v>CRISIL Short Duration Debt B-II Index</v>
          </cell>
          <cell r="B486">
            <v>2.64</v>
          </cell>
          <cell r="C486" t="str">
            <v>Moderate</v>
          </cell>
        </row>
        <row r="487">
          <cell r="A487" t="str">
            <v>CRISIL Short Duration Debt C-II Index</v>
          </cell>
          <cell r="B487">
            <v>4.91</v>
          </cell>
          <cell r="C487" t="str">
            <v>High</v>
          </cell>
        </row>
        <row r="488">
          <cell r="A488" t="str">
            <v>CRISIL Medium Duration Debt A-III Index</v>
          </cell>
          <cell r="B488">
            <v>2.36</v>
          </cell>
          <cell r="C488" t="str">
            <v>Moderate</v>
          </cell>
        </row>
        <row r="489">
          <cell r="A489" t="str">
            <v>CRISIL Medium Duration Debt B-III Index</v>
          </cell>
          <cell r="B489">
            <v>2.9</v>
          </cell>
          <cell r="C489" t="str">
            <v>Moderate</v>
          </cell>
        </row>
        <row r="490">
          <cell r="A490" t="str">
            <v>CRISIL Medium Duration Debt C-III Index</v>
          </cell>
          <cell r="B490">
            <v>4.3899999999999997</v>
          </cell>
          <cell r="C490" t="str">
            <v>High</v>
          </cell>
        </row>
        <row r="491">
          <cell r="A491" t="str">
            <v>CRISIL Medium to Long Duration Debt A-III Index</v>
          </cell>
          <cell r="B491">
            <v>2.64</v>
          </cell>
          <cell r="C491" t="str">
            <v>Moderate</v>
          </cell>
        </row>
        <row r="492">
          <cell r="A492" t="str">
            <v>CRISIL Medium to Long Duration Debt B-III Index</v>
          </cell>
          <cell r="B492">
            <v>3.19</v>
          </cell>
          <cell r="C492" t="str">
            <v>Moderately High</v>
          </cell>
        </row>
        <row r="493">
          <cell r="A493" t="str">
            <v>CRISIL Medium to Long Duration Debt C-III Index</v>
          </cell>
          <cell r="B493">
            <v>4.53</v>
          </cell>
          <cell r="C493" t="str">
            <v>High</v>
          </cell>
        </row>
        <row r="494">
          <cell r="A494" t="str">
            <v>CRISIL Long Duration Debt A-III Index</v>
          </cell>
          <cell r="B494">
            <v>2.71</v>
          </cell>
          <cell r="C494" t="str">
            <v>Moderate</v>
          </cell>
        </row>
        <row r="495">
          <cell r="A495" t="str">
            <v>CRISIL Credit Risk Debt C-II Index</v>
          </cell>
          <cell r="B495">
            <v>4.37</v>
          </cell>
          <cell r="C495" t="str">
            <v>High</v>
          </cell>
        </row>
        <row r="496">
          <cell r="A496" t="str">
            <v>CRISIL Credit Risk Debt C-III Index</v>
          </cell>
          <cell r="B496">
            <v>4.4400000000000004</v>
          </cell>
          <cell r="C496" t="str">
            <v>High</v>
          </cell>
        </row>
        <row r="497">
          <cell r="A497" t="str">
            <v>CRISIL Corporate Bond B-II Index</v>
          </cell>
          <cell r="B497">
            <v>2.69</v>
          </cell>
          <cell r="C497" t="str">
            <v>Moderate</v>
          </cell>
        </row>
        <row r="498">
          <cell r="A498" t="str">
            <v>CRISIL Corporate Bond B-III Index</v>
          </cell>
          <cell r="B498">
            <v>3.04</v>
          </cell>
          <cell r="C498" t="str">
            <v>Moderately High</v>
          </cell>
        </row>
        <row r="499">
          <cell r="A499" t="str">
            <v>CRISIL Dynamic Bond A-III Index</v>
          </cell>
          <cell r="B499">
            <v>2.63</v>
          </cell>
          <cell r="C499" t="str">
            <v>Moderate</v>
          </cell>
        </row>
        <row r="500">
          <cell r="A500" t="str">
            <v>CRISIL Dynamic Bond B-III Index</v>
          </cell>
          <cell r="B500">
            <v>3.18</v>
          </cell>
          <cell r="C500" t="str">
            <v>Moderately High</v>
          </cell>
        </row>
        <row r="501">
          <cell r="A501" t="str">
            <v>CRISIL Dynamic Bond C-III Index</v>
          </cell>
          <cell r="B501">
            <v>4.5</v>
          </cell>
          <cell r="C501" t="str">
            <v>High</v>
          </cell>
        </row>
        <row r="502">
          <cell r="A502" t="str">
            <v>CRISIL Corporate Debt A-II Index</v>
          </cell>
          <cell r="B502">
            <v>1.9</v>
          </cell>
          <cell r="C502" t="str">
            <v>Low to Moderate</v>
          </cell>
        </row>
        <row r="503">
          <cell r="A503" t="str">
            <v>CRISIL Credit Risk Debt B-II Index</v>
          </cell>
          <cell r="B503">
            <v>3.19</v>
          </cell>
          <cell r="C503" t="str">
            <v>Moderately High</v>
          </cell>
        </row>
        <row r="504">
          <cell r="A504" t="str">
            <v>CRISIL Banking and PSU Debt A-II Index</v>
          </cell>
          <cell r="B504">
            <v>1.99</v>
          </cell>
          <cell r="C504" t="str">
            <v>Low to Moderate</v>
          </cell>
        </row>
      </sheetData>
      <sheetData sheetId="2"/>
      <sheetData sheetId="3"/>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70" xr16:uid="{493E28BB-C7F1-415E-9983-7B576CDBA64B}"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sortState xmlns:xlrd2="http://schemas.microsoft.com/office/spreadsheetml/2017/richdata2" ref="A3:C61">
      <sortCondition ref="C2:C61"/>
    </sortState>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SLVFOF_EQ" connectionId="168" xr16:uid="{B00C9EAD-3F87-459F-995B-085038FD82E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SLVFOFNAV" headers="0" connectionId="169" xr16:uid="{5C4B099D-7F6C-4032-8573-37D51C295D6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GLDFOFNAV" headers="0" connectionId="167" xr16:uid="{549F1FC6-7EA7-4410-9F6B-B17639B829F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GLDFOF_EQ" connectionId="166" xr16:uid="{D61482E5-41A2-4889-A44A-86FF89AA7A0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SLVETF_EQ" connectionId="164" xr16:uid="{12E3AF55-1198-4A2E-A50D-B29846FC2B7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SLVETFNAV" headers="0" connectionId="165" xr16:uid="{A60FBE85-05D6-42B0-825B-DE3AB95E13B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GLDETFNAV" headers="0" connectionId="163" xr16:uid="{A839FC27-CEC5-41B0-BE4E-FE1D656BCF5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GLDETF_EQ" connectionId="162" xr16:uid="{165E62C4-CB11-47CE-8C78-375B6BD8869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YCFNAV" headers="0" connectionId="161" xr16:uid="{2F9878DC-9D60-400D-A59E-12BEC340D82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YCF_EQ" connectionId="159" xr16:uid="{2ABA6664-23E4-42E9-9AA3-1521F5F67D0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YCF_EQ_FU_Related" headers="0" connectionId="160" xr16:uid="{5A160358-27F1-49EC-B88B-C83941F6BDFD}"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SCAPFNAV" headers="0" connectionId="158" xr16:uid="{E74E81A7-C98C-4C56-A0EB-6C030D96518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SCAPF_EQ" connectionId="156" xr16:uid="{CA429078-6A8A-4C37-9F2B-33963CB431F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SCAPF_EQ_FU_Related" headers="0" connectionId="157" xr16:uid="{105A4973-440F-4D98-8F36-436BB1240A9A}"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IFSANAV" headers="0" connectionId="155" xr16:uid="{2B16DA88-B050-47FF-8633-F70815E4596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IFSA_EQ" connectionId="154" xr16:uid="{07C814E4-5827-4769-BB05-E4EA4D63124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RSFP_EQ" connectionId="152" xr16:uid="{57A7104D-C5B1-4B83-9FA7-0DE4C36EC30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RSFPNAV" headers="0" connectionId="153" xr16:uid="{26D0BCC1-F761-4B04-8070-F6DE409BC18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RSFM_GOV_SEC" connectionId="149" xr16:uid="{DF0779B6-E20B-4AE9-B09B-BC803F6E3D2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50" xr16:uid="{100EA643-3A18-46B3-AB00-C7F9EF14249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RSFMNAV" headers="0" connectionId="151" xr16:uid="{D3C7F240-50D2-4A9C-885B-9C309AC4D61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RSFM_EQ" connectionId="148" xr16:uid="{19046848-6715-4729-AC00-DAEE9F1E279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REFNAV" headers="0" connectionId="147" xr16:uid="{B81D164A-DBD2-495A-9CEF-54BB6610D36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REF_EQ" connectionId="146" xr16:uid="{C39EC28D-2773-4A9A-A121-810A66CBA44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QNTF_EQ" connectionId="144" xr16:uid="{71B52FEA-1BBE-49E7-BE48-F8D5E0BFF3A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QNTFNAV" headers="0" connectionId="145" xr16:uid="{8202D767-CF06-4E7E-A2B1-E28CD47A3CE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NMIIFNAV" headers="0" connectionId="143" xr16:uid="{53B859E5-859E-42D8-AB3E-2C2E43C143F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NMIIF_EQ" connectionId="142" xr16:uid="{5F7E648B-5E6B-4087-8C30-F86CCA0698B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NMIMIFNAV" headers="0" connectionId="141" xr16:uid="{15628693-1FAB-4D67-B6C7-9733181329B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NMIMIF_EQ" connectionId="140" xr16:uid="{CB40A550-7C9F-4893-A991-98AD2F6A192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NRIF_EQ" connectionId="138" xr16:uid="{3BC837E6-D7E1-4562-939B-3BDE41419F7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NRIFNAV" headers="0" connectionId="139" xr16:uid="{DBD460BC-138A-44F1-85E4-947F9763ECF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NPBETF_EQ" connectionId="136" xr16:uid="{2105A1B3-EFFD-47E1-B45B-7A3BCFD0490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NPBETFNAV" headers="0" connectionId="137" xr16:uid="{7FA5A9A5-1FCA-4332-83E3-55BF5FC22AD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NMSHIFNAV" headers="0" connectionId="135" xr16:uid="{2AD500E9-BE9C-45AC-80BF-26175C418EE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NMSHIF_EQ" connectionId="134" xr16:uid="{7050AC47-C44E-4348-BAE4-491D61D3E6F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NMMIF_EQ" connectionId="132" xr16:uid="{2BBA5139-8837-4AD9-B1E2-EB9D245589B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NMMIFNAV" headers="0" connectionId="133" xr16:uid="{D6B8C84D-5296-4028-970D-61C436806FB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NIDETF_EQ" connectionId="130" xr16:uid="{25977A17-1481-4E52-90F5-86E9FAE7C6C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NIDETFNAV" headers="0" connectionId="131" xr16:uid="{933E0712-498B-487B-8D33-5A99ACC36C0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NIDFOFNAV" headers="0" connectionId="129" xr16:uid="{D0742D58-9A80-4035-82ED-51E7C17BD55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28" xr16:uid="{4E138B44-9306-47B2-B6CD-B3D493EB61F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IFNA_EQ" connectionId="122" xr16:uid="{58E7D531-59E7-4A62-932D-CA4382EF56C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IFNANAV" headers="0" connectionId="123" xr16:uid="{2061FCFC-346C-46B6-B925-892E9E5B1B1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NFSIF_EQ" connectionId="126" xr16:uid="{DD17F446-8A65-4FB2-9ED2-D4FD21C0933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NFSIFNAV" headers="0" connectionId="127" xr16:uid="{42629BD4-6FB4-4F2E-AAA2-40B5DBF1B35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NAIF_EQ" connectionId="124" xr16:uid="{AED5AD33-5CF1-41A9-AA72-DDE0F31FEEC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NAIFNAV" headers="0" connectionId="125" xr16:uid="{23747E5B-4F85-447F-A797-2ACEE6DD699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NETF_EQ" connectionId="120" xr16:uid="{DBBFC3D9-92D5-4F61-B5E6-B1E382C24FF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NETFNAV" headers="0" connectionId="121" xr16:uid="{41D79749-65F2-4A3D-8ED4-FD7604CCAB4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MULTICFNAV" headers="0" connectionId="119" xr16:uid="{AB7E7B62-95B3-4FC2-BEC5-E0BFBB4955E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MULTICF_EQ" connectionId="117" xr16:uid="{DDB10E0F-3E01-4EB4-BCEE-A91447321E8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MULTICF_EQ_FU_Related" headers="0" connectionId="118" xr16:uid="{7885F428-C024-4BCD-86F6-4FE5ABE21A62}"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MAOF_Mutual_F_Units" headers="0" connectionId="112" xr16:uid="{7E29FC46-752E-4D0E-9844-3A166BA172D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MAOF_GOV_SEC" connectionId="113" xr16:uid="{AA5A98DA-471B-42FB-AD26-30A5C3BB329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MAOF_MM" headers="0" connectionId="115" xr16:uid="{7C5C8C77-8498-4EDD-9DA2-D0B672FBED1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MAOFNAV" headers="0" connectionId="116" xr16:uid="{82786C0F-AB7F-4E92-9AA1-36D92807D6E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MAOF_EQ" connectionId="110" xr16:uid="{B6B9B7D9-E346-404A-A987-B4427C2BC57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14" xr16:uid="{706B0966-ACB7-4D86-B1E5-D5AB49BD902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11" xr16:uid="{09FBA5F9-20DD-41F8-9E25-1DD53D65D90C}"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INR_EQ" connectionId="108" xr16:uid="{E1C48927-4072-4664-8D8C-4C31B60A7D0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INRNAV" headers="0" connectionId="109" xr16:uid="{B011D04E-18F9-4233-8606-8DDEF113E7C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TOFE_EQ" connectionId="106" xr16:uid="{6CBF7BE5-CB84-426A-B455-B9D725F18CE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TOFENAV" headers="0" connectionId="107" xr16:uid="{C455ECD5-7B46-4AD5-BC9D-0CEA4ED5E2F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EOFNAV" headers="0" connectionId="105" xr16:uid="{67F9BFE4-4DA7-4CE5-BBA5-54D32073C94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EOF_EQ" connectionId="104" xr16:uid="{723CA4F2-A0B4-49E0-B969-F1D62EEC5D7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ISFNAV" headers="0" connectionId="103" xr16:uid="{70AF8580-60C6-41EE-9707-05C8F74A0CF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ISF_EQ" connectionId="101" xr16:uid="{50BD5AD4-2F42-4839-B287-4A71B5290CF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ISF_EQ_FU_Related" headers="0" connectionId="102" xr16:uid="{587F512C-F969-4FB6-AFAF-0100F477E760}"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IPHF_EQ" connectionId="99" xr16:uid="{56C13675-9FA4-4E1A-A4B0-70F308DA68F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IPHFNAV" headers="0" connectionId="100" xr16:uid="{331920E6-D2BE-4CAF-AC69-6590B959ED3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ICFNAV" headers="0" connectionId="98" xr16:uid="{B7F4F9A7-2A20-49FF-AD02-919A13CC91C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ICF_EQ" connectionId="97" xr16:uid="{6A487C35-108F-42D7-B4A5-DE522059B38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94" xr16:uid="{3E67CC07-B136-4F8D-84CB-77B420447C4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EGF_MM" headers="0" connectionId="95" xr16:uid="{075D7DE6-D190-46DF-8600-64067FAC36C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EGFNAV" headers="0" connectionId="96" xr16:uid="{56A54BFF-5A9E-4783-8B67-B2F07664D98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EGF_EQ" connectionId="92" xr16:uid="{432CDF2C-27A9-4097-9162-955F3DFC45F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EGF_GOV_SEC" connectionId="93" xr16:uid="{5D04BC0E-F35F-4327-8102-E7DF4802C48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FEF_EQ" connectionId="88" xr16:uid="{7C85B934-B66C-44DA-9D71-EA706092A39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FEFNAV" headers="0" connectionId="89" xr16:uid="{6165858E-E907-478A-9C65-E9AB5A93B99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MCAPFNAV" headers="0" connectionId="87" xr16:uid="{5DC9089A-70A7-4C94-9ED0-6BA56314F28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MCAPF_EQ" connectionId="85" xr16:uid="{DBDBDC26-6D58-4A59-B0F7-17E831902F7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MCAPF_EQ_FU_Related" headers="0" connectionId="86" xr16:uid="{302C8056-A1D7-4450-944C-A705A7FEF42C}"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HOF_EQ" connectionId="90" xr16:uid="{5B607CC3-4650-42AC-8094-C28F5880F5E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HOFNAV" headers="0" connectionId="91" xr16:uid="{111FA9F9-737C-4BB4-A5FE-B6B2DF5C504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MIF_Mutual_F_Units" headers="0" connectionId="79" xr16:uid="{6065662A-DBB2-41CE-A620-08637453022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81" xr16:uid="{4B4D3E71-812E-4A3F-8591-6D6693D7257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MIF_EQ" connectionId="77" xr16:uid="{6937382E-6D3E-40E5-A891-B9436F6EB75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MIF_EQ_Related" headers="0" connectionId="78" xr16:uid="{8C6BDBB2-B9B2-4EF6-ADA7-2FCFE13B068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MIF_GOV_SEC" connectionId="80" xr16:uid="{B1C648BA-D983-4726-A4F2-3DA44F742B8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MIFNAV" headers="0" connectionId="82" xr16:uid="{15C887EB-F667-4C18-B83A-43BE23C4ED4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EQPEFNAV" headers="0" connectionId="76" xr16:uid="{BB3DD704-814A-4422-B77F-3199241721B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EQPEF_EQ" connectionId="75" xr16:uid="{7D1C304D-6139-4F29-A052-626083B9770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CS_EQ" connectionId="83" xr16:uid="{B5D324C7-816E-41CB-A20A-25649A39387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CSNAV" headers="0" connectionId="84" xr16:uid="{991FD657-3541-4DC2-9649-186B0D20D69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TSF96_EQ" connectionId="73" xr16:uid="{30EBAFBC-F4A1-458C-AE51-101EF056D4E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TSF96NAV" headers="0" connectionId="74" xr16:uid="{67252BE6-CC4E-4BFA-A0BC-8514214D863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DIVYFNAV" headers="0" connectionId="72" xr16:uid="{C60F5278-19AC-48CE-87D9-71A01DA3651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DIVYF_EQ" connectionId="70" xr16:uid="{C0E6F1F3-8449-4A44-B1C1-1B5E813420A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DIVYF_Mutual_F_Units" headers="0" connectionId="71" xr16:uid="{3D1CEB10-5527-403B-90B3-941DE403CFB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DIF_EQ" connectionId="68" xr16:uid="{612DBCF5-F518-43E3-8003-ED486483AC3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DIFNAV" headers="0" connectionId="69" xr16:uid="{DEFD00E0-23E1-497F-B6F8-799E60CCDBF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BFSF_EQ" connectionId="63" xr16:uid="{E1DE5E58-9336-4D3C-8DB8-7C4EA8D3F5B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BFSFNAV" headers="0" connectionId="64" xr16:uid="{3500AD1F-6E03-4247-8D92-872A2E53775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BCFNAV" headers="0" connectionId="67" xr16:uid="{9D1610A3-964F-4D23-8442-B05852CC7F0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BCF_EQ" connectionId="65" xr16:uid="{92E7B800-3E68-49EB-A188-66492A22E7E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66" xr16:uid="{DD9E43A7-0A03-43DB-892F-05B03D14AF9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BAF_EQ_FU_Related" headers="0" connectionId="57" xr16:uid="{908B03C0-B8D7-42C9-B6BA-8509274ABBCD}"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BAF_EQ_Related" headers="0" connectionId="56" xr16:uid="{47BAE7AA-D9F2-440F-A40F-26F1FC4B686A}"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BAF_EQ" connectionId="55" xr16:uid="{BC710833-7E6A-4A8D-9880-D8EDF8CEE77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BAFNAV" headers="0" connectionId="62" xr16:uid="{88AF5694-9FED-4562-BDA4-2E318EBD035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BAF_GOV_SEC" connectionId="59" xr16:uid="{8F2CE0E9-477E-40B5-AB0D-290E87AC98A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BAF_Mutual_F_Units" headers="0" connectionId="58" xr16:uid="{4A419E0E-8863-407F-AA29-394C7A3E70B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60" xr16:uid="{A0ADF79F-19F4-4671-AA8C-564B50A4BE6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BAF_MM" headers="0" connectionId="61" xr16:uid="{0AA0FBB3-896B-4148-B413-577B9299E04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AF_Debt_Related" connectionId="49" xr16:uid="{037E2453-D7CE-404B-8BB5-1FF4788A7E5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48" xr16:uid="{E690EC96-FB90-47B4-8732-B8966C32F2D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AF_EQ" connectionId="46" xr16:uid="{3A507BA6-17F9-4217-A48A-A1AF588BA84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AFNAV" headers="0" connectionId="53" xr16:uid="{B7BC798A-9F46-44C4-88E6-6AB8FB20103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AF_MM" headers="0" connectionId="50" xr16:uid="{676383F3-F2F1-4978-ACA9-475CFC5F7E9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AF_EQ_Related" headers="0" connectionId="47" xr16:uid="{147E6C38-13B7-400F-8156-A77A66C8B41C}"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FRSTF_MM" connectionId="51" xr16:uid="{2C370542-7CB1-48FD-BD8F-DBA219ADD713}"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FRSTF_Aif_cat" headers="0" connectionId="52" xr16:uid="{DBFF60ED-91D2-4D5E-8733-971910F8DAE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FRSTFNAV" headers="0" connectionId="54" xr16:uid="{FD6F515E-99D1-4307-A706-84615C0BE82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USTF_MM" headers="0" connectionId="43" xr16:uid="{39F52670-7584-4E3D-BCCE-A8D6F1F5B6A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USTF_Aif_cat" headers="0" connectionId="44" xr16:uid="{30E54A64-9D76-4AD8-84AC-2155D92E5C0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USTFNAV" headers="0" connectionId="45" xr16:uid="{6B610C0C-0166-4CAB-84B9-010DB77189C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USTF_GOV_SEC" connectionId="41" xr16:uid="{EC0CBFFE-EF52-4E9B-936A-4FB6B237870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42" xr16:uid="{B3387CAC-D2E8-43EA-831C-9BD2846F6D9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FFNAV" headers="0" connectionId="40" xr16:uid="{09846DB3-E774-4CFB-BD10-4A5ACEAE04A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FF_GOV_SEC" connectionId="36" xr16:uid="{089F3CE5-5EFA-49A8-AA7B-B308ED5CC67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FF_Debt_Related" headers="0" connectionId="37" xr16:uid="{0A7BE85B-87EB-4C34-AFA9-27D3B13988E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FF_MM" headers="0" connectionId="38" xr16:uid="{5ED133C3-86EF-4398-8401-10DF0FF9B6C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FF_Aif_cat" headers="0" connectionId="39" xr16:uid="{6086017B-F291-43B4-B77E-8FCD9307CD7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STBF_Aif_cat" headers="0" connectionId="34" xr16:uid="{CB5E401F-EA96-419C-93A2-7A8A4D8321E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STBF_GOV_SEC" connectionId="31" xr16:uid="{276F5365-04C9-4053-8092-95ED4C18FAB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STBF_MM" headers="0" connectionId="33" xr16:uid="{1218B360-2072-4DBF-B199-94BD9C5DF07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STBFNAV" headers="0" connectionId="35" xr16:uid="{0426FD56-9484-4F7D-8415-B6F8B5C0468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STBF_Mutual_F_Units" headers="0" connectionId="30" xr16:uid="{650B5205-6ACD-4E88-9F79-72C8E2EFEA0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32" xr16:uid="{82720BA9-3C29-4B83-B216-1A5202701D2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OFNAV" headers="0" connectionId="25" xr16:uid="{12F9DD32-3A80-44A1-82AC-D5E713AC414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OF_MM" connectionId="24" xr16:uid="{4EF75E12-2BCC-4BE5-B1C3-82411F9EA269}"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RSFC_EQ" connectionId="26" xr16:uid="{D6D0901A-557D-4A0C-B220-71ECD6AE7E5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RSFC_GOV_SEC" connectionId="27" xr16:uid="{3B0AB224-725B-4904-844D-8FC99979780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28" xr16:uid="{D914E128-1819-4FC9-831F-1F3A10CE679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RSFCNAV" headers="0" connectionId="29" xr16:uid="{71B74075-FA25-4D6B-8C96-F4C1151FB22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NSIFDEC27_GOV_SEC" connectionId="21" xr16:uid="{26B0EBC3-3838-45D2-B6A7-AAB2E6AF2BC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22" xr16:uid="{1CC6A576-E044-4734-8137-8E61C23EFBC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NSIFDEC27NAV" headers="0" connectionId="23" xr16:uid="{7D736C9C-C0C4-4580-8DB6-4DADA06903D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NGIF1229NAV" headers="0" connectionId="20" xr16:uid="{59094F8F-A4A8-4D8B-8BEE-ADC3F0EE4E6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NGIF1229_GOV_SEC" connectionId="19" xr16:uid="{68314CE4-5AAC-47E7-AEE0-C7ECEDFE63A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NGIF1226NAV" headers="0" connectionId="18" xr16:uid="{F8544589-D2B1-4671-B332-4C47774B233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NGIF1226_GOV_SEC" connectionId="17" xr16:uid="{6DD11293-17E8-4C24-B116-CBA49B43FD5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LF_Aif_cat" headers="0" connectionId="15" xr16:uid="{408A8C09-743E-435F-8926-A8536C18167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LFNAV" headers="0" connectionId="16" xr16:uid="{6291B1FC-AB9C-473F-AE4E-BAED7017237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LF_GOV_SEC" connectionId="13" xr16:uid="{0BBE8C87-E11C-451A-BD84-35D7A9DA166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LF_MM" headers="0" connectionId="14" xr16:uid="{36DCB5D9-0EFF-4CA9-9295-9A75DB90213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FRF_GOV_SEC" connectionId="7" xr16:uid="{D7B6EAB5-6E99-4E5B-9EAF-EBD93C46E88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0.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8" xr16:uid="{CFA9E90E-FB42-4539-BDDF-8D56C0F0C65E}"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1.xml><?xml version="1.0" encoding="utf-8"?>
<queryTable xmlns="http://schemas.openxmlformats.org/spreadsheetml/2006/main" xmlns:mc="http://schemas.openxmlformats.org/markup-compatibility/2006" xmlns:xr16="http://schemas.microsoft.com/office/spreadsheetml/2017/revision16" mc:Ignorable="xr16" name="TFRF_Aif_cat" headers="0" connectionId="9" xr16:uid="{A120DB24-659A-45CD-9770-523BDF65A0C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2.xml><?xml version="1.0" encoding="utf-8"?>
<queryTable xmlns="http://schemas.openxmlformats.org/spreadsheetml/2006/main" xmlns:mc="http://schemas.openxmlformats.org/markup-compatibility/2006" xmlns:xr16="http://schemas.microsoft.com/office/spreadsheetml/2017/revision16" mc:Ignorable="xr16" name="TFRFNAV" headers="0" connectionId="10" xr16:uid="{27619000-E6CA-4AA4-9654-42416FEBA15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3.xml><?xml version="1.0" encoding="utf-8"?>
<queryTable xmlns="http://schemas.openxmlformats.org/spreadsheetml/2006/main" xmlns:mc="http://schemas.openxmlformats.org/markup-compatibility/2006" xmlns:xr16="http://schemas.microsoft.com/office/spreadsheetml/2017/revision16" mc:Ignorable="xr16" name="TGSFR_GOV_SEC" connectionId="11" xr16:uid="{ACE00254-F461-4948-ABCA-FB8EC4580EC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4.xml><?xml version="1.0" encoding="utf-8"?>
<queryTable xmlns="http://schemas.openxmlformats.org/spreadsheetml/2006/main" xmlns:mc="http://schemas.openxmlformats.org/markup-compatibility/2006" xmlns:xr16="http://schemas.microsoft.com/office/spreadsheetml/2017/revision16" mc:Ignorable="xr16" name="TGSFRNAV" headers="0" connectionId="12" xr16:uid="{36AF0953-D99A-45FB-8454-BA2EF68F247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5.xml><?xml version="1.0" encoding="utf-8"?>
<queryTable xmlns="http://schemas.openxmlformats.org/spreadsheetml/2006/main" xmlns:mc="http://schemas.openxmlformats.org/markup-compatibility/2006" xmlns:xr16="http://schemas.microsoft.com/office/spreadsheetml/2017/revision16" mc:Ignorable="xr16" name="TCIGIF0426_GOV_SEC" connectionId="5" xr16:uid="{83FC28CC-7B32-4BD4-9BF3-A2C82FF2EFC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6.xml><?xml version="1.0" encoding="utf-8"?>
<queryTable xmlns="http://schemas.openxmlformats.org/spreadsheetml/2006/main" xmlns:mc="http://schemas.openxmlformats.org/markup-compatibility/2006" xmlns:xr16="http://schemas.microsoft.com/office/spreadsheetml/2017/revision16" mc:Ignorable="xr16" name="TCIGIF0426NAV" headers="0" connectionId="6" xr16:uid="{FE53238F-2FCB-44AB-ADBB-D903066DBFA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7.xml><?xml version="1.0" encoding="utf-8"?>
<queryTable xmlns="http://schemas.openxmlformats.org/spreadsheetml/2006/main" xmlns:mc="http://schemas.openxmlformats.org/markup-compatibility/2006" xmlns:xr16="http://schemas.microsoft.com/office/spreadsheetml/2017/revision16" mc:Ignorable="xr16" name="TCORPBF_GOV_SEC" connectionId="1" xr16:uid="{B673BCD5-FCE6-452B-B846-242D00786CC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8.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2" xr16:uid="{9D79FEBC-CE8D-4EDA-9904-9C2AD428E80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9.xml><?xml version="1.0" encoding="utf-8"?>
<queryTable xmlns="http://schemas.openxmlformats.org/spreadsheetml/2006/main" xmlns:mc="http://schemas.openxmlformats.org/markup-compatibility/2006" xmlns:xr16="http://schemas.microsoft.com/office/spreadsheetml/2017/revision16" mc:Ignorable="xr16" name="TCORPBF_Aif_cat" headers="0" connectionId="3" xr16:uid="{8AFB476C-EA57-4737-BB63-9E2AD1B92B8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0.xml><?xml version="1.0" encoding="utf-8"?>
<queryTable xmlns="http://schemas.openxmlformats.org/spreadsheetml/2006/main" xmlns:mc="http://schemas.openxmlformats.org/markup-compatibility/2006" xmlns:xr16="http://schemas.microsoft.com/office/spreadsheetml/2017/revision16" mc:Ignorable="xr16" name="TCORPBFNAV" headers="0" connectionId="4" xr16:uid="{07461363-9966-4F53-BF22-E5E8169CD9D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5.xml"/><Relationship Id="rId2" Type="http://schemas.openxmlformats.org/officeDocument/2006/relationships/queryTable" Target="../queryTables/queryTable4.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7.xml"/><Relationship Id="rId2" Type="http://schemas.openxmlformats.org/officeDocument/2006/relationships/queryTable" Target="../queryTables/queryTable6.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9.xml"/><Relationship Id="rId2" Type="http://schemas.openxmlformats.org/officeDocument/2006/relationships/queryTable" Target="../queryTables/queryTable8.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11.xml"/><Relationship Id="rId2" Type="http://schemas.openxmlformats.org/officeDocument/2006/relationships/queryTable" Target="../queryTables/queryTable10.xml"/><Relationship Id="rId1" Type="http://schemas.openxmlformats.org/officeDocument/2006/relationships/drawing" Target="../drawings/drawing5.xml"/><Relationship Id="rId4" Type="http://schemas.openxmlformats.org/officeDocument/2006/relationships/queryTable" Target="../queryTables/queryTable12.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14.xml"/><Relationship Id="rId2" Type="http://schemas.openxmlformats.org/officeDocument/2006/relationships/queryTable" Target="../queryTables/queryTable13.xml"/><Relationship Id="rId1" Type="http://schemas.openxmlformats.org/officeDocument/2006/relationships/drawing" Target="../drawings/drawing6.xml"/><Relationship Id="rId4" Type="http://schemas.openxmlformats.org/officeDocument/2006/relationships/queryTable" Target="../queryTables/queryTable15.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17.xml"/><Relationship Id="rId2" Type="http://schemas.openxmlformats.org/officeDocument/2006/relationships/queryTable" Target="../queryTables/queryTable16.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19.xml"/><Relationship Id="rId2" Type="http://schemas.openxmlformats.org/officeDocument/2006/relationships/queryTable" Target="../queryTables/queryTable18.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21.xml"/><Relationship Id="rId2" Type="http://schemas.openxmlformats.org/officeDocument/2006/relationships/queryTable" Target="../queryTables/queryTable20.xml"/><Relationship Id="rId1" Type="http://schemas.openxmlformats.org/officeDocument/2006/relationships/drawing" Target="../drawings/drawing9.xml"/><Relationship Id="rId5" Type="http://schemas.openxmlformats.org/officeDocument/2006/relationships/queryTable" Target="../queryTables/queryTable23.xml"/><Relationship Id="rId4" Type="http://schemas.openxmlformats.org/officeDocument/2006/relationships/queryTable" Target="../queryTables/queryTable22.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25.xml"/><Relationship Id="rId2" Type="http://schemas.openxmlformats.org/officeDocument/2006/relationships/queryTable" Target="../queryTables/queryTable24.xml"/><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27.xml"/><Relationship Id="rId2" Type="http://schemas.openxmlformats.org/officeDocument/2006/relationships/queryTable" Target="../queryTables/queryTable26.x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29.xml"/><Relationship Id="rId2" Type="http://schemas.openxmlformats.org/officeDocument/2006/relationships/queryTable" Target="../queryTables/queryTable28.xml"/><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31.xml"/><Relationship Id="rId2" Type="http://schemas.openxmlformats.org/officeDocument/2006/relationships/queryTable" Target="../queryTables/queryTable30.xml"/><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33.xml"/><Relationship Id="rId2" Type="http://schemas.openxmlformats.org/officeDocument/2006/relationships/queryTable" Target="../queryTables/queryTable32.xml"/><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35.xml"/><Relationship Id="rId2" Type="http://schemas.openxmlformats.org/officeDocument/2006/relationships/queryTable" Target="../queryTables/queryTable34.xml"/><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37.xml"/><Relationship Id="rId2" Type="http://schemas.openxmlformats.org/officeDocument/2006/relationships/queryTable" Target="../queryTables/queryTable36.xml"/><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39.xml"/><Relationship Id="rId2" Type="http://schemas.openxmlformats.org/officeDocument/2006/relationships/queryTable" Target="../queryTables/queryTable38.xml"/><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41.xml"/><Relationship Id="rId2" Type="http://schemas.openxmlformats.org/officeDocument/2006/relationships/queryTable" Target="../queryTables/queryTable40.xml"/><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43.xml"/><Relationship Id="rId2" Type="http://schemas.openxmlformats.org/officeDocument/2006/relationships/queryTable" Target="../queryTables/queryTable42.xml"/><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45.xml"/><Relationship Id="rId2" Type="http://schemas.openxmlformats.org/officeDocument/2006/relationships/queryTable" Target="../queryTables/queryTable44.xml"/><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47.xml"/><Relationship Id="rId2" Type="http://schemas.openxmlformats.org/officeDocument/2006/relationships/queryTable" Target="../queryTables/queryTable46.xml"/><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49.xml"/><Relationship Id="rId2" Type="http://schemas.openxmlformats.org/officeDocument/2006/relationships/queryTable" Target="../queryTables/queryTable48.xml"/><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51.xml"/><Relationship Id="rId2" Type="http://schemas.openxmlformats.org/officeDocument/2006/relationships/queryTable" Target="../queryTables/queryTable50.xml"/><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53.xml"/><Relationship Id="rId2" Type="http://schemas.openxmlformats.org/officeDocument/2006/relationships/queryTable" Target="../queryTables/queryTable52.xml"/><Relationship Id="rId1" Type="http://schemas.openxmlformats.org/officeDocument/2006/relationships/drawing" Target="../drawings/drawing24.xml"/><Relationship Id="rId4" Type="http://schemas.openxmlformats.org/officeDocument/2006/relationships/queryTable" Target="../queryTables/queryTable54.xml"/></Relationships>
</file>

<file path=xl/worksheets/_rels/sheet28.xml.rels><?xml version="1.0" encoding="UTF-8" standalone="yes"?>
<Relationships xmlns="http://schemas.openxmlformats.org/package/2006/relationships"><Relationship Id="rId8" Type="http://schemas.openxmlformats.org/officeDocument/2006/relationships/queryTable" Target="../queryTables/queryTable61.xml"/><Relationship Id="rId3" Type="http://schemas.openxmlformats.org/officeDocument/2006/relationships/queryTable" Target="../queryTables/queryTable56.xml"/><Relationship Id="rId7" Type="http://schemas.openxmlformats.org/officeDocument/2006/relationships/queryTable" Target="../queryTables/queryTable60.xml"/><Relationship Id="rId2" Type="http://schemas.openxmlformats.org/officeDocument/2006/relationships/queryTable" Target="../queryTables/queryTable55.xml"/><Relationship Id="rId1" Type="http://schemas.openxmlformats.org/officeDocument/2006/relationships/drawing" Target="../drawings/drawing25.xml"/><Relationship Id="rId6" Type="http://schemas.openxmlformats.org/officeDocument/2006/relationships/queryTable" Target="../queryTables/queryTable59.xml"/><Relationship Id="rId5" Type="http://schemas.openxmlformats.org/officeDocument/2006/relationships/queryTable" Target="../queryTables/queryTable58.xml"/><Relationship Id="rId4" Type="http://schemas.openxmlformats.org/officeDocument/2006/relationships/queryTable" Target="../queryTables/queryTable57.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63.xml"/><Relationship Id="rId2" Type="http://schemas.openxmlformats.org/officeDocument/2006/relationships/queryTable" Target="../queryTables/queryTable62.xml"/><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65.xml"/><Relationship Id="rId2" Type="http://schemas.openxmlformats.org/officeDocument/2006/relationships/queryTable" Target="../queryTables/queryTable64.xml"/><Relationship Id="rId1"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67.xml"/><Relationship Id="rId2" Type="http://schemas.openxmlformats.org/officeDocument/2006/relationships/queryTable" Target="../queryTables/queryTable66.xml"/><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69.xml"/><Relationship Id="rId2" Type="http://schemas.openxmlformats.org/officeDocument/2006/relationships/queryTable" Target="../queryTables/queryTable68.xml"/><Relationship Id="rId1" Type="http://schemas.openxmlformats.org/officeDocument/2006/relationships/drawing" Target="../drawings/drawing29.xml"/><Relationship Id="rId4" Type="http://schemas.openxmlformats.org/officeDocument/2006/relationships/queryTable" Target="../queryTables/queryTable70.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72.xml"/><Relationship Id="rId2" Type="http://schemas.openxmlformats.org/officeDocument/2006/relationships/queryTable" Target="../queryTables/queryTable71.xml"/><Relationship Id="rId1" Type="http://schemas.openxmlformats.org/officeDocument/2006/relationships/drawing" Target="../drawings/drawing30.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74.xml"/><Relationship Id="rId2" Type="http://schemas.openxmlformats.org/officeDocument/2006/relationships/queryTable" Target="../queryTables/queryTable73.xml"/><Relationship Id="rId1" Type="http://schemas.openxmlformats.org/officeDocument/2006/relationships/drawing" Target="../drawings/drawing31.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76.xml"/><Relationship Id="rId2" Type="http://schemas.openxmlformats.org/officeDocument/2006/relationships/queryTable" Target="../queryTables/queryTable75.xml"/><Relationship Id="rId1" Type="http://schemas.openxmlformats.org/officeDocument/2006/relationships/drawing" Target="../drawings/drawing32.xml"/><Relationship Id="rId6" Type="http://schemas.openxmlformats.org/officeDocument/2006/relationships/queryTable" Target="../queryTables/queryTable79.xml"/><Relationship Id="rId5" Type="http://schemas.openxmlformats.org/officeDocument/2006/relationships/queryTable" Target="../queryTables/queryTable78.xml"/><Relationship Id="rId4" Type="http://schemas.openxmlformats.org/officeDocument/2006/relationships/queryTable" Target="../queryTables/queryTable77.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81.xml"/><Relationship Id="rId2" Type="http://schemas.openxmlformats.org/officeDocument/2006/relationships/queryTable" Target="../queryTables/queryTable80.xml"/><Relationship Id="rId1" Type="http://schemas.openxmlformats.org/officeDocument/2006/relationships/drawing" Target="../drawings/drawing33.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83.xml"/><Relationship Id="rId2" Type="http://schemas.openxmlformats.org/officeDocument/2006/relationships/queryTable" Target="../queryTables/queryTable82.xml"/><Relationship Id="rId1" Type="http://schemas.openxmlformats.org/officeDocument/2006/relationships/drawing" Target="../drawings/drawing34.xml"/><Relationship Id="rId4" Type="http://schemas.openxmlformats.org/officeDocument/2006/relationships/queryTable" Target="../queryTables/queryTable84.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86.xml"/><Relationship Id="rId2" Type="http://schemas.openxmlformats.org/officeDocument/2006/relationships/queryTable" Target="../queryTables/queryTable85.xml"/><Relationship Id="rId1" Type="http://schemas.openxmlformats.org/officeDocument/2006/relationships/drawing" Target="../drawings/drawing35.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88.xml"/><Relationship Id="rId7" Type="http://schemas.openxmlformats.org/officeDocument/2006/relationships/queryTable" Target="../queryTables/queryTable92.xml"/><Relationship Id="rId2" Type="http://schemas.openxmlformats.org/officeDocument/2006/relationships/queryTable" Target="../queryTables/queryTable87.xml"/><Relationship Id="rId1" Type="http://schemas.openxmlformats.org/officeDocument/2006/relationships/drawing" Target="../drawings/drawing36.xml"/><Relationship Id="rId6" Type="http://schemas.openxmlformats.org/officeDocument/2006/relationships/queryTable" Target="../queryTables/queryTable91.xml"/><Relationship Id="rId5" Type="http://schemas.openxmlformats.org/officeDocument/2006/relationships/queryTable" Target="../queryTables/queryTable90.xml"/><Relationship Id="rId4" Type="http://schemas.openxmlformats.org/officeDocument/2006/relationships/queryTable" Target="../queryTables/queryTable89.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94.xml"/><Relationship Id="rId2" Type="http://schemas.openxmlformats.org/officeDocument/2006/relationships/queryTable" Target="../queryTables/queryTable93.xml"/><Relationship Id="rId1" Type="http://schemas.openxmlformats.org/officeDocument/2006/relationships/drawing" Target="../drawings/drawing37.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96.xml"/><Relationship Id="rId2" Type="http://schemas.openxmlformats.org/officeDocument/2006/relationships/queryTable" Target="../queryTables/queryTable95.xml"/><Relationship Id="rId1" Type="http://schemas.openxmlformats.org/officeDocument/2006/relationships/drawing" Target="../drawings/drawing38.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98.xml"/><Relationship Id="rId2" Type="http://schemas.openxmlformats.org/officeDocument/2006/relationships/queryTable" Target="../queryTables/queryTable97.xml"/><Relationship Id="rId1" Type="http://schemas.openxmlformats.org/officeDocument/2006/relationships/drawing" Target="../drawings/drawing39.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00.xml"/><Relationship Id="rId2" Type="http://schemas.openxmlformats.org/officeDocument/2006/relationships/queryTable" Target="../queryTables/queryTable99.xml"/><Relationship Id="rId1" Type="http://schemas.openxmlformats.org/officeDocument/2006/relationships/drawing" Target="../drawings/drawing40.xml"/><Relationship Id="rId4" Type="http://schemas.openxmlformats.org/officeDocument/2006/relationships/queryTable" Target="../queryTables/queryTable101.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03.xml"/><Relationship Id="rId2" Type="http://schemas.openxmlformats.org/officeDocument/2006/relationships/queryTable" Target="../queryTables/queryTable102.xml"/><Relationship Id="rId1" Type="http://schemas.openxmlformats.org/officeDocument/2006/relationships/drawing" Target="../drawings/drawing41.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05.xml"/><Relationship Id="rId2" Type="http://schemas.openxmlformats.org/officeDocument/2006/relationships/queryTable" Target="../queryTables/queryTable104.xml"/><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07.xml"/><Relationship Id="rId2" Type="http://schemas.openxmlformats.org/officeDocument/2006/relationships/queryTable" Target="../queryTables/queryTable106.xml"/><Relationship Id="rId1" Type="http://schemas.openxmlformats.org/officeDocument/2006/relationships/drawing" Target="../drawings/drawing43.xml"/><Relationship Id="rId4" Type="http://schemas.openxmlformats.org/officeDocument/2006/relationships/queryTable" Target="../queryTables/queryTable108.xml"/></Relationships>
</file>

<file path=xl/worksheets/_rels/sheet47.xml.rels><?xml version="1.0" encoding="UTF-8" standalone="yes"?>
<Relationships xmlns="http://schemas.openxmlformats.org/package/2006/relationships"><Relationship Id="rId8" Type="http://schemas.openxmlformats.org/officeDocument/2006/relationships/queryTable" Target="../queryTables/queryTable115.xml"/><Relationship Id="rId3" Type="http://schemas.openxmlformats.org/officeDocument/2006/relationships/queryTable" Target="../queryTables/queryTable110.xml"/><Relationship Id="rId7" Type="http://schemas.openxmlformats.org/officeDocument/2006/relationships/queryTable" Target="../queryTables/queryTable114.xml"/><Relationship Id="rId2" Type="http://schemas.openxmlformats.org/officeDocument/2006/relationships/queryTable" Target="../queryTables/queryTable109.xml"/><Relationship Id="rId1" Type="http://schemas.openxmlformats.org/officeDocument/2006/relationships/drawing" Target="../drawings/drawing44.xml"/><Relationship Id="rId6" Type="http://schemas.openxmlformats.org/officeDocument/2006/relationships/queryTable" Target="../queryTables/queryTable113.xml"/><Relationship Id="rId5" Type="http://schemas.openxmlformats.org/officeDocument/2006/relationships/queryTable" Target="../queryTables/queryTable112.xml"/><Relationship Id="rId4" Type="http://schemas.openxmlformats.org/officeDocument/2006/relationships/queryTable" Target="../queryTables/queryTable111.xml"/><Relationship Id="rId9" Type="http://schemas.openxmlformats.org/officeDocument/2006/relationships/queryTable" Target="../queryTables/queryTable116.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18.xml"/><Relationship Id="rId7" Type="http://schemas.openxmlformats.org/officeDocument/2006/relationships/queryTable" Target="../queryTables/queryTable122.xml"/><Relationship Id="rId2" Type="http://schemas.openxmlformats.org/officeDocument/2006/relationships/queryTable" Target="../queryTables/queryTable117.xml"/><Relationship Id="rId1" Type="http://schemas.openxmlformats.org/officeDocument/2006/relationships/drawing" Target="../drawings/drawing45.xml"/><Relationship Id="rId6" Type="http://schemas.openxmlformats.org/officeDocument/2006/relationships/queryTable" Target="../queryTables/queryTable121.xml"/><Relationship Id="rId5" Type="http://schemas.openxmlformats.org/officeDocument/2006/relationships/queryTable" Target="../queryTables/queryTable120.xml"/><Relationship Id="rId4" Type="http://schemas.openxmlformats.org/officeDocument/2006/relationships/queryTable" Target="../queryTables/queryTable119.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24.xml"/><Relationship Id="rId2" Type="http://schemas.openxmlformats.org/officeDocument/2006/relationships/queryTable" Target="../queryTables/queryTable123.xml"/><Relationship Id="rId1" Type="http://schemas.openxmlformats.org/officeDocument/2006/relationships/drawing" Target="../drawings/drawing46.xml"/><Relationship Id="rId4" Type="http://schemas.openxmlformats.org/officeDocument/2006/relationships/queryTable" Target="../queryTables/queryTable125.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27.xml"/><Relationship Id="rId2" Type="http://schemas.openxmlformats.org/officeDocument/2006/relationships/queryTable" Target="../queryTables/queryTable126.xml"/><Relationship Id="rId1" Type="http://schemas.openxmlformats.org/officeDocument/2006/relationships/drawing" Target="../drawings/drawing47.xml"/><Relationship Id="rId6" Type="http://schemas.openxmlformats.org/officeDocument/2006/relationships/queryTable" Target="../queryTables/queryTable130.xml"/><Relationship Id="rId5" Type="http://schemas.openxmlformats.org/officeDocument/2006/relationships/queryTable" Target="../queryTables/queryTable129.xml"/><Relationship Id="rId4" Type="http://schemas.openxmlformats.org/officeDocument/2006/relationships/queryTable" Target="../queryTables/queryTable128.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32.xml"/><Relationship Id="rId2" Type="http://schemas.openxmlformats.org/officeDocument/2006/relationships/queryTable" Target="../queryTables/queryTable131.xml"/><Relationship Id="rId1" Type="http://schemas.openxmlformats.org/officeDocument/2006/relationships/drawing" Target="../drawings/drawing48.xml"/><Relationship Id="rId6" Type="http://schemas.openxmlformats.org/officeDocument/2006/relationships/queryTable" Target="../queryTables/queryTable135.xml"/><Relationship Id="rId5" Type="http://schemas.openxmlformats.org/officeDocument/2006/relationships/queryTable" Target="../queryTables/queryTable134.xml"/><Relationship Id="rId4" Type="http://schemas.openxmlformats.org/officeDocument/2006/relationships/queryTable" Target="../queryTables/queryTable133.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37.xml"/><Relationship Id="rId7" Type="http://schemas.openxmlformats.org/officeDocument/2006/relationships/queryTable" Target="../queryTables/queryTable141.xml"/><Relationship Id="rId2" Type="http://schemas.openxmlformats.org/officeDocument/2006/relationships/queryTable" Target="../queryTables/queryTable136.xml"/><Relationship Id="rId1" Type="http://schemas.openxmlformats.org/officeDocument/2006/relationships/drawing" Target="../drawings/drawing49.xml"/><Relationship Id="rId6" Type="http://schemas.openxmlformats.org/officeDocument/2006/relationships/queryTable" Target="../queryTables/queryTable140.xml"/><Relationship Id="rId5" Type="http://schemas.openxmlformats.org/officeDocument/2006/relationships/queryTable" Target="../queryTables/queryTable139.xml"/><Relationship Id="rId4" Type="http://schemas.openxmlformats.org/officeDocument/2006/relationships/queryTable" Target="../queryTables/queryTable138.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43.xml"/><Relationship Id="rId2" Type="http://schemas.openxmlformats.org/officeDocument/2006/relationships/queryTable" Target="../queryTables/queryTable142.xml"/><Relationship Id="rId1" Type="http://schemas.openxmlformats.org/officeDocument/2006/relationships/drawing" Target="../drawings/drawing50.xml"/></Relationships>
</file>

<file path=xl/worksheets/_rels/sheet54.xml.rels><?xml version="1.0" encoding="UTF-8" standalone="yes"?>
<Relationships xmlns="http://schemas.openxmlformats.org/package/2006/relationships"><Relationship Id="rId3" Type="http://schemas.openxmlformats.org/officeDocument/2006/relationships/queryTable" Target="../queryTables/queryTable145.xml"/><Relationship Id="rId2" Type="http://schemas.openxmlformats.org/officeDocument/2006/relationships/queryTable" Target="../queryTables/queryTable144.xml"/><Relationship Id="rId1" Type="http://schemas.openxmlformats.org/officeDocument/2006/relationships/drawing" Target="../drawings/drawing51.xml"/><Relationship Id="rId5" Type="http://schemas.openxmlformats.org/officeDocument/2006/relationships/queryTable" Target="../queryTables/queryTable147.xml"/><Relationship Id="rId4" Type="http://schemas.openxmlformats.org/officeDocument/2006/relationships/queryTable" Target="../queryTables/queryTable146.xml"/></Relationships>
</file>

<file path=xl/worksheets/_rels/sheet55.xml.rels><?xml version="1.0" encoding="UTF-8" standalone="yes"?>
<Relationships xmlns="http://schemas.openxmlformats.org/package/2006/relationships"><Relationship Id="rId3" Type="http://schemas.openxmlformats.org/officeDocument/2006/relationships/queryTable" Target="../queryTables/queryTable149.xml"/><Relationship Id="rId2" Type="http://schemas.openxmlformats.org/officeDocument/2006/relationships/queryTable" Target="../queryTables/queryTable148.xml"/><Relationship Id="rId1" Type="http://schemas.openxmlformats.org/officeDocument/2006/relationships/drawing" Target="../drawings/drawing52.xml"/><Relationship Id="rId4" Type="http://schemas.openxmlformats.org/officeDocument/2006/relationships/queryTable" Target="../queryTables/queryTable150.xml"/></Relationships>
</file>

<file path=xl/worksheets/_rels/sheet56.xml.rels><?xml version="1.0" encoding="UTF-8" standalone="yes"?>
<Relationships xmlns="http://schemas.openxmlformats.org/package/2006/relationships"><Relationship Id="rId3" Type="http://schemas.openxmlformats.org/officeDocument/2006/relationships/queryTable" Target="../queryTables/queryTable152.xml"/><Relationship Id="rId2" Type="http://schemas.openxmlformats.org/officeDocument/2006/relationships/queryTable" Target="../queryTables/queryTable151.xml"/><Relationship Id="rId1" Type="http://schemas.openxmlformats.org/officeDocument/2006/relationships/drawing" Target="../drawings/drawing53.xml"/></Relationships>
</file>

<file path=xl/worksheets/_rels/sheet57.xml.rels><?xml version="1.0" encoding="UTF-8" standalone="yes"?>
<Relationships xmlns="http://schemas.openxmlformats.org/package/2006/relationships"><Relationship Id="rId3" Type="http://schemas.openxmlformats.org/officeDocument/2006/relationships/queryTable" Target="../queryTables/queryTable154.xml"/><Relationship Id="rId2" Type="http://schemas.openxmlformats.org/officeDocument/2006/relationships/queryTable" Target="../queryTables/queryTable153.xml"/><Relationship Id="rId1" Type="http://schemas.openxmlformats.org/officeDocument/2006/relationships/drawing" Target="../drawings/drawing54.xml"/></Relationships>
</file>

<file path=xl/worksheets/_rels/sheet58.xml.rels><?xml version="1.0" encoding="UTF-8" standalone="yes"?>
<Relationships xmlns="http://schemas.openxmlformats.org/package/2006/relationships"><Relationship Id="rId3" Type="http://schemas.openxmlformats.org/officeDocument/2006/relationships/queryTable" Target="../queryTables/queryTable156.xml"/><Relationship Id="rId2" Type="http://schemas.openxmlformats.org/officeDocument/2006/relationships/queryTable" Target="../queryTables/queryTable155.xml"/><Relationship Id="rId1" Type="http://schemas.openxmlformats.org/officeDocument/2006/relationships/drawing" Target="../drawings/drawing55.xml"/><Relationship Id="rId5" Type="http://schemas.openxmlformats.org/officeDocument/2006/relationships/queryTable" Target="../queryTables/queryTable158.xml"/><Relationship Id="rId4" Type="http://schemas.openxmlformats.org/officeDocument/2006/relationships/queryTable" Target="../queryTables/queryTable157.xml"/></Relationships>
</file>

<file path=xl/worksheets/_rels/sheet59.xml.rels><?xml version="1.0" encoding="UTF-8" standalone="yes"?>
<Relationships xmlns="http://schemas.openxmlformats.org/package/2006/relationships"><Relationship Id="rId3" Type="http://schemas.openxmlformats.org/officeDocument/2006/relationships/queryTable" Target="../queryTables/queryTable160.xml"/><Relationship Id="rId2" Type="http://schemas.openxmlformats.org/officeDocument/2006/relationships/queryTable" Target="../queryTables/queryTable159.xml"/><Relationship Id="rId1" Type="http://schemas.openxmlformats.org/officeDocument/2006/relationships/drawing" Target="../drawings/drawing56.xml"/><Relationship Id="rId5" Type="http://schemas.openxmlformats.org/officeDocument/2006/relationships/queryTable" Target="../queryTables/queryTable162.xml"/><Relationship Id="rId4" Type="http://schemas.openxmlformats.org/officeDocument/2006/relationships/queryTable" Target="../queryTables/queryTable161.xml"/></Relationships>
</file>

<file path=xl/worksheets/_rels/sheet60.xml.rels><?xml version="1.0" encoding="UTF-8" standalone="yes"?>
<Relationships xmlns="http://schemas.openxmlformats.org/package/2006/relationships"><Relationship Id="rId3" Type="http://schemas.openxmlformats.org/officeDocument/2006/relationships/queryTable" Target="../queryTables/queryTable164.xml"/><Relationship Id="rId2" Type="http://schemas.openxmlformats.org/officeDocument/2006/relationships/queryTable" Target="../queryTables/queryTable163.xml"/><Relationship Id="rId1" Type="http://schemas.openxmlformats.org/officeDocument/2006/relationships/drawing" Target="../drawings/drawing57.xml"/></Relationships>
</file>

<file path=xl/worksheets/_rels/sheet61.xml.rels><?xml version="1.0" encoding="UTF-8" standalone="yes"?>
<Relationships xmlns="http://schemas.openxmlformats.org/package/2006/relationships"><Relationship Id="rId3" Type="http://schemas.openxmlformats.org/officeDocument/2006/relationships/queryTable" Target="../queryTables/queryTable166.xml"/><Relationship Id="rId2" Type="http://schemas.openxmlformats.org/officeDocument/2006/relationships/queryTable" Target="../queryTables/queryTable165.xml"/><Relationship Id="rId1" Type="http://schemas.openxmlformats.org/officeDocument/2006/relationships/drawing" Target="../drawings/drawing58.xml"/></Relationships>
</file>

<file path=xl/worksheets/_rels/sheet62.xml.rels><?xml version="1.0" encoding="UTF-8" standalone="yes"?>
<Relationships xmlns="http://schemas.openxmlformats.org/package/2006/relationships"><Relationship Id="rId3" Type="http://schemas.openxmlformats.org/officeDocument/2006/relationships/queryTable" Target="../queryTables/queryTable168.xml"/><Relationship Id="rId2" Type="http://schemas.openxmlformats.org/officeDocument/2006/relationships/queryTable" Target="../queryTables/queryTable167.xml"/><Relationship Id="rId1" Type="http://schemas.openxmlformats.org/officeDocument/2006/relationships/drawing" Target="../drawings/drawing59.xml"/><Relationship Id="rId5" Type="http://schemas.openxmlformats.org/officeDocument/2006/relationships/queryTable" Target="../queryTables/queryTable170.xml"/><Relationship Id="rId4" Type="http://schemas.openxmlformats.org/officeDocument/2006/relationships/queryTable" Target="../queryTables/queryTable16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05667-13AA-4D6D-A0B8-FDA1ECCAC4EF}">
  <sheetPr codeName="Sheet64"/>
  <dimension ref="A1:IV71"/>
  <sheetViews>
    <sheetView tabSelected="1" workbookViewId="0">
      <selection sqref="A1:C1"/>
    </sheetView>
  </sheetViews>
  <sheetFormatPr defaultColWidth="9.140625" defaultRowHeight="15" x14ac:dyDescent="0.25"/>
  <cols>
    <col min="1" max="1" width="16.7109375" style="11" bestFit="1" customWidth="1"/>
    <col min="2" max="2" width="14.5703125" style="11" bestFit="1" customWidth="1"/>
    <col min="3" max="3" width="129.85546875" style="11" customWidth="1"/>
    <col min="4" max="16384" width="9.140625" style="11"/>
  </cols>
  <sheetData>
    <row r="1" spans="1:3" x14ac:dyDescent="0.25">
      <c r="A1" s="186" t="s">
        <v>0</v>
      </c>
      <c r="B1" s="186"/>
      <c r="C1" s="186"/>
    </row>
    <row r="2" spans="1:3" x14ac:dyDescent="0.25">
      <c r="A2" s="17" t="s">
        <v>1</v>
      </c>
      <c r="B2" s="17" t="s">
        <v>2</v>
      </c>
      <c r="C2" s="17" t="s">
        <v>3</v>
      </c>
    </row>
    <row r="3" spans="1:3" x14ac:dyDescent="0.25">
      <c r="A3" s="45" t="s">
        <v>31</v>
      </c>
      <c r="B3" s="45" t="s">
        <v>32</v>
      </c>
      <c r="C3" s="45" t="s">
        <v>33</v>
      </c>
    </row>
    <row r="4" spans="1:3" x14ac:dyDescent="0.25">
      <c r="A4" s="45" t="s">
        <v>31</v>
      </c>
      <c r="B4" s="45" t="s">
        <v>34</v>
      </c>
      <c r="C4" s="45" t="s">
        <v>35</v>
      </c>
    </row>
    <row r="5" spans="1:3" x14ac:dyDescent="0.25">
      <c r="A5" s="45" t="s">
        <v>31</v>
      </c>
      <c r="B5" s="45" t="s">
        <v>36</v>
      </c>
      <c r="C5" s="45" t="s">
        <v>37</v>
      </c>
    </row>
    <row r="6" spans="1:3" x14ac:dyDescent="0.25">
      <c r="A6" s="45" t="s">
        <v>31</v>
      </c>
      <c r="B6" s="45" t="s">
        <v>38</v>
      </c>
      <c r="C6" s="45" t="s">
        <v>39</v>
      </c>
    </row>
    <row r="7" spans="1:3" x14ac:dyDescent="0.25">
      <c r="A7" s="45" t="s">
        <v>4</v>
      </c>
      <c r="B7" s="45" t="s">
        <v>5</v>
      </c>
      <c r="C7" s="45" t="s">
        <v>6</v>
      </c>
    </row>
    <row r="8" spans="1:3" x14ac:dyDescent="0.25">
      <c r="A8" s="45" t="s">
        <v>4</v>
      </c>
      <c r="B8" s="45" t="s">
        <v>7</v>
      </c>
      <c r="C8" s="45" t="s">
        <v>8</v>
      </c>
    </row>
    <row r="9" spans="1:3" x14ac:dyDescent="0.25">
      <c r="A9" s="45" t="s">
        <v>31</v>
      </c>
      <c r="B9" s="45" t="s">
        <v>40</v>
      </c>
      <c r="C9" s="45" t="s">
        <v>41</v>
      </c>
    </row>
    <row r="10" spans="1:3" x14ac:dyDescent="0.25">
      <c r="A10" s="45" t="s">
        <v>31</v>
      </c>
      <c r="B10" s="45" t="s">
        <v>42</v>
      </c>
      <c r="C10" s="45" t="s">
        <v>43</v>
      </c>
    </row>
    <row r="11" spans="1:3" x14ac:dyDescent="0.25">
      <c r="A11" s="45" t="s">
        <v>31</v>
      </c>
      <c r="B11" s="45" t="s">
        <v>44</v>
      </c>
      <c r="C11" s="45" t="s">
        <v>45</v>
      </c>
    </row>
    <row r="12" spans="1:3" x14ac:dyDescent="0.25">
      <c r="A12" s="45" t="s">
        <v>31</v>
      </c>
      <c r="B12" s="45" t="s">
        <v>46</v>
      </c>
      <c r="C12" s="45" t="s">
        <v>47</v>
      </c>
    </row>
    <row r="13" spans="1:3" x14ac:dyDescent="0.25">
      <c r="A13" s="45" t="s">
        <v>31</v>
      </c>
      <c r="B13" s="45" t="s">
        <v>48</v>
      </c>
      <c r="C13" s="45" t="s">
        <v>49</v>
      </c>
    </row>
    <row r="14" spans="1:3" x14ac:dyDescent="0.25">
      <c r="A14" s="45" t="s">
        <v>31</v>
      </c>
      <c r="B14" s="45" t="s">
        <v>50</v>
      </c>
      <c r="C14" s="45" t="s">
        <v>51</v>
      </c>
    </row>
    <row r="15" spans="1:3" x14ac:dyDescent="0.25">
      <c r="A15" s="45" t="s">
        <v>31</v>
      </c>
      <c r="B15" s="45" t="s">
        <v>52</v>
      </c>
      <c r="C15" s="45" t="s">
        <v>53</v>
      </c>
    </row>
    <row r="16" spans="1:3" x14ac:dyDescent="0.25">
      <c r="A16" s="45" t="s">
        <v>4</v>
      </c>
      <c r="B16" s="45" t="s">
        <v>9</v>
      </c>
      <c r="C16" s="45" t="s">
        <v>10</v>
      </c>
    </row>
    <row r="17" spans="1:3" x14ac:dyDescent="0.25">
      <c r="A17" s="45" t="s">
        <v>31</v>
      </c>
      <c r="B17" s="45" t="s">
        <v>54</v>
      </c>
      <c r="C17" s="45" t="s">
        <v>55</v>
      </c>
    </row>
    <row r="18" spans="1:3" x14ac:dyDescent="0.25">
      <c r="A18" s="45" t="s">
        <v>4</v>
      </c>
      <c r="B18" s="45" t="s">
        <v>11</v>
      </c>
      <c r="C18" s="45" t="s">
        <v>12</v>
      </c>
    </row>
    <row r="19" spans="1:3" x14ac:dyDescent="0.25">
      <c r="A19" s="11" t="s">
        <v>1503</v>
      </c>
      <c r="B19" s="11" t="s">
        <v>121</v>
      </c>
      <c r="C19" s="11" t="s">
        <v>122</v>
      </c>
    </row>
    <row r="20" spans="1:3" x14ac:dyDescent="0.25">
      <c r="A20" s="45" t="s">
        <v>31</v>
      </c>
      <c r="B20" s="45" t="s">
        <v>56</v>
      </c>
      <c r="C20" s="45" t="s">
        <v>57</v>
      </c>
    </row>
    <row r="21" spans="1:3" x14ac:dyDescent="0.25">
      <c r="A21" s="45" t="s">
        <v>31</v>
      </c>
      <c r="B21" s="45" t="s">
        <v>58</v>
      </c>
      <c r="C21" s="45" t="s">
        <v>59</v>
      </c>
    </row>
    <row r="22" spans="1:3" x14ac:dyDescent="0.25">
      <c r="A22" s="45" t="s">
        <v>31</v>
      </c>
      <c r="B22" s="45" t="s">
        <v>60</v>
      </c>
      <c r="C22" s="45" t="s">
        <v>61</v>
      </c>
    </row>
    <row r="23" spans="1:3" x14ac:dyDescent="0.25">
      <c r="A23" s="45" t="s">
        <v>31</v>
      </c>
      <c r="B23" s="45" t="s">
        <v>62</v>
      </c>
      <c r="C23" s="45" t="s">
        <v>63</v>
      </c>
    </row>
    <row r="24" spans="1:3" x14ac:dyDescent="0.25">
      <c r="A24" s="45" t="s">
        <v>31</v>
      </c>
      <c r="B24" s="45" t="s">
        <v>64</v>
      </c>
      <c r="C24" s="45" t="s">
        <v>65</v>
      </c>
    </row>
    <row r="25" spans="1:3" x14ac:dyDescent="0.25">
      <c r="A25" s="45" t="s">
        <v>31</v>
      </c>
      <c r="B25" s="45" t="s">
        <v>66</v>
      </c>
      <c r="C25" s="45" t="s">
        <v>67</v>
      </c>
    </row>
    <row r="26" spans="1:3" x14ac:dyDescent="0.25">
      <c r="A26" s="45" t="s">
        <v>31</v>
      </c>
      <c r="B26" s="45" t="s">
        <v>68</v>
      </c>
      <c r="C26" s="45" t="s">
        <v>69</v>
      </c>
    </row>
    <row r="27" spans="1:3" x14ac:dyDescent="0.25">
      <c r="A27" s="45" t="s">
        <v>31</v>
      </c>
      <c r="B27" s="45" t="s">
        <v>70</v>
      </c>
      <c r="C27" s="45" t="s">
        <v>71</v>
      </c>
    </row>
    <row r="28" spans="1:3" x14ac:dyDescent="0.25">
      <c r="A28" s="45" t="s">
        <v>118</v>
      </c>
      <c r="B28" s="45" t="s">
        <v>119</v>
      </c>
      <c r="C28" s="45" t="s">
        <v>120</v>
      </c>
    </row>
    <row r="29" spans="1:3" x14ac:dyDescent="0.25">
      <c r="A29" s="45" t="s">
        <v>31</v>
      </c>
      <c r="B29" s="45" t="s">
        <v>72</v>
      </c>
      <c r="C29" s="45" t="s">
        <v>73</v>
      </c>
    </row>
    <row r="30" spans="1:3" x14ac:dyDescent="0.25">
      <c r="A30" s="45" t="s">
        <v>4</v>
      </c>
      <c r="B30" s="45" t="s">
        <v>13</v>
      </c>
      <c r="C30" s="45" t="s">
        <v>14</v>
      </c>
    </row>
    <row r="31" spans="1:3" x14ac:dyDescent="0.25">
      <c r="A31" s="45" t="s">
        <v>31</v>
      </c>
      <c r="B31" s="45" t="s">
        <v>74</v>
      </c>
      <c r="C31" s="45" t="s">
        <v>75</v>
      </c>
    </row>
    <row r="32" spans="1:3" x14ac:dyDescent="0.25">
      <c r="A32" s="45" t="s">
        <v>31</v>
      </c>
      <c r="B32" s="45" t="s">
        <v>76</v>
      </c>
      <c r="C32" s="45" t="s">
        <v>77</v>
      </c>
    </row>
    <row r="33" spans="1:3" x14ac:dyDescent="0.25">
      <c r="A33" s="45" t="s">
        <v>31</v>
      </c>
      <c r="B33" s="45" t="s">
        <v>78</v>
      </c>
      <c r="C33" s="45" t="s">
        <v>79</v>
      </c>
    </row>
    <row r="34" spans="1:3" x14ac:dyDescent="0.25">
      <c r="A34" s="45" t="s">
        <v>31</v>
      </c>
      <c r="B34" s="45" t="s">
        <v>80</v>
      </c>
      <c r="C34" s="45" t="s">
        <v>81</v>
      </c>
    </row>
    <row r="35" spans="1:3" x14ac:dyDescent="0.25">
      <c r="A35" s="45" t="s">
        <v>31</v>
      </c>
      <c r="B35" s="45" t="s">
        <v>82</v>
      </c>
      <c r="C35" s="45" t="s">
        <v>83</v>
      </c>
    </row>
    <row r="36" spans="1:3" x14ac:dyDescent="0.25">
      <c r="A36" s="45" t="s">
        <v>31</v>
      </c>
      <c r="B36" s="45" t="s">
        <v>84</v>
      </c>
      <c r="C36" s="45" t="s">
        <v>85</v>
      </c>
    </row>
    <row r="37" spans="1:3" x14ac:dyDescent="0.25">
      <c r="A37" s="45" t="s">
        <v>4</v>
      </c>
      <c r="B37" s="45" t="s">
        <v>15</v>
      </c>
      <c r="C37" s="45" t="s">
        <v>16</v>
      </c>
    </row>
    <row r="38" spans="1:3" x14ac:dyDescent="0.25">
      <c r="A38" s="45" t="s">
        <v>4</v>
      </c>
      <c r="B38" s="45" t="s">
        <v>17</v>
      </c>
      <c r="C38" s="45" t="s">
        <v>18</v>
      </c>
    </row>
    <row r="39" spans="1:3" x14ac:dyDescent="0.25">
      <c r="A39" s="45" t="s">
        <v>31</v>
      </c>
      <c r="B39" s="45" t="s">
        <v>86</v>
      </c>
      <c r="C39" s="45" t="s">
        <v>87</v>
      </c>
    </row>
    <row r="40" spans="1:3" x14ac:dyDescent="0.25">
      <c r="A40" s="45" t="s">
        <v>31</v>
      </c>
      <c r="B40" s="45" t="s">
        <v>88</v>
      </c>
      <c r="C40" s="45" t="s">
        <v>89</v>
      </c>
    </row>
    <row r="41" spans="1:3" x14ac:dyDescent="0.25">
      <c r="A41" s="45" t="s">
        <v>31</v>
      </c>
      <c r="B41" s="45" t="s">
        <v>90</v>
      </c>
      <c r="C41" s="45" t="s">
        <v>91</v>
      </c>
    </row>
    <row r="42" spans="1:3" x14ac:dyDescent="0.25">
      <c r="A42" s="45" t="s">
        <v>31</v>
      </c>
      <c r="B42" s="45" t="s">
        <v>92</v>
      </c>
      <c r="C42" s="45" t="s">
        <v>93</v>
      </c>
    </row>
    <row r="43" spans="1:3" x14ac:dyDescent="0.25">
      <c r="A43" s="45" t="s">
        <v>31</v>
      </c>
      <c r="B43" s="45" t="s">
        <v>94</v>
      </c>
      <c r="C43" s="45" t="s">
        <v>95</v>
      </c>
    </row>
    <row r="44" spans="1:3" x14ac:dyDescent="0.25">
      <c r="A44" s="45" t="s">
        <v>31</v>
      </c>
      <c r="B44" s="45" t="s">
        <v>96</v>
      </c>
      <c r="C44" s="45" t="s">
        <v>97</v>
      </c>
    </row>
    <row r="45" spans="1:3" x14ac:dyDescent="0.25">
      <c r="A45" s="45" t="s">
        <v>4</v>
      </c>
      <c r="B45" s="45" t="s">
        <v>19</v>
      </c>
      <c r="C45" s="45" t="s">
        <v>20</v>
      </c>
    </row>
    <row r="46" spans="1:3" x14ac:dyDescent="0.25">
      <c r="A46" s="45" t="s">
        <v>31</v>
      </c>
      <c r="B46" s="45" t="s">
        <v>98</v>
      </c>
      <c r="C46" s="45" t="s">
        <v>99</v>
      </c>
    </row>
    <row r="47" spans="1:3" x14ac:dyDescent="0.25">
      <c r="A47" s="45" t="s">
        <v>31</v>
      </c>
      <c r="B47" s="45" t="s">
        <v>100</v>
      </c>
      <c r="C47" s="45" t="s">
        <v>101</v>
      </c>
    </row>
    <row r="48" spans="1:3" x14ac:dyDescent="0.25">
      <c r="A48" s="45" t="s">
        <v>4</v>
      </c>
      <c r="B48" s="45" t="s">
        <v>21</v>
      </c>
      <c r="C48" s="45" t="s">
        <v>22</v>
      </c>
    </row>
    <row r="49" spans="1:256" x14ac:dyDescent="0.25">
      <c r="A49" s="45" t="s">
        <v>31</v>
      </c>
      <c r="B49" s="45" t="s">
        <v>102</v>
      </c>
      <c r="C49" s="45" t="s">
        <v>103</v>
      </c>
    </row>
    <row r="50" spans="1:256" x14ac:dyDescent="0.25">
      <c r="A50" s="45" t="s">
        <v>31</v>
      </c>
      <c r="B50" s="45" t="s">
        <v>104</v>
      </c>
      <c r="C50" s="45" t="s">
        <v>105</v>
      </c>
    </row>
    <row r="51" spans="1:256" x14ac:dyDescent="0.25">
      <c r="A51" s="45" t="s">
        <v>4</v>
      </c>
      <c r="B51" s="45" t="s">
        <v>23</v>
      </c>
      <c r="C51" s="45" t="s">
        <v>24</v>
      </c>
    </row>
    <row r="52" spans="1:256" x14ac:dyDescent="0.25">
      <c r="A52" s="45" t="s">
        <v>31</v>
      </c>
      <c r="B52" s="45" t="s">
        <v>106</v>
      </c>
      <c r="C52" s="45" t="s">
        <v>107</v>
      </c>
    </row>
    <row r="53" spans="1:256" x14ac:dyDescent="0.25">
      <c r="A53" s="45" t="s">
        <v>31</v>
      </c>
      <c r="B53" s="45" t="s">
        <v>108</v>
      </c>
      <c r="C53" s="45" t="s">
        <v>109</v>
      </c>
    </row>
    <row r="54" spans="1:256" x14ac:dyDescent="0.25">
      <c r="A54" s="45" t="s">
        <v>31</v>
      </c>
      <c r="B54" s="45" t="s">
        <v>110</v>
      </c>
      <c r="C54" s="45" t="s">
        <v>111</v>
      </c>
    </row>
    <row r="55" spans="1:256" x14ac:dyDescent="0.25">
      <c r="A55" s="45" t="s">
        <v>4</v>
      </c>
      <c r="B55" s="45" t="s">
        <v>25</v>
      </c>
      <c r="C55" s="45" t="s">
        <v>26</v>
      </c>
    </row>
    <row r="56" spans="1:256" x14ac:dyDescent="0.25">
      <c r="A56" s="11" t="s">
        <v>1503</v>
      </c>
      <c r="B56" s="11" t="s">
        <v>123</v>
      </c>
      <c r="C56" s="11" t="s">
        <v>124</v>
      </c>
    </row>
    <row r="57" spans="1:256" x14ac:dyDescent="0.25">
      <c r="A57" s="45" t="s">
        <v>31</v>
      </c>
      <c r="B57" s="45" t="s">
        <v>112</v>
      </c>
      <c r="C57" s="45" t="s">
        <v>113</v>
      </c>
    </row>
    <row r="58" spans="1:256" x14ac:dyDescent="0.25">
      <c r="A58" s="45" t="s">
        <v>31</v>
      </c>
      <c r="B58" s="45" t="s">
        <v>114</v>
      </c>
      <c r="C58" s="45" t="s">
        <v>115</v>
      </c>
    </row>
    <row r="59" spans="1:256" x14ac:dyDescent="0.25">
      <c r="A59" s="45" t="s">
        <v>4</v>
      </c>
      <c r="B59" s="45" t="s">
        <v>27</v>
      </c>
      <c r="C59" s="45" t="s">
        <v>28</v>
      </c>
    </row>
    <row r="60" spans="1:256" x14ac:dyDescent="0.25">
      <c r="A60" s="45" t="s">
        <v>4</v>
      </c>
      <c r="B60" s="45" t="s">
        <v>29</v>
      </c>
      <c r="C60" s="45" t="s">
        <v>30</v>
      </c>
    </row>
    <row r="61" spans="1:256" x14ac:dyDescent="0.25">
      <c r="A61" s="45" t="s">
        <v>31</v>
      </c>
      <c r="B61" s="45" t="s">
        <v>116</v>
      </c>
      <c r="C61" s="45" t="s">
        <v>117</v>
      </c>
    </row>
    <row r="64" spans="1:256" x14ac:dyDescent="0.25">
      <c r="A64" s="187" t="s">
        <v>3494</v>
      </c>
      <c r="B64" s="41">
        <v>1</v>
      </c>
      <c r="C64" s="7" t="s">
        <v>3497</v>
      </c>
      <c r="D64" s="54"/>
      <c r="E64" s="54"/>
      <c r="F64" s="54"/>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54"/>
      <c r="BK64" s="54"/>
      <c r="BL64" s="54"/>
      <c r="BM64" s="54"/>
      <c r="BN64" s="54"/>
      <c r="BO64" s="54"/>
      <c r="BP64" s="54"/>
      <c r="BQ64" s="54"/>
      <c r="BR64" s="54"/>
      <c r="BS64" s="54"/>
      <c r="BT64" s="54"/>
      <c r="BU64" s="54"/>
      <c r="BV64" s="54"/>
      <c r="BW64" s="54"/>
      <c r="BX64" s="54"/>
      <c r="BY64" s="54"/>
      <c r="BZ64" s="54"/>
      <c r="CA64" s="54"/>
      <c r="CB64" s="54"/>
      <c r="CC64" s="54"/>
      <c r="CD64" s="54"/>
      <c r="CE64" s="54"/>
      <c r="CF64" s="54"/>
      <c r="CG64" s="54"/>
      <c r="CH64" s="54"/>
      <c r="CI64" s="54"/>
      <c r="CJ64" s="54"/>
      <c r="CK64" s="54"/>
      <c r="CL64" s="54"/>
      <c r="CM64" s="54"/>
      <c r="CN64" s="54"/>
      <c r="CO64" s="54"/>
      <c r="CP64" s="54"/>
      <c r="CQ64" s="54"/>
      <c r="CR64" s="54"/>
      <c r="CS64" s="54"/>
      <c r="CT64" s="54"/>
      <c r="CU64" s="54"/>
      <c r="CV64" s="54"/>
      <c r="CW64" s="54"/>
      <c r="CX64" s="54"/>
      <c r="CY64" s="54"/>
      <c r="CZ64" s="54"/>
      <c r="DA64" s="54"/>
      <c r="DB64" s="54"/>
      <c r="DC64" s="54"/>
      <c r="DD64" s="54"/>
      <c r="DE64" s="54"/>
      <c r="DF64" s="54"/>
      <c r="DG64" s="54"/>
      <c r="DH64" s="54"/>
      <c r="DI64" s="54"/>
      <c r="DJ64" s="54"/>
      <c r="DK64" s="54"/>
      <c r="DL64" s="54"/>
      <c r="DM64" s="54"/>
      <c r="DN64" s="54"/>
      <c r="DO64" s="54"/>
      <c r="DP64" s="54"/>
      <c r="DQ64" s="54"/>
      <c r="DR64" s="54"/>
      <c r="DS64" s="54"/>
      <c r="DT64" s="54"/>
      <c r="DU64" s="54"/>
      <c r="DV64" s="54"/>
      <c r="DW64" s="54"/>
      <c r="DX64" s="54"/>
      <c r="DY64" s="54"/>
      <c r="DZ64" s="54"/>
      <c r="EA64" s="54"/>
      <c r="EB64" s="54"/>
      <c r="EC64" s="54"/>
      <c r="ED64" s="54"/>
      <c r="EE64" s="54"/>
      <c r="EF64" s="54"/>
      <c r="EG64" s="54"/>
      <c r="EH64" s="54"/>
      <c r="EI64" s="54"/>
      <c r="EJ64" s="54"/>
      <c r="EK64" s="54"/>
      <c r="EL64" s="54"/>
      <c r="EM64" s="54"/>
      <c r="EN64" s="54"/>
      <c r="EO64" s="54"/>
      <c r="EP64" s="54"/>
      <c r="EQ64" s="54"/>
      <c r="ER64" s="54"/>
      <c r="ES64" s="54"/>
      <c r="ET64" s="54"/>
      <c r="EU64" s="54"/>
      <c r="EV64" s="54"/>
      <c r="EW64" s="54"/>
      <c r="EX64" s="54"/>
      <c r="EY64" s="54"/>
      <c r="EZ64" s="54"/>
      <c r="FA64" s="54"/>
      <c r="FB64" s="54"/>
      <c r="FC64" s="54"/>
      <c r="FD64" s="54"/>
      <c r="FE64" s="54"/>
      <c r="FF64" s="54"/>
      <c r="FG64" s="54"/>
      <c r="FH64" s="54"/>
      <c r="FI64" s="54"/>
      <c r="FJ64" s="54"/>
      <c r="FK64" s="54"/>
      <c r="FL64" s="54"/>
      <c r="FM64" s="54"/>
      <c r="FN64" s="54"/>
      <c r="FO64" s="54"/>
      <c r="FP64" s="54"/>
      <c r="FQ64" s="54"/>
      <c r="FR64" s="54"/>
      <c r="FS64" s="54"/>
      <c r="FT64" s="54"/>
      <c r="FU64" s="54"/>
      <c r="FV64" s="54"/>
      <c r="FW64" s="54"/>
      <c r="FX64" s="54"/>
      <c r="FY64" s="54"/>
      <c r="FZ64" s="54"/>
      <c r="GA64" s="54"/>
      <c r="GB64" s="54"/>
      <c r="GC64" s="54"/>
      <c r="GD64" s="54"/>
      <c r="GE64" s="54"/>
      <c r="GF64" s="54"/>
      <c r="GG64" s="54"/>
      <c r="GH64" s="54"/>
      <c r="GI64" s="54"/>
      <c r="GJ64" s="54"/>
      <c r="GK64" s="54"/>
      <c r="GL64" s="54"/>
      <c r="GM64" s="54"/>
      <c r="GN64" s="54"/>
      <c r="GO64" s="54"/>
      <c r="GP64" s="54"/>
      <c r="GQ64" s="54"/>
      <c r="GR64" s="54"/>
      <c r="GS64" s="54"/>
      <c r="GT64" s="54"/>
      <c r="GU64" s="54"/>
      <c r="GV64" s="54"/>
      <c r="GW64" s="54"/>
      <c r="GX64" s="54"/>
      <c r="GY64" s="54"/>
      <c r="GZ64" s="54"/>
      <c r="HA64" s="54"/>
      <c r="HB64" s="54"/>
      <c r="HC64" s="54"/>
      <c r="HD64" s="54"/>
      <c r="HE64" s="54"/>
      <c r="HF64" s="54"/>
      <c r="HG64" s="54"/>
      <c r="HH64" s="54"/>
      <c r="HI64" s="54"/>
      <c r="HJ64" s="54"/>
      <c r="HK64" s="54"/>
      <c r="HL64" s="54"/>
      <c r="HM64" s="54"/>
      <c r="HN64" s="54"/>
      <c r="HO64" s="54"/>
      <c r="HP64" s="54"/>
      <c r="HQ64" s="54"/>
      <c r="HR64" s="54"/>
      <c r="HS64" s="54"/>
      <c r="HT64" s="54"/>
      <c r="HU64" s="54"/>
      <c r="HV64" s="54"/>
      <c r="HW64" s="54"/>
      <c r="HX64" s="54"/>
      <c r="HY64" s="54"/>
      <c r="HZ64" s="54"/>
      <c r="IA64" s="54"/>
      <c r="IB64" s="54"/>
      <c r="IC64" s="54"/>
      <c r="ID64" s="54"/>
      <c r="IE64" s="54"/>
      <c r="IF64" s="54"/>
      <c r="IG64" s="54"/>
      <c r="IH64" s="54"/>
      <c r="II64" s="54"/>
      <c r="IJ64" s="54"/>
      <c r="IK64" s="54"/>
      <c r="IL64" s="54"/>
      <c r="IM64" s="54"/>
      <c r="IN64" s="54"/>
      <c r="IO64" s="54"/>
      <c r="IP64" s="54"/>
      <c r="IQ64" s="54"/>
      <c r="IR64" s="54"/>
      <c r="IS64" s="54"/>
      <c r="IT64" s="54"/>
      <c r="IU64" s="54"/>
      <c r="IV64" s="54"/>
    </row>
    <row r="65" spans="1:256" x14ac:dyDescent="0.25">
      <c r="A65" s="188"/>
      <c r="B65" s="41">
        <v>2</v>
      </c>
      <c r="C65" s="7" t="s">
        <v>3498</v>
      </c>
      <c r="D65" s="54"/>
      <c r="E65" s="54"/>
      <c r="F65" s="54"/>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c r="BI65" s="54"/>
      <c r="BJ65" s="54"/>
      <c r="BK65" s="54"/>
      <c r="BL65" s="54"/>
      <c r="BM65" s="54"/>
      <c r="BN65" s="54"/>
      <c r="BO65" s="54"/>
      <c r="BP65" s="54"/>
      <c r="BQ65" s="54"/>
      <c r="BR65" s="54"/>
      <c r="BS65" s="54"/>
      <c r="BT65" s="54"/>
      <c r="BU65" s="54"/>
      <c r="BV65" s="54"/>
      <c r="BW65" s="54"/>
      <c r="BX65" s="54"/>
      <c r="BY65" s="54"/>
      <c r="BZ65" s="54"/>
      <c r="CA65" s="54"/>
      <c r="CB65" s="54"/>
      <c r="CC65" s="54"/>
      <c r="CD65" s="54"/>
      <c r="CE65" s="54"/>
      <c r="CF65" s="54"/>
      <c r="CG65" s="54"/>
      <c r="CH65" s="54"/>
      <c r="CI65" s="54"/>
      <c r="CJ65" s="54"/>
      <c r="CK65" s="54"/>
      <c r="CL65" s="54"/>
      <c r="CM65" s="54"/>
      <c r="CN65" s="54"/>
      <c r="CO65" s="54"/>
      <c r="CP65" s="54"/>
      <c r="CQ65" s="54"/>
      <c r="CR65" s="54"/>
      <c r="CS65" s="54"/>
      <c r="CT65" s="54"/>
      <c r="CU65" s="54"/>
      <c r="CV65" s="54"/>
      <c r="CW65" s="54"/>
      <c r="CX65" s="54"/>
      <c r="CY65" s="54"/>
      <c r="CZ65" s="54"/>
      <c r="DA65" s="54"/>
      <c r="DB65" s="54"/>
      <c r="DC65" s="54"/>
      <c r="DD65" s="54"/>
      <c r="DE65" s="54"/>
      <c r="DF65" s="54"/>
      <c r="DG65" s="54"/>
      <c r="DH65" s="54"/>
      <c r="DI65" s="54"/>
      <c r="DJ65" s="54"/>
      <c r="DK65" s="54"/>
      <c r="DL65" s="54"/>
      <c r="DM65" s="54"/>
      <c r="DN65" s="54"/>
      <c r="DO65" s="54"/>
      <c r="DP65" s="54"/>
      <c r="DQ65" s="54"/>
      <c r="DR65" s="54"/>
      <c r="DS65" s="54"/>
      <c r="DT65" s="54"/>
      <c r="DU65" s="54"/>
      <c r="DV65" s="54"/>
      <c r="DW65" s="54"/>
      <c r="DX65" s="54"/>
      <c r="DY65" s="54"/>
      <c r="DZ65" s="54"/>
      <c r="EA65" s="54"/>
      <c r="EB65" s="54"/>
      <c r="EC65" s="54"/>
      <c r="ED65" s="54"/>
      <c r="EE65" s="54"/>
      <c r="EF65" s="54"/>
      <c r="EG65" s="54"/>
      <c r="EH65" s="54"/>
      <c r="EI65" s="54"/>
      <c r="EJ65" s="54"/>
      <c r="EK65" s="54"/>
      <c r="EL65" s="54"/>
      <c r="EM65" s="54"/>
      <c r="EN65" s="54"/>
      <c r="EO65" s="54"/>
      <c r="EP65" s="54"/>
      <c r="EQ65" s="54"/>
      <c r="ER65" s="54"/>
      <c r="ES65" s="54"/>
      <c r="ET65" s="54"/>
      <c r="EU65" s="54"/>
      <c r="EV65" s="54"/>
      <c r="EW65" s="54"/>
      <c r="EX65" s="54"/>
      <c r="EY65" s="54"/>
      <c r="EZ65" s="54"/>
      <c r="FA65" s="54"/>
      <c r="FB65" s="54"/>
      <c r="FC65" s="54"/>
      <c r="FD65" s="54"/>
      <c r="FE65" s="54"/>
      <c r="FF65" s="54"/>
      <c r="FG65" s="54"/>
      <c r="FH65" s="54"/>
      <c r="FI65" s="54"/>
      <c r="FJ65" s="54"/>
      <c r="FK65" s="54"/>
      <c r="FL65" s="54"/>
      <c r="FM65" s="54"/>
      <c r="FN65" s="54"/>
      <c r="FO65" s="54"/>
      <c r="FP65" s="54"/>
      <c r="FQ65" s="54"/>
      <c r="FR65" s="54"/>
      <c r="FS65" s="54"/>
      <c r="FT65" s="54"/>
      <c r="FU65" s="54"/>
      <c r="FV65" s="54"/>
      <c r="FW65" s="54"/>
      <c r="FX65" s="54"/>
      <c r="FY65" s="54"/>
      <c r="FZ65" s="54"/>
      <c r="GA65" s="54"/>
      <c r="GB65" s="54"/>
      <c r="GC65" s="54"/>
      <c r="GD65" s="54"/>
      <c r="GE65" s="54"/>
      <c r="GF65" s="54"/>
      <c r="GG65" s="54"/>
      <c r="GH65" s="54"/>
      <c r="GI65" s="54"/>
      <c r="GJ65" s="54"/>
      <c r="GK65" s="54"/>
      <c r="GL65" s="54"/>
      <c r="GM65" s="54"/>
      <c r="GN65" s="54"/>
      <c r="GO65" s="54"/>
      <c r="GP65" s="54"/>
      <c r="GQ65" s="54"/>
      <c r="GR65" s="54"/>
      <c r="GS65" s="54"/>
      <c r="GT65" s="54"/>
      <c r="GU65" s="54"/>
      <c r="GV65" s="54"/>
      <c r="GW65" s="54"/>
      <c r="GX65" s="54"/>
      <c r="GY65" s="54"/>
      <c r="GZ65" s="54"/>
      <c r="HA65" s="54"/>
      <c r="HB65" s="54"/>
      <c r="HC65" s="54"/>
      <c r="HD65" s="54"/>
      <c r="HE65" s="54"/>
      <c r="HF65" s="54"/>
      <c r="HG65" s="54"/>
      <c r="HH65" s="54"/>
      <c r="HI65" s="54"/>
      <c r="HJ65" s="54"/>
      <c r="HK65" s="54"/>
      <c r="HL65" s="54"/>
      <c r="HM65" s="54"/>
      <c r="HN65" s="54"/>
      <c r="HO65" s="54"/>
      <c r="HP65" s="54"/>
      <c r="HQ65" s="54"/>
      <c r="HR65" s="54"/>
      <c r="HS65" s="54"/>
      <c r="HT65" s="54"/>
      <c r="HU65" s="54"/>
      <c r="HV65" s="54"/>
      <c r="HW65" s="54"/>
      <c r="HX65" s="54"/>
      <c r="HY65" s="54"/>
      <c r="HZ65" s="54"/>
      <c r="IA65" s="54"/>
      <c r="IB65" s="54"/>
      <c r="IC65" s="54"/>
      <c r="ID65" s="54"/>
      <c r="IE65" s="54"/>
      <c r="IF65" s="54"/>
      <c r="IG65" s="54"/>
      <c r="IH65" s="54"/>
      <c r="II65" s="54"/>
      <c r="IJ65" s="54"/>
      <c r="IK65" s="54"/>
      <c r="IL65" s="54"/>
      <c r="IM65" s="54"/>
      <c r="IN65" s="54"/>
      <c r="IO65" s="54"/>
      <c r="IP65" s="54"/>
      <c r="IQ65" s="54"/>
      <c r="IR65" s="54"/>
      <c r="IS65" s="54"/>
      <c r="IT65" s="54"/>
      <c r="IU65" s="54"/>
      <c r="IV65" s="54"/>
    </row>
    <row r="66" spans="1:256" x14ac:dyDescent="0.25">
      <c r="A66" s="188"/>
      <c r="B66" s="41">
        <v>3</v>
      </c>
      <c r="C66" s="7" t="s">
        <v>3499</v>
      </c>
      <c r="D66" s="54"/>
      <c r="E66" s="54"/>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54"/>
      <c r="BK66" s="54"/>
      <c r="BL66" s="54"/>
      <c r="BM66" s="54"/>
      <c r="BN66" s="54"/>
      <c r="BO66" s="54"/>
      <c r="BP66" s="54"/>
      <c r="BQ66" s="54"/>
      <c r="BR66" s="54"/>
      <c r="BS66" s="54"/>
      <c r="BT66" s="54"/>
      <c r="BU66" s="54"/>
      <c r="BV66" s="54"/>
      <c r="BW66" s="54"/>
      <c r="BX66" s="54"/>
      <c r="BY66" s="54"/>
      <c r="BZ66" s="54"/>
      <c r="CA66" s="54"/>
      <c r="CB66" s="54"/>
      <c r="CC66" s="54"/>
      <c r="CD66" s="54"/>
      <c r="CE66" s="54"/>
      <c r="CF66" s="54"/>
      <c r="CG66" s="54"/>
      <c r="CH66" s="54"/>
      <c r="CI66" s="54"/>
      <c r="CJ66" s="54"/>
      <c r="CK66" s="54"/>
      <c r="CL66" s="54"/>
      <c r="CM66" s="54"/>
      <c r="CN66" s="54"/>
      <c r="CO66" s="54"/>
      <c r="CP66" s="54"/>
      <c r="CQ66" s="54"/>
      <c r="CR66" s="54"/>
      <c r="CS66" s="54"/>
      <c r="CT66" s="54"/>
      <c r="CU66" s="54"/>
      <c r="CV66" s="54"/>
      <c r="CW66" s="54"/>
      <c r="CX66" s="54"/>
      <c r="CY66" s="54"/>
      <c r="CZ66" s="54"/>
      <c r="DA66" s="54"/>
      <c r="DB66" s="54"/>
      <c r="DC66" s="54"/>
      <c r="DD66" s="54"/>
      <c r="DE66" s="54"/>
      <c r="DF66" s="54"/>
      <c r="DG66" s="54"/>
      <c r="DH66" s="54"/>
      <c r="DI66" s="54"/>
      <c r="DJ66" s="54"/>
      <c r="DK66" s="54"/>
      <c r="DL66" s="54"/>
      <c r="DM66" s="54"/>
      <c r="DN66" s="54"/>
      <c r="DO66" s="54"/>
      <c r="DP66" s="54"/>
      <c r="DQ66" s="54"/>
      <c r="DR66" s="54"/>
      <c r="DS66" s="54"/>
      <c r="DT66" s="54"/>
      <c r="DU66" s="54"/>
      <c r="DV66" s="54"/>
      <c r="DW66" s="54"/>
      <c r="DX66" s="54"/>
      <c r="DY66" s="54"/>
      <c r="DZ66" s="54"/>
      <c r="EA66" s="54"/>
      <c r="EB66" s="54"/>
      <c r="EC66" s="54"/>
      <c r="ED66" s="54"/>
      <c r="EE66" s="54"/>
      <c r="EF66" s="54"/>
      <c r="EG66" s="54"/>
      <c r="EH66" s="54"/>
      <c r="EI66" s="54"/>
      <c r="EJ66" s="54"/>
      <c r="EK66" s="54"/>
      <c r="EL66" s="54"/>
      <c r="EM66" s="54"/>
      <c r="EN66" s="54"/>
      <c r="EO66" s="54"/>
      <c r="EP66" s="54"/>
      <c r="EQ66" s="54"/>
      <c r="ER66" s="54"/>
      <c r="ES66" s="54"/>
      <c r="ET66" s="54"/>
      <c r="EU66" s="54"/>
      <c r="EV66" s="54"/>
      <c r="EW66" s="54"/>
      <c r="EX66" s="54"/>
      <c r="EY66" s="54"/>
      <c r="EZ66" s="54"/>
      <c r="FA66" s="54"/>
      <c r="FB66" s="54"/>
      <c r="FC66" s="54"/>
      <c r="FD66" s="54"/>
      <c r="FE66" s="54"/>
      <c r="FF66" s="54"/>
      <c r="FG66" s="54"/>
      <c r="FH66" s="54"/>
      <c r="FI66" s="54"/>
      <c r="FJ66" s="54"/>
      <c r="FK66" s="54"/>
      <c r="FL66" s="54"/>
      <c r="FM66" s="54"/>
      <c r="FN66" s="54"/>
      <c r="FO66" s="54"/>
      <c r="FP66" s="54"/>
      <c r="FQ66" s="54"/>
      <c r="FR66" s="54"/>
      <c r="FS66" s="54"/>
      <c r="FT66" s="54"/>
      <c r="FU66" s="54"/>
      <c r="FV66" s="54"/>
      <c r="FW66" s="54"/>
      <c r="FX66" s="54"/>
      <c r="FY66" s="54"/>
      <c r="FZ66" s="54"/>
      <c r="GA66" s="54"/>
      <c r="GB66" s="54"/>
      <c r="GC66" s="54"/>
      <c r="GD66" s="54"/>
      <c r="GE66" s="54"/>
      <c r="GF66" s="54"/>
      <c r="GG66" s="54"/>
      <c r="GH66" s="54"/>
      <c r="GI66" s="54"/>
      <c r="GJ66" s="54"/>
      <c r="GK66" s="54"/>
      <c r="GL66" s="54"/>
      <c r="GM66" s="54"/>
      <c r="GN66" s="54"/>
      <c r="GO66" s="54"/>
      <c r="GP66" s="54"/>
      <c r="GQ66" s="54"/>
      <c r="GR66" s="54"/>
      <c r="GS66" s="54"/>
      <c r="GT66" s="54"/>
      <c r="GU66" s="54"/>
      <c r="GV66" s="54"/>
      <c r="GW66" s="54"/>
      <c r="GX66" s="54"/>
      <c r="GY66" s="54"/>
      <c r="GZ66" s="54"/>
      <c r="HA66" s="54"/>
      <c r="HB66" s="54"/>
      <c r="HC66" s="54"/>
      <c r="HD66" s="54"/>
      <c r="HE66" s="54"/>
      <c r="HF66" s="54"/>
      <c r="HG66" s="54"/>
      <c r="HH66" s="54"/>
      <c r="HI66" s="54"/>
      <c r="HJ66" s="54"/>
      <c r="HK66" s="54"/>
      <c r="HL66" s="54"/>
      <c r="HM66" s="54"/>
      <c r="HN66" s="54"/>
      <c r="HO66" s="54"/>
      <c r="HP66" s="54"/>
      <c r="HQ66" s="54"/>
      <c r="HR66" s="54"/>
      <c r="HS66" s="54"/>
      <c r="HT66" s="54"/>
      <c r="HU66" s="54"/>
      <c r="HV66" s="54"/>
      <c r="HW66" s="54"/>
      <c r="HX66" s="54"/>
      <c r="HY66" s="54"/>
      <c r="HZ66" s="54"/>
      <c r="IA66" s="54"/>
      <c r="IB66" s="54"/>
      <c r="IC66" s="54"/>
      <c r="ID66" s="54"/>
      <c r="IE66" s="54"/>
      <c r="IF66" s="54"/>
      <c r="IG66" s="54"/>
      <c r="IH66" s="54"/>
      <c r="II66" s="54"/>
      <c r="IJ66" s="54"/>
      <c r="IK66" s="54"/>
      <c r="IL66" s="54"/>
      <c r="IM66" s="54"/>
      <c r="IN66" s="54"/>
      <c r="IO66" s="54"/>
      <c r="IP66" s="54"/>
      <c r="IQ66" s="54"/>
      <c r="IR66" s="54"/>
      <c r="IS66" s="54"/>
      <c r="IT66" s="54"/>
      <c r="IU66" s="54"/>
      <c r="IV66" s="54"/>
    </row>
    <row r="67" spans="1:256" x14ac:dyDescent="0.25">
      <c r="A67" s="188"/>
      <c r="B67" s="41">
        <v>4</v>
      </c>
      <c r="C67" s="16" t="s">
        <v>3500</v>
      </c>
      <c r="D67" s="54"/>
      <c r="E67" s="54"/>
      <c r="F67" s="54"/>
      <c r="G67" s="54"/>
      <c r="H67" s="54"/>
      <c r="I67" s="54"/>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A67" s="54"/>
      <c r="BB67" s="54"/>
      <c r="BC67" s="54"/>
      <c r="BD67" s="54"/>
      <c r="BE67" s="54"/>
      <c r="BF67" s="54"/>
      <c r="BG67" s="54"/>
      <c r="BH67" s="54"/>
      <c r="BI67" s="54"/>
      <c r="BJ67" s="54"/>
      <c r="BK67" s="54"/>
      <c r="BL67" s="54"/>
      <c r="BM67" s="54"/>
      <c r="BN67" s="54"/>
      <c r="BO67" s="54"/>
      <c r="BP67" s="54"/>
      <c r="BQ67" s="54"/>
      <c r="BR67" s="54"/>
      <c r="BS67" s="54"/>
      <c r="BT67" s="54"/>
      <c r="BU67" s="54"/>
      <c r="BV67" s="54"/>
      <c r="BW67" s="54"/>
      <c r="BX67" s="54"/>
      <c r="BY67" s="54"/>
      <c r="BZ67" s="54"/>
      <c r="CA67" s="54"/>
      <c r="CB67" s="54"/>
      <c r="CC67" s="54"/>
      <c r="CD67" s="54"/>
      <c r="CE67" s="54"/>
      <c r="CF67" s="54"/>
      <c r="CG67" s="54"/>
      <c r="CH67" s="54"/>
      <c r="CI67" s="54"/>
      <c r="CJ67" s="54"/>
      <c r="CK67" s="54"/>
      <c r="CL67" s="54"/>
      <c r="CM67" s="54"/>
      <c r="CN67" s="54"/>
      <c r="CO67" s="54"/>
      <c r="CP67" s="54"/>
      <c r="CQ67" s="54"/>
      <c r="CR67" s="54"/>
      <c r="CS67" s="54"/>
      <c r="CT67" s="54"/>
      <c r="CU67" s="54"/>
      <c r="CV67" s="54"/>
      <c r="CW67" s="54"/>
      <c r="CX67" s="54"/>
      <c r="CY67" s="54"/>
      <c r="CZ67" s="54"/>
      <c r="DA67" s="54"/>
      <c r="DB67" s="54"/>
      <c r="DC67" s="54"/>
      <c r="DD67" s="54"/>
      <c r="DE67" s="54"/>
      <c r="DF67" s="54"/>
      <c r="DG67" s="54"/>
      <c r="DH67" s="54"/>
      <c r="DI67" s="54"/>
      <c r="DJ67" s="54"/>
      <c r="DK67" s="54"/>
      <c r="DL67" s="54"/>
      <c r="DM67" s="54"/>
      <c r="DN67" s="54"/>
      <c r="DO67" s="54"/>
      <c r="DP67" s="54"/>
      <c r="DQ67" s="54"/>
      <c r="DR67" s="54"/>
      <c r="DS67" s="54"/>
      <c r="DT67" s="54"/>
      <c r="DU67" s="54"/>
      <c r="DV67" s="54"/>
      <c r="DW67" s="54"/>
      <c r="DX67" s="54"/>
      <c r="DY67" s="54"/>
      <c r="DZ67" s="54"/>
      <c r="EA67" s="54"/>
      <c r="EB67" s="54"/>
      <c r="EC67" s="54"/>
      <c r="ED67" s="54"/>
      <c r="EE67" s="54"/>
      <c r="EF67" s="54"/>
      <c r="EG67" s="54"/>
      <c r="EH67" s="54"/>
      <c r="EI67" s="54"/>
      <c r="EJ67" s="54"/>
      <c r="EK67" s="54"/>
      <c r="EL67" s="54"/>
      <c r="EM67" s="54"/>
      <c r="EN67" s="54"/>
      <c r="EO67" s="54"/>
      <c r="EP67" s="54"/>
      <c r="EQ67" s="54"/>
      <c r="ER67" s="54"/>
      <c r="ES67" s="54"/>
      <c r="ET67" s="54"/>
      <c r="EU67" s="54"/>
      <c r="EV67" s="54"/>
      <c r="EW67" s="54"/>
      <c r="EX67" s="54"/>
      <c r="EY67" s="54"/>
      <c r="EZ67" s="54"/>
      <c r="FA67" s="54"/>
      <c r="FB67" s="54"/>
      <c r="FC67" s="54"/>
      <c r="FD67" s="54"/>
      <c r="FE67" s="54"/>
      <c r="FF67" s="54"/>
      <c r="FG67" s="54"/>
      <c r="FH67" s="54"/>
      <c r="FI67" s="54"/>
      <c r="FJ67" s="54"/>
      <c r="FK67" s="54"/>
      <c r="FL67" s="54"/>
      <c r="FM67" s="54"/>
      <c r="FN67" s="54"/>
      <c r="FO67" s="54"/>
      <c r="FP67" s="54"/>
      <c r="FQ67" s="54"/>
      <c r="FR67" s="54"/>
      <c r="FS67" s="54"/>
      <c r="FT67" s="54"/>
      <c r="FU67" s="54"/>
      <c r="FV67" s="54"/>
      <c r="FW67" s="54"/>
      <c r="FX67" s="54"/>
      <c r="FY67" s="54"/>
      <c r="FZ67" s="54"/>
      <c r="GA67" s="54"/>
      <c r="GB67" s="54"/>
      <c r="GC67" s="54"/>
      <c r="GD67" s="54"/>
      <c r="GE67" s="54"/>
      <c r="GF67" s="54"/>
      <c r="GG67" s="54"/>
      <c r="GH67" s="54"/>
      <c r="GI67" s="54"/>
      <c r="GJ67" s="54"/>
      <c r="GK67" s="54"/>
      <c r="GL67" s="54"/>
      <c r="GM67" s="54"/>
      <c r="GN67" s="54"/>
      <c r="GO67" s="54"/>
      <c r="GP67" s="54"/>
      <c r="GQ67" s="54"/>
      <c r="GR67" s="54"/>
      <c r="GS67" s="54"/>
      <c r="GT67" s="54"/>
      <c r="GU67" s="54"/>
      <c r="GV67" s="54"/>
      <c r="GW67" s="54"/>
      <c r="GX67" s="54"/>
      <c r="GY67" s="54"/>
      <c r="GZ67" s="54"/>
      <c r="HA67" s="54"/>
      <c r="HB67" s="54"/>
      <c r="HC67" s="54"/>
      <c r="HD67" s="54"/>
      <c r="HE67" s="54"/>
      <c r="HF67" s="54"/>
      <c r="HG67" s="54"/>
      <c r="HH67" s="54"/>
      <c r="HI67" s="54"/>
      <c r="HJ67" s="54"/>
      <c r="HK67" s="54"/>
      <c r="HL67" s="54"/>
      <c r="HM67" s="54"/>
      <c r="HN67" s="54"/>
      <c r="HO67" s="54"/>
      <c r="HP67" s="54"/>
      <c r="HQ67" s="54"/>
      <c r="HR67" s="54"/>
      <c r="HS67" s="54"/>
      <c r="HT67" s="54"/>
      <c r="HU67" s="54"/>
      <c r="HV67" s="54"/>
      <c r="HW67" s="54"/>
      <c r="HX67" s="54"/>
      <c r="HY67" s="54"/>
      <c r="HZ67" s="54"/>
      <c r="IA67" s="54"/>
      <c r="IB67" s="54"/>
      <c r="IC67" s="54"/>
      <c r="ID67" s="54"/>
      <c r="IE67" s="54"/>
      <c r="IF67" s="54"/>
      <c r="IG67" s="54"/>
      <c r="IH67" s="54"/>
      <c r="II67" s="54"/>
      <c r="IJ67" s="54"/>
      <c r="IK67" s="54"/>
      <c r="IL67" s="54"/>
      <c r="IM67" s="54"/>
      <c r="IN67" s="54"/>
      <c r="IO67" s="54"/>
      <c r="IP67" s="54"/>
      <c r="IQ67" s="54"/>
      <c r="IR67" s="54"/>
      <c r="IS67" s="54"/>
      <c r="IT67" s="54"/>
      <c r="IU67" s="54"/>
      <c r="IV67" s="54"/>
    </row>
    <row r="68" spans="1:256" x14ac:dyDescent="0.25">
      <c r="A68" s="188"/>
      <c r="B68" s="41">
        <v>5</v>
      </c>
      <c r="C68" s="7" t="s">
        <v>3495</v>
      </c>
      <c r="D68" s="54"/>
      <c r="E68" s="54"/>
      <c r="F68" s="54"/>
      <c r="G68" s="54"/>
      <c r="H68" s="54"/>
      <c r="I68" s="54"/>
      <c r="J68" s="54"/>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c r="BI68" s="54"/>
      <c r="BJ68" s="54"/>
      <c r="BK68" s="54"/>
      <c r="BL68" s="54"/>
      <c r="BM68" s="54"/>
      <c r="BN68" s="54"/>
      <c r="BO68" s="54"/>
      <c r="BP68" s="54"/>
      <c r="BQ68" s="54"/>
      <c r="BR68" s="54"/>
      <c r="BS68" s="54"/>
      <c r="BT68" s="54"/>
      <c r="BU68" s="54"/>
      <c r="BV68" s="54"/>
      <c r="BW68" s="54"/>
      <c r="BX68" s="54"/>
      <c r="BY68" s="54"/>
      <c r="BZ68" s="54"/>
      <c r="CA68" s="54"/>
      <c r="CB68" s="54"/>
      <c r="CC68" s="54"/>
      <c r="CD68" s="54"/>
      <c r="CE68" s="54"/>
      <c r="CF68" s="54"/>
      <c r="CG68" s="54"/>
      <c r="CH68" s="54"/>
      <c r="CI68" s="54"/>
      <c r="CJ68" s="54"/>
      <c r="CK68" s="54"/>
      <c r="CL68" s="54"/>
      <c r="CM68" s="54"/>
      <c r="CN68" s="54"/>
      <c r="CO68" s="54"/>
      <c r="CP68" s="54"/>
      <c r="CQ68" s="54"/>
      <c r="CR68" s="54"/>
      <c r="CS68" s="54"/>
      <c r="CT68" s="54"/>
      <c r="CU68" s="54"/>
      <c r="CV68" s="54"/>
      <c r="CW68" s="54"/>
      <c r="CX68" s="54"/>
      <c r="CY68" s="54"/>
      <c r="CZ68" s="54"/>
      <c r="DA68" s="54"/>
      <c r="DB68" s="54"/>
      <c r="DC68" s="54"/>
      <c r="DD68" s="54"/>
      <c r="DE68" s="54"/>
      <c r="DF68" s="54"/>
      <c r="DG68" s="54"/>
      <c r="DH68" s="54"/>
      <c r="DI68" s="54"/>
      <c r="DJ68" s="54"/>
      <c r="DK68" s="54"/>
      <c r="DL68" s="54"/>
      <c r="DM68" s="54"/>
      <c r="DN68" s="54"/>
      <c r="DO68" s="54"/>
      <c r="DP68" s="54"/>
      <c r="DQ68" s="54"/>
      <c r="DR68" s="54"/>
      <c r="DS68" s="54"/>
      <c r="DT68" s="54"/>
      <c r="DU68" s="54"/>
      <c r="DV68" s="54"/>
      <c r="DW68" s="54"/>
      <c r="DX68" s="54"/>
      <c r="DY68" s="54"/>
      <c r="DZ68" s="54"/>
      <c r="EA68" s="54"/>
      <c r="EB68" s="54"/>
      <c r="EC68" s="54"/>
      <c r="ED68" s="54"/>
      <c r="EE68" s="54"/>
      <c r="EF68" s="54"/>
      <c r="EG68" s="54"/>
      <c r="EH68" s="54"/>
      <c r="EI68" s="54"/>
      <c r="EJ68" s="54"/>
      <c r="EK68" s="54"/>
      <c r="EL68" s="54"/>
      <c r="EM68" s="54"/>
      <c r="EN68" s="54"/>
      <c r="EO68" s="54"/>
      <c r="EP68" s="54"/>
      <c r="EQ68" s="54"/>
      <c r="ER68" s="54"/>
      <c r="ES68" s="54"/>
      <c r="ET68" s="54"/>
      <c r="EU68" s="54"/>
      <c r="EV68" s="54"/>
      <c r="EW68" s="54"/>
      <c r="EX68" s="54"/>
      <c r="EY68" s="54"/>
      <c r="EZ68" s="54"/>
      <c r="FA68" s="54"/>
      <c r="FB68" s="54"/>
      <c r="FC68" s="54"/>
      <c r="FD68" s="54"/>
      <c r="FE68" s="54"/>
      <c r="FF68" s="54"/>
      <c r="FG68" s="54"/>
      <c r="FH68" s="54"/>
      <c r="FI68" s="54"/>
      <c r="FJ68" s="54"/>
      <c r="FK68" s="54"/>
      <c r="FL68" s="54"/>
      <c r="FM68" s="54"/>
      <c r="FN68" s="54"/>
      <c r="FO68" s="54"/>
      <c r="FP68" s="54"/>
      <c r="FQ68" s="54"/>
      <c r="FR68" s="54"/>
      <c r="FS68" s="54"/>
      <c r="FT68" s="54"/>
      <c r="FU68" s="54"/>
      <c r="FV68" s="54"/>
      <c r="FW68" s="54"/>
      <c r="FX68" s="54"/>
      <c r="FY68" s="54"/>
      <c r="FZ68" s="54"/>
      <c r="GA68" s="54"/>
      <c r="GB68" s="54"/>
      <c r="GC68" s="54"/>
      <c r="GD68" s="54"/>
      <c r="GE68" s="54"/>
      <c r="GF68" s="54"/>
      <c r="GG68" s="54"/>
      <c r="GH68" s="54"/>
      <c r="GI68" s="54"/>
      <c r="GJ68" s="54"/>
      <c r="GK68" s="54"/>
      <c r="GL68" s="54"/>
      <c r="GM68" s="54"/>
      <c r="GN68" s="54"/>
      <c r="GO68" s="54"/>
      <c r="GP68" s="54"/>
      <c r="GQ68" s="54"/>
      <c r="GR68" s="54"/>
      <c r="GS68" s="54"/>
      <c r="GT68" s="54"/>
      <c r="GU68" s="54"/>
      <c r="GV68" s="54"/>
      <c r="GW68" s="54"/>
      <c r="GX68" s="54"/>
      <c r="GY68" s="54"/>
      <c r="GZ68" s="54"/>
      <c r="HA68" s="54"/>
      <c r="HB68" s="54"/>
      <c r="HC68" s="54"/>
      <c r="HD68" s="54"/>
      <c r="HE68" s="54"/>
      <c r="HF68" s="54"/>
      <c r="HG68" s="54"/>
      <c r="HH68" s="54"/>
      <c r="HI68" s="54"/>
      <c r="HJ68" s="54"/>
      <c r="HK68" s="54"/>
      <c r="HL68" s="54"/>
      <c r="HM68" s="54"/>
      <c r="HN68" s="54"/>
      <c r="HO68" s="54"/>
      <c r="HP68" s="54"/>
      <c r="HQ68" s="54"/>
      <c r="HR68" s="54"/>
      <c r="HS68" s="54"/>
      <c r="HT68" s="54"/>
      <c r="HU68" s="54"/>
      <c r="HV68" s="54"/>
      <c r="HW68" s="54"/>
      <c r="HX68" s="54"/>
      <c r="HY68" s="54"/>
      <c r="HZ68" s="54"/>
      <c r="IA68" s="54"/>
      <c r="IB68" s="54"/>
      <c r="IC68" s="54"/>
      <c r="ID68" s="54"/>
      <c r="IE68" s="54"/>
      <c r="IF68" s="54"/>
      <c r="IG68" s="54"/>
      <c r="IH68" s="54"/>
      <c r="II68" s="54"/>
      <c r="IJ68" s="54"/>
      <c r="IK68" s="54"/>
      <c r="IL68" s="54"/>
      <c r="IM68" s="54"/>
      <c r="IN68" s="54"/>
      <c r="IO68" s="54"/>
      <c r="IP68" s="54"/>
      <c r="IQ68" s="54"/>
      <c r="IR68" s="54"/>
      <c r="IS68" s="54"/>
      <c r="IT68" s="54"/>
      <c r="IU68" s="54"/>
      <c r="IV68" s="54"/>
    </row>
    <row r="69" spans="1:256" x14ac:dyDescent="0.25">
      <c r="A69" s="189"/>
      <c r="B69" s="41">
        <v>6</v>
      </c>
      <c r="C69" s="7" t="s">
        <v>3501</v>
      </c>
      <c r="D69" s="54"/>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54"/>
      <c r="BK69" s="54"/>
      <c r="BL69" s="54"/>
      <c r="BM69" s="54"/>
      <c r="BN69" s="54"/>
      <c r="BO69" s="54"/>
      <c r="BP69" s="54"/>
      <c r="BQ69" s="54"/>
      <c r="BR69" s="54"/>
      <c r="BS69" s="54"/>
      <c r="BT69" s="54"/>
      <c r="BU69" s="54"/>
      <c r="BV69" s="54"/>
      <c r="BW69" s="54"/>
      <c r="BX69" s="54"/>
      <c r="BY69" s="54"/>
      <c r="BZ69" s="54"/>
      <c r="CA69" s="54"/>
      <c r="CB69" s="54"/>
      <c r="CC69" s="54"/>
      <c r="CD69" s="54"/>
      <c r="CE69" s="54"/>
      <c r="CF69" s="54"/>
      <c r="CG69" s="54"/>
      <c r="CH69" s="54"/>
      <c r="CI69" s="54"/>
      <c r="CJ69" s="54"/>
      <c r="CK69" s="54"/>
      <c r="CL69" s="54"/>
      <c r="CM69" s="54"/>
      <c r="CN69" s="54"/>
      <c r="CO69" s="54"/>
      <c r="CP69" s="54"/>
      <c r="CQ69" s="54"/>
      <c r="CR69" s="54"/>
      <c r="CS69" s="54"/>
      <c r="CT69" s="54"/>
      <c r="CU69" s="54"/>
      <c r="CV69" s="54"/>
      <c r="CW69" s="54"/>
      <c r="CX69" s="54"/>
      <c r="CY69" s="54"/>
      <c r="CZ69" s="54"/>
      <c r="DA69" s="54"/>
      <c r="DB69" s="54"/>
      <c r="DC69" s="54"/>
      <c r="DD69" s="54"/>
      <c r="DE69" s="54"/>
      <c r="DF69" s="54"/>
      <c r="DG69" s="54"/>
      <c r="DH69" s="54"/>
      <c r="DI69" s="54"/>
      <c r="DJ69" s="54"/>
      <c r="DK69" s="54"/>
      <c r="DL69" s="54"/>
      <c r="DM69" s="54"/>
      <c r="DN69" s="54"/>
      <c r="DO69" s="54"/>
      <c r="DP69" s="54"/>
      <c r="DQ69" s="54"/>
      <c r="DR69" s="54"/>
      <c r="DS69" s="54"/>
      <c r="DT69" s="54"/>
      <c r="DU69" s="54"/>
      <c r="DV69" s="54"/>
      <c r="DW69" s="54"/>
      <c r="DX69" s="54"/>
      <c r="DY69" s="54"/>
      <c r="DZ69" s="54"/>
      <c r="EA69" s="54"/>
      <c r="EB69" s="54"/>
      <c r="EC69" s="54"/>
      <c r="ED69" s="54"/>
      <c r="EE69" s="54"/>
      <c r="EF69" s="54"/>
      <c r="EG69" s="54"/>
      <c r="EH69" s="54"/>
      <c r="EI69" s="54"/>
      <c r="EJ69" s="54"/>
      <c r="EK69" s="54"/>
      <c r="EL69" s="54"/>
      <c r="EM69" s="54"/>
      <c r="EN69" s="54"/>
      <c r="EO69" s="54"/>
      <c r="EP69" s="54"/>
      <c r="EQ69" s="54"/>
      <c r="ER69" s="54"/>
      <c r="ES69" s="54"/>
      <c r="ET69" s="54"/>
      <c r="EU69" s="54"/>
      <c r="EV69" s="54"/>
      <c r="EW69" s="54"/>
      <c r="EX69" s="54"/>
      <c r="EY69" s="54"/>
      <c r="EZ69" s="54"/>
      <c r="FA69" s="54"/>
      <c r="FB69" s="54"/>
      <c r="FC69" s="54"/>
      <c r="FD69" s="54"/>
      <c r="FE69" s="54"/>
      <c r="FF69" s="54"/>
      <c r="FG69" s="54"/>
      <c r="FH69" s="54"/>
      <c r="FI69" s="54"/>
      <c r="FJ69" s="54"/>
      <c r="FK69" s="54"/>
      <c r="FL69" s="54"/>
      <c r="FM69" s="54"/>
      <c r="FN69" s="54"/>
      <c r="FO69" s="54"/>
      <c r="FP69" s="54"/>
      <c r="FQ69" s="54"/>
      <c r="FR69" s="54"/>
      <c r="FS69" s="54"/>
      <c r="FT69" s="54"/>
      <c r="FU69" s="54"/>
      <c r="FV69" s="54"/>
      <c r="FW69" s="54"/>
      <c r="FX69" s="54"/>
      <c r="FY69" s="54"/>
      <c r="FZ69" s="54"/>
      <c r="GA69" s="54"/>
      <c r="GB69" s="54"/>
      <c r="GC69" s="54"/>
      <c r="GD69" s="54"/>
      <c r="GE69" s="54"/>
      <c r="GF69" s="54"/>
      <c r="GG69" s="54"/>
      <c r="GH69" s="54"/>
      <c r="GI69" s="54"/>
      <c r="GJ69" s="54"/>
      <c r="GK69" s="54"/>
      <c r="GL69" s="54"/>
      <c r="GM69" s="54"/>
      <c r="GN69" s="54"/>
      <c r="GO69" s="54"/>
      <c r="GP69" s="54"/>
      <c r="GQ69" s="54"/>
      <c r="GR69" s="54"/>
      <c r="GS69" s="54"/>
      <c r="GT69" s="54"/>
      <c r="GU69" s="54"/>
      <c r="GV69" s="54"/>
      <c r="GW69" s="54"/>
      <c r="GX69" s="54"/>
      <c r="GY69" s="54"/>
      <c r="GZ69" s="54"/>
      <c r="HA69" s="54"/>
      <c r="HB69" s="54"/>
      <c r="HC69" s="54"/>
      <c r="HD69" s="54"/>
      <c r="HE69" s="54"/>
      <c r="HF69" s="54"/>
      <c r="HG69" s="54"/>
      <c r="HH69" s="54"/>
      <c r="HI69" s="54"/>
      <c r="HJ69" s="54"/>
      <c r="HK69" s="54"/>
      <c r="HL69" s="54"/>
      <c r="HM69" s="54"/>
      <c r="HN69" s="54"/>
      <c r="HO69" s="54"/>
      <c r="HP69" s="54"/>
      <c r="HQ69" s="54"/>
      <c r="HR69" s="54"/>
      <c r="HS69" s="54"/>
      <c r="HT69" s="54"/>
      <c r="HU69" s="54"/>
      <c r="HV69" s="54"/>
      <c r="HW69" s="54"/>
      <c r="HX69" s="54"/>
      <c r="HY69" s="54"/>
      <c r="HZ69" s="54"/>
      <c r="IA69" s="54"/>
      <c r="IB69" s="54"/>
      <c r="IC69" s="54"/>
      <c r="ID69" s="54"/>
      <c r="IE69" s="54"/>
      <c r="IF69" s="54"/>
      <c r="IG69" s="54"/>
      <c r="IH69" s="54"/>
      <c r="II69" s="54"/>
      <c r="IJ69" s="54"/>
      <c r="IK69" s="54"/>
      <c r="IL69" s="54"/>
      <c r="IM69" s="54"/>
      <c r="IN69" s="54"/>
      <c r="IO69" s="54"/>
      <c r="IP69" s="54"/>
      <c r="IQ69" s="54"/>
      <c r="IR69" s="54"/>
      <c r="IS69" s="54"/>
      <c r="IT69" s="54"/>
      <c r="IU69" s="54"/>
      <c r="IV69" s="54"/>
    </row>
    <row r="71" spans="1:256" x14ac:dyDescent="0.25">
      <c r="A71" s="190" t="s">
        <v>3496</v>
      </c>
      <c r="B71" s="190"/>
      <c r="C71" s="190"/>
      <c r="D71" s="110"/>
      <c r="E71" s="110"/>
      <c r="F71" s="110"/>
      <c r="G71" s="110"/>
      <c r="H71" s="110"/>
      <c r="I71" s="110"/>
      <c r="J71" s="110"/>
      <c r="K71" s="110"/>
      <c r="L71" s="110"/>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5"/>
      <c r="CZ71" s="15"/>
      <c r="DA71" s="15"/>
      <c r="DB71" s="15"/>
      <c r="DC71" s="15"/>
      <c r="DD71" s="15"/>
      <c r="DE71" s="15"/>
      <c r="DF71" s="15"/>
      <c r="DG71" s="15"/>
      <c r="DH71" s="15"/>
      <c r="DI71" s="15"/>
      <c r="DJ71" s="15"/>
      <c r="DK71" s="15"/>
      <c r="DL71" s="15"/>
      <c r="DM71" s="15"/>
      <c r="DN71" s="15"/>
      <c r="DO71" s="15"/>
      <c r="DP71" s="15"/>
      <c r="DQ71" s="15"/>
      <c r="DR71" s="15"/>
      <c r="DS71" s="15"/>
      <c r="DT71" s="15"/>
      <c r="DU71" s="15"/>
      <c r="DV71" s="15"/>
      <c r="DW71" s="15"/>
      <c r="DX71" s="15"/>
      <c r="DY71" s="15"/>
      <c r="DZ71" s="15"/>
      <c r="EA71" s="15"/>
      <c r="EB71" s="15"/>
      <c r="EC71" s="15"/>
      <c r="ED71" s="15"/>
      <c r="EE71" s="15"/>
      <c r="EF71" s="15"/>
      <c r="EG71" s="15"/>
      <c r="EH71" s="15"/>
      <c r="EI71" s="15"/>
      <c r="EJ71" s="15"/>
      <c r="EK71" s="15"/>
      <c r="EL71" s="15"/>
      <c r="EM71" s="15"/>
      <c r="EN71" s="15"/>
      <c r="EO71" s="15"/>
      <c r="EP71" s="15"/>
      <c r="EQ71" s="15"/>
      <c r="ER71" s="15"/>
      <c r="ES71" s="15"/>
      <c r="ET71" s="15"/>
      <c r="EU71" s="15"/>
      <c r="EV71" s="15"/>
      <c r="EW71" s="15"/>
      <c r="EX71" s="15"/>
      <c r="EY71" s="15"/>
      <c r="EZ71" s="15"/>
      <c r="FA71" s="15"/>
      <c r="FB71" s="15"/>
      <c r="FC71" s="15"/>
      <c r="FD71" s="15"/>
      <c r="FE71" s="15"/>
      <c r="FF71" s="15"/>
      <c r="FG71" s="15"/>
      <c r="FH71" s="15"/>
      <c r="FI71" s="15"/>
      <c r="FJ71" s="15"/>
      <c r="FK71" s="15"/>
      <c r="FL71" s="15"/>
      <c r="FM71" s="15"/>
      <c r="FN71" s="15"/>
      <c r="FO71" s="15"/>
      <c r="FP71" s="15"/>
      <c r="FQ71" s="15"/>
      <c r="FR71" s="15"/>
      <c r="FS71" s="15"/>
      <c r="FT71" s="15"/>
      <c r="FU71" s="15"/>
      <c r="FV71" s="15"/>
      <c r="FW71" s="15"/>
      <c r="FX71" s="15"/>
      <c r="FY71" s="15"/>
      <c r="FZ71" s="15"/>
      <c r="GA71" s="15"/>
      <c r="GB71" s="15"/>
      <c r="GC71" s="15"/>
      <c r="GD71" s="15"/>
      <c r="GE71" s="15"/>
      <c r="GF71" s="15"/>
      <c r="GG71" s="15"/>
      <c r="GH71" s="15"/>
      <c r="GI71" s="15"/>
      <c r="GJ71" s="15"/>
      <c r="GK71" s="15"/>
      <c r="GL71" s="15"/>
      <c r="GM71" s="15"/>
      <c r="GN71" s="15"/>
      <c r="GO71" s="15"/>
      <c r="GP71" s="15"/>
      <c r="GQ71" s="15"/>
      <c r="GR71" s="15"/>
      <c r="GS71" s="15"/>
      <c r="GT71" s="15"/>
      <c r="GU71" s="15"/>
      <c r="GV71" s="15"/>
      <c r="GW71" s="15"/>
      <c r="GX71" s="15"/>
      <c r="GY71" s="15"/>
      <c r="GZ71" s="15"/>
      <c r="HA71" s="15"/>
      <c r="HB71" s="15"/>
      <c r="HC71" s="15"/>
      <c r="HD71" s="15"/>
      <c r="HE71" s="15"/>
      <c r="HF71" s="15"/>
      <c r="HG71" s="15"/>
      <c r="HH71" s="15"/>
      <c r="HI71" s="15"/>
      <c r="HJ71" s="15"/>
      <c r="HK71" s="15"/>
      <c r="HL71" s="15"/>
      <c r="HM71" s="15"/>
      <c r="HN71" s="15"/>
      <c r="HO71" s="15"/>
      <c r="HP71" s="15"/>
      <c r="HQ71" s="15"/>
      <c r="HR71" s="15"/>
      <c r="HS71" s="15"/>
      <c r="HT71" s="15"/>
      <c r="HU71" s="15"/>
      <c r="HV71" s="15"/>
      <c r="HW71" s="15"/>
      <c r="HX71" s="15"/>
      <c r="HY71" s="15"/>
      <c r="HZ71" s="15"/>
      <c r="IA71" s="15"/>
      <c r="IB71" s="15"/>
      <c r="IC71" s="15"/>
      <c r="ID71" s="15"/>
      <c r="IE71" s="15"/>
      <c r="IF71" s="15"/>
      <c r="IG71" s="15"/>
      <c r="IH71" s="15"/>
      <c r="II71" s="15"/>
      <c r="IJ71" s="15"/>
      <c r="IK71" s="15"/>
      <c r="IL71" s="15"/>
      <c r="IM71" s="15"/>
      <c r="IN71" s="15"/>
      <c r="IO71" s="15"/>
      <c r="IP71" s="15"/>
      <c r="IQ71" s="15"/>
      <c r="IR71" s="15"/>
      <c r="IS71" s="15"/>
      <c r="IT71" s="15"/>
      <c r="IU71" s="15"/>
      <c r="IV71" s="15"/>
    </row>
  </sheetData>
  <mergeCells count="3">
    <mergeCell ref="A1:C1"/>
    <mergeCell ref="A64:A69"/>
    <mergeCell ref="A71:C71"/>
  </mergeCells>
  <hyperlinks>
    <hyperlink ref="A7:C7" location="TCORPBF!A1" display="TCORPBF!A1" xr:uid="{F869892B-0036-41BB-BDA4-5C553EC45D75}"/>
    <hyperlink ref="A8:C8" location="TCIGIF0426!A1" display="TCIGIF0426!A1" xr:uid="{F7CF0A7E-3899-4071-A86E-58B936D693B0}"/>
    <hyperlink ref="A16:C16" location="TFRF!A1" display="TFRF!A1" xr:uid="{C4F52C64-0CC6-4B88-9687-87FE33F54105}"/>
    <hyperlink ref="A18:C18" location="TGSFR!A1" display="TGSFR!A1" xr:uid="{8D54EFA0-8B84-4408-8BC2-08C448AA0FB5}"/>
    <hyperlink ref="A30:C30" location="TLF!A1" display="TLF!A1" xr:uid="{EE445876-4621-4959-ACB6-36499A657308}"/>
    <hyperlink ref="A37:C37" location="TNGIF1226!A1" display="TNGIF1226!A1" xr:uid="{CCF78E4B-D7B4-4A9F-B0DD-FAC9F890CE89}"/>
    <hyperlink ref="A38:C38" location="TNGIF1229!A1" display="TNGIF1229!A1" xr:uid="{F30FFBD8-06F2-49BE-B3B7-A4CB0A764444}"/>
    <hyperlink ref="A45:C45" location="TNSIFDEC27!A1" display="TNSIFDEC27!A1" xr:uid="{DB6FD981-D2C3-4CD6-BDEF-C9F3558DCD84}"/>
    <hyperlink ref="A48:C48" location="TOF!A1" display="TOF!A1" xr:uid="{F8B8C8C0-97F0-4781-A7E4-7EF5F748A43C}"/>
    <hyperlink ref="A51:C51" location="TRSFC!A1" display="TRSFC!A1" xr:uid="{EA05E8D9-0E5D-4EA6-A63D-4E4440A92CB6}"/>
    <hyperlink ref="A55:C55" location="TSTBF!A1" display="TSTBF!A1" xr:uid="{1213D4E3-4B83-4159-A6F7-570EB8BCB4ED}"/>
    <hyperlink ref="A59:C59" location="TFF!A1" display="TFF!A1" xr:uid="{3D3FF09B-6827-4195-A088-9BA5B3148A26}"/>
    <hyperlink ref="A60:C60" location="TUSTF!A1" display="TUSTF!A1" xr:uid="{88F8A2FD-B265-434F-BB7F-4CCD61237C33}"/>
    <hyperlink ref="A3:C3" location="TAF!A1" display="TAF!A1" xr:uid="{A2263242-2CFC-43F0-B669-58E1CA091ED3}"/>
    <hyperlink ref="A4:C4" location="TBAF!A1" display="TBAF!A1" xr:uid="{0C63E0C5-3CE5-49EB-8C78-4F9BB37641BA}"/>
    <hyperlink ref="A5:C5" location="TBFSF!A1" display="TBFSF!A1" xr:uid="{CCBA4FEE-CBA8-43EF-9D76-467B0A646C32}"/>
    <hyperlink ref="A6:C6" location="TBCF!A1" display="TBCF!A1" xr:uid="{86008624-3EBA-4CFA-9D04-2D0DA160E5D2}"/>
    <hyperlink ref="A9:C9" location="TDIF!A1" display="TDIF!A1" xr:uid="{A23FD2B9-C03E-477A-9A05-DD5B0F4409BD}"/>
    <hyperlink ref="A10:C10" location="TDIVYF!A1" display="TDIVYF!A1" xr:uid="{32DE189D-C699-4853-AF94-94096C66C217}"/>
    <hyperlink ref="A11:C11" location="TTSF96!A1" display="TTSF96!A1" xr:uid="{0901F7D6-36EE-473D-9D6D-614F0DD5247F}"/>
    <hyperlink ref="A12:C12" location="TEQPEF!A1" display="TEQPEF!A1" xr:uid="{037085AD-0F7D-435B-B5EB-B04E5992E4F3}"/>
    <hyperlink ref="A13:C13" location="TMIF!A1" display="TMIF!A1" xr:uid="{A8EC15D6-176C-4AE2-A545-927C646B8D29}"/>
    <hyperlink ref="A14:C14" location="TCS!A1" display="TCS!A1" xr:uid="{A6686A43-5D84-4456-B663-340B418F7E60}"/>
    <hyperlink ref="A15:C15" location="TMCAPF!A1" display="TMCAPF!A1" xr:uid="{9155818B-91CE-45BE-91CD-98E1C7307B08}"/>
    <hyperlink ref="A17:C17" location="TFEF!A1" display="TFEF!A1" xr:uid="{9209392D-24B1-4D5B-8AF2-9B15E492515F}"/>
    <hyperlink ref="A20:C20" location="TGLDETF!A1" display="TGLDETF!A1" xr:uid="{A341E6FB-60C5-4DE9-ACE9-0255F79D066E}"/>
    <hyperlink ref="A21:C21" location="THOF!A1" display="THOF!A1" xr:uid="{9DDFDE58-54BD-497F-968F-06A6DCE190EE}"/>
    <hyperlink ref="A22:C22" location="TEGF!A1" display="TEGF!A1" xr:uid="{DE27309A-5356-475B-A39C-95E474FAD40A}"/>
    <hyperlink ref="A23:C23" location="TICF!A1" display="TICF!A1" xr:uid="{706543A3-A527-464E-91A5-A34C86B7D837}"/>
    <hyperlink ref="A24:C24" location="TIPHF!A1" display="TIPHF!A1" xr:uid="{2E4120BF-A739-4B66-9A24-2BF4BB65CA54}"/>
    <hyperlink ref="A25:C25" location="TISF!A1" display="TISF!A1" xr:uid="{90B7AAC2-E762-4625-8F69-779874B2B902}"/>
    <hyperlink ref="A26:C26" location="TEOF!A1" display="TEOF!A1" xr:uid="{BCACCB90-E1F0-40AA-9AD4-10B48781F84D}"/>
    <hyperlink ref="A27:C27" location="TTOFE!A1" display="TTOFE!A1" xr:uid="{C3A5535D-BE98-4675-A1B9-BF9F4136B79E}"/>
    <hyperlink ref="A29:C29" location="TINR!A1" display="TINR!A1" xr:uid="{CB24EE18-5FFF-4879-A6AF-158A93EF9F58}"/>
    <hyperlink ref="A31:C31" location="TMAOF!A1" display="TMAOF!A1" xr:uid="{E09EF547-20E5-4084-AEDD-0186138A9691}"/>
    <hyperlink ref="A32:C32" location="TMULTICF!A1" display="TMULTICF!A1" xr:uid="{D24B5EBE-EB91-4702-B94B-6742E8C191E2}"/>
    <hyperlink ref="A33:C33" location="TNETF!A1" display="TNETF!A1" xr:uid="{56B6399D-C232-4E1D-A9D6-1963E0B71722}"/>
    <hyperlink ref="A34:C34" location="TIFNA!A1" display="TIFNA!A1" xr:uid="{DAD5A4C2-ECBE-4010-A513-81C1B8106FB4}"/>
    <hyperlink ref="A35:C35" location="TNAIF!A1" display="TNAIF!A1" xr:uid="{ECCA41D2-9B11-4895-8966-1F5F0B590545}"/>
    <hyperlink ref="A36:C36" location="TNFSIF!A1" display="TNFSIF!A1" xr:uid="{A8EAB0C8-260A-4BFA-9A2B-32F4A484EE10}"/>
    <hyperlink ref="A39:C39" location="TNIDFOF!A1" display="TNIDFOF!A1" xr:uid="{03E302DA-62F8-4D1F-925D-ACDCA470DD7E}"/>
    <hyperlink ref="A40:C40" location="TNIDETF!A1" display="TNIDETF!A1" xr:uid="{7576F46D-2073-41C4-9444-76D3FB994DA2}"/>
    <hyperlink ref="A41:C41" location="TNMMIF!A1" display="TNMMIF!A1" xr:uid="{E50AAE7F-7534-469B-9EF5-B5654E3BFEC8}"/>
    <hyperlink ref="A42:C42" location="TNMSHIF!A1" display="TNMSHIF!A1" xr:uid="{4D3C9331-CF01-43D4-86BB-7EFDA6D1B85E}"/>
    <hyperlink ref="A43:C43" location="TNPBETF!A1" display="TNPBETF!A1" xr:uid="{175070E5-74F5-4B90-8388-8ED0DB05F54A}"/>
    <hyperlink ref="A44:C44" location="TNRIF!A1" display="TNRIF!A1" xr:uid="{7D80131B-E836-49DF-AE7A-0EED3DB4A196}"/>
    <hyperlink ref="A46:C46" location="TNMIMIF!A1" display="TNMIMIF!A1" xr:uid="{AF893F7F-1CBA-40B5-B9DF-1294AE61D738}"/>
    <hyperlink ref="A47:C47" location="TNMIIF!A1" display="TNMIIF!A1" xr:uid="{06DBA562-D732-4B5E-972A-A91D0157024F}"/>
    <hyperlink ref="A49:C49" location="TQNTF!A1" display="TQNTF!A1" xr:uid="{F4120F58-B263-4EDE-9288-DE4925F8941D}"/>
    <hyperlink ref="A50:C50" location="TREF!A1" display="TREF!A1" xr:uid="{F9F77E72-E1A0-4088-8F2E-832B2BF0E04E}"/>
    <hyperlink ref="A52:C52" location="TRSFM!A1" display="TRSFM!A1" xr:uid="{CA09D361-280D-4EE9-92F5-FC0D03288C48}"/>
    <hyperlink ref="A53:C53" location="TRSFP!A1" display="TRSFP!A1" xr:uid="{304578C0-5C49-416E-9D58-85AAE21E9F45}"/>
    <hyperlink ref="A54:C54" location="TIFSA!A1" display="TIFSA!A1" xr:uid="{03421EDD-8D7A-4255-B618-BCF393398A39}"/>
    <hyperlink ref="A57:C57" location="TSLVETF!A1" display="TSLVETF!A1" xr:uid="{DF38DDBF-0C8D-497E-8EFE-A3B40BC3D098}"/>
    <hyperlink ref="A58:C58" location="TSCAPF!A1" display="TSCAPF!A1" xr:uid="{5C4BF916-AC87-409F-99F7-63AE5E0E4E92}"/>
    <hyperlink ref="A61:C61" location="TYCF!A1" display="TYCF!A1" xr:uid="{97D7BA5D-CAA7-4DFE-8BEE-48B11031BD4D}"/>
    <hyperlink ref="A28:C28" location="TFRSTF!A1" display="TFRSTF!A1" xr:uid="{6C26BAFD-02F7-4B62-A662-7554C79E07F9}"/>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20580-0075-4A72-84D0-C4F0D1A06E0B}">
  <dimension ref="A1:E62"/>
  <sheetViews>
    <sheetView workbookViewId="0">
      <selection activeCell="D21" sqref="D21"/>
    </sheetView>
  </sheetViews>
  <sheetFormatPr defaultColWidth="9.140625" defaultRowHeight="15" x14ac:dyDescent="0.25"/>
  <cols>
    <col min="1" max="1" width="9.5703125" style="11" customWidth="1"/>
    <col min="2" max="2" width="66.28515625" style="11" bestFit="1" customWidth="1"/>
    <col min="3" max="3" width="15.85546875" style="184" customWidth="1"/>
    <col min="4" max="4" width="49.28515625" style="11" customWidth="1"/>
    <col min="5" max="5" width="21.85546875" style="11" customWidth="1"/>
    <col min="6" max="16384" width="9.140625" style="11"/>
  </cols>
  <sheetData>
    <row r="1" spans="1:5" ht="18.75" x14ac:dyDescent="0.3">
      <c r="A1" s="191" t="s">
        <v>3543</v>
      </c>
      <c r="B1" s="192"/>
      <c r="C1" s="192"/>
      <c r="D1" s="192"/>
      <c r="E1" s="193"/>
    </row>
    <row r="2" spans="1:5" x14ac:dyDescent="0.25">
      <c r="C2" s="179"/>
    </row>
    <row r="3" spans="1:5" ht="30" x14ac:dyDescent="0.25">
      <c r="A3" s="180" t="s">
        <v>3544</v>
      </c>
      <c r="B3" s="180" t="s">
        <v>3545</v>
      </c>
      <c r="C3" s="180" t="s">
        <v>3546</v>
      </c>
      <c r="D3" s="180" t="s">
        <v>3547</v>
      </c>
      <c r="E3" s="180" t="s">
        <v>3548</v>
      </c>
    </row>
    <row r="4" spans="1:5" x14ac:dyDescent="0.25">
      <c r="A4" s="181" t="s">
        <v>3549</v>
      </c>
      <c r="B4" s="3" t="s">
        <v>33</v>
      </c>
      <c r="C4" s="182" t="str">
        <f>VLOOKUP(B4,[1]Summary!$B:$X,23,0)</f>
        <v>Low</v>
      </c>
      <c r="D4" s="3" t="s">
        <v>3550</v>
      </c>
      <c r="E4" s="3" t="str">
        <f>VLOOKUP(D4,'[2]Industry Risk-O-Meters May'!A:C,3,0)</f>
        <v>Low</v>
      </c>
    </row>
    <row r="5" spans="1:5" x14ac:dyDescent="0.25">
      <c r="A5" s="181">
        <f t="shared" ref="A5:A62" si="0">+A4+1</f>
        <v>2</v>
      </c>
      <c r="B5" s="3" t="s">
        <v>35</v>
      </c>
      <c r="C5" s="182" t="str">
        <f>VLOOKUP(B5,[1]Summary!$B:$X,23,0)</f>
        <v>High</v>
      </c>
      <c r="D5" s="3" t="s">
        <v>3551</v>
      </c>
      <c r="E5" s="3" t="str">
        <f>VLOOKUP(D5,'[2]Industry Risk-O-Meters May'!A:C,3,0)</f>
        <v>High</v>
      </c>
    </row>
    <row r="6" spans="1:5" x14ac:dyDescent="0.25">
      <c r="A6" s="181">
        <f t="shared" si="0"/>
        <v>3</v>
      </c>
      <c r="B6" s="3" t="s">
        <v>37</v>
      </c>
      <c r="C6" s="182" t="str">
        <f>VLOOKUP(B6,[1]Summary!$B:$X,23,0)</f>
        <v>Very High</v>
      </c>
      <c r="D6" s="3" t="s">
        <v>3552</v>
      </c>
      <c r="E6" s="3" t="str">
        <f>VLOOKUP(D6,'[2]Industry Risk-O-Meters May'!A:C,3,0)</f>
        <v>Very High</v>
      </c>
    </row>
    <row r="7" spans="1:5" x14ac:dyDescent="0.25">
      <c r="A7" s="181">
        <f t="shared" si="0"/>
        <v>4</v>
      </c>
      <c r="B7" s="3" t="s">
        <v>39</v>
      </c>
      <c r="C7" s="182" t="str">
        <f>VLOOKUP(B7,[1]Summary!$B:$X,23,0)</f>
        <v>Very High</v>
      </c>
      <c r="D7" s="3" t="s">
        <v>3553</v>
      </c>
      <c r="E7" s="3" t="str">
        <f>VLOOKUP(D7,'[2]Industry Risk-O-Meters May'!A:C,3,0)</f>
        <v>Very High</v>
      </c>
    </row>
    <row r="8" spans="1:5" x14ac:dyDescent="0.25">
      <c r="A8" s="181">
        <f t="shared" si="0"/>
        <v>5</v>
      </c>
      <c r="B8" s="3" t="s">
        <v>6</v>
      </c>
      <c r="C8" s="182" t="str">
        <f>VLOOKUP(B8,[1]Summary!$B:$X,23,0)</f>
        <v>Moderate</v>
      </c>
      <c r="D8" s="3" t="s">
        <v>3554</v>
      </c>
      <c r="E8" s="3" t="str">
        <f>VLOOKUP(D8,'[2]Industry Risk-O-Meters May'!A:C,3,0)</f>
        <v>Low to Moderate</v>
      </c>
    </row>
    <row r="9" spans="1:5" x14ac:dyDescent="0.25">
      <c r="A9" s="181">
        <f t="shared" si="0"/>
        <v>6</v>
      </c>
      <c r="B9" s="183" t="s">
        <v>8</v>
      </c>
      <c r="C9" s="182" t="str">
        <f>VLOOKUP(B9,[1]Summary!$B:$X,23,0)</f>
        <v>Low to Moderate</v>
      </c>
      <c r="D9" s="3" t="s">
        <v>3555</v>
      </c>
      <c r="E9" s="3" t="str">
        <f>VLOOKUP(D9,'[2]Industry Risk-O-Meters May'!A:C,3,0)</f>
        <v>Low to Moderate</v>
      </c>
    </row>
    <row r="10" spans="1:5" x14ac:dyDescent="0.25">
      <c r="A10" s="181">
        <f t="shared" si="0"/>
        <v>7</v>
      </c>
      <c r="B10" s="3" t="s">
        <v>41</v>
      </c>
      <c r="C10" s="182" t="str">
        <f>VLOOKUP(B10,[1]Summary!$B:$X,23,0)</f>
        <v>Very High</v>
      </c>
      <c r="D10" s="3" t="s">
        <v>3556</v>
      </c>
      <c r="E10" s="3" t="str">
        <f>VLOOKUP(D10,'[2]Industry Risk-O-Meters May'!A:C,3,0)</f>
        <v>Very High</v>
      </c>
    </row>
    <row r="11" spans="1:5" x14ac:dyDescent="0.25">
      <c r="A11" s="181">
        <f t="shared" si="0"/>
        <v>8</v>
      </c>
      <c r="B11" s="3" t="s">
        <v>43</v>
      </c>
      <c r="C11" s="182" t="str">
        <f>VLOOKUP(B11,[1]Summary!$B:$X,23,0)</f>
        <v>Very High</v>
      </c>
      <c r="D11" s="3" t="s">
        <v>3553</v>
      </c>
      <c r="E11" s="3" t="str">
        <f>VLOOKUP(D11,'[2]Industry Risk-O-Meters May'!A:C,3,0)</f>
        <v>Very High</v>
      </c>
    </row>
    <row r="12" spans="1:5" x14ac:dyDescent="0.25">
      <c r="A12" s="181">
        <f t="shared" si="0"/>
        <v>9</v>
      </c>
      <c r="B12" s="3" t="s">
        <v>45</v>
      </c>
      <c r="C12" s="182" t="str">
        <f>VLOOKUP(B12,[1]Summary!$B:$X,23,0)</f>
        <v>Very High</v>
      </c>
      <c r="D12" s="3" t="s">
        <v>3553</v>
      </c>
      <c r="E12" s="3" t="str">
        <f>VLOOKUP(D12,'[2]Industry Risk-O-Meters May'!A:C,3,0)</f>
        <v>Very High</v>
      </c>
    </row>
    <row r="13" spans="1:5" x14ac:dyDescent="0.25">
      <c r="A13" s="181">
        <f t="shared" si="0"/>
        <v>10</v>
      </c>
      <c r="B13" s="3" t="s">
        <v>47</v>
      </c>
      <c r="C13" s="182" t="str">
        <f>VLOOKUP(B13,[1]Summary!$B:$X,23,0)</f>
        <v>Very High</v>
      </c>
      <c r="D13" s="3" t="s">
        <v>3553</v>
      </c>
      <c r="E13" s="3" t="str">
        <f>VLOOKUP(D13,'[2]Industry Risk-O-Meters May'!A:C,3,0)</f>
        <v>Very High</v>
      </c>
    </row>
    <row r="14" spans="1:5" x14ac:dyDescent="0.25">
      <c r="A14" s="181">
        <f t="shared" si="0"/>
        <v>11</v>
      </c>
      <c r="B14" s="3" t="s">
        <v>49</v>
      </c>
      <c r="C14" s="182" t="str">
        <f>VLOOKUP(B14,[1]Summary!$B:$X,23,0)</f>
        <v>Low to Moderate</v>
      </c>
      <c r="D14" s="3" t="s">
        <v>3557</v>
      </c>
      <c r="E14" s="3" t="str">
        <f>VLOOKUP(D14,'[2]Industry Risk-O-Meters May'!A:C,3,0)</f>
        <v>Moderate</v>
      </c>
    </row>
    <row r="15" spans="1:5" x14ac:dyDescent="0.25">
      <c r="A15" s="181">
        <f t="shared" si="0"/>
        <v>12</v>
      </c>
      <c r="B15" s="3" t="s">
        <v>51</v>
      </c>
      <c r="C15" s="182" t="str">
        <f>VLOOKUP(B15,[1]Summary!$B:$X,23,0)</f>
        <v>Very High</v>
      </c>
      <c r="D15" s="3" t="s">
        <v>3558</v>
      </c>
      <c r="E15" s="3" t="str">
        <f>VLOOKUP(D15,'[2]Industry Risk-O-Meters May'!A:C,3,0)</f>
        <v>Very High</v>
      </c>
    </row>
    <row r="16" spans="1:5" x14ac:dyDescent="0.25">
      <c r="A16" s="181">
        <f t="shared" si="0"/>
        <v>13</v>
      </c>
      <c r="B16" s="3" t="s">
        <v>53</v>
      </c>
      <c r="C16" s="182" t="str">
        <f>VLOOKUP(B16,[1]Summary!$B:$X,23,0)</f>
        <v>Very High</v>
      </c>
      <c r="D16" s="3" t="s">
        <v>3553</v>
      </c>
      <c r="E16" s="3" t="str">
        <f>VLOOKUP(D16,'[2]Industry Risk-O-Meters May'!A:C,3,0)</f>
        <v>Very High</v>
      </c>
    </row>
    <row r="17" spans="1:5" x14ac:dyDescent="0.25">
      <c r="A17" s="181">
        <f t="shared" si="0"/>
        <v>14</v>
      </c>
      <c r="B17" s="3" t="s">
        <v>10</v>
      </c>
      <c r="C17" s="182" t="str">
        <f>VLOOKUP(B17,[1]Summary!$B:$X,23,0)</f>
        <v>Low to Moderate</v>
      </c>
      <c r="D17" s="3" t="s">
        <v>3559</v>
      </c>
      <c r="E17" s="3" t="str">
        <f>VLOOKUP(D17,'[2]Industry Risk-O-Meters May'!A:C,3,0)</f>
        <v>Low to Moderate</v>
      </c>
    </row>
    <row r="18" spans="1:5" x14ac:dyDescent="0.25">
      <c r="A18" s="181">
        <f t="shared" si="0"/>
        <v>15</v>
      </c>
      <c r="B18" s="3" t="s">
        <v>55</v>
      </c>
      <c r="C18" s="182" t="str">
        <f>VLOOKUP(B18,[1]Summary!$B:$X,23,0)</f>
        <v>Very High</v>
      </c>
      <c r="D18" s="3" t="s">
        <v>3553</v>
      </c>
      <c r="E18" s="3" t="str">
        <f>VLOOKUP(D18,'[2]Industry Risk-O-Meters May'!A:C,3,0)</f>
        <v>Very High</v>
      </c>
    </row>
    <row r="19" spans="1:5" x14ac:dyDescent="0.25">
      <c r="A19" s="181">
        <f t="shared" si="0"/>
        <v>16</v>
      </c>
      <c r="B19" s="3" t="s">
        <v>12</v>
      </c>
      <c r="C19" s="182" t="str">
        <f>VLOOKUP(B19,[1]Summary!$B:$X,23,0)</f>
        <v>Moderate</v>
      </c>
      <c r="D19" s="3" t="s">
        <v>3560</v>
      </c>
      <c r="E19" s="3" t="s">
        <v>3561</v>
      </c>
    </row>
    <row r="20" spans="1:5" x14ac:dyDescent="0.25">
      <c r="A20" s="181">
        <f t="shared" si="0"/>
        <v>17</v>
      </c>
      <c r="B20" s="3" t="s">
        <v>122</v>
      </c>
      <c r="C20" s="182" t="str">
        <f>VLOOKUP(B20,[1]Summary!$B:$X,23,0)</f>
        <v>High</v>
      </c>
      <c r="D20" s="3" t="s">
        <v>3562</v>
      </c>
      <c r="E20" s="3" t="s">
        <v>3563</v>
      </c>
    </row>
    <row r="21" spans="1:5" x14ac:dyDescent="0.25">
      <c r="A21" s="181">
        <f t="shared" si="0"/>
        <v>18</v>
      </c>
      <c r="B21" s="3" t="s">
        <v>57</v>
      </c>
      <c r="C21" s="182" t="str">
        <f>VLOOKUP(B21,[1]Summary!$B:$X,23,0)</f>
        <v>High</v>
      </c>
      <c r="D21" s="3" t="s">
        <v>3562</v>
      </c>
      <c r="E21" s="3" t="s">
        <v>3563</v>
      </c>
    </row>
    <row r="22" spans="1:5" x14ac:dyDescent="0.25">
      <c r="A22" s="181">
        <f t="shared" si="0"/>
        <v>19</v>
      </c>
      <c r="B22" s="183" t="s">
        <v>59</v>
      </c>
      <c r="C22" s="182" t="str">
        <f>VLOOKUP(B22,[1]Summary!$B:$X,23,0)</f>
        <v>Very High</v>
      </c>
      <c r="D22" s="3" t="s">
        <v>3564</v>
      </c>
      <c r="E22" s="3" t="str">
        <f>VLOOKUP(D22,'[2]Industry Risk-O-Meters May'!A:C,3,0)</f>
        <v>Very High</v>
      </c>
    </row>
    <row r="23" spans="1:5" x14ac:dyDescent="0.25">
      <c r="A23" s="181">
        <f t="shared" si="0"/>
        <v>20</v>
      </c>
      <c r="B23" s="3" t="s">
        <v>61</v>
      </c>
      <c r="C23" s="182" t="str">
        <f>VLOOKUP(B23,[1]Summary!$B:$X,23,0)</f>
        <v>Very High</v>
      </c>
      <c r="D23" s="3" t="s">
        <v>3565</v>
      </c>
      <c r="E23" s="3" t="str">
        <f>VLOOKUP(D23,'[2]Industry Risk-O-Meters May'!A:C,3,0)</f>
        <v>Very High</v>
      </c>
    </row>
    <row r="24" spans="1:5" x14ac:dyDescent="0.25">
      <c r="A24" s="181">
        <f t="shared" si="0"/>
        <v>21</v>
      </c>
      <c r="B24" s="3" t="s">
        <v>63</v>
      </c>
      <c r="C24" s="182" t="str">
        <f>VLOOKUP(B24,[1]Summary!$B:$X,23,0)</f>
        <v>Very High</v>
      </c>
      <c r="D24" s="3" t="s">
        <v>3566</v>
      </c>
      <c r="E24" s="3" t="str">
        <f>VLOOKUP(D24,'[2]Industry Risk-O-Meters May'!A:C,3,0)</f>
        <v>Very High</v>
      </c>
    </row>
    <row r="25" spans="1:5" x14ac:dyDescent="0.25">
      <c r="A25" s="181">
        <f t="shared" si="0"/>
        <v>22</v>
      </c>
      <c r="B25" s="3" t="s">
        <v>65</v>
      </c>
      <c r="C25" s="182" t="str">
        <f>VLOOKUP(B25,[1]Summary!$B:$X,23,0)</f>
        <v>Very High</v>
      </c>
      <c r="D25" s="3" t="s">
        <v>3567</v>
      </c>
      <c r="E25" s="3" t="str">
        <f>VLOOKUP(D25,'[2]Industry Risk-O-Meters May'!A:C,3,0)</f>
        <v>Very High</v>
      </c>
    </row>
    <row r="26" spans="1:5" x14ac:dyDescent="0.25">
      <c r="A26" s="181">
        <f t="shared" si="0"/>
        <v>23</v>
      </c>
      <c r="B26" s="3" t="s">
        <v>67</v>
      </c>
      <c r="C26" s="182" t="str">
        <f>VLOOKUP(B26,[1]Summary!$B:$X,23,0)</f>
        <v>Very High</v>
      </c>
      <c r="D26" s="3" t="s">
        <v>3568</v>
      </c>
      <c r="E26" s="3" t="s">
        <v>3569</v>
      </c>
    </row>
    <row r="27" spans="1:5" x14ac:dyDescent="0.25">
      <c r="A27" s="181">
        <f t="shared" si="0"/>
        <v>24</v>
      </c>
      <c r="B27" s="3" t="s">
        <v>69</v>
      </c>
      <c r="C27" s="182" t="str">
        <f>VLOOKUP(B27,[1]Summary!$B:$X,23,0)</f>
        <v>Very High</v>
      </c>
      <c r="D27" s="3" t="s">
        <v>3570</v>
      </c>
      <c r="E27" s="3" t="str">
        <f>VLOOKUP(D27,'[2]Industry Risk-O-Meters May'!A:C,3,0)</f>
        <v>Very High</v>
      </c>
    </row>
    <row r="28" spans="1:5" x14ac:dyDescent="0.25">
      <c r="A28" s="181">
        <f t="shared" si="0"/>
        <v>25</v>
      </c>
      <c r="B28" s="3" t="s">
        <v>71</v>
      </c>
      <c r="C28" s="182" t="str">
        <f>VLOOKUP(B28,[1]Summary!$B:$X,23,0)</f>
        <v>Very High</v>
      </c>
      <c r="D28" s="3" t="s">
        <v>3571</v>
      </c>
      <c r="E28" s="3" t="str">
        <f>VLOOKUP(D28,'[2]Industry Risk-O-Meters May'!A:C,3,0)</f>
        <v>Very High</v>
      </c>
    </row>
    <row r="29" spans="1:5" x14ac:dyDescent="0.25">
      <c r="A29" s="181">
        <f t="shared" si="0"/>
        <v>26</v>
      </c>
      <c r="B29" s="3" t="s">
        <v>120</v>
      </c>
      <c r="C29" s="182" t="str">
        <f>VLOOKUP(B29,[1]Summary!$B:$X,23,0)</f>
        <v>Low to Moderate</v>
      </c>
      <c r="D29" s="3" t="s">
        <v>3572</v>
      </c>
      <c r="E29" s="3" t="str">
        <f>VLOOKUP(D29,'[2]Industry Risk-O-Meters May'!A:C,3,0)</f>
        <v>Low to Moderate</v>
      </c>
    </row>
    <row r="30" spans="1:5" x14ac:dyDescent="0.25">
      <c r="A30" s="181">
        <f t="shared" si="0"/>
        <v>27</v>
      </c>
      <c r="B30" s="3" t="s">
        <v>73</v>
      </c>
      <c r="C30" s="182" t="str">
        <f>VLOOKUP(B30,[1]Summary!$B:$X,23,0)</f>
        <v>Very High</v>
      </c>
      <c r="D30" s="3" t="s">
        <v>3573</v>
      </c>
      <c r="E30" s="3" t="str">
        <f>VLOOKUP(D30,'[2]Industry Risk-O-Meters May'!A:C,3,0)</f>
        <v>Very High</v>
      </c>
    </row>
    <row r="31" spans="1:5" x14ac:dyDescent="0.25">
      <c r="A31" s="181">
        <f t="shared" si="0"/>
        <v>28</v>
      </c>
      <c r="B31" s="3" t="s">
        <v>14</v>
      </c>
      <c r="C31" s="182" t="str">
        <f>VLOOKUP(B31,[1]Summary!$B:$X,23,0)</f>
        <v>Low to Moderate</v>
      </c>
      <c r="D31" s="3" t="s">
        <v>3574</v>
      </c>
      <c r="E31" s="3" t="str">
        <f>VLOOKUP(D31,'[2]Industry Risk-O-Meters May'!A:C,3,0)</f>
        <v>Low to Moderate</v>
      </c>
    </row>
    <row r="32" spans="1:5" x14ac:dyDescent="0.25">
      <c r="A32" s="181">
        <f t="shared" si="0"/>
        <v>29</v>
      </c>
      <c r="B32" s="7" t="s">
        <v>75</v>
      </c>
      <c r="C32" s="182" t="str">
        <f>VLOOKUP(B32,[1]Summary!$B:$X,23,0)</f>
        <v>Very High</v>
      </c>
      <c r="D32" s="3" t="s">
        <v>3575</v>
      </c>
      <c r="E32" s="3" t="s">
        <v>3569</v>
      </c>
    </row>
    <row r="33" spans="1:5" x14ac:dyDescent="0.25">
      <c r="A33" s="181">
        <f t="shared" si="0"/>
        <v>30</v>
      </c>
      <c r="B33" s="3" t="s">
        <v>77</v>
      </c>
      <c r="C33" s="182" t="str">
        <f>VLOOKUP(B33,[1]Summary!$B:$X,23,0)</f>
        <v>Very High</v>
      </c>
      <c r="D33" s="3" t="s">
        <v>3576</v>
      </c>
      <c r="E33" s="3" t="str">
        <f>VLOOKUP(D33,'[2]Industry Risk-O-Meters May'!A:C,3,0)</f>
        <v>Very High</v>
      </c>
    </row>
    <row r="34" spans="1:5" x14ac:dyDescent="0.25">
      <c r="A34" s="181">
        <f t="shared" si="0"/>
        <v>31</v>
      </c>
      <c r="B34" s="3" t="s">
        <v>79</v>
      </c>
      <c r="C34" s="182" t="str">
        <f>VLOOKUP(B34,[1]Summary!$B:$X,23,0)</f>
        <v>Very High</v>
      </c>
      <c r="D34" s="3" t="s">
        <v>3577</v>
      </c>
      <c r="E34" s="3" t="str">
        <f>VLOOKUP(D34,'[2]Industry Risk-O-Meters May'!A:C,3,0)</f>
        <v>Very High</v>
      </c>
    </row>
    <row r="35" spans="1:5" x14ac:dyDescent="0.25">
      <c r="A35" s="181">
        <f t="shared" si="0"/>
        <v>32</v>
      </c>
      <c r="B35" s="3" t="s">
        <v>81</v>
      </c>
      <c r="C35" s="182" t="str">
        <f>VLOOKUP(B35,[1]Summary!$B:$X,23,0)</f>
        <v>Very High</v>
      </c>
      <c r="D35" s="3" t="s">
        <v>3577</v>
      </c>
      <c r="E35" s="3" t="str">
        <f>VLOOKUP(D35,'[2]Industry Risk-O-Meters May'!A:C,3,0)</f>
        <v>Very High</v>
      </c>
    </row>
    <row r="36" spans="1:5" x14ac:dyDescent="0.25">
      <c r="A36" s="181">
        <f t="shared" si="0"/>
        <v>33</v>
      </c>
      <c r="B36" s="3" t="s">
        <v>16</v>
      </c>
      <c r="C36" s="182" t="str">
        <f>VLOOKUP(B36,[1]Summary!$B:$X,23,0)</f>
        <v>Low to Moderate</v>
      </c>
      <c r="D36" s="3" t="s">
        <v>3578</v>
      </c>
      <c r="E36" s="3" t="str">
        <f>VLOOKUP(D36,'[2]Industry Risk-O-Meters May'!A:C,3,0)</f>
        <v>Low To Moderate</v>
      </c>
    </row>
    <row r="37" spans="1:5" x14ac:dyDescent="0.25">
      <c r="A37" s="181">
        <f t="shared" si="0"/>
        <v>34</v>
      </c>
      <c r="B37" s="183" t="s">
        <v>18</v>
      </c>
      <c r="C37" s="182" t="str">
        <f>VLOOKUP(B37,[1]Summary!$B:$X,23,0)</f>
        <v>Moderate</v>
      </c>
      <c r="D37" s="3" t="s">
        <v>3579</v>
      </c>
      <c r="E37" s="3" t="str">
        <f>VLOOKUP(D37,'[2]Industry Risk-O-Meters May'!A:C,3,0)</f>
        <v>Moderate</v>
      </c>
    </row>
    <row r="38" spans="1:5" x14ac:dyDescent="0.25">
      <c r="A38" s="181">
        <f t="shared" si="0"/>
        <v>35</v>
      </c>
      <c r="B38" s="183" t="s">
        <v>87</v>
      </c>
      <c r="C38" s="182" t="str">
        <f>VLOOKUP(B38,[1]Summary!$B:$X,23,0)</f>
        <v>Very High</v>
      </c>
      <c r="D38" s="3" t="s">
        <v>3580</v>
      </c>
      <c r="E38" s="3" t="str">
        <f>VLOOKUP(D38,'[2]Industry Risk-O-Meters May'!A:C,3,0)</f>
        <v>Very High</v>
      </c>
    </row>
    <row r="39" spans="1:5" x14ac:dyDescent="0.25">
      <c r="A39" s="181">
        <f t="shared" si="0"/>
        <v>36</v>
      </c>
      <c r="B39" s="183" t="s">
        <v>89</v>
      </c>
      <c r="C39" s="182" t="str">
        <f>VLOOKUP(B39,[1]Summary!$B:$X,23,0)</f>
        <v>Very High</v>
      </c>
      <c r="D39" s="3" t="s">
        <v>3580</v>
      </c>
      <c r="E39" s="3" t="str">
        <f>VLOOKUP(D39,'[2]Industry Risk-O-Meters May'!A:C,3,0)</f>
        <v>Very High</v>
      </c>
    </row>
    <row r="40" spans="1:5" x14ac:dyDescent="0.25">
      <c r="A40" s="181">
        <f t="shared" si="0"/>
        <v>37</v>
      </c>
      <c r="B40" s="183" t="s">
        <v>91</v>
      </c>
      <c r="C40" s="182" t="str">
        <f>VLOOKUP(B40,[1]Summary!$B:$X,23,0)</f>
        <v>Very High</v>
      </c>
      <c r="D40" s="3" t="s">
        <v>3581</v>
      </c>
      <c r="E40" s="3" t="str">
        <f>VLOOKUP(D40,'[2]Industry Risk-O-Meters May'!A:C,3,0)</f>
        <v>Very High</v>
      </c>
    </row>
    <row r="41" spans="1:5" x14ac:dyDescent="0.25">
      <c r="A41" s="181">
        <f t="shared" si="0"/>
        <v>38</v>
      </c>
      <c r="B41" s="3" t="s">
        <v>95</v>
      </c>
      <c r="C41" s="182" t="str">
        <f>VLOOKUP(B41,[1]Summary!$B:$X,23,0)</f>
        <v>Very High</v>
      </c>
      <c r="D41" s="3" t="s">
        <v>3582</v>
      </c>
      <c r="E41" s="3" t="str">
        <f>VLOOKUP(D41,'[2]Industry Risk-O-Meters May'!A:C,3,0)</f>
        <v>Very High</v>
      </c>
    </row>
    <row r="42" spans="1:5" x14ac:dyDescent="0.25">
      <c r="A42" s="181">
        <f t="shared" si="0"/>
        <v>39</v>
      </c>
      <c r="B42" s="183" t="s">
        <v>20</v>
      </c>
      <c r="C42" s="182" t="str">
        <f>VLOOKUP(B42,[1]Summary!$B:$X,23,0)</f>
        <v>Low to Moderate</v>
      </c>
      <c r="D42" s="3" t="s">
        <v>3583</v>
      </c>
      <c r="E42" s="3" t="str">
        <f>VLOOKUP(D42,'[2]Industry Risk-O-Meters May'!A:C,3,0)</f>
        <v>Moderate</v>
      </c>
    </row>
    <row r="43" spans="1:5" x14ac:dyDescent="0.25">
      <c r="A43" s="181">
        <f t="shared" si="0"/>
        <v>40</v>
      </c>
      <c r="B43" s="3" t="s">
        <v>22</v>
      </c>
      <c r="C43" s="182" t="str">
        <f>VLOOKUP(B43,[1]Summary!$B:$X,23,0)</f>
        <v>Low</v>
      </c>
      <c r="D43" s="3" t="s">
        <v>3584</v>
      </c>
      <c r="E43" s="3" t="s">
        <v>3585</v>
      </c>
    </row>
    <row r="44" spans="1:5" x14ac:dyDescent="0.25">
      <c r="A44" s="181">
        <f t="shared" si="0"/>
        <v>41</v>
      </c>
      <c r="B44" s="3" t="s">
        <v>103</v>
      </c>
      <c r="C44" s="182" t="str">
        <f>VLOOKUP(B44,[1]Summary!$B:$X,23,0)</f>
        <v>Very High</v>
      </c>
      <c r="D44" s="3" t="s">
        <v>3586</v>
      </c>
      <c r="E44" s="3" t="s">
        <v>3569</v>
      </c>
    </row>
    <row r="45" spans="1:5" x14ac:dyDescent="0.25">
      <c r="A45" s="181">
        <f t="shared" si="0"/>
        <v>42</v>
      </c>
      <c r="B45" s="3" t="s">
        <v>105</v>
      </c>
      <c r="C45" s="182" t="str">
        <f>VLOOKUP(B45,[1]Summary!$B:$X,23,0)</f>
        <v>Very High</v>
      </c>
      <c r="D45" s="3" t="s">
        <v>3587</v>
      </c>
      <c r="E45" s="3" t="str">
        <f>VLOOKUP(D45,'[2]Industry Risk-O-Meters May'!A:C,3,0)</f>
        <v>Very High</v>
      </c>
    </row>
    <row r="46" spans="1:5" x14ac:dyDescent="0.25">
      <c r="A46" s="181">
        <f t="shared" si="0"/>
        <v>43</v>
      </c>
      <c r="B46" s="3" t="s">
        <v>24</v>
      </c>
      <c r="C46" s="182" t="str">
        <f>VLOOKUP(B46,[1]Summary!$B:$X,23,0)</f>
        <v>Moderately High</v>
      </c>
      <c r="D46" s="3" t="s">
        <v>3588</v>
      </c>
      <c r="E46" s="3" t="str">
        <f>VLOOKUP(D46,'[2]Industry Risk-O-Meters May'!A:C,3,0)</f>
        <v>Moderately High</v>
      </c>
    </row>
    <row r="47" spans="1:5" x14ac:dyDescent="0.25">
      <c r="A47" s="181">
        <f t="shared" si="0"/>
        <v>44</v>
      </c>
      <c r="B47" s="3" t="s">
        <v>107</v>
      </c>
      <c r="C47" s="182" t="str">
        <f>VLOOKUP(B47,[1]Summary!$B:$X,23,0)</f>
        <v>Very High</v>
      </c>
      <c r="D47" s="3" t="s">
        <v>3589</v>
      </c>
      <c r="E47" s="3" t="str">
        <f>VLOOKUP(D47,'[2]Industry Risk-O-Meters May'!A:C,3,0)</f>
        <v>Very High</v>
      </c>
    </row>
    <row r="48" spans="1:5" x14ac:dyDescent="0.25">
      <c r="A48" s="181">
        <f t="shared" si="0"/>
        <v>45</v>
      </c>
      <c r="B48" s="3" t="s">
        <v>109</v>
      </c>
      <c r="C48" s="182" t="str">
        <f>VLOOKUP(B48,[1]Summary!$B:$X,23,0)</f>
        <v>Very High</v>
      </c>
      <c r="D48" s="3" t="s">
        <v>3553</v>
      </c>
      <c r="E48" s="3" t="str">
        <f>VLOOKUP(D48,'[2]Industry Risk-O-Meters May'!A:C,3,0)</f>
        <v>Very High</v>
      </c>
    </row>
    <row r="49" spans="1:5" x14ac:dyDescent="0.25">
      <c r="A49" s="181">
        <f t="shared" si="0"/>
        <v>46</v>
      </c>
      <c r="B49" s="3" t="s">
        <v>111</v>
      </c>
      <c r="C49" s="182" t="str">
        <f>VLOOKUP(B49,[1]Summary!$B:$X,23,0)</f>
        <v>Very High</v>
      </c>
      <c r="D49" s="3" t="s">
        <v>3590</v>
      </c>
      <c r="E49" s="3" t="s">
        <v>3569</v>
      </c>
    </row>
    <row r="50" spans="1:5" x14ac:dyDescent="0.25">
      <c r="A50" s="181">
        <f t="shared" si="0"/>
        <v>47</v>
      </c>
      <c r="B50" s="3" t="s">
        <v>26</v>
      </c>
      <c r="C50" s="182" t="str">
        <f>VLOOKUP(B50,[1]Summary!$B:$X,23,0)</f>
        <v>Moderate</v>
      </c>
      <c r="D50" s="3" t="s">
        <v>3559</v>
      </c>
      <c r="E50" s="3" t="str">
        <f>VLOOKUP(D50,'[2]Industry Risk-O-Meters May'!A:C,3,0)</f>
        <v>Low to Moderate</v>
      </c>
    </row>
    <row r="51" spans="1:5" x14ac:dyDescent="0.25">
      <c r="A51" s="181">
        <f t="shared" si="0"/>
        <v>48</v>
      </c>
      <c r="B51" s="3" t="s">
        <v>124</v>
      </c>
      <c r="C51" s="182" t="str">
        <f>VLOOKUP(B51,[1]Summary!$B:$X,23,0)</f>
        <v>Very High</v>
      </c>
      <c r="D51" s="3" t="s">
        <v>3591</v>
      </c>
      <c r="E51" s="3" t="s">
        <v>3569</v>
      </c>
    </row>
    <row r="52" spans="1:5" x14ac:dyDescent="0.25">
      <c r="A52" s="181">
        <f t="shared" si="0"/>
        <v>49</v>
      </c>
      <c r="B52" s="3" t="s">
        <v>113</v>
      </c>
      <c r="C52" s="182" t="str">
        <f>VLOOKUP(B52,[1]Summary!$B:$X,23,0)</f>
        <v>Very High</v>
      </c>
      <c r="D52" s="3" t="s">
        <v>3591</v>
      </c>
      <c r="E52" s="3" t="s">
        <v>3569</v>
      </c>
    </row>
    <row r="53" spans="1:5" x14ac:dyDescent="0.25">
      <c r="A53" s="181">
        <f t="shared" si="0"/>
        <v>50</v>
      </c>
      <c r="B53" s="3" t="s">
        <v>115</v>
      </c>
      <c r="C53" s="182" t="str">
        <f>VLOOKUP(B53,[1]Summary!$B:$X,23,0)</f>
        <v>Very High</v>
      </c>
      <c r="D53" s="3" t="s">
        <v>3592</v>
      </c>
      <c r="E53" s="3" t="str">
        <f>VLOOKUP(D53,'[2]Industry Risk-O-Meters May'!A:C,3,0)</f>
        <v>Very High</v>
      </c>
    </row>
    <row r="54" spans="1:5" x14ac:dyDescent="0.25">
      <c r="A54" s="181">
        <f t="shared" si="0"/>
        <v>51</v>
      </c>
      <c r="B54" s="3" t="s">
        <v>28</v>
      </c>
      <c r="C54" s="182" t="str">
        <f>VLOOKUP(B54,[1]Summary!$B:$X,23,0)</f>
        <v>Low to Moderate</v>
      </c>
      <c r="D54" s="3" t="s">
        <v>3593</v>
      </c>
      <c r="E54" s="3" t="str">
        <f>VLOOKUP(D54,'[2]Industry Risk-O-Meters May'!A:C,3,0)</f>
        <v>Low to Moderate</v>
      </c>
    </row>
    <row r="55" spans="1:5" x14ac:dyDescent="0.25">
      <c r="A55" s="181">
        <f t="shared" si="0"/>
        <v>52</v>
      </c>
      <c r="B55" s="3" t="s">
        <v>30</v>
      </c>
      <c r="C55" s="182" t="str">
        <f>VLOOKUP(B55,[1]Summary!$B:$X,23,0)</f>
        <v>Moderate</v>
      </c>
      <c r="D55" s="3" t="s">
        <v>3594</v>
      </c>
      <c r="E55" s="3" t="str">
        <f>VLOOKUP(D55,'[2]Industry Risk-O-Meters May'!A:C,3,0)</f>
        <v>Low to Moderate</v>
      </c>
    </row>
    <row r="56" spans="1:5" x14ac:dyDescent="0.25">
      <c r="A56" s="181">
        <f t="shared" si="0"/>
        <v>53</v>
      </c>
      <c r="B56" s="3" t="s">
        <v>117</v>
      </c>
      <c r="C56" s="182" t="str">
        <f>VLOOKUP(B56,[1]Summary!$B:$X,23,0)</f>
        <v>Very High</v>
      </c>
      <c r="D56" s="3" t="s">
        <v>3553</v>
      </c>
      <c r="E56" s="3" t="str">
        <f>VLOOKUP(D56,'[2]Industry Risk-O-Meters May'!A:C,3,0)</f>
        <v>Very High</v>
      </c>
    </row>
    <row r="57" spans="1:5" x14ac:dyDescent="0.25">
      <c r="A57" s="181">
        <f t="shared" si="0"/>
        <v>54</v>
      </c>
      <c r="B57" s="3" t="s">
        <v>93</v>
      </c>
      <c r="C57" s="182" t="str">
        <f>VLOOKUP(B57,[1]Summary!$B:$X,23,0)</f>
        <v>Very High</v>
      </c>
      <c r="D57" s="3" t="s">
        <v>3595</v>
      </c>
      <c r="E57" s="3" t="str">
        <f>VLOOKUP(D57,'[2]Industry Risk-O-Meters May'!A:C,3,0)</f>
        <v>Very High</v>
      </c>
    </row>
    <row r="58" spans="1:5" x14ac:dyDescent="0.25">
      <c r="A58" s="181">
        <f t="shared" si="0"/>
        <v>55</v>
      </c>
      <c r="B58" s="3" t="s">
        <v>83</v>
      </c>
      <c r="C58" s="182" t="str">
        <f>VLOOKUP(B58,[1]Summary!$B:$X,23,0)</f>
        <v>Very High</v>
      </c>
      <c r="D58" s="3" t="s">
        <v>3596</v>
      </c>
      <c r="E58" s="3" t="str">
        <f>VLOOKUP(D58,'[2]Industry Risk-O-Meters May'!A:C,3,0)</f>
        <v>Very High</v>
      </c>
    </row>
    <row r="59" spans="1:5" x14ac:dyDescent="0.25">
      <c r="A59" s="181">
        <f t="shared" si="0"/>
        <v>56</v>
      </c>
      <c r="B59" s="3" t="s">
        <v>85</v>
      </c>
      <c r="C59" s="182" t="str">
        <f>VLOOKUP(B59,[1]Summary!$B:$X,23,0)</f>
        <v>Very High</v>
      </c>
      <c r="D59" s="3" t="s">
        <v>3597</v>
      </c>
      <c r="E59" s="3" t="str">
        <f>VLOOKUP(D59,'[2]Industry Risk-O-Meters May'!A:C,3,0)</f>
        <v>Very High</v>
      </c>
    </row>
    <row r="60" spans="1:5" x14ac:dyDescent="0.25">
      <c r="A60" s="181">
        <f t="shared" si="0"/>
        <v>57</v>
      </c>
      <c r="B60" s="3" t="s">
        <v>97</v>
      </c>
      <c r="C60" s="182" t="str">
        <f>VLOOKUP(B60,[1]Summary!$B:$X,23,0)</f>
        <v>Very High</v>
      </c>
      <c r="D60" s="3" t="s">
        <v>3598</v>
      </c>
      <c r="E60" s="3" t="str">
        <f>VLOOKUP(D60,'[2]Industry Risk-O-Meters May'!A:C,3,0)</f>
        <v>Very High</v>
      </c>
    </row>
    <row r="61" spans="1:5" x14ac:dyDescent="0.25">
      <c r="A61" s="181">
        <f t="shared" si="0"/>
        <v>58</v>
      </c>
      <c r="B61" s="3" t="s">
        <v>99</v>
      </c>
      <c r="C61" s="182" t="str">
        <f>VLOOKUP(B61,[1]Summary!$B:$X,23,0)</f>
        <v>Very High</v>
      </c>
      <c r="D61" s="3" t="s">
        <v>3599</v>
      </c>
      <c r="E61" s="3" t="str">
        <f>VLOOKUP(D61,'[2]Industry Risk-O-Meters May'!A:C,3,0)</f>
        <v>Very High</v>
      </c>
    </row>
    <row r="62" spans="1:5" x14ac:dyDescent="0.25">
      <c r="A62" s="181">
        <f t="shared" si="0"/>
        <v>59</v>
      </c>
      <c r="B62" s="3" t="s">
        <v>101</v>
      </c>
      <c r="C62" s="182" t="str">
        <f>VLOOKUP(B62,[1]Summary!$B:$X,23,0)</f>
        <v>Very High</v>
      </c>
      <c r="D62" s="3" t="s">
        <v>3600</v>
      </c>
      <c r="E62" s="3" t="str">
        <f>VLOOKUP(D62,'[2]Industry Risk-O-Meters May'!A:C,3,0)</f>
        <v>Very High</v>
      </c>
    </row>
  </sheetData>
  <mergeCells count="1">
    <mergeCell ref="A1:E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9FFFA-D7FD-4546-97BE-1CB7E48D6AB1}">
  <dimension ref="B1:E581"/>
  <sheetViews>
    <sheetView workbookViewId="0">
      <selection sqref="A1:XFD1048576"/>
    </sheetView>
  </sheetViews>
  <sheetFormatPr defaultRowHeight="15" x14ac:dyDescent="0.25"/>
  <cols>
    <col min="1" max="1" width="9.140625" style="144"/>
    <col min="2" max="2" width="18.7109375" style="147" customWidth="1"/>
    <col min="3" max="3" width="21.85546875" style="144" customWidth="1"/>
    <col min="4" max="4" width="18.28515625" style="144" customWidth="1"/>
    <col min="5" max="5" width="16.7109375" style="144" customWidth="1"/>
    <col min="6" max="257" width="9.140625" style="144"/>
    <col min="258" max="258" width="18.7109375" style="144" customWidth="1"/>
    <col min="259" max="259" width="21.85546875" style="144" customWidth="1"/>
    <col min="260" max="260" width="18.28515625" style="144" customWidth="1"/>
    <col min="261" max="261" width="16.7109375" style="144" customWidth="1"/>
    <col min="262" max="513" width="9.140625" style="144"/>
    <col min="514" max="514" width="18.7109375" style="144" customWidth="1"/>
    <col min="515" max="515" width="21.85546875" style="144" customWidth="1"/>
    <col min="516" max="516" width="18.28515625" style="144" customWidth="1"/>
    <col min="517" max="517" width="16.7109375" style="144" customWidth="1"/>
    <col min="518" max="769" width="9.140625" style="144"/>
    <col min="770" max="770" width="18.7109375" style="144" customWidth="1"/>
    <col min="771" max="771" width="21.85546875" style="144" customWidth="1"/>
    <col min="772" max="772" width="18.28515625" style="144" customWidth="1"/>
    <col min="773" max="773" width="16.7109375" style="144" customWidth="1"/>
    <col min="774" max="1025" width="9.140625" style="144"/>
    <col min="1026" max="1026" width="18.7109375" style="144" customWidth="1"/>
    <col min="1027" max="1027" width="21.85546875" style="144" customWidth="1"/>
    <col min="1028" max="1028" width="18.28515625" style="144" customWidth="1"/>
    <col min="1029" max="1029" width="16.7109375" style="144" customWidth="1"/>
    <col min="1030" max="1281" width="9.140625" style="144"/>
    <col min="1282" max="1282" width="18.7109375" style="144" customWidth="1"/>
    <col min="1283" max="1283" width="21.85546875" style="144" customWidth="1"/>
    <col min="1284" max="1284" width="18.28515625" style="144" customWidth="1"/>
    <col min="1285" max="1285" width="16.7109375" style="144" customWidth="1"/>
    <col min="1286" max="1537" width="9.140625" style="144"/>
    <col min="1538" max="1538" width="18.7109375" style="144" customWidth="1"/>
    <col min="1539" max="1539" width="21.85546875" style="144" customWidth="1"/>
    <col min="1540" max="1540" width="18.28515625" style="144" customWidth="1"/>
    <col min="1541" max="1541" width="16.7109375" style="144" customWidth="1"/>
    <col min="1542" max="1793" width="9.140625" style="144"/>
    <col min="1794" max="1794" width="18.7109375" style="144" customWidth="1"/>
    <col min="1795" max="1795" width="21.85546875" style="144" customWidth="1"/>
    <col min="1796" max="1796" width="18.28515625" style="144" customWidth="1"/>
    <col min="1797" max="1797" width="16.7109375" style="144" customWidth="1"/>
    <col min="1798" max="2049" width="9.140625" style="144"/>
    <col min="2050" max="2050" width="18.7109375" style="144" customWidth="1"/>
    <col min="2051" max="2051" width="21.85546875" style="144" customWidth="1"/>
    <col min="2052" max="2052" width="18.28515625" style="144" customWidth="1"/>
    <col min="2053" max="2053" width="16.7109375" style="144" customWidth="1"/>
    <col min="2054" max="2305" width="9.140625" style="144"/>
    <col min="2306" max="2306" width="18.7109375" style="144" customWidth="1"/>
    <col min="2307" max="2307" width="21.85546875" style="144" customWidth="1"/>
    <col min="2308" max="2308" width="18.28515625" style="144" customWidth="1"/>
    <col min="2309" max="2309" width="16.7109375" style="144" customWidth="1"/>
    <col min="2310" max="2561" width="9.140625" style="144"/>
    <col min="2562" max="2562" width="18.7109375" style="144" customWidth="1"/>
    <col min="2563" max="2563" width="21.85546875" style="144" customWidth="1"/>
    <col min="2564" max="2564" width="18.28515625" style="144" customWidth="1"/>
    <col min="2565" max="2565" width="16.7109375" style="144" customWidth="1"/>
    <col min="2566" max="2817" width="9.140625" style="144"/>
    <col min="2818" max="2818" width="18.7109375" style="144" customWidth="1"/>
    <col min="2819" max="2819" width="21.85546875" style="144" customWidth="1"/>
    <col min="2820" max="2820" width="18.28515625" style="144" customWidth="1"/>
    <col min="2821" max="2821" width="16.7109375" style="144" customWidth="1"/>
    <col min="2822" max="3073" width="9.140625" style="144"/>
    <col min="3074" max="3074" width="18.7109375" style="144" customWidth="1"/>
    <col min="3075" max="3075" width="21.85546875" style="144" customWidth="1"/>
    <col min="3076" max="3076" width="18.28515625" style="144" customWidth="1"/>
    <col min="3077" max="3077" width="16.7109375" style="144" customWidth="1"/>
    <col min="3078" max="3329" width="9.140625" style="144"/>
    <col min="3330" max="3330" width="18.7109375" style="144" customWidth="1"/>
    <col min="3331" max="3331" width="21.85546875" style="144" customWidth="1"/>
    <col min="3332" max="3332" width="18.28515625" style="144" customWidth="1"/>
    <col min="3333" max="3333" width="16.7109375" style="144" customWidth="1"/>
    <col min="3334" max="3585" width="9.140625" style="144"/>
    <col min="3586" max="3586" width="18.7109375" style="144" customWidth="1"/>
    <col min="3587" max="3587" width="21.85546875" style="144" customWidth="1"/>
    <col min="3588" max="3588" width="18.28515625" style="144" customWidth="1"/>
    <col min="3589" max="3589" width="16.7109375" style="144" customWidth="1"/>
    <col min="3590" max="3841" width="9.140625" style="144"/>
    <col min="3842" max="3842" width="18.7109375" style="144" customWidth="1"/>
    <col min="3843" max="3843" width="21.85546875" style="144" customWidth="1"/>
    <col min="3844" max="3844" width="18.28515625" style="144" customWidth="1"/>
    <col min="3845" max="3845" width="16.7109375" style="144" customWidth="1"/>
    <col min="3846" max="4097" width="9.140625" style="144"/>
    <col min="4098" max="4098" width="18.7109375" style="144" customWidth="1"/>
    <col min="4099" max="4099" width="21.85546875" style="144" customWidth="1"/>
    <col min="4100" max="4100" width="18.28515625" style="144" customWidth="1"/>
    <col min="4101" max="4101" width="16.7109375" style="144" customWidth="1"/>
    <col min="4102" max="4353" width="9.140625" style="144"/>
    <col min="4354" max="4354" width="18.7109375" style="144" customWidth="1"/>
    <col min="4355" max="4355" width="21.85546875" style="144" customWidth="1"/>
    <col min="4356" max="4356" width="18.28515625" style="144" customWidth="1"/>
    <col min="4357" max="4357" width="16.7109375" style="144" customWidth="1"/>
    <col min="4358" max="4609" width="9.140625" style="144"/>
    <col min="4610" max="4610" width="18.7109375" style="144" customWidth="1"/>
    <col min="4611" max="4611" width="21.85546875" style="144" customWidth="1"/>
    <col min="4612" max="4612" width="18.28515625" style="144" customWidth="1"/>
    <col min="4613" max="4613" width="16.7109375" style="144" customWidth="1"/>
    <col min="4614" max="4865" width="9.140625" style="144"/>
    <col min="4866" max="4866" width="18.7109375" style="144" customWidth="1"/>
    <col min="4867" max="4867" width="21.85546875" style="144" customWidth="1"/>
    <col min="4868" max="4868" width="18.28515625" style="144" customWidth="1"/>
    <col min="4869" max="4869" width="16.7109375" style="144" customWidth="1"/>
    <col min="4870" max="5121" width="9.140625" style="144"/>
    <col min="5122" max="5122" width="18.7109375" style="144" customWidth="1"/>
    <col min="5123" max="5123" width="21.85546875" style="144" customWidth="1"/>
    <col min="5124" max="5124" width="18.28515625" style="144" customWidth="1"/>
    <col min="5125" max="5125" width="16.7109375" style="144" customWidth="1"/>
    <col min="5126" max="5377" width="9.140625" style="144"/>
    <col min="5378" max="5378" width="18.7109375" style="144" customWidth="1"/>
    <col min="5379" max="5379" width="21.85546875" style="144" customWidth="1"/>
    <col min="5380" max="5380" width="18.28515625" style="144" customWidth="1"/>
    <col min="5381" max="5381" width="16.7109375" style="144" customWidth="1"/>
    <col min="5382" max="5633" width="9.140625" style="144"/>
    <col min="5634" max="5634" width="18.7109375" style="144" customWidth="1"/>
    <col min="5635" max="5635" width="21.85546875" style="144" customWidth="1"/>
    <col min="5636" max="5636" width="18.28515625" style="144" customWidth="1"/>
    <col min="5637" max="5637" width="16.7109375" style="144" customWidth="1"/>
    <col min="5638" max="5889" width="9.140625" style="144"/>
    <col min="5890" max="5890" width="18.7109375" style="144" customWidth="1"/>
    <col min="5891" max="5891" width="21.85546875" style="144" customWidth="1"/>
    <col min="5892" max="5892" width="18.28515625" style="144" customWidth="1"/>
    <col min="5893" max="5893" width="16.7109375" style="144" customWidth="1"/>
    <col min="5894" max="6145" width="9.140625" style="144"/>
    <col min="6146" max="6146" width="18.7109375" style="144" customWidth="1"/>
    <col min="6147" max="6147" width="21.85546875" style="144" customWidth="1"/>
    <col min="6148" max="6148" width="18.28515625" style="144" customWidth="1"/>
    <col min="6149" max="6149" width="16.7109375" style="144" customWidth="1"/>
    <col min="6150" max="6401" width="9.140625" style="144"/>
    <col min="6402" max="6402" width="18.7109375" style="144" customWidth="1"/>
    <col min="6403" max="6403" width="21.85546875" style="144" customWidth="1"/>
    <col min="6404" max="6404" width="18.28515625" style="144" customWidth="1"/>
    <col min="6405" max="6405" width="16.7109375" style="144" customWidth="1"/>
    <col min="6406" max="6657" width="9.140625" style="144"/>
    <col min="6658" max="6658" width="18.7109375" style="144" customWidth="1"/>
    <col min="6659" max="6659" width="21.85546875" style="144" customWidth="1"/>
    <col min="6660" max="6660" width="18.28515625" style="144" customWidth="1"/>
    <col min="6661" max="6661" width="16.7109375" style="144" customWidth="1"/>
    <col min="6662" max="6913" width="9.140625" style="144"/>
    <col min="6914" max="6914" width="18.7109375" style="144" customWidth="1"/>
    <col min="6915" max="6915" width="21.85546875" style="144" customWidth="1"/>
    <col min="6916" max="6916" width="18.28515625" style="144" customWidth="1"/>
    <col min="6917" max="6917" width="16.7109375" style="144" customWidth="1"/>
    <col min="6918" max="7169" width="9.140625" style="144"/>
    <col min="7170" max="7170" width="18.7109375" style="144" customWidth="1"/>
    <col min="7171" max="7171" width="21.85546875" style="144" customWidth="1"/>
    <col min="7172" max="7172" width="18.28515625" style="144" customWidth="1"/>
    <col min="7173" max="7173" width="16.7109375" style="144" customWidth="1"/>
    <col min="7174" max="7425" width="9.140625" style="144"/>
    <col min="7426" max="7426" width="18.7109375" style="144" customWidth="1"/>
    <col min="7427" max="7427" width="21.85546875" style="144" customWidth="1"/>
    <col min="7428" max="7428" width="18.28515625" style="144" customWidth="1"/>
    <col min="7429" max="7429" width="16.7109375" style="144" customWidth="1"/>
    <col min="7430" max="7681" width="9.140625" style="144"/>
    <col min="7682" max="7682" width="18.7109375" style="144" customWidth="1"/>
    <col min="7683" max="7683" width="21.85546875" style="144" customWidth="1"/>
    <col min="7684" max="7684" width="18.28515625" style="144" customWidth="1"/>
    <col min="7685" max="7685" width="16.7109375" style="144" customWidth="1"/>
    <col min="7686" max="7937" width="9.140625" style="144"/>
    <col min="7938" max="7938" width="18.7109375" style="144" customWidth="1"/>
    <col min="7939" max="7939" width="21.85546875" style="144" customWidth="1"/>
    <col min="7940" max="7940" width="18.28515625" style="144" customWidth="1"/>
    <col min="7941" max="7941" width="16.7109375" style="144" customWidth="1"/>
    <col min="7942" max="8193" width="9.140625" style="144"/>
    <col min="8194" max="8194" width="18.7109375" style="144" customWidth="1"/>
    <col min="8195" max="8195" width="21.85546875" style="144" customWidth="1"/>
    <col min="8196" max="8196" width="18.28515625" style="144" customWidth="1"/>
    <col min="8197" max="8197" width="16.7109375" style="144" customWidth="1"/>
    <col min="8198" max="8449" width="9.140625" style="144"/>
    <col min="8450" max="8450" width="18.7109375" style="144" customWidth="1"/>
    <col min="8451" max="8451" width="21.85546875" style="144" customWidth="1"/>
    <col min="8452" max="8452" width="18.28515625" style="144" customWidth="1"/>
    <col min="8453" max="8453" width="16.7109375" style="144" customWidth="1"/>
    <col min="8454" max="8705" width="9.140625" style="144"/>
    <col min="8706" max="8706" width="18.7109375" style="144" customWidth="1"/>
    <col min="8707" max="8707" width="21.85546875" style="144" customWidth="1"/>
    <col min="8708" max="8708" width="18.28515625" style="144" customWidth="1"/>
    <col min="8709" max="8709" width="16.7109375" style="144" customWidth="1"/>
    <col min="8710" max="8961" width="9.140625" style="144"/>
    <col min="8962" max="8962" width="18.7109375" style="144" customWidth="1"/>
    <col min="8963" max="8963" width="21.85546875" style="144" customWidth="1"/>
    <col min="8964" max="8964" width="18.28515625" style="144" customWidth="1"/>
    <col min="8965" max="8965" width="16.7109375" style="144" customWidth="1"/>
    <col min="8966" max="9217" width="9.140625" style="144"/>
    <col min="9218" max="9218" width="18.7109375" style="144" customWidth="1"/>
    <col min="9219" max="9219" width="21.85546875" style="144" customWidth="1"/>
    <col min="9220" max="9220" width="18.28515625" style="144" customWidth="1"/>
    <col min="9221" max="9221" width="16.7109375" style="144" customWidth="1"/>
    <col min="9222" max="9473" width="9.140625" style="144"/>
    <col min="9474" max="9474" width="18.7109375" style="144" customWidth="1"/>
    <col min="9475" max="9475" width="21.85546875" style="144" customWidth="1"/>
    <col min="9476" max="9476" width="18.28515625" style="144" customWidth="1"/>
    <col min="9477" max="9477" width="16.7109375" style="144" customWidth="1"/>
    <col min="9478" max="9729" width="9.140625" style="144"/>
    <col min="9730" max="9730" width="18.7109375" style="144" customWidth="1"/>
    <col min="9731" max="9731" width="21.85546875" style="144" customWidth="1"/>
    <col min="9732" max="9732" width="18.28515625" style="144" customWidth="1"/>
    <col min="9733" max="9733" width="16.7109375" style="144" customWidth="1"/>
    <col min="9734" max="9985" width="9.140625" style="144"/>
    <col min="9986" max="9986" width="18.7109375" style="144" customWidth="1"/>
    <col min="9987" max="9987" width="21.85546875" style="144" customWidth="1"/>
    <col min="9988" max="9988" width="18.28515625" style="144" customWidth="1"/>
    <col min="9989" max="9989" width="16.7109375" style="144" customWidth="1"/>
    <col min="9990" max="10241" width="9.140625" style="144"/>
    <col min="10242" max="10242" width="18.7109375" style="144" customWidth="1"/>
    <col min="10243" max="10243" width="21.85546875" style="144" customWidth="1"/>
    <col min="10244" max="10244" width="18.28515625" style="144" customWidth="1"/>
    <col min="10245" max="10245" width="16.7109375" style="144" customWidth="1"/>
    <col min="10246" max="10497" width="9.140625" style="144"/>
    <col min="10498" max="10498" width="18.7109375" style="144" customWidth="1"/>
    <col min="10499" max="10499" width="21.85546875" style="144" customWidth="1"/>
    <col min="10500" max="10500" width="18.28515625" style="144" customWidth="1"/>
    <col min="10501" max="10501" width="16.7109375" style="144" customWidth="1"/>
    <col min="10502" max="10753" width="9.140625" style="144"/>
    <col min="10754" max="10754" width="18.7109375" style="144" customWidth="1"/>
    <col min="10755" max="10755" width="21.85546875" style="144" customWidth="1"/>
    <col min="10756" max="10756" width="18.28515625" style="144" customWidth="1"/>
    <col min="10757" max="10757" width="16.7109375" style="144" customWidth="1"/>
    <col min="10758" max="11009" width="9.140625" style="144"/>
    <col min="11010" max="11010" width="18.7109375" style="144" customWidth="1"/>
    <col min="11011" max="11011" width="21.85546875" style="144" customWidth="1"/>
    <col min="11012" max="11012" width="18.28515625" style="144" customWidth="1"/>
    <col min="11013" max="11013" width="16.7109375" style="144" customWidth="1"/>
    <col min="11014" max="11265" width="9.140625" style="144"/>
    <col min="11266" max="11266" width="18.7109375" style="144" customWidth="1"/>
    <col min="11267" max="11267" width="21.85546875" style="144" customWidth="1"/>
    <col min="11268" max="11268" width="18.28515625" style="144" customWidth="1"/>
    <col min="11269" max="11269" width="16.7109375" style="144" customWidth="1"/>
    <col min="11270" max="11521" width="9.140625" style="144"/>
    <col min="11522" max="11522" width="18.7109375" style="144" customWidth="1"/>
    <col min="11523" max="11523" width="21.85546875" style="144" customWidth="1"/>
    <col min="11524" max="11524" width="18.28515625" style="144" customWidth="1"/>
    <col min="11525" max="11525" width="16.7109375" style="144" customWidth="1"/>
    <col min="11526" max="11777" width="9.140625" style="144"/>
    <col min="11778" max="11778" width="18.7109375" style="144" customWidth="1"/>
    <col min="11779" max="11779" width="21.85546875" style="144" customWidth="1"/>
    <col min="11780" max="11780" width="18.28515625" style="144" customWidth="1"/>
    <col min="11781" max="11781" width="16.7109375" style="144" customWidth="1"/>
    <col min="11782" max="12033" width="9.140625" style="144"/>
    <col min="12034" max="12034" width="18.7109375" style="144" customWidth="1"/>
    <col min="12035" max="12035" width="21.85546875" style="144" customWidth="1"/>
    <col min="12036" max="12036" width="18.28515625" style="144" customWidth="1"/>
    <col min="12037" max="12037" width="16.7109375" style="144" customWidth="1"/>
    <col min="12038" max="12289" width="9.140625" style="144"/>
    <col min="12290" max="12290" width="18.7109375" style="144" customWidth="1"/>
    <col min="12291" max="12291" width="21.85546875" style="144" customWidth="1"/>
    <col min="12292" max="12292" width="18.28515625" style="144" customWidth="1"/>
    <col min="12293" max="12293" width="16.7109375" style="144" customWidth="1"/>
    <col min="12294" max="12545" width="9.140625" style="144"/>
    <col min="12546" max="12546" width="18.7109375" style="144" customWidth="1"/>
    <col min="12547" max="12547" width="21.85546875" style="144" customWidth="1"/>
    <col min="12548" max="12548" width="18.28515625" style="144" customWidth="1"/>
    <col min="12549" max="12549" width="16.7109375" style="144" customWidth="1"/>
    <col min="12550" max="12801" width="9.140625" style="144"/>
    <col min="12802" max="12802" width="18.7109375" style="144" customWidth="1"/>
    <col min="12803" max="12803" width="21.85546875" style="144" customWidth="1"/>
    <col min="12804" max="12804" width="18.28515625" style="144" customWidth="1"/>
    <col min="12805" max="12805" width="16.7109375" style="144" customWidth="1"/>
    <col min="12806" max="13057" width="9.140625" style="144"/>
    <col min="13058" max="13058" width="18.7109375" style="144" customWidth="1"/>
    <col min="13059" max="13059" width="21.85546875" style="144" customWidth="1"/>
    <col min="13060" max="13060" width="18.28515625" style="144" customWidth="1"/>
    <col min="13061" max="13061" width="16.7109375" style="144" customWidth="1"/>
    <col min="13062" max="13313" width="9.140625" style="144"/>
    <col min="13314" max="13314" width="18.7109375" style="144" customWidth="1"/>
    <col min="13315" max="13315" width="21.85546875" style="144" customWidth="1"/>
    <col min="13316" max="13316" width="18.28515625" style="144" customWidth="1"/>
    <col min="13317" max="13317" width="16.7109375" style="144" customWidth="1"/>
    <col min="13318" max="13569" width="9.140625" style="144"/>
    <col min="13570" max="13570" width="18.7109375" style="144" customWidth="1"/>
    <col min="13571" max="13571" width="21.85546875" style="144" customWidth="1"/>
    <col min="13572" max="13572" width="18.28515625" style="144" customWidth="1"/>
    <col min="13573" max="13573" width="16.7109375" style="144" customWidth="1"/>
    <col min="13574" max="13825" width="9.140625" style="144"/>
    <col min="13826" max="13826" width="18.7109375" style="144" customWidth="1"/>
    <col min="13827" max="13827" width="21.85546875" style="144" customWidth="1"/>
    <col min="13828" max="13828" width="18.28515625" style="144" customWidth="1"/>
    <col min="13829" max="13829" width="16.7109375" style="144" customWidth="1"/>
    <col min="13830" max="14081" width="9.140625" style="144"/>
    <col min="14082" max="14082" width="18.7109375" style="144" customWidth="1"/>
    <col min="14083" max="14083" width="21.85546875" style="144" customWidth="1"/>
    <col min="14084" max="14084" width="18.28515625" style="144" customWidth="1"/>
    <col min="14085" max="14085" width="16.7109375" style="144" customWidth="1"/>
    <col min="14086" max="14337" width="9.140625" style="144"/>
    <col min="14338" max="14338" width="18.7109375" style="144" customWidth="1"/>
    <col min="14339" max="14339" width="21.85546875" style="144" customWidth="1"/>
    <col min="14340" max="14340" width="18.28515625" style="144" customWidth="1"/>
    <col min="14341" max="14341" width="16.7109375" style="144" customWidth="1"/>
    <col min="14342" max="14593" width="9.140625" style="144"/>
    <col min="14594" max="14594" width="18.7109375" style="144" customWidth="1"/>
    <col min="14595" max="14595" width="21.85546875" style="144" customWidth="1"/>
    <col min="14596" max="14596" width="18.28515625" style="144" customWidth="1"/>
    <col min="14597" max="14597" width="16.7109375" style="144" customWidth="1"/>
    <col min="14598" max="14849" width="9.140625" style="144"/>
    <col min="14850" max="14850" width="18.7109375" style="144" customWidth="1"/>
    <col min="14851" max="14851" width="21.85546875" style="144" customWidth="1"/>
    <col min="14852" max="14852" width="18.28515625" style="144" customWidth="1"/>
    <col min="14853" max="14853" width="16.7109375" style="144" customWidth="1"/>
    <col min="14854" max="15105" width="9.140625" style="144"/>
    <col min="15106" max="15106" width="18.7109375" style="144" customWidth="1"/>
    <col min="15107" max="15107" width="21.85546875" style="144" customWidth="1"/>
    <col min="15108" max="15108" width="18.28515625" style="144" customWidth="1"/>
    <col min="15109" max="15109" width="16.7109375" style="144" customWidth="1"/>
    <col min="15110" max="15361" width="9.140625" style="144"/>
    <col min="15362" max="15362" width="18.7109375" style="144" customWidth="1"/>
    <col min="15363" max="15363" width="21.85546875" style="144" customWidth="1"/>
    <col min="15364" max="15364" width="18.28515625" style="144" customWidth="1"/>
    <col min="15365" max="15365" width="16.7109375" style="144" customWidth="1"/>
    <col min="15366" max="15617" width="9.140625" style="144"/>
    <col min="15618" max="15618" width="18.7109375" style="144" customWidth="1"/>
    <col min="15619" max="15619" width="21.85546875" style="144" customWidth="1"/>
    <col min="15620" max="15620" width="18.28515625" style="144" customWidth="1"/>
    <col min="15621" max="15621" width="16.7109375" style="144" customWidth="1"/>
    <col min="15622" max="15873" width="9.140625" style="144"/>
    <col min="15874" max="15874" width="18.7109375" style="144" customWidth="1"/>
    <col min="15875" max="15875" width="21.85546875" style="144" customWidth="1"/>
    <col min="15876" max="15876" width="18.28515625" style="144" customWidth="1"/>
    <col min="15877" max="15877" width="16.7109375" style="144" customWidth="1"/>
    <col min="15878" max="16129" width="9.140625" style="144"/>
    <col min="16130" max="16130" width="18.7109375" style="144" customWidth="1"/>
    <col min="16131" max="16131" width="21.85546875" style="144" customWidth="1"/>
    <col min="16132" max="16132" width="18.28515625" style="144" customWidth="1"/>
    <col min="16133" max="16133" width="16.7109375" style="144" customWidth="1"/>
    <col min="16134" max="16384" width="9.140625" style="144"/>
  </cols>
  <sheetData>
    <row r="1" spans="2:5" x14ac:dyDescent="0.25">
      <c r="B1" s="194" t="s">
        <v>1513</v>
      </c>
      <c r="C1" s="194"/>
      <c r="D1" s="194"/>
      <c r="E1" s="194"/>
    </row>
    <row r="2" spans="2:5" s="145" customFormat="1" ht="45" x14ac:dyDescent="0.2">
      <c r="B2" s="159" t="s">
        <v>1514</v>
      </c>
      <c r="C2" s="160" t="s">
        <v>1515</v>
      </c>
      <c r="D2" s="161" t="s">
        <v>1516</v>
      </c>
      <c r="E2" s="161" t="s">
        <v>1517</v>
      </c>
    </row>
    <row r="3" spans="2:5" x14ac:dyDescent="0.25">
      <c r="B3" s="162">
        <v>45294</v>
      </c>
      <c r="C3" s="163">
        <v>81.460899999999995</v>
      </c>
      <c r="D3" s="163">
        <v>0.34</v>
      </c>
      <c r="E3" s="163">
        <v>0.34</v>
      </c>
    </row>
    <row r="4" spans="2:5" x14ac:dyDescent="0.25">
      <c r="B4" s="162">
        <v>45329</v>
      </c>
      <c r="C4" s="163">
        <v>82.780100000000004</v>
      </c>
      <c r="D4" s="163">
        <v>0.34</v>
      </c>
      <c r="E4" s="163">
        <v>0.34</v>
      </c>
    </row>
    <row r="5" spans="2:5" x14ac:dyDescent="0.25">
      <c r="B5" s="162">
        <v>45357</v>
      </c>
      <c r="C5" s="163">
        <v>84.486500000000007</v>
      </c>
      <c r="D5" s="163">
        <v>0.34</v>
      </c>
      <c r="E5" s="163">
        <v>0.34</v>
      </c>
    </row>
    <row r="6" spans="2:5" x14ac:dyDescent="0.25">
      <c r="B6" s="162">
        <v>45385</v>
      </c>
      <c r="C6" s="163">
        <v>84.987399999999994</v>
      </c>
      <c r="D6" s="163">
        <v>0.34</v>
      </c>
      <c r="E6" s="163">
        <v>0.34</v>
      </c>
    </row>
    <row r="7" spans="2:5" x14ac:dyDescent="0.25">
      <c r="B7" s="162">
        <v>45414</v>
      </c>
      <c r="C7" s="163">
        <v>85.951499999999996</v>
      </c>
      <c r="D7" s="163">
        <v>0.35</v>
      </c>
      <c r="E7" s="163">
        <v>0.35</v>
      </c>
    </row>
    <row r="8" spans="2:5" x14ac:dyDescent="0.25">
      <c r="B8" s="162">
        <v>45448</v>
      </c>
      <c r="C8" s="163">
        <v>85.628600000000006</v>
      </c>
      <c r="D8" s="163">
        <v>0.35</v>
      </c>
      <c r="E8" s="163">
        <v>0.35</v>
      </c>
    </row>
    <row r="10" spans="2:5" x14ac:dyDescent="0.25">
      <c r="B10" s="194" t="s">
        <v>1518</v>
      </c>
      <c r="C10" s="194"/>
      <c r="D10" s="194"/>
      <c r="E10" s="194"/>
    </row>
    <row r="11" spans="2:5" s="145" customFormat="1" ht="45" x14ac:dyDescent="0.2">
      <c r="B11" s="159" t="s">
        <v>1514</v>
      </c>
      <c r="C11" s="160" t="s">
        <v>1515</v>
      </c>
      <c r="D11" s="161" t="s">
        <v>1516</v>
      </c>
      <c r="E11" s="161" t="s">
        <v>1517</v>
      </c>
    </row>
    <row r="12" spans="2:5" x14ac:dyDescent="0.25">
      <c r="B12" s="162">
        <v>45294</v>
      </c>
      <c r="C12" s="163">
        <v>93.881100000000004</v>
      </c>
      <c r="D12" s="163">
        <v>0.34</v>
      </c>
      <c r="E12" s="163">
        <v>0.34</v>
      </c>
    </row>
    <row r="13" spans="2:5" x14ac:dyDescent="0.25">
      <c r="B13" s="162">
        <v>45329</v>
      </c>
      <c r="C13" s="163">
        <v>95.542199999999994</v>
      </c>
      <c r="D13" s="163">
        <v>0.34</v>
      </c>
      <c r="E13" s="163">
        <v>0.34</v>
      </c>
    </row>
    <row r="14" spans="2:5" x14ac:dyDescent="0.25">
      <c r="B14" s="162">
        <v>45357</v>
      </c>
      <c r="C14" s="163">
        <v>97.638000000000005</v>
      </c>
      <c r="D14" s="163">
        <v>0.34</v>
      </c>
      <c r="E14" s="163">
        <v>0.34</v>
      </c>
    </row>
    <row r="15" spans="2:5" x14ac:dyDescent="0.25">
      <c r="B15" s="162">
        <v>45385</v>
      </c>
      <c r="C15" s="163">
        <v>98.343500000000006</v>
      </c>
      <c r="D15" s="163">
        <v>0.34</v>
      </c>
      <c r="E15" s="163">
        <v>0.34</v>
      </c>
    </row>
    <row r="16" spans="2:5" x14ac:dyDescent="0.25">
      <c r="B16" s="162">
        <v>45414</v>
      </c>
      <c r="C16" s="163">
        <v>99.588300000000004</v>
      </c>
      <c r="D16" s="163">
        <v>0.35</v>
      </c>
      <c r="E16" s="163">
        <v>0.35</v>
      </c>
    </row>
    <row r="17" spans="2:5" x14ac:dyDescent="0.25">
      <c r="B17" s="162">
        <v>45448</v>
      </c>
      <c r="C17" s="163">
        <v>99.356399999999994</v>
      </c>
      <c r="D17" s="163">
        <v>0.35</v>
      </c>
      <c r="E17" s="163">
        <v>0.35</v>
      </c>
    </row>
    <row r="19" spans="2:5" x14ac:dyDescent="0.25">
      <c r="B19" s="196" t="s">
        <v>1519</v>
      </c>
      <c r="C19" s="196"/>
      <c r="D19" s="196"/>
      <c r="E19" s="196"/>
    </row>
    <row r="20" spans="2:5" s="145" customFormat="1" ht="45" x14ac:dyDescent="0.2">
      <c r="B20" s="159" t="s">
        <v>1514</v>
      </c>
      <c r="C20" s="160" t="s">
        <v>1515</v>
      </c>
      <c r="D20" s="161" t="s">
        <v>1516</v>
      </c>
      <c r="E20" s="161" t="s">
        <v>1517</v>
      </c>
    </row>
    <row r="21" spans="2:5" s="146" customFormat="1" x14ac:dyDescent="0.25">
      <c r="B21" s="164" t="s">
        <v>1520</v>
      </c>
      <c r="C21" s="165">
        <v>1003.5288</v>
      </c>
      <c r="D21" s="166">
        <v>5.9729999999999999</v>
      </c>
      <c r="E21" s="166">
        <v>5.9729999999999999</v>
      </c>
    </row>
    <row r="22" spans="2:5" s="146" customFormat="1" x14ac:dyDescent="0.25">
      <c r="B22" s="164" t="s">
        <v>1521</v>
      </c>
      <c r="C22" s="165">
        <v>1003.5288</v>
      </c>
      <c r="D22" s="166">
        <v>5.9229000000000003</v>
      </c>
      <c r="E22" s="166">
        <v>5.9229000000000003</v>
      </c>
    </row>
    <row r="23" spans="2:5" s="146" customFormat="1" x14ac:dyDescent="0.25">
      <c r="B23" s="164" t="s">
        <v>1522</v>
      </c>
      <c r="C23" s="165">
        <v>1003.5288</v>
      </c>
      <c r="D23" s="166">
        <v>6.0448999999999993</v>
      </c>
      <c r="E23" s="166">
        <v>6.0448999999999993</v>
      </c>
    </row>
    <row r="24" spans="2:5" s="146" customFormat="1" x14ac:dyDescent="0.25">
      <c r="B24" s="164" t="s">
        <v>1523</v>
      </c>
      <c r="C24" s="165">
        <v>1003.5288</v>
      </c>
      <c r="D24" s="166">
        <v>6.2857999999999992</v>
      </c>
      <c r="E24" s="166">
        <v>6.2857999999999992</v>
      </c>
    </row>
    <row r="25" spans="2:5" s="146" customFormat="1" x14ac:dyDescent="0.25">
      <c r="B25" s="164" t="s">
        <v>1524</v>
      </c>
      <c r="C25" s="165">
        <v>1003.5288</v>
      </c>
      <c r="D25" s="166">
        <v>6.1121999999999987</v>
      </c>
      <c r="E25" s="166">
        <v>6.1121999999999987</v>
      </c>
    </row>
    <row r="26" spans="2:5" s="146" customFormat="1" x14ac:dyDescent="0.25">
      <c r="B26" s="164" t="s">
        <v>1525</v>
      </c>
      <c r="C26" s="165">
        <v>1003.5288</v>
      </c>
      <c r="D26" s="166">
        <v>5.3646000000000003</v>
      </c>
      <c r="E26" s="166">
        <v>5.3646000000000003</v>
      </c>
    </row>
    <row r="28" spans="2:5" x14ac:dyDescent="0.25">
      <c r="B28" s="196" t="s">
        <v>1526</v>
      </c>
      <c r="C28" s="196"/>
      <c r="D28" s="196"/>
      <c r="E28" s="196"/>
    </row>
    <row r="29" spans="2:5" s="145" customFormat="1" ht="45" x14ac:dyDescent="0.2">
      <c r="B29" s="159" t="s">
        <v>1514</v>
      </c>
      <c r="C29" s="160" t="s">
        <v>1515</v>
      </c>
      <c r="D29" s="161" t="s">
        <v>1516</v>
      </c>
      <c r="E29" s="161" t="s">
        <v>1517</v>
      </c>
    </row>
    <row r="30" spans="2:5" s="146" customFormat="1" x14ac:dyDescent="0.25">
      <c r="B30" s="164" t="s">
        <v>1520</v>
      </c>
      <c r="C30" s="165">
        <v>1003.5316</v>
      </c>
      <c r="D30" s="166">
        <v>6.5037999999999991</v>
      </c>
      <c r="E30" s="166">
        <v>6.5037999999999991</v>
      </c>
    </row>
    <row r="31" spans="2:5" s="146" customFormat="1" x14ac:dyDescent="0.25">
      <c r="B31" s="164" t="s">
        <v>1521</v>
      </c>
      <c r="C31" s="165">
        <v>1003.5316</v>
      </c>
      <c r="D31" s="166">
        <v>6.4212000000000007</v>
      </c>
      <c r="E31" s="166">
        <v>6.4212000000000007</v>
      </c>
    </row>
    <row r="32" spans="2:5" s="146" customFormat="1" x14ac:dyDescent="0.25">
      <c r="B32" s="164" t="s">
        <v>1522</v>
      </c>
      <c r="C32" s="165">
        <v>1003.5316</v>
      </c>
      <c r="D32" s="166">
        <v>6.3027999999999995</v>
      </c>
      <c r="E32" s="166">
        <v>6.3027999999999995</v>
      </c>
    </row>
    <row r="33" spans="2:5" s="146" customFormat="1" x14ac:dyDescent="0.25">
      <c r="B33" s="164" t="s">
        <v>1523</v>
      </c>
      <c r="C33" s="165">
        <v>1003.5316</v>
      </c>
      <c r="D33" s="166">
        <v>7.0073999999999996</v>
      </c>
      <c r="E33" s="166">
        <v>7.0073999999999996</v>
      </c>
    </row>
    <row r="34" spans="2:5" s="146" customFormat="1" x14ac:dyDescent="0.25">
      <c r="B34" s="164" t="s">
        <v>1524</v>
      </c>
      <c r="C34" s="165">
        <v>1003.5316</v>
      </c>
      <c r="D34" s="166">
        <v>6.3997000000000002</v>
      </c>
      <c r="E34" s="166">
        <v>6.3997000000000002</v>
      </c>
    </row>
    <row r="35" spans="2:5" s="146" customFormat="1" x14ac:dyDescent="0.25">
      <c r="B35" s="164" t="s">
        <v>1525</v>
      </c>
      <c r="C35" s="165">
        <v>1003.5316</v>
      </c>
      <c r="D35" s="166">
        <v>5.6188000000000002</v>
      </c>
      <c r="E35" s="166">
        <v>5.6188000000000002</v>
      </c>
    </row>
    <row r="36" spans="2:5" x14ac:dyDescent="0.25">
      <c r="C36" s="167"/>
      <c r="D36" s="168"/>
      <c r="E36" s="168"/>
    </row>
    <row r="37" spans="2:5" x14ac:dyDescent="0.25">
      <c r="B37" s="194" t="s">
        <v>1527</v>
      </c>
      <c r="C37" s="194"/>
      <c r="D37" s="194"/>
      <c r="E37" s="194"/>
    </row>
    <row r="38" spans="2:5" s="145" customFormat="1" ht="45" x14ac:dyDescent="0.2">
      <c r="B38" s="159" t="s">
        <v>1514</v>
      </c>
      <c r="C38" s="160" t="s">
        <v>1515</v>
      </c>
      <c r="D38" s="161" t="s">
        <v>1516</v>
      </c>
      <c r="E38" s="161" t="s">
        <v>1517</v>
      </c>
    </row>
    <row r="39" spans="2:5" x14ac:dyDescent="0.25">
      <c r="B39" s="162">
        <v>45293</v>
      </c>
      <c r="C39" s="163">
        <v>1008.0658</v>
      </c>
      <c r="D39" s="163">
        <v>1.4054</v>
      </c>
      <c r="E39" s="163">
        <v>1.4054</v>
      </c>
    </row>
    <row r="40" spans="2:5" x14ac:dyDescent="0.25">
      <c r="B40" s="162">
        <v>45300</v>
      </c>
      <c r="C40" s="163">
        <v>1008.0658</v>
      </c>
      <c r="D40" s="163">
        <v>1.3609</v>
      </c>
      <c r="E40" s="163">
        <v>1.3609</v>
      </c>
    </row>
    <row r="41" spans="2:5" x14ac:dyDescent="0.25">
      <c r="B41" s="162">
        <v>45307</v>
      </c>
      <c r="C41" s="163">
        <v>1008.0658</v>
      </c>
      <c r="D41" s="163">
        <v>1.4373</v>
      </c>
      <c r="E41" s="163">
        <v>1.4373</v>
      </c>
    </row>
    <row r="42" spans="2:5" x14ac:dyDescent="0.25">
      <c r="B42" s="162">
        <v>45314</v>
      </c>
      <c r="C42" s="163">
        <v>1008.0658</v>
      </c>
      <c r="D42" s="163">
        <v>1.2028000000000001</v>
      </c>
      <c r="E42" s="163">
        <v>1.2028000000000001</v>
      </c>
    </row>
    <row r="43" spans="2:5" x14ac:dyDescent="0.25">
      <c r="B43" s="162">
        <v>45321</v>
      </c>
      <c r="C43" s="163">
        <v>1008.0658</v>
      </c>
      <c r="D43" s="163">
        <v>1.1408</v>
      </c>
      <c r="E43" s="163">
        <v>1.1408</v>
      </c>
    </row>
    <row r="44" spans="2:5" x14ac:dyDescent="0.25">
      <c r="B44" s="162">
        <v>45328</v>
      </c>
      <c r="C44" s="163">
        <v>1008.0658</v>
      </c>
      <c r="D44" s="163">
        <v>1.8084</v>
      </c>
      <c r="E44" s="163">
        <v>1.8084</v>
      </c>
    </row>
    <row r="45" spans="2:5" x14ac:dyDescent="0.25">
      <c r="B45" s="162">
        <v>45335</v>
      </c>
      <c r="C45" s="163">
        <v>1008.0658</v>
      </c>
      <c r="D45" s="163">
        <v>0.80169999999999997</v>
      </c>
      <c r="E45" s="163">
        <v>0.80169999999999997</v>
      </c>
    </row>
    <row r="46" spans="2:5" x14ac:dyDescent="0.25">
      <c r="B46" s="162">
        <v>45342</v>
      </c>
      <c r="C46" s="163">
        <v>1008.0658</v>
      </c>
      <c r="D46" s="163">
        <v>1.5448999999999999</v>
      </c>
      <c r="E46" s="163">
        <v>1.5448999999999999</v>
      </c>
    </row>
    <row r="47" spans="2:5" x14ac:dyDescent="0.25">
      <c r="B47" s="162">
        <v>45349</v>
      </c>
      <c r="C47" s="163">
        <v>1008.0658</v>
      </c>
      <c r="D47" s="163">
        <v>1.5668</v>
      </c>
      <c r="E47" s="163">
        <v>1.5668</v>
      </c>
    </row>
    <row r="48" spans="2:5" x14ac:dyDescent="0.25">
      <c r="B48" s="162">
        <v>45356</v>
      </c>
      <c r="C48" s="163">
        <v>1008.0658</v>
      </c>
      <c r="D48" s="163">
        <v>1.3631</v>
      </c>
      <c r="E48" s="163">
        <v>1.3631</v>
      </c>
    </row>
    <row r="49" spans="2:5" x14ac:dyDescent="0.25">
      <c r="B49" s="162">
        <v>45363</v>
      </c>
      <c r="C49" s="163">
        <v>1008.0658</v>
      </c>
      <c r="D49" s="163">
        <v>1.6748000000000001</v>
      </c>
      <c r="E49" s="163">
        <v>1.6748000000000001</v>
      </c>
    </row>
    <row r="50" spans="2:5" x14ac:dyDescent="0.25">
      <c r="B50" s="162">
        <v>45370</v>
      </c>
      <c r="C50" s="163">
        <v>1008.0658</v>
      </c>
      <c r="D50" s="163">
        <v>1.1767000000000001</v>
      </c>
      <c r="E50" s="163">
        <v>1.1767000000000001</v>
      </c>
    </row>
    <row r="51" spans="2:5" x14ac:dyDescent="0.25">
      <c r="B51" s="162">
        <v>45377</v>
      </c>
      <c r="C51" s="163">
        <v>1008.0658</v>
      </c>
      <c r="D51" s="163">
        <v>1.2464999999999999</v>
      </c>
      <c r="E51" s="163">
        <v>1.2464999999999999</v>
      </c>
    </row>
    <row r="52" spans="2:5" x14ac:dyDescent="0.25">
      <c r="B52" s="162">
        <v>45384</v>
      </c>
      <c r="C52" s="163">
        <v>1008.0658</v>
      </c>
      <c r="D52" s="163">
        <v>2.5424000000000002</v>
      </c>
      <c r="E52" s="163">
        <v>2.5424000000000002</v>
      </c>
    </row>
    <row r="53" spans="2:5" x14ac:dyDescent="0.25">
      <c r="B53" s="162">
        <v>45392</v>
      </c>
      <c r="C53" s="163">
        <v>1008.0658</v>
      </c>
      <c r="D53" s="163">
        <v>1.7955000000000001</v>
      </c>
      <c r="E53" s="163">
        <v>1.7955000000000001</v>
      </c>
    </row>
    <row r="54" spans="2:5" x14ac:dyDescent="0.25">
      <c r="B54" s="162">
        <v>45398</v>
      </c>
      <c r="C54" s="163">
        <v>1008.0658</v>
      </c>
      <c r="D54" s="163">
        <v>0.9788</v>
      </c>
      <c r="E54" s="163">
        <v>0.9788</v>
      </c>
    </row>
    <row r="55" spans="2:5" x14ac:dyDescent="0.25">
      <c r="B55" s="162">
        <v>45405</v>
      </c>
      <c r="C55" s="163">
        <v>1008.0658</v>
      </c>
      <c r="D55" s="163">
        <v>1.2162999999999999</v>
      </c>
      <c r="E55" s="163">
        <v>1.2162999999999999</v>
      </c>
    </row>
    <row r="56" spans="2:5" x14ac:dyDescent="0.25">
      <c r="B56" s="162">
        <v>45412</v>
      </c>
      <c r="C56" s="163">
        <v>1008.0658</v>
      </c>
      <c r="D56" s="163">
        <v>0.86729999999999996</v>
      </c>
      <c r="E56" s="163">
        <v>0.86729999999999996</v>
      </c>
    </row>
    <row r="57" spans="2:5" x14ac:dyDescent="0.25">
      <c r="B57" s="162">
        <v>45419</v>
      </c>
      <c r="C57" s="163">
        <v>1008.0658</v>
      </c>
      <c r="D57" s="163">
        <v>1.6487000000000001</v>
      </c>
      <c r="E57" s="163">
        <v>1.6487000000000001</v>
      </c>
    </row>
    <row r="58" spans="2:5" x14ac:dyDescent="0.25">
      <c r="B58" s="162">
        <v>45426</v>
      </c>
      <c r="C58" s="163">
        <v>1008.0658</v>
      </c>
      <c r="D58" s="163">
        <v>1.131</v>
      </c>
      <c r="E58" s="163">
        <v>1.131</v>
      </c>
    </row>
    <row r="59" spans="2:5" x14ac:dyDescent="0.25">
      <c r="B59" s="162">
        <v>45433</v>
      </c>
      <c r="C59" s="163">
        <v>1008.0658</v>
      </c>
      <c r="D59" s="163">
        <v>1.6453</v>
      </c>
      <c r="E59" s="163">
        <v>1.6453</v>
      </c>
    </row>
    <row r="60" spans="2:5" x14ac:dyDescent="0.25">
      <c r="B60" s="162">
        <v>45440</v>
      </c>
      <c r="C60" s="163">
        <v>1008.0658</v>
      </c>
      <c r="D60" s="163">
        <v>1.2628999999999999</v>
      </c>
      <c r="E60" s="163">
        <v>1.2628999999999999</v>
      </c>
    </row>
    <row r="61" spans="2:5" x14ac:dyDescent="0.25">
      <c r="B61" s="162">
        <v>45447</v>
      </c>
      <c r="C61" s="163">
        <v>1008.0658</v>
      </c>
      <c r="D61" s="163">
        <v>0.81689999999999996</v>
      </c>
      <c r="E61" s="163">
        <v>0.81689999999999996</v>
      </c>
    </row>
    <row r="62" spans="2:5" x14ac:dyDescent="0.25">
      <c r="B62" s="162">
        <v>45454</v>
      </c>
      <c r="C62" s="163">
        <v>1008.0658</v>
      </c>
      <c r="D62" s="163">
        <v>1.7194</v>
      </c>
      <c r="E62" s="163">
        <v>1.7194</v>
      </c>
    </row>
    <row r="63" spans="2:5" x14ac:dyDescent="0.25">
      <c r="B63" s="162">
        <v>45461</v>
      </c>
      <c r="C63" s="163">
        <v>1008.0658</v>
      </c>
      <c r="D63" s="163">
        <v>1.4923999999999999</v>
      </c>
      <c r="E63" s="163">
        <v>1.4923999999999999</v>
      </c>
    </row>
    <row r="64" spans="2:5" x14ac:dyDescent="0.25">
      <c r="B64" s="162">
        <v>45468</v>
      </c>
      <c r="C64" s="163">
        <v>1008.0658</v>
      </c>
      <c r="D64" s="163">
        <v>1.2607999999999999</v>
      </c>
      <c r="E64" s="163">
        <v>1.2607999999999999</v>
      </c>
    </row>
    <row r="65" spans="2:5" x14ac:dyDescent="0.25">
      <c r="B65" s="169"/>
      <c r="C65" s="170"/>
      <c r="D65" s="170"/>
      <c r="E65" s="170"/>
    </row>
    <row r="66" spans="2:5" x14ac:dyDescent="0.25">
      <c r="B66" s="169"/>
      <c r="C66" s="170"/>
      <c r="D66" s="170"/>
      <c r="E66" s="170"/>
    </row>
    <row r="67" spans="2:5" x14ac:dyDescent="0.25">
      <c r="B67" s="194" t="s">
        <v>1528</v>
      </c>
      <c r="C67" s="194"/>
      <c r="D67" s="194"/>
      <c r="E67" s="194"/>
    </row>
    <row r="68" spans="2:5" s="145" customFormat="1" ht="45" x14ac:dyDescent="0.2">
      <c r="B68" s="159" t="s">
        <v>1514</v>
      </c>
      <c r="C68" s="160" t="s">
        <v>1515</v>
      </c>
      <c r="D68" s="161" t="s">
        <v>1516</v>
      </c>
      <c r="E68" s="161" t="s">
        <v>1517</v>
      </c>
    </row>
    <row r="69" spans="2:5" x14ac:dyDescent="0.25">
      <c r="B69" s="162">
        <v>45293</v>
      </c>
      <c r="C69" s="163">
        <v>1008.0658</v>
      </c>
      <c r="D69" s="163">
        <v>1.4699</v>
      </c>
      <c r="E69" s="163">
        <v>1.4699</v>
      </c>
    </row>
    <row r="70" spans="2:5" x14ac:dyDescent="0.25">
      <c r="B70" s="162">
        <v>45300</v>
      </c>
      <c r="C70" s="163">
        <v>1008.0658</v>
      </c>
      <c r="D70" s="163">
        <v>1.4265000000000001</v>
      </c>
      <c r="E70" s="163">
        <v>1.4265000000000001</v>
      </c>
    </row>
    <row r="71" spans="2:5" x14ac:dyDescent="0.25">
      <c r="B71" s="162">
        <v>45307</v>
      </c>
      <c r="C71" s="163">
        <v>1008.0658</v>
      </c>
      <c r="D71" s="163">
        <v>1.5003</v>
      </c>
      <c r="E71" s="163">
        <v>1.5003</v>
      </c>
    </row>
    <row r="72" spans="2:5" x14ac:dyDescent="0.25">
      <c r="B72" s="162">
        <v>45314</v>
      </c>
      <c r="C72" s="163">
        <v>1008.0658</v>
      </c>
      <c r="D72" s="163">
        <v>1.2652000000000001</v>
      </c>
      <c r="E72" s="163">
        <v>1.2652000000000001</v>
      </c>
    </row>
    <row r="73" spans="2:5" x14ac:dyDescent="0.25">
      <c r="B73" s="162">
        <v>45321</v>
      </c>
      <c r="C73" s="163">
        <v>1008.0658</v>
      </c>
      <c r="D73" s="163">
        <v>1.2031000000000001</v>
      </c>
      <c r="E73" s="163">
        <v>1.2031000000000001</v>
      </c>
    </row>
    <row r="74" spans="2:5" x14ac:dyDescent="0.25">
      <c r="B74" s="162">
        <v>45328</v>
      </c>
      <c r="C74" s="163">
        <v>1008.0658</v>
      </c>
      <c r="D74" s="163">
        <v>1.8732</v>
      </c>
      <c r="E74" s="163">
        <v>1.8732</v>
      </c>
    </row>
    <row r="75" spans="2:5" x14ac:dyDescent="0.25">
      <c r="B75" s="162">
        <v>45335</v>
      </c>
      <c r="C75" s="163">
        <v>1008.0658</v>
      </c>
      <c r="D75" s="163">
        <v>0.86739999999999995</v>
      </c>
      <c r="E75" s="163">
        <v>0.86739999999999995</v>
      </c>
    </row>
    <row r="76" spans="2:5" x14ac:dyDescent="0.25">
      <c r="B76" s="162">
        <v>45342</v>
      </c>
      <c r="C76" s="163">
        <v>1008.0658</v>
      </c>
      <c r="D76" s="163">
        <v>1.8452999999999999</v>
      </c>
      <c r="E76" s="163">
        <v>1.8452999999999999</v>
      </c>
    </row>
    <row r="77" spans="2:5" x14ac:dyDescent="0.25">
      <c r="B77" s="162">
        <v>45349</v>
      </c>
      <c r="C77" s="163">
        <v>1008.0658</v>
      </c>
      <c r="D77" s="163">
        <v>1.6322000000000001</v>
      </c>
      <c r="E77" s="163">
        <v>1.6322000000000001</v>
      </c>
    </row>
    <row r="78" spans="2:5" x14ac:dyDescent="0.25">
      <c r="B78" s="162">
        <v>45356</v>
      </c>
      <c r="C78" s="163">
        <v>1008.0658</v>
      </c>
      <c r="D78" s="163">
        <v>1.4291</v>
      </c>
      <c r="E78" s="163">
        <v>1.4291</v>
      </c>
    </row>
    <row r="79" spans="2:5" x14ac:dyDescent="0.25">
      <c r="B79" s="162">
        <v>45363</v>
      </c>
      <c r="C79" s="163">
        <v>1008.0658</v>
      </c>
      <c r="D79" s="163">
        <v>1.7392000000000001</v>
      </c>
      <c r="E79" s="163">
        <v>1.7392000000000001</v>
      </c>
    </row>
    <row r="80" spans="2:5" x14ac:dyDescent="0.25">
      <c r="B80" s="162">
        <v>45370</v>
      </c>
      <c r="C80" s="163">
        <v>1008.0658</v>
      </c>
      <c r="D80" s="163">
        <v>1.2419</v>
      </c>
      <c r="E80" s="163">
        <v>1.2419</v>
      </c>
    </row>
    <row r="81" spans="2:5" x14ac:dyDescent="0.25">
      <c r="B81" s="162">
        <v>45377</v>
      </c>
      <c r="C81" s="163">
        <v>1008.0658</v>
      </c>
      <c r="D81" s="163">
        <v>1.3117000000000001</v>
      </c>
      <c r="E81" s="163">
        <v>1.3117000000000001</v>
      </c>
    </row>
    <row r="82" spans="2:5" x14ac:dyDescent="0.25">
      <c r="B82" s="162">
        <v>45384</v>
      </c>
      <c r="C82" s="163">
        <v>1008.0658</v>
      </c>
      <c r="D82" s="163">
        <v>3.1084999999999998</v>
      </c>
      <c r="E82" s="163">
        <v>3.1084999999999998</v>
      </c>
    </row>
    <row r="83" spans="2:5" x14ac:dyDescent="0.25">
      <c r="B83" s="162">
        <v>45392</v>
      </c>
      <c r="C83" s="163">
        <v>1008.0658</v>
      </c>
      <c r="D83" s="163">
        <v>1.8703000000000001</v>
      </c>
      <c r="E83" s="163">
        <v>1.8703000000000001</v>
      </c>
    </row>
    <row r="84" spans="2:5" x14ac:dyDescent="0.25">
      <c r="B84" s="162">
        <v>45398</v>
      </c>
      <c r="C84" s="163">
        <v>1008.0658</v>
      </c>
      <c r="D84" s="163">
        <v>1.0347999999999999</v>
      </c>
      <c r="E84" s="163">
        <v>1.0347999999999999</v>
      </c>
    </row>
    <row r="85" spans="2:5" x14ac:dyDescent="0.25">
      <c r="B85" s="162">
        <v>45405</v>
      </c>
      <c r="C85" s="163">
        <v>1008.0658</v>
      </c>
      <c r="D85" s="163">
        <v>1.2817000000000001</v>
      </c>
      <c r="E85" s="163">
        <v>1.2817000000000001</v>
      </c>
    </row>
    <row r="86" spans="2:5" x14ac:dyDescent="0.25">
      <c r="B86" s="162">
        <v>45412</v>
      </c>
      <c r="C86" s="163">
        <v>1008.0658</v>
      </c>
      <c r="D86" s="163">
        <v>0.93230000000000002</v>
      </c>
      <c r="E86" s="163">
        <v>0.93230000000000002</v>
      </c>
    </row>
    <row r="87" spans="2:5" x14ac:dyDescent="0.25">
      <c r="B87" s="162">
        <v>45419</v>
      </c>
      <c r="C87" s="163">
        <v>1008.0658</v>
      </c>
      <c r="D87" s="163">
        <v>1.7136</v>
      </c>
      <c r="E87" s="163">
        <v>1.7136</v>
      </c>
    </row>
    <row r="88" spans="2:5" x14ac:dyDescent="0.25">
      <c r="B88" s="162">
        <v>45426</v>
      </c>
      <c r="C88" s="163">
        <v>1008.0658</v>
      </c>
      <c r="D88" s="163">
        <v>1.1962999999999999</v>
      </c>
      <c r="E88" s="163">
        <v>1.1962999999999999</v>
      </c>
    </row>
    <row r="89" spans="2:5" x14ac:dyDescent="0.25">
      <c r="B89" s="162">
        <v>45433</v>
      </c>
      <c r="C89" s="163">
        <v>1008.0658</v>
      </c>
      <c r="D89" s="163">
        <v>1.7104999999999999</v>
      </c>
      <c r="E89" s="163">
        <v>1.7104999999999999</v>
      </c>
    </row>
    <row r="90" spans="2:5" x14ac:dyDescent="0.25">
      <c r="B90" s="162">
        <v>45440</v>
      </c>
      <c r="C90" s="163">
        <v>1008.0658</v>
      </c>
      <c r="D90" s="163">
        <v>1.3257000000000001</v>
      </c>
      <c r="E90" s="163">
        <v>1.3257000000000001</v>
      </c>
    </row>
    <row r="91" spans="2:5" x14ac:dyDescent="0.25">
      <c r="B91" s="162">
        <v>45447</v>
      </c>
      <c r="C91" s="163">
        <v>1008.0658</v>
      </c>
      <c r="D91" s="163">
        <v>0.88260000000000005</v>
      </c>
      <c r="E91" s="163">
        <v>0.88260000000000005</v>
      </c>
    </row>
    <row r="92" spans="2:5" x14ac:dyDescent="0.25">
      <c r="B92" s="162">
        <v>45454</v>
      </c>
      <c r="C92" s="163">
        <v>1008.0658</v>
      </c>
      <c r="D92" s="163">
        <v>1.7850999999999999</v>
      </c>
      <c r="E92" s="163">
        <v>1.7850999999999999</v>
      </c>
    </row>
    <row r="93" spans="2:5" x14ac:dyDescent="0.25">
      <c r="B93" s="162">
        <v>45461</v>
      </c>
      <c r="C93" s="163">
        <v>1008.0658</v>
      </c>
      <c r="D93" s="163">
        <v>1.5578000000000001</v>
      </c>
      <c r="E93" s="163">
        <v>1.5578000000000001</v>
      </c>
    </row>
    <row r="94" spans="2:5" x14ac:dyDescent="0.25">
      <c r="B94" s="162">
        <v>45468</v>
      </c>
      <c r="C94" s="163">
        <v>1008.0658</v>
      </c>
      <c r="D94" s="163">
        <v>1.3254999999999999</v>
      </c>
      <c r="E94" s="163">
        <v>1.3254999999999999</v>
      </c>
    </row>
    <row r="95" spans="2:5" x14ac:dyDescent="0.25">
      <c r="B95" s="169"/>
      <c r="C95" s="170"/>
      <c r="D95" s="170"/>
      <c r="E95" s="170"/>
    </row>
    <row r="96" spans="2:5" x14ac:dyDescent="0.25">
      <c r="B96" s="169"/>
      <c r="C96" s="170"/>
      <c r="D96" s="170"/>
      <c r="E96" s="170"/>
    </row>
    <row r="97" spans="2:5" x14ac:dyDescent="0.25">
      <c r="B97" s="194" t="s">
        <v>1529</v>
      </c>
      <c r="C97" s="194"/>
      <c r="D97" s="194"/>
      <c r="E97" s="194"/>
    </row>
    <row r="98" spans="2:5" s="145" customFormat="1" ht="45" x14ac:dyDescent="0.2">
      <c r="B98" s="159" t="s">
        <v>1514</v>
      </c>
      <c r="C98" s="160" t="s">
        <v>1515</v>
      </c>
      <c r="D98" s="161" t="s">
        <v>1516</v>
      </c>
      <c r="E98" s="161" t="s">
        <v>1517</v>
      </c>
    </row>
    <row r="99" spans="2:5" x14ac:dyDescent="0.25">
      <c r="B99" s="162">
        <v>45294</v>
      </c>
      <c r="C99" s="163">
        <v>16.194700000000001</v>
      </c>
      <c r="D99" s="163">
        <v>5.3999999999999999E-2</v>
      </c>
      <c r="E99" s="163">
        <v>5.3999999999999999E-2</v>
      </c>
    </row>
    <row r="100" spans="2:5" x14ac:dyDescent="0.25">
      <c r="B100" s="162">
        <v>45329</v>
      </c>
      <c r="C100" s="163">
        <v>16.397099999999998</v>
      </c>
      <c r="D100" s="163">
        <v>5.3999999999999999E-2</v>
      </c>
      <c r="E100" s="163">
        <v>5.3999999999999999E-2</v>
      </c>
    </row>
    <row r="101" spans="2:5" x14ac:dyDescent="0.25">
      <c r="B101" s="162">
        <v>45357</v>
      </c>
      <c r="C101" s="163">
        <v>16.5688</v>
      </c>
      <c r="D101" s="163">
        <v>5.5E-2</v>
      </c>
      <c r="E101" s="163">
        <v>5.5E-2</v>
      </c>
    </row>
    <row r="102" spans="2:5" x14ac:dyDescent="0.25">
      <c r="B102" s="162">
        <v>45385</v>
      </c>
      <c r="C102" s="163">
        <v>16.6069</v>
      </c>
      <c r="D102" s="163">
        <v>5.5E-2</v>
      </c>
      <c r="E102" s="163">
        <v>5.5E-2</v>
      </c>
    </row>
    <row r="103" spans="2:5" x14ac:dyDescent="0.25">
      <c r="B103" s="162">
        <v>45414</v>
      </c>
      <c r="C103" s="163">
        <v>16.718299999999999</v>
      </c>
      <c r="D103" s="163">
        <v>5.5E-2</v>
      </c>
      <c r="E103" s="163">
        <v>5.5E-2</v>
      </c>
    </row>
    <row r="104" spans="2:5" x14ac:dyDescent="0.25">
      <c r="B104" s="162">
        <v>45448</v>
      </c>
      <c r="C104" s="163">
        <v>16.758299999999998</v>
      </c>
      <c r="D104" s="163">
        <v>5.5E-2</v>
      </c>
      <c r="E104" s="163">
        <v>5.5E-2</v>
      </c>
    </row>
    <row r="105" spans="2:5" x14ac:dyDescent="0.25">
      <c r="B105" s="169"/>
      <c r="C105" s="170"/>
      <c r="D105" s="170"/>
      <c r="E105" s="170"/>
    </row>
    <row r="106" spans="2:5" x14ac:dyDescent="0.25">
      <c r="B106" s="194" t="s">
        <v>1530</v>
      </c>
      <c r="C106" s="194"/>
      <c r="D106" s="194"/>
      <c r="E106" s="194"/>
    </row>
    <row r="107" spans="2:5" s="145" customFormat="1" ht="45" x14ac:dyDescent="0.2">
      <c r="B107" s="159" t="s">
        <v>1514</v>
      </c>
      <c r="C107" s="160" t="s">
        <v>1515</v>
      </c>
      <c r="D107" s="161" t="s">
        <v>1516</v>
      </c>
      <c r="E107" s="161" t="s">
        <v>1517</v>
      </c>
    </row>
    <row r="108" spans="2:5" x14ac:dyDescent="0.25">
      <c r="B108" s="162">
        <v>45294</v>
      </c>
      <c r="C108" s="163">
        <v>19.417100000000001</v>
      </c>
      <c r="D108" s="163">
        <v>5.3999999999999999E-2</v>
      </c>
      <c r="E108" s="163">
        <v>5.3999999999999999E-2</v>
      </c>
    </row>
    <row r="109" spans="2:5" x14ac:dyDescent="0.25">
      <c r="B109" s="162">
        <v>45329</v>
      </c>
      <c r="C109" s="163">
        <v>19.684100000000001</v>
      </c>
      <c r="D109" s="163">
        <v>5.3999999999999999E-2</v>
      </c>
      <c r="E109" s="163">
        <v>5.3999999999999999E-2</v>
      </c>
    </row>
    <row r="110" spans="2:5" x14ac:dyDescent="0.25">
      <c r="B110" s="162">
        <v>45357</v>
      </c>
      <c r="C110" s="163">
        <v>19.911799999999999</v>
      </c>
      <c r="D110" s="163">
        <v>5.5E-2</v>
      </c>
      <c r="E110" s="163">
        <v>5.5E-2</v>
      </c>
    </row>
    <row r="111" spans="2:5" x14ac:dyDescent="0.25">
      <c r="B111" s="162">
        <v>45385</v>
      </c>
      <c r="C111" s="163">
        <v>19.979600000000001</v>
      </c>
      <c r="D111" s="163">
        <v>5.5E-2</v>
      </c>
      <c r="E111" s="163">
        <v>5.5E-2</v>
      </c>
    </row>
    <row r="112" spans="2:5" x14ac:dyDescent="0.25">
      <c r="B112" s="162">
        <v>45414</v>
      </c>
      <c r="C112" s="163">
        <v>20.1355</v>
      </c>
      <c r="D112" s="163">
        <v>5.5E-2</v>
      </c>
      <c r="E112" s="163">
        <v>5.5E-2</v>
      </c>
    </row>
    <row r="113" spans="2:5" x14ac:dyDescent="0.25">
      <c r="B113" s="162">
        <v>45448</v>
      </c>
      <c r="C113" s="163">
        <v>20.206900000000001</v>
      </c>
      <c r="D113" s="163">
        <v>5.5E-2</v>
      </c>
      <c r="E113" s="163">
        <v>5.5E-2</v>
      </c>
    </row>
    <row r="115" spans="2:5" x14ac:dyDescent="0.25">
      <c r="B115" s="194" t="s">
        <v>1531</v>
      </c>
      <c r="C115" s="194"/>
      <c r="D115" s="194"/>
      <c r="E115" s="194"/>
    </row>
    <row r="116" spans="2:5" s="145" customFormat="1" ht="45" x14ac:dyDescent="0.2">
      <c r="B116" s="159" t="s">
        <v>1514</v>
      </c>
      <c r="C116" s="160" t="s">
        <v>1515</v>
      </c>
      <c r="D116" s="161" t="s">
        <v>1516</v>
      </c>
      <c r="E116" s="161" t="s">
        <v>1517</v>
      </c>
    </row>
    <row r="117" spans="2:5" s="146" customFormat="1" x14ac:dyDescent="0.25">
      <c r="B117" s="164" t="s">
        <v>1520</v>
      </c>
      <c r="C117" s="171">
        <v>1114.52</v>
      </c>
      <c r="D117" s="163">
        <v>7.1599000000000013</v>
      </c>
      <c r="E117" s="163">
        <v>7.1599000000000013</v>
      </c>
    </row>
    <row r="118" spans="2:5" s="146" customFormat="1" x14ac:dyDescent="0.25">
      <c r="B118" s="164" t="s">
        <v>1521</v>
      </c>
      <c r="C118" s="171">
        <v>1114.52</v>
      </c>
      <c r="D118" s="163">
        <v>7.0142999999999978</v>
      </c>
      <c r="E118" s="163">
        <v>7.0142999999999978</v>
      </c>
    </row>
    <row r="119" spans="2:5" s="146" customFormat="1" x14ac:dyDescent="0.25">
      <c r="B119" s="164" t="s">
        <v>1522</v>
      </c>
      <c r="C119" s="171">
        <v>1114.52</v>
      </c>
      <c r="D119" s="163">
        <v>7.9486000000000008</v>
      </c>
      <c r="E119" s="163">
        <v>7.9486000000000008</v>
      </c>
    </row>
    <row r="120" spans="2:5" s="146" customFormat="1" x14ac:dyDescent="0.25">
      <c r="B120" s="164" t="s">
        <v>1523</v>
      </c>
      <c r="C120" s="171">
        <v>1114.52</v>
      </c>
      <c r="D120" s="163">
        <v>7.3990999999999989</v>
      </c>
      <c r="E120" s="163">
        <v>7.3990999999999989</v>
      </c>
    </row>
    <row r="121" spans="2:5" s="146" customFormat="1" x14ac:dyDescent="0.25">
      <c r="B121" s="164" t="s">
        <v>1524</v>
      </c>
      <c r="C121" s="171">
        <v>1114.52</v>
      </c>
      <c r="D121" s="163">
        <v>6.8459000000000003</v>
      </c>
      <c r="E121" s="163">
        <v>6.8459000000000003</v>
      </c>
    </row>
    <row r="122" spans="2:5" s="146" customFormat="1" x14ac:dyDescent="0.25">
      <c r="B122" s="164" t="s">
        <v>1525</v>
      </c>
      <c r="C122" s="171">
        <v>1114.52</v>
      </c>
      <c r="D122" s="163">
        <v>6.1363000000000003</v>
      </c>
      <c r="E122" s="163">
        <v>6.1363000000000003</v>
      </c>
    </row>
    <row r="123" spans="2:5" s="146" customFormat="1" x14ac:dyDescent="0.25">
      <c r="B123" s="172"/>
      <c r="C123" s="173"/>
      <c r="D123" s="170"/>
      <c r="E123" s="170"/>
    </row>
    <row r="125" spans="2:5" x14ac:dyDescent="0.25">
      <c r="B125" s="194" t="s">
        <v>1532</v>
      </c>
      <c r="C125" s="194"/>
      <c r="D125" s="194"/>
      <c r="E125" s="194"/>
    </row>
    <row r="126" spans="2:5" s="145" customFormat="1" ht="45" x14ac:dyDescent="0.2">
      <c r="B126" s="159" t="s">
        <v>1514</v>
      </c>
      <c r="C126" s="160" t="s">
        <v>1515</v>
      </c>
      <c r="D126" s="161" t="s">
        <v>1516</v>
      </c>
      <c r="E126" s="161" t="s">
        <v>1517</v>
      </c>
    </row>
    <row r="127" spans="2:5" x14ac:dyDescent="0.25">
      <c r="B127" s="164" t="s">
        <v>1520</v>
      </c>
      <c r="C127" s="171">
        <v>1114.52</v>
      </c>
      <c r="D127" s="163">
        <v>7.3777999999999988</v>
      </c>
      <c r="E127" s="163">
        <v>7.3777999999999988</v>
      </c>
    </row>
    <row r="128" spans="2:5" x14ac:dyDescent="0.25">
      <c r="B128" s="164" t="s">
        <v>1521</v>
      </c>
      <c r="C128" s="171">
        <v>1114.52</v>
      </c>
      <c r="D128" s="163">
        <v>7.2866999999999997</v>
      </c>
      <c r="E128" s="163">
        <v>7.2866999999999997</v>
      </c>
    </row>
    <row r="129" spans="2:5" x14ac:dyDescent="0.25">
      <c r="B129" s="164" t="s">
        <v>1522</v>
      </c>
      <c r="C129" s="171">
        <v>1114.52</v>
      </c>
      <c r="D129" s="163">
        <v>8.1722999999999999</v>
      </c>
      <c r="E129" s="163">
        <v>8.1722999999999999</v>
      </c>
    </row>
    <row r="130" spans="2:5" x14ac:dyDescent="0.25">
      <c r="B130" s="164" t="s">
        <v>1523</v>
      </c>
      <c r="C130" s="171">
        <v>1114.52</v>
      </c>
      <c r="D130" s="163">
        <v>7.5019</v>
      </c>
      <c r="E130" s="163">
        <v>7.5019</v>
      </c>
    </row>
    <row r="131" spans="2:5" x14ac:dyDescent="0.25">
      <c r="B131" s="164" t="s">
        <v>1524</v>
      </c>
      <c r="C131" s="171">
        <v>1114.52</v>
      </c>
      <c r="D131" s="163">
        <v>7.0957999999999988</v>
      </c>
      <c r="E131" s="163">
        <v>7.0957999999999988</v>
      </c>
    </row>
    <row r="132" spans="2:5" x14ac:dyDescent="0.25">
      <c r="B132" s="164" t="s">
        <v>1525</v>
      </c>
      <c r="C132" s="171">
        <v>1114.52</v>
      </c>
      <c r="D132" s="163">
        <v>6.3715000000000002</v>
      </c>
      <c r="E132" s="163">
        <v>6.3715000000000002</v>
      </c>
    </row>
    <row r="133" spans="2:5" x14ac:dyDescent="0.25">
      <c r="B133" s="174"/>
      <c r="C133" s="167"/>
    </row>
    <row r="134" spans="2:5" x14ac:dyDescent="0.25">
      <c r="B134" s="194" t="s">
        <v>1533</v>
      </c>
      <c r="C134" s="194"/>
      <c r="D134" s="194"/>
      <c r="E134" s="194"/>
    </row>
    <row r="135" spans="2:5" s="145" customFormat="1" ht="45" x14ac:dyDescent="0.2">
      <c r="B135" s="159" t="s">
        <v>1514</v>
      </c>
      <c r="C135" s="160" t="s">
        <v>1515</v>
      </c>
      <c r="D135" s="161" t="s">
        <v>1516</v>
      </c>
      <c r="E135" s="161" t="s">
        <v>1517</v>
      </c>
    </row>
    <row r="136" spans="2:5" x14ac:dyDescent="0.25">
      <c r="B136" s="164" t="s">
        <v>1520</v>
      </c>
      <c r="C136" s="171">
        <v>1001.5157</v>
      </c>
      <c r="D136" s="163">
        <v>5.9978000000000007</v>
      </c>
      <c r="E136" s="163">
        <v>5.9978000000000007</v>
      </c>
    </row>
    <row r="137" spans="2:5" x14ac:dyDescent="0.25">
      <c r="B137" s="164" t="s">
        <v>1521</v>
      </c>
      <c r="C137" s="171">
        <v>1001.5157</v>
      </c>
      <c r="D137" s="163">
        <v>5.8202000000000016</v>
      </c>
      <c r="E137" s="163">
        <v>5.8202000000000016</v>
      </c>
    </row>
    <row r="138" spans="2:5" x14ac:dyDescent="0.25">
      <c r="B138" s="164" t="s">
        <v>1522</v>
      </c>
      <c r="C138" s="171">
        <v>1001.5157</v>
      </c>
      <c r="D138" s="163">
        <v>6.3776999999999981</v>
      </c>
      <c r="E138" s="163">
        <v>6.3776999999999981</v>
      </c>
    </row>
    <row r="139" spans="2:5" x14ac:dyDescent="0.25">
      <c r="B139" s="164" t="s">
        <v>1523</v>
      </c>
      <c r="C139" s="171">
        <v>1001.5157</v>
      </c>
      <c r="D139" s="163">
        <v>6.1044999999999998</v>
      </c>
      <c r="E139" s="163">
        <v>6.1044999999999998</v>
      </c>
    </row>
    <row r="140" spans="2:5" x14ac:dyDescent="0.25">
      <c r="B140" s="164" t="s">
        <v>1524</v>
      </c>
      <c r="C140" s="171">
        <v>1001.5157</v>
      </c>
      <c r="D140" s="163">
        <v>5.9315999999999987</v>
      </c>
      <c r="E140" s="163">
        <v>5.9315999999999987</v>
      </c>
    </row>
    <row r="141" spans="2:5" x14ac:dyDescent="0.25">
      <c r="B141" s="164" t="s">
        <v>1525</v>
      </c>
      <c r="C141" s="171">
        <v>1001.5157</v>
      </c>
      <c r="D141" s="163">
        <v>5.6082000000000001</v>
      </c>
      <c r="E141" s="163">
        <v>5.6082000000000001</v>
      </c>
    </row>
    <row r="142" spans="2:5" x14ac:dyDescent="0.25">
      <c r="B142" s="148"/>
      <c r="C142" s="168"/>
      <c r="D142" s="168"/>
      <c r="E142" s="168"/>
    </row>
    <row r="143" spans="2:5" x14ac:dyDescent="0.25">
      <c r="B143" s="194" t="s">
        <v>1534</v>
      </c>
      <c r="C143" s="194"/>
      <c r="D143" s="194"/>
      <c r="E143" s="194"/>
    </row>
    <row r="144" spans="2:5" s="145" customFormat="1" ht="45" x14ac:dyDescent="0.2">
      <c r="B144" s="159" t="s">
        <v>1514</v>
      </c>
      <c r="C144" s="160" t="s">
        <v>1515</v>
      </c>
      <c r="D144" s="161" t="s">
        <v>1516</v>
      </c>
      <c r="E144" s="161" t="s">
        <v>1517</v>
      </c>
    </row>
    <row r="145" spans="2:5" x14ac:dyDescent="0.25">
      <c r="B145" s="164" t="s">
        <v>1520</v>
      </c>
      <c r="C145" s="171">
        <v>1001.5187</v>
      </c>
      <c r="D145" s="163">
        <v>6.1037999999999988</v>
      </c>
      <c r="E145" s="163">
        <v>6.1037999999999988</v>
      </c>
    </row>
    <row r="146" spans="2:5" x14ac:dyDescent="0.25">
      <c r="B146" s="164" t="s">
        <v>1521</v>
      </c>
      <c r="C146" s="171">
        <v>1001.5187</v>
      </c>
      <c r="D146" s="163">
        <v>5.9134999999999991</v>
      </c>
      <c r="E146" s="163">
        <v>5.9134999999999991</v>
      </c>
    </row>
    <row r="147" spans="2:5" x14ac:dyDescent="0.25">
      <c r="B147" s="164" t="s">
        <v>1522</v>
      </c>
      <c r="C147" s="171">
        <v>1001.5187</v>
      </c>
      <c r="D147" s="163">
        <v>6.4772000000000016</v>
      </c>
      <c r="E147" s="163">
        <v>6.4772000000000016</v>
      </c>
    </row>
    <row r="148" spans="2:5" x14ac:dyDescent="0.25">
      <c r="B148" s="164" t="s">
        <v>1523</v>
      </c>
      <c r="C148" s="171">
        <v>1001.5187</v>
      </c>
      <c r="D148" s="163">
        <v>6.2008000000000001</v>
      </c>
      <c r="E148" s="163">
        <v>6.2008000000000001</v>
      </c>
    </row>
    <row r="149" spans="2:5" x14ac:dyDescent="0.25">
      <c r="B149" s="164" t="s">
        <v>1524</v>
      </c>
      <c r="C149" s="171">
        <v>1001.5187</v>
      </c>
      <c r="D149" s="163">
        <v>6.0313000000000017</v>
      </c>
      <c r="E149" s="163">
        <v>6.0313000000000017</v>
      </c>
    </row>
    <row r="150" spans="2:5" x14ac:dyDescent="0.25">
      <c r="B150" s="164" t="s">
        <v>1525</v>
      </c>
      <c r="C150" s="171">
        <v>1001.5187</v>
      </c>
      <c r="D150" s="163">
        <v>5.7052000000000005</v>
      </c>
      <c r="E150" s="163">
        <v>5.7052000000000005</v>
      </c>
    </row>
    <row r="151" spans="2:5" x14ac:dyDescent="0.25">
      <c r="B151" s="175"/>
      <c r="C151" s="168"/>
      <c r="D151" s="168"/>
      <c r="E151" s="168"/>
    </row>
    <row r="152" spans="2:5" x14ac:dyDescent="0.25">
      <c r="B152" s="194" t="s">
        <v>1535</v>
      </c>
      <c r="C152" s="194"/>
      <c r="D152" s="194"/>
      <c r="E152" s="194"/>
    </row>
    <row r="153" spans="2:5" s="145" customFormat="1" ht="45" x14ac:dyDescent="0.2">
      <c r="B153" s="159" t="s">
        <v>1514</v>
      </c>
      <c r="C153" s="160" t="s">
        <v>1515</v>
      </c>
      <c r="D153" s="161" t="s">
        <v>1516</v>
      </c>
      <c r="E153" s="161" t="s">
        <v>1517</v>
      </c>
    </row>
    <row r="154" spans="2:5" ht="15" customHeight="1" x14ac:dyDescent="0.25">
      <c r="B154" s="176">
        <v>45292</v>
      </c>
      <c r="C154" s="171">
        <v>1000.0015</v>
      </c>
      <c r="D154" s="163">
        <v>0.18099999999999999</v>
      </c>
      <c r="E154" s="163">
        <v>0.18099999999999999</v>
      </c>
    </row>
    <row r="155" spans="2:5" ht="15" customHeight="1" x14ac:dyDescent="0.25">
      <c r="B155" s="176">
        <v>45293</v>
      </c>
      <c r="C155" s="171">
        <v>1000.0013</v>
      </c>
      <c r="D155" s="163">
        <v>0.17910000000000001</v>
      </c>
      <c r="E155" s="163">
        <v>0.17910000000000001</v>
      </c>
    </row>
    <row r="156" spans="2:5" ht="15" customHeight="1" x14ac:dyDescent="0.25">
      <c r="B156" s="176">
        <v>45294</v>
      </c>
      <c r="C156" s="171">
        <v>1000.0015</v>
      </c>
      <c r="D156" s="163">
        <v>0.17960000000000001</v>
      </c>
      <c r="E156" s="163">
        <v>0.17960000000000001</v>
      </c>
    </row>
    <row r="157" spans="2:5" ht="15" customHeight="1" x14ac:dyDescent="0.25">
      <c r="B157" s="176">
        <v>45295</v>
      </c>
      <c r="C157" s="171">
        <v>1000.0013</v>
      </c>
      <c r="D157" s="163">
        <v>0.1782</v>
      </c>
      <c r="E157" s="163">
        <v>0.1782</v>
      </c>
    </row>
    <row r="158" spans="2:5" ht="15" customHeight="1" x14ac:dyDescent="0.25">
      <c r="B158" s="176">
        <v>45296</v>
      </c>
      <c r="C158" s="171">
        <v>1000.0014</v>
      </c>
      <c r="D158" s="163">
        <v>0.17860000000000001</v>
      </c>
      <c r="E158" s="163">
        <v>0.17860000000000001</v>
      </c>
    </row>
    <row r="159" spans="2:5" ht="15" customHeight="1" x14ac:dyDescent="0.25">
      <c r="B159" s="176">
        <v>45297</v>
      </c>
      <c r="C159" s="171">
        <v>1000.0013</v>
      </c>
      <c r="D159" s="163">
        <v>0.1794</v>
      </c>
      <c r="E159" s="163">
        <v>0.1794</v>
      </c>
    </row>
    <row r="160" spans="2:5" ht="15" customHeight="1" x14ac:dyDescent="0.25">
      <c r="B160" s="176">
        <v>45298</v>
      </c>
      <c r="C160" s="171">
        <v>1000.0012</v>
      </c>
      <c r="D160" s="163">
        <v>0.1794</v>
      </c>
      <c r="E160" s="163">
        <v>0.1794</v>
      </c>
    </row>
    <row r="161" spans="2:5" ht="15" customHeight="1" x14ac:dyDescent="0.25">
      <c r="B161" s="176">
        <v>45299</v>
      </c>
      <c r="C161" s="171">
        <v>1000.001</v>
      </c>
      <c r="D161" s="163">
        <v>0.1799</v>
      </c>
      <c r="E161" s="163">
        <v>0.1799</v>
      </c>
    </row>
    <row r="162" spans="2:5" ht="15" customHeight="1" x14ac:dyDescent="0.25">
      <c r="B162" s="176">
        <v>45300</v>
      </c>
      <c r="C162" s="171">
        <v>1000.0008</v>
      </c>
      <c r="D162" s="163">
        <v>0.1797</v>
      </c>
      <c r="E162" s="163">
        <v>0.1797</v>
      </c>
    </row>
    <row r="163" spans="2:5" ht="15" customHeight="1" x14ac:dyDescent="0.25">
      <c r="B163" s="176">
        <v>45301</v>
      </c>
      <c r="C163" s="171">
        <v>1000.0007000000001</v>
      </c>
      <c r="D163" s="163">
        <v>0.17960000000000001</v>
      </c>
      <c r="E163" s="163">
        <v>0.17960000000000001</v>
      </c>
    </row>
    <row r="164" spans="2:5" ht="15" customHeight="1" x14ac:dyDescent="0.25">
      <c r="B164" s="176">
        <v>45302</v>
      </c>
      <c r="C164" s="171">
        <v>1000.0008</v>
      </c>
      <c r="D164" s="163">
        <v>0.17949999999999999</v>
      </c>
      <c r="E164" s="163">
        <v>0.17949999999999999</v>
      </c>
    </row>
    <row r="165" spans="2:5" ht="15" customHeight="1" x14ac:dyDescent="0.25">
      <c r="B165" s="176">
        <v>45303</v>
      </c>
      <c r="C165" s="171">
        <v>1000.0005</v>
      </c>
      <c r="D165" s="163">
        <v>0.1787</v>
      </c>
      <c r="E165" s="163">
        <v>0.1787</v>
      </c>
    </row>
    <row r="166" spans="2:5" ht="15" customHeight="1" x14ac:dyDescent="0.25">
      <c r="B166" s="176">
        <v>45304</v>
      </c>
      <c r="C166" s="171">
        <v>1000.0004</v>
      </c>
      <c r="D166" s="163">
        <v>0.17910000000000001</v>
      </c>
      <c r="E166" s="163">
        <v>0.17910000000000001</v>
      </c>
    </row>
    <row r="167" spans="2:5" ht="15" customHeight="1" x14ac:dyDescent="0.25">
      <c r="B167" s="176">
        <v>45305</v>
      </c>
      <c r="C167" s="171">
        <v>1000.0003</v>
      </c>
      <c r="D167" s="163">
        <v>0.17910000000000001</v>
      </c>
      <c r="E167" s="163">
        <v>0.17910000000000001</v>
      </c>
    </row>
    <row r="168" spans="2:5" ht="15" customHeight="1" x14ac:dyDescent="0.25">
      <c r="B168" s="176">
        <v>45306</v>
      </c>
      <c r="C168" s="171">
        <v>1000.0004</v>
      </c>
      <c r="D168" s="163">
        <v>0.1794</v>
      </c>
      <c r="E168" s="163">
        <v>0.1794</v>
      </c>
    </row>
    <row r="169" spans="2:5" ht="15" customHeight="1" x14ac:dyDescent="0.25">
      <c r="B169" s="176">
        <v>45307</v>
      </c>
      <c r="C169" s="171">
        <v>1000.0004</v>
      </c>
      <c r="D169" s="163">
        <v>0.1797</v>
      </c>
      <c r="E169" s="163">
        <v>0.1797</v>
      </c>
    </row>
    <row r="170" spans="2:5" ht="15" customHeight="1" x14ac:dyDescent="0.25">
      <c r="B170" s="176">
        <v>45308</v>
      </c>
      <c r="C170" s="171">
        <v>1000.0001999999999</v>
      </c>
      <c r="D170" s="163">
        <v>0.17979999999999999</v>
      </c>
      <c r="E170" s="163">
        <v>0.17979999999999999</v>
      </c>
    </row>
    <row r="171" spans="2:5" ht="15" customHeight="1" x14ac:dyDescent="0.25">
      <c r="B171" s="176">
        <v>45309</v>
      </c>
      <c r="C171" s="171">
        <v>1000.0007000000001</v>
      </c>
      <c r="D171" s="163">
        <v>0.18</v>
      </c>
      <c r="E171" s="163">
        <v>0.18</v>
      </c>
    </row>
    <row r="172" spans="2:5" ht="15" customHeight="1" x14ac:dyDescent="0.25">
      <c r="B172" s="176">
        <v>45310</v>
      </c>
      <c r="C172" s="171">
        <v>1000.0001</v>
      </c>
      <c r="D172" s="163">
        <v>0.18029999999999999</v>
      </c>
      <c r="E172" s="163">
        <v>0.18029999999999999</v>
      </c>
    </row>
    <row r="173" spans="2:5" ht="15" customHeight="1" x14ac:dyDescent="0.25">
      <c r="B173" s="176">
        <v>45311</v>
      </c>
      <c r="C173" s="171">
        <v>1000</v>
      </c>
      <c r="D173" s="163">
        <v>0.18110000000000001</v>
      </c>
      <c r="E173" s="163">
        <v>0.18110000000000001</v>
      </c>
    </row>
    <row r="174" spans="2:5" ht="15" customHeight="1" x14ac:dyDescent="0.25">
      <c r="B174" s="176">
        <v>45312</v>
      </c>
      <c r="C174" s="171">
        <v>1000</v>
      </c>
      <c r="D174" s="163">
        <v>0.18140000000000001</v>
      </c>
      <c r="E174" s="163">
        <v>0.18140000000000001</v>
      </c>
    </row>
    <row r="175" spans="2:5" ht="15" customHeight="1" x14ac:dyDescent="0.25">
      <c r="B175" s="176">
        <v>45313</v>
      </c>
      <c r="C175" s="171">
        <v>1000</v>
      </c>
      <c r="D175" s="163">
        <v>0.1797</v>
      </c>
      <c r="E175" s="163">
        <v>0.1797</v>
      </c>
    </row>
    <row r="176" spans="2:5" ht="15" customHeight="1" x14ac:dyDescent="0.25">
      <c r="B176" s="176">
        <v>45314</v>
      </c>
      <c r="C176" s="171">
        <v>1000</v>
      </c>
      <c r="D176" s="163">
        <v>0.18790000000000001</v>
      </c>
      <c r="E176" s="163">
        <v>0.18790000000000001</v>
      </c>
    </row>
    <row r="177" spans="2:5" ht="15" customHeight="1" x14ac:dyDescent="0.25">
      <c r="B177" s="176">
        <v>45315</v>
      </c>
      <c r="C177" s="171">
        <v>1000</v>
      </c>
      <c r="D177" s="163">
        <v>0.18010000000000001</v>
      </c>
      <c r="E177" s="163">
        <v>0.18010000000000001</v>
      </c>
    </row>
    <row r="178" spans="2:5" ht="15" customHeight="1" x14ac:dyDescent="0.25">
      <c r="B178" s="176">
        <v>45316</v>
      </c>
      <c r="C178" s="171">
        <v>1000</v>
      </c>
      <c r="D178" s="163">
        <v>0.18</v>
      </c>
      <c r="E178" s="163">
        <v>0.18</v>
      </c>
    </row>
    <row r="179" spans="2:5" ht="15" customHeight="1" x14ac:dyDescent="0.25">
      <c r="B179" s="176">
        <v>45317</v>
      </c>
      <c r="C179" s="171">
        <v>1000</v>
      </c>
      <c r="D179" s="163">
        <v>0.18079999999999999</v>
      </c>
      <c r="E179" s="163">
        <v>0.18079999999999999</v>
      </c>
    </row>
    <row r="180" spans="2:5" ht="15" customHeight="1" x14ac:dyDescent="0.25">
      <c r="B180" s="176">
        <v>45318</v>
      </c>
      <c r="C180" s="171">
        <v>1000</v>
      </c>
      <c r="D180" s="163">
        <v>0.18090000000000001</v>
      </c>
      <c r="E180" s="163">
        <v>0.18090000000000001</v>
      </c>
    </row>
    <row r="181" spans="2:5" ht="15" customHeight="1" x14ac:dyDescent="0.25">
      <c r="B181" s="176">
        <v>45319</v>
      </c>
      <c r="C181" s="171">
        <v>1000</v>
      </c>
      <c r="D181" s="163">
        <v>0.18079999999999999</v>
      </c>
      <c r="E181" s="163">
        <v>0.18079999999999999</v>
      </c>
    </row>
    <row r="182" spans="2:5" ht="15" customHeight="1" x14ac:dyDescent="0.25">
      <c r="B182" s="176">
        <v>45320</v>
      </c>
      <c r="C182" s="171">
        <v>1000.0004</v>
      </c>
      <c r="D182" s="163">
        <v>0.18060000000000001</v>
      </c>
      <c r="E182" s="163">
        <v>0.18060000000000001</v>
      </c>
    </row>
    <row r="183" spans="2:5" ht="15" customHeight="1" x14ac:dyDescent="0.25">
      <c r="B183" s="176">
        <v>45321</v>
      </c>
      <c r="C183" s="171">
        <v>1000.0003</v>
      </c>
      <c r="D183" s="163">
        <v>0.17929999999999999</v>
      </c>
      <c r="E183" s="163">
        <v>0.17929999999999999</v>
      </c>
    </row>
    <row r="184" spans="2:5" ht="15" customHeight="1" x14ac:dyDescent="0.25">
      <c r="B184" s="176">
        <v>45322</v>
      </c>
      <c r="C184" s="171">
        <v>1000.0005</v>
      </c>
      <c r="D184" s="163">
        <v>0.17910000000000001</v>
      </c>
      <c r="E184" s="163">
        <v>0.17910000000000001</v>
      </c>
    </row>
    <row r="185" spans="2:5" ht="15" customHeight="1" x14ac:dyDescent="0.25">
      <c r="B185" s="176">
        <v>45323</v>
      </c>
      <c r="C185" s="171">
        <v>1000.0011</v>
      </c>
      <c r="D185" s="163">
        <v>0.1736</v>
      </c>
      <c r="E185" s="163">
        <v>0.1736</v>
      </c>
    </row>
    <row r="186" spans="2:5" ht="15" customHeight="1" x14ac:dyDescent="0.25">
      <c r="B186" s="176">
        <v>45324</v>
      </c>
      <c r="C186" s="171">
        <v>1000.0028</v>
      </c>
      <c r="D186" s="163">
        <v>0.1706</v>
      </c>
      <c r="E186" s="163">
        <v>0.1706</v>
      </c>
    </row>
    <row r="187" spans="2:5" ht="15" customHeight="1" x14ac:dyDescent="0.25">
      <c r="B187" s="176">
        <v>45325</v>
      </c>
      <c r="C187" s="171">
        <v>1000.0024</v>
      </c>
      <c r="D187" s="163">
        <v>0.17199999999999999</v>
      </c>
      <c r="E187" s="163">
        <v>0.17199999999999999</v>
      </c>
    </row>
    <row r="188" spans="2:5" ht="15" customHeight="1" x14ac:dyDescent="0.25">
      <c r="B188" s="176">
        <v>45326</v>
      </c>
      <c r="C188" s="171">
        <v>1000.0021</v>
      </c>
      <c r="D188" s="163">
        <v>0.1719</v>
      </c>
      <c r="E188" s="163">
        <v>0.1719</v>
      </c>
    </row>
    <row r="189" spans="2:5" ht="15" customHeight="1" x14ac:dyDescent="0.25">
      <c r="B189" s="176">
        <v>45327</v>
      </c>
      <c r="C189" s="171">
        <v>1000.0041</v>
      </c>
      <c r="D189" s="163">
        <v>0.16850000000000001</v>
      </c>
      <c r="E189" s="163">
        <v>0.16850000000000001</v>
      </c>
    </row>
    <row r="190" spans="2:5" ht="15" customHeight="1" x14ac:dyDescent="0.25">
      <c r="B190" s="176">
        <v>45328</v>
      </c>
      <c r="C190" s="171">
        <v>1000.0023</v>
      </c>
      <c r="D190" s="163">
        <v>0.16980000000000001</v>
      </c>
      <c r="E190" s="163">
        <v>0.16980000000000001</v>
      </c>
    </row>
    <row r="191" spans="2:5" ht="15" customHeight="1" x14ac:dyDescent="0.25">
      <c r="B191" s="176">
        <v>45329</v>
      </c>
      <c r="C191" s="171">
        <v>1000.0023</v>
      </c>
      <c r="D191" s="163">
        <v>0.17100000000000001</v>
      </c>
      <c r="E191" s="163">
        <v>0.17100000000000001</v>
      </c>
    </row>
    <row r="192" spans="2:5" ht="15" customHeight="1" x14ac:dyDescent="0.25">
      <c r="B192" s="176">
        <v>45330</v>
      </c>
      <c r="C192" s="171">
        <v>1000.0021</v>
      </c>
      <c r="D192" s="163">
        <v>0.17730000000000001</v>
      </c>
      <c r="E192" s="163">
        <v>0.17730000000000001</v>
      </c>
    </row>
    <row r="193" spans="2:5" ht="15" customHeight="1" x14ac:dyDescent="0.25">
      <c r="B193" s="176">
        <v>45331</v>
      </c>
      <c r="C193" s="171">
        <v>1000.0021</v>
      </c>
      <c r="D193" s="163">
        <v>0.17949999999999999</v>
      </c>
      <c r="E193" s="163">
        <v>0.17949999999999999</v>
      </c>
    </row>
    <row r="194" spans="2:5" ht="15" customHeight="1" x14ac:dyDescent="0.25">
      <c r="B194" s="176">
        <v>45332</v>
      </c>
      <c r="C194" s="171">
        <v>1000.0018</v>
      </c>
      <c r="D194" s="163">
        <v>0.18060000000000001</v>
      </c>
      <c r="E194" s="163">
        <v>0.18060000000000001</v>
      </c>
    </row>
    <row r="195" spans="2:5" ht="15" customHeight="1" x14ac:dyDescent="0.25">
      <c r="B195" s="176">
        <v>45333</v>
      </c>
      <c r="C195" s="171">
        <v>1000.0017</v>
      </c>
      <c r="D195" s="163">
        <v>0.18049999999999999</v>
      </c>
      <c r="E195" s="163">
        <v>0.18049999999999999</v>
      </c>
    </row>
    <row r="196" spans="2:5" ht="15" customHeight="1" x14ac:dyDescent="0.25">
      <c r="B196" s="176">
        <v>45334</v>
      </c>
      <c r="C196" s="171">
        <v>1000.0001999999999</v>
      </c>
      <c r="D196" s="163">
        <v>0.1799</v>
      </c>
      <c r="E196" s="163">
        <v>0.1799</v>
      </c>
    </row>
    <row r="197" spans="2:5" ht="15" customHeight="1" x14ac:dyDescent="0.25">
      <c r="B197" s="176">
        <v>45335</v>
      </c>
      <c r="C197" s="171">
        <v>1000.0003</v>
      </c>
      <c r="D197" s="163">
        <v>0.17829999999999999</v>
      </c>
      <c r="E197" s="163">
        <v>0.17829999999999999</v>
      </c>
    </row>
    <row r="198" spans="2:5" ht="15" customHeight="1" x14ac:dyDescent="0.25">
      <c r="B198" s="176">
        <v>45336</v>
      </c>
      <c r="C198" s="171">
        <v>1000</v>
      </c>
      <c r="D198" s="163">
        <v>0.1774</v>
      </c>
      <c r="E198" s="163">
        <v>0.1774</v>
      </c>
    </row>
    <row r="199" spans="2:5" ht="15" customHeight="1" x14ac:dyDescent="0.25">
      <c r="B199" s="176">
        <v>45337</v>
      </c>
      <c r="C199" s="171">
        <v>1000</v>
      </c>
      <c r="D199" s="163">
        <v>0.17710000000000001</v>
      </c>
      <c r="E199" s="163">
        <v>0.17710000000000001</v>
      </c>
    </row>
    <row r="200" spans="2:5" ht="15" customHeight="1" x14ac:dyDescent="0.25">
      <c r="B200" s="176">
        <v>45338</v>
      </c>
      <c r="C200" s="171">
        <v>1000.0005</v>
      </c>
      <c r="D200" s="163">
        <v>0.17660000000000001</v>
      </c>
      <c r="E200" s="163">
        <v>0.17660000000000001</v>
      </c>
    </row>
    <row r="201" spans="2:5" ht="15" customHeight="1" x14ac:dyDescent="0.25">
      <c r="B201" s="176">
        <v>45339</v>
      </c>
      <c r="C201" s="171">
        <v>1000.0004</v>
      </c>
      <c r="D201" s="163">
        <v>0.17730000000000001</v>
      </c>
      <c r="E201" s="163">
        <v>0.17730000000000001</v>
      </c>
    </row>
    <row r="202" spans="2:5" ht="15" customHeight="1" x14ac:dyDescent="0.25">
      <c r="B202" s="176">
        <v>45340</v>
      </c>
      <c r="C202" s="171">
        <v>1000.0001999999999</v>
      </c>
      <c r="D202" s="163">
        <v>0.17730000000000001</v>
      </c>
      <c r="E202" s="163">
        <v>0.17730000000000001</v>
      </c>
    </row>
    <row r="203" spans="2:5" ht="15" customHeight="1" x14ac:dyDescent="0.25">
      <c r="B203" s="176">
        <v>45341</v>
      </c>
      <c r="C203" s="171">
        <v>1000.0003</v>
      </c>
      <c r="D203" s="163">
        <v>0.1772</v>
      </c>
      <c r="E203" s="163">
        <v>0.1772</v>
      </c>
    </row>
    <row r="204" spans="2:5" ht="15" customHeight="1" x14ac:dyDescent="0.25">
      <c r="B204" s="176">
        <v>45342</v>
      </c>
      <c r="C204" s="171">
        <v>1000.0003</v>
      </c>
      <c r="D204" s="163">
        <v>0.1724</v>
      </c>
      <c r="E204" s="163">
        <v>0.1724</v>
      </c>
    </row>
    <row r="205" spans="2:5" ht="15" customHeight="1" x14ac:dyDescent="0.25">
      <c r="B205" s="176">
        <v>45343</v>
      </c>
      <c r="C205" s="171">
        <v>1000.0004</v>
      </c>
      <c r="D205" s="163">
        <v>0.17269999999999999</v>
      </c>
      <c r="E205" s="163">
        <v>0.17269999999999999</v>
      </c>
    </row>
    <row r="206" spans="2:5" ht="15" customHeight="1" x14ac:dyDescent="0.25">
      <c r="B206" s="176">
        <v>45344</v>
      </c>
      <c r="C206" s="171">
        <v>1000.0006</v>
      </c>
      <c r="D206" s="163">
        <v>0.1701</v>
      </c>
      <c r="E206" s="163">
        <v>0.1701</v>
      </c>
    </row>
    <row r="207" spans="2:5" ht="15" customHeight="1" x14ac:dyDescent="0.25">
      <c r="B207" s="176">
        <v>45345</v>
      </c>
      <c r="C207" s="171">
        <v>1000.0001999999999</v>
      </c>
      <c r="D207" s="163">
        <v>0.17749999999999999</v>
      </c>
      <c r="E207" s="163">
        <v>0.17749999999999999</v>
      </c>
    </row>
    <row r="208" spans="2:5" ht="15" customHeight="1" x14ac:dyDescent="0.25">
      <c r="B208" s="176">
        <v>45346</v>
      </c>
      <c r="C208" s="171">
        <v>1000.0001999999999</v>
      </c>
      <c r="D208" s="163">
        <v>0.1784</v>
      </c>
      <c r="E208" s="163">
        <v>0.1784</v>
      </c>
    </row>
    <row r="209" spans="2:5" ht="15" customHeight="1" x14ac:dyDescent="0.25">
      <c r="B209" s="176">
        <v>45347</v>
      </c>
      <c r="C209" s="171">
        <v>1000.0001999999999</v>
      </c>
      <c r="D209" s="163">
        <v>0.1784</v>
      </c>
      <c r="E209" s="163">
        <v>0.1784</v>
      </c>
    </row>
    <row r="210" spans="2:5" ht="15" customHeight="1" x14ac:dyDescent="0.25">
      <c r="B210" s="176">
        <v>45348</v>
      </c>
      <c r="C210" s="171">
        <v>1000</v>
      </c>
      <c r="D210" s="163">
        <v>0.1784</v>
      </c>
      <c r="E210" s="163">
        <v>0.1784</v>
      </c>
    </row>
    <row r="211" spans="2:5" ht="15" customHeight="1" x14ac:dyDescent="0.25">
      <c r="B211" s="176">
        <v>45349</v>
      </c>
      <c r="C211" s="171">
        <v>1000.0001</v>
      </c>
      <c r="D211" s="163">
        <v>0.1739</v>
      </c>
      <c r="E211" s="163">
        <v>0.1739</v>
      </c>
    </row>
    <row r="212" spans="2:5" ht="15" customHeight="1" x14ac:dyDescent="0.25">
      <c r="B212" s="176">
        <v>45350</v>
      </c>
      <c r="C212" s="171">
        <v>1000.0001999999999</v>
      </c>
      <c r="D212" s="163">
        <v>0.16930000000000001</v>
      </c>
      <c r="E212" s="163">
        <v>0.16930000000000001</v>
      </c>
    </row>
    <row r="213" spans="2:5" ht="15" customHeight="1" x14ac:dyDescent="0.25">
      <c r="B213" s="176">
        <v>45351</v>
      </c>
      <c r="C213" s="171">
        <v>1000.0003</v>
      </c>
      <c r="D213" s="163">
        <v>0.1769</v>
      </c>
      <c r="E213" s="163">
        <v>0.1769</v>
      </c>
    </row>
    <row r="214" spans="2:5" ht="15" customHeight="1" x14ac:dyDescent="0.25">
      <c r="B214" s="176">
        <v>45352</v>
      </c>
      <c r="C214" s="171">
        <v>1000.0003</v>
      </c>
      <c r="D214" s="163">
        <v>0.1716</v>
      </c>
      <c r="E214" s="163">
        <v>0.1716</v>
      </c>
    </row>
    <row r="215" spans="2:5" ht="15" customHeight="1" x14ac:dyDescent="0.25">
      <c r="B215" s="176">
        <v>45353</v>
      </c>
      <c r="C215" s="171">
        <v>1000.0003</v>
      </c>
      <c r="D215" s="163">
        <v>0.17249999999999999</v>
      </c>
      <c r="E215" s="163">
        <v>0.17249999999999999</v>
      </c>
    </row>
    <row r="216" spans="2:5" ht="15" customHeight="1" x14ac:dyDescent="0.25">
      <c r="B216" s="176">
        <v>45354</v>
      </c>
      <c r="C216" s="171">
        <v>1000.0001999999999</v>
      </c>
      <c r="D216" s="163">
        <v>0.17249999999999999</v>
      </c>
      <c r="E216" s="163">
        <v>0.17249999999999999</v>
      </c>
    </row>
    <row r="217" spans="2:5" ht="15" customHeight="1" x14ac:dyDescent="0.25">
      <c r="B217" s="176">
        <v>45355</v>
      </c>
      <c r="C217" s="171">
        <v>1000</v>
      </c>
      <c r="D217" s="163">
        <v>0.1704</v>
      </c>
      <c r="E217" s="163">
        <v>0.1704</v>
      </c>
    </row>
    <row r="218" spans="2:5" ht="15" customHeight="1" x14ac:dyDescent="0.25">
      <c r="B218" s="176">
        <v>45356</v>
      </c>
      <c r="C218" s="171">
        <v>1000</v>
      </c>
      <c r="D218" s="163">
        <v>0.16969999999999999</v>
      </c>
      <c r="E218" s="163">
        <v>0.16969999999999999</v>
      </c>
    </row>
    <row r="219" spans="2:5" ht="15" customHeight="1" x14ac:dyDescent="0.25">
      <c r="B219" s="176">
        <v>45357</v>
      </c>
      <c r="C219" s="171">
        <v>1000</v>
      </c>
      <c r="D219" s="163">
        <v>0.1691</v>
      </c>
      <c r="E219" s="163">
        <v>0.1691</v>
      </c>
    </row>
    <row r="220" spans="2:5" ht="15" customHeight="1" x14ac:dyDescent="0.25">
      <c r="B220" s="176">
        <v>45358</v>
      </c>
      <c r="C220" s="171">
        <v>1000</v>
      </c>
      <c r="D220" s="163">
        <v>0.17660000000000001</v>
      </c>
      <c r="E220" s="163">
        <v>0.17660000000000001</v>
      </c>
    </row>
    <row r="221" spans="2:5" ht="15" customHeight="1" x14ac:dyDescent="0.25">
      <c r="B221" s="176">
        <v>45359</v>
      </c>
      <c r="C221" s="171">
        <v>1000</v>
      </c>
      <c r="D221" s="163">
        <v>0.17730000000000001</v>
      </c>
      <c r="E221" s="163">
        <v>0.17730000000000001</v>
      </c>
    </row>
    <row r="222" spans="2:5" ht="15" customHeight="1" x14ac:dyDescent="0.25">
      <c r="B222" s="176">
        <v>45360</v>
      </c>
      <c r="C222" s="171">
        <v>1000</v>
      </c>
      <c r="D222" s="163">
        <v>0.1772</v>
      </c>
      <c r="E222" s="163">
        <v>0.1772</v>
      </c>
    </row>
    <row r="223" spans="2:5" ht="15" customHeight="1" x14ac:dyDescent="0.25">
      <c r="B223" s="176">
        <v>45361</v>
      </c>
      <c r="C223" s="171">
        <v>1000</v>
      </c>
      <c r="D223" s="163">
        <v>0.1772</v>
      </c>
      <c r="E223" s="163">
        <v>0.1772</v>
      </c>
    </row>
    <row r="224" spans="2:5" ht="15" customHeight="1" x14ac:dyDescent="0.25">
      <c r="B224" s="176">
        <v>45362</v>
      </c>
      <c r="C224" s="171">
        <v>1000</v>
      </c>
      <c r="D224" s="163">
        <v>0.1764</v>
      </c>
      <c r="E224" s="163">
        <v>0.1764</v>
      </c>
    </row>
    <row r="225" spans="2:5" ht="15" customHeight="1" x14ac:dyDescent="0.25">
      <c r="B225" s="176">
        <v>45363</v>
      </c>
      <c r="C225" s="171">
        <v>1000</v>
      </c>
      <c r="D225" s="163">
        <v>0.1719</v>
      </c>
      <c r="E225" s="163">
        <v>0.1719</v>
      </c>
    </row>
    <row r="226" spans="2:5" ht="15" customHeight="1" x14ac:dyDescent="0.25">
      <c r="B226" s="176">
        <v>45364</v>
      </c>
      <c r="C226" s="171">
        <v>1000.0001999999999</v>
      </c>
      <c r="D226" s="163">
        <v>0.1696</v>
      </c>
      <c r="E226" s="163">
        <v>0.1696</v>
      </c>
    </row>
    <row r="227" spans="2:5" ht="15" customHeight="1" x14ac:dyDescent="0.25">
      <c r="B227" s="176">
        <v>45365</v>
      </c>
      <c r="C227" s="171">
        <v>1000</v>
      </c>
      <c r="D227" s="163">
        <v>0.16900000000000001</v>
      </c>
      <c r="E227" s="163">
        <v>0.16900000000000001</v>
      </c>
    </row>
    <row r="228" spans="2:5" ht="15" customHeight="1" x14ac:dyDescent="0.25">
      <c r="B228" s="176">
        <v>45366</v>
      </c>
      <c r="C228" s="171">
        <v>1000</v>
      </c>
      <c r="D228" s="163">
        <v>0.17630000000000001</v>
      </c>
      <c r="E228" s="163">
        <v>0.17630000000000001</v>
      </c>
    </row>
    <row r="229" spans="2:5" ht="15" customHeight="1" x14ac:dyDescent="0.25">
      <c r="B229" s="176">
        <v>45367</v>
      </c>
      <c r="C229" s="171">
        <v>1000</v>
      </c>
      <c r="D229" s="163">
        <v>0.1792</v>
      </c>
      <c r="E229" s="163">
        <v>0.1792</v>
      </c>
    </row>
    <row r="230" spans="2:5" ht="15" customHeight="1" x14ac:dyDescent="0.25">
      <c r="B230" s="176">
        <v>45368</v>
      </c>
      <c r="C230" s="171">
        <v>1000.0001999999999</v>
      </c>
      <c r="D230" s="163">
        <v>0.17910000000000001</v>
      </c>
      <c r="E230" s="163">
        <v>0.17910000000000001</v>
      </c>
    </row>
    <row r="231" spans="2:5" ht="15" customHeight="1" x14ac:dyDescent="0.25">
      <c r="B231" s="176">
        <v>45369</v>
      </c>
      <c r="C231" s="171">
        <v>1000.0004</v>
      </c>
      <c r="D231" s="163">
        <v>0.17519999999999999</v>
      </c>
      <c r="E231" s="163">
        <v>0.17519999999999999</v>
      </c>
    </row>
    <row r="232" spans="2:5" ht="15" customHeight="1" x14ac:dyDescent="0.25">
      <c r="B232" s="176">
        <v>45370</v>
      </c>
      <c r="C232" s="171">
        <v>1000</v>
      </c>
      <c r="D232" s="163">
        <v>0.1709</v>
      </c>
      <c r="E232" s="163">
        <v>0.1709</v>
      </c>
    </row>
    <row r="233" spans="2:5" ht="15" customHeight="1" x14ac:dyDescent="0.25">
      <c r="B233" s="176">
        <v>45371</v>
      </c>
      <c r="C233" s="171">
        <v>1000</v>
      </c>
      <c r="D233" s="163">
        <v>0.1706</v>
      </c>
      <c r="E233" s="163">
        <v>0.1706</v>
      </c>
    </row>
    <row r="234" spans="2:5" ht="15" customHeight="1" x14ac:dyDescent="0.25">
      <c r="B234" s="176">
        <v>45372</v>
      </c>
      <c r="C234" s="171">
        <v>1000</v>
      </c>
      <c r="D234" s="163">
        <v>0.1802</v>
      </c>
      <c r="E234" s="163">
        <v>0.1802</v>
      </c>
    </row>
    <row r="235" spans="2:5" ht="15" customHeight="1" x14ac:dyDescent="0.25">
      <c r="B235" s="176">
        <v>45373</v>
      </c>
      <c r="C235" s="171">
        <v>1000</v>
      </c>
      <c r="D235" s="163">
        <v>0.18029999999999999</v>
      </c>
      <c r="E235" s="163">
        <v>0.18029999999999999</v>
      </c>
    </row>
    <row r="236" spans="2:5" ht="15" customHeight="1" x14ac:dyDescent="0.25">
      <c r="B236" s="176">
        <v>45374</v>
      </c>
      <c r="C236" s="171">
        <v>1000</v>
      </c>
      <c r="D236" s="163">
        <v>0.1812</v>
      </c>
      <c r="E236" s="163">
        <v>0.1812</v>
      </c>
    </row>
    <row r="237" spans="2:5" ht="15" customHeight="1" x14ac:dyDescent="0.25">
      <c r="B237" s="176">
        <v>45375</v>
      </c>
      <c r="C237" s="171">
        <v>1000</v>
      </c>
      <c r="D237" s="163">
        <v>0.18140000000000001</v>
      </c>
      <c r="E237" s="163">
        <v>0.18140000000000001</v>
      </c>
    </row>
    <row r="238" spans="2:5" ht="15" customHeight="1" x14ac:dyDescent="0.25">
      <c r="B238" s="176">
        <v>45376</v>
      </c>
      <c r="C238" s="171">
        <v>1000</v>
      </c>
      <c r="D238" s="163">
        <v>0.1812</v>
      </c>
      <c r="E238" s="163">
        <v>0.1812</v>
      </c>
    </row>
    <row r="239" spans="2:5" ht="15" customHeight="1" x14ac:dyDescent="0.25">
      <c r="B239" s="176">
        <v>45377</v>
      </c>
      <c r="C239" s="171">
        <v>1000</v>
      </c>
      <c r="D239" s="163">
        <v>0.17180000000000001</v>
      </c>
      <c r="E239" s="163">
        <v>0.17180000000000001</v>
      </c>
    </row>
    <row r="240" spans="2:5" ht="15" customHeight="1" x14ac:dyDescent="0.25">
      <c r="B240" s="176">
        <v>45378</v>
      </c>
      <c r="C240" s="171">
        <v>1000</v>
      </c>
      <c r="D240" s="163">
        <v>0.17419999999999999</v>
      </c>
      <c r="E240" s="163">
        <v>0.17419999999999999</v>
      </c>
    </row>
    <row r="241" spans="2:5" ht="15" customHeight="1" x14ac:dyDescent="0.25">
      <c r="B241" s="176">
        <v>45379</v>
      </c>
      <c r="C241" s="171">
        <v>1000.0236</v>
      </c>
      <c r="D241" s="163">
        <v>0.20730000000000001</v>
      </c>
      <c r="E241" s="163">
        <v>0.20730000000000001</v>
      </c>
    </row>
    <row r="242" spans="2:5" ht="15" customHeight="1" x14ac:dyDescent="0.25">
      <c r="B242" s="176">
        <v>45380</v>
      </c>
      <c r="C242" s="171">
        <v>1000.0223999999999</v>
      </c>
      <c r="D242" s="163">
        <v>0.19</v>
      </c>
      <c r="E242" s="163">
        <v>0.19</v>
      </c>
    </row>
    <row r="243" spans="2:5" ht="15" customHeight="1" x14ac:dyDescent="0.25">
      <c r="B243" s="176">
        <v>45381</v>
      </c>
      <c r="C243" s="171">
        <v>1000.0212</v>
      </c>
      <c r="D243" s="163">
        <v>0.18990000000000001</v>
      </c>
      <c r="E243" s="163">
        <v>0.18990000000000001</v>
      </c>
    </row>
    <row r="244" spans="2:5" ht="15" customHeight="1" x14ac:dyDescent="0.25">
      <c r="B244" s="176">
        <v>45382</v>
      </c>
      <c r="C244" s="171">
        <v>1000.02</v>
      </c>
      <c r="D244" s="163">
        <v>0.18990000000000001</v>
      </c>
      <c r="E244" s="163">
        <v>0.18990000000000001</v>
      </c>
    </row>
    <row r="245" spans="2:5" ht="15" customHeight="1" x14ac:dyDescent="0.25">
      <c r="B245" s="176">
        <v>45383</v>
      </c>
      <c r="C245" s="171">
        <v>1000.0189</v>
      </c>
      <c r="D245" s="163">
        <v>0.18990000000000001</v>
      </c>
      <c r="E245" s="163">
        <v>0.18990000000000001</v>
      </c>
    </row>
    <row r="246" spans="2:5" ht="15" customHeight="1" x14ac:dyDescent="0.25">
      <c r="B246" s="176">
        <v>45384</v>
      </c>
      <c r="C246" s="171">
        <v>1000.0105</v>
      </c>
      <c r="D246" s="163">
        <v>0.17680000000000001</v>
      </c>
      <c r="E246" s="163">
        <v>0.17680000000000001</v>
      </c>
    </row>
    <row r="247" spans="2:5" ht="15" customHeight="1" x14ac:dyDescent="0.25">
      <c r="B247" s="176">
        <v>45385</v>
      </c>
      <c r="C247" s="171">
        <v>1000.0069</v>
      </c>
      <c r="D247" s="163">
        <v>0.17330000000000001</v>
      </c>
      <c r="E247" s="163">
        <v>0.17330000000000001</v>
      </c>
    </row>
    <row r="248" spans="2:5" ht="15" customHeight="1" x14ac:dyDescent="0.25">
      <c r="B248" s="176">
        <v>45386</v>
      </c>
      <c r="C248" s="171">
        <v>1000.0077</v>
      </c>
      <c r="D248" s="163">
        <v>0.17219999999999999</v>
      </c>
      <c r="E248" s="163">
        <v>0.17219999999999999</v>
      </c>
    </row>
    <row r="249" spans="2:5" ht="15" customHeight="1" x14ac:dyDescent="0.25">
      <c r="B249" s="176">
        <v>45387</v>
      </c>
      <c r="C249" s="171">
        <v>1000.0091</v>
      </c>
      <c r="D249" s="163">
        <v>0.17199999999999999</v>
      </c>
      <c r="E249" s="163">
        <v>0.17199999999999999</v>
      </c>
    </row>
    <row r="250" spans="2:5" ht="15" customHeight="1" x14ac:dyDescent="0.25">
      <c r="B250" s="176">
        <v>45388</v>
      </c>
      <c r="C250" s="171">
        <v>1000.0083</v>
      </c>
      <c r="D250" s="163">
        <v>0.17349999999999999</v>
      </c>
      <c r="E250" s="163">
        <v>0.17349999999999999</v>
      </c>
    </row>
    <row r="251" spans="2:5" ht="15" customHeight="1" x14ac:dyDescent="0.25">
      <c r="B251" s="176">
        <v>45389</v>
      </c>
      <c r="C251" s="171">
        <v>1000.0074</v>
      </c>
      <c r="D251" s="163">
        <v>0.1736</v>
      </c>
      <c r="E251" s="163">
        <v>0.1736</v>
      </c>
    </row>
    <row r="252" spans="2:5" ht="15" customHeight="1" x14ac:dyDescent="0.25">
      <c r="B252" s="176">
        <v>45390</v>
      </c>
      <c r="C252" s="171">
        <v>1000.0062</v>
      </c>
      <c r="D252" s="163">
        <v>0.17230000000000001</v>
      </c>
      <c r="E252" s="163">
        <v>0.17230000000000001</v>
      </c>
    </row>
    <row r="253" spans="2:5" ht="15" customHeight="1" x14ac:dyDescent="0.25">
      <c r="B253" s="176">
        <v>45391</v>
      </c>
      <c r="C253" s="171">
        <v>1000.0055</v>
      </c>
      <c r="D253" s="163">
        <v>0.1736</v>
      </c>
      <c r="E253" s="163">
        <v>0.1736</v>
      </c>
    </row>
    <row r="254" spans="2:5" ht="15" customHeight="1" x14ac:dyDescent="0.25">
      <c r="B254" s="176">
        <v>45392</v>
      </c>
      <c r="C254" s="171">
        <v>1000.0053</v>
      </c>
      <c r="D254" s="163">
        <v>0.1802</v>
      </c>
      <c r="E254" s="163">
        <v>0.1802</v>
      </c>
    </row>
    <row r="255" spans="2:5" ht="15" customHeight="1" x14ac:dyDescent="0.25">
      <c r="B255" s="176">
        <v>45393</v>
      </c>
      <c r="C255" s="171">
        <v>1000.0049</v>
      </c>
      <c r="D255" s="163">
        <v>0.1757</v>
      </c>
      <c r="E255" s="163">
        <v>0.1757</v>
      </c>
    </row>
    <row r="256" spans="2:5" ht="15" customHeight="1" x14ac:dyDescent="0.25">
      <c r="B256" s="176">
        <v>45394</v>
      </c>
      <c r="C256" s="171">
        <v>1000.0042</v>
      </c>
      <c r="D256" s="163">
        <v>0.17449999999999999</v>
      </c>
      <c r="E256" s="163">
        <v>0.17449999999999999</v>
      </c>
    </row>
    <row r="257" spans="2:5" ht="15" customHeight="1" x14ac:dyDescent="0.25">
      <c r="B257" s="176">
        <v>45395</v>
      </c>
      <c r="C257" s="171">
        <v>1000.0038</v>
      </c>
      <c r="D257" s="163">
        <v>0.17519999999999999</v>
      </c>
      <c r="E257" s="163">
        <v>0.17519999999999999</v>
      </c>
    </row>
    <row r="258" spans="2:5" ht="15" customHeight="1" x14ac:dyDescent="0.25">
      <c r="B258" s="176">
        <v>45396</v>
      </c>
      <c r="C258" s="171">
        <v>1000.0034000000001</v>
      </c>
      <c r="D258" s="163">
        <v>0.17519999999999999</v>
      </c>
      <c r="E258" s="163">
        <v>0.17519999999999999</v>
      </c>
    </row>
    <row r="259" spans="2:5" ht="15" customHeight="1" x14ac:dyDescent="0.25">
      <c r="B259" s="176">
        <v>45397</v>
      </c>
      <c r="C259" s="171">
        <v>1000.0041</v>
      </c>
      <c r="D259" s="163">
        <v>0.17150000000000001</v>
      </c>
      <c r="E259" s="163">
        <v>0.17150000000000001</v>
      </c>
    </row>
    <row r="260" spans="2:5" ht="15" customHeight="1" x14ac:dyDescent="0.25">
      <c r="B260" s="176">
        <v>45398</v>
      </c>
      <c r="C260" s="171">
        <v>1000.0035</v>
      </c>
      <c r="D260" s="163">
        <v>0.17</v>
      </c>
      <c r="E260" s="163">
        <v>0.17</v>
      </c>
    </row>
    <row r="261" spans="2:5" ht="15" customHeight="1" x14ac:dyDescent="0.25">
      <c r="B261" s="176">
        <v>45399</v>
      </c>
      <c r="C261" s="171">
        <v>1000.0031</v>
      </c>
      <c r="D261" s="163">
        <v>0.1709</v>
      </c>
      <c r="E261" s="163">
        <v>0.1709</v>
      </c>
    </row>
    <row r="262" spans="2:5" ht="15" customHeight="1" x14ac:dyDescent="0.25">
      <c r="B262" s="176">
        <v>45400</v>
      </c>
      <c r="C262" s="171">
        <v>1000.0024</v>
      </c>
      <c r="D262" s="163">
        <v>0.17</v>
      </c>
      <c r="E262" s="163">
        <v>0.17</v>
      </c>
    </row>
    <row r="263" spans="2:5" ht="15" customHeight="1" x14ac:dyDescent="0.25">
      <c r="B263" s="176">
        <v>45401</v>
      </c>
      <c r="C263" s="171">
        <v>1000.002</v>
      </c>
      <c r="D263" s="163">
        <v>0.1706</v>
      </c>
      <c r="E263" s="163">
        <v>0.1706</v>
      </c>
    </row>
    <row r="264" spans="2:5" ht="15" customHeight="1" x14ac:dyDescent="0.25">
      <c r="B264" s="176">
        <v>45402</v>
      </c>
      <c r="C264" s="171">
        <v>1000.0015</v>
      </c>
      <c r="D264" s="163">
        <v>0.17069999999999999</v>
      </c>
      <c r="E264" s="163">
        <v>0.17069999999999999</v>
      </c>
    </row>
    <row r="265" spans="2:5" ht="15" customHeight="1" x14ac:dyDescent="0.25">
      <c r="B265" s="176">
        <v>45403</v>
      </c>
      <c r="C265" s="171">
        <v>1000.0012</v>
      </c>
      <c r="D265" s="163">
        <v>0.17169999999999999</v>
      </c>
      <c r="E265" s="163">
        <v>0.17169999999999999</v>
      </c>
    </row>
    <row r="266" spans="2:5" ht="15" customHeight="1" x14ac:dyDescent="0.25">
      <c r="B266" s="176">
        <v>45404</v>
      </c>
      <c r="C266" s="171">
        <v>1000.0001</v>
      </c>
      <c r="D266" s="163">
        <v>0.17430000000000001</v>
      </c>
      <c r="E266" s="163">
        <v>0.17430000000000001</v>
      </c>
    </row>
    <row r="267" spans="2:5" ht="15" customHeight="1" x14ac:dyDescent="0.25">
      <c r="B267" s="176">
        <v>45405</v>
      </c>
      <c r="C267" s="171">
        <v>1000</v>
      </c>
      <c r="D267" s="163">
        <v>0.1767</v>
      </c>
      <c r="E267" s="163">
        <v>0.1767</v>
      </c>
    </row>
    <row r="268" spans="2:5" ht="15" customHeight="1" x14ac:dyDescent="0.25">
      <c r="B268" s="176">
        <v>45406</v>
      </c>
      <c r="C268" s="171">
        <v>1000</v>
      </c>
      <c r="D268" s="163">
        <v>0.1782</v>
      </c>
      <c r="E268" s="163">
        <v>0.1782</v>
      </c>
    </row>
    <row r="269" spans="2:5" ht="15" customHeight="1" x14ac:dyDescent="0.25">
      <c r="B269" s="176">
        <v>45407</v>
      </c>
      <c r="C269" s="171">
        <v>1000</v>
      </c>
      <c r="D269" s="163">
        <v>0.1784</v>
      </c>
      <c r="E269" s="163">
        <v>0.1784</v>
      </c>
    </row>
    <row r="270" spans="2:5" ht="15" customHeight="1" x14ac:dyDescent="0.25">
      <c r="B270" s="176">
        <v>45408</v>
      </c>
      <c r="C270" s="171">
        <v>1000</v>
      </c>
      <c r="D270" s="163">
        <v>0.17780000000000001</v>
      </c>
      <c r="E270" s="163">
        <v>0.17780000000000001</v>
      </c>
    </row>
    <row r="271" spans="2:5" ht="15" customHeight="1" x14ac:dyDescent="0.25">
      <c r="B271" s="176">
        <v>45409</v>
      </c>
      <c r="C271" s="171">
        <v>1000</v>
      </c>
      <c r="D271" s="163">
        <v>0.17860000000000001</v>
      </c>
      <c r="E271" s="163">
        <v>0.17860000000000001</v>
      </c>
    </row>
    <row r="272" spans="2:5" ht="15" customHeight="1" x14ac:dyDescent="0.25">
      <c r="B272" s="176">
        <v>45410</v>
      </c>
      <c r="C272" s="171">
        <v>1000</v>
      </c>
      <c r="D272" s="163">
        <v>0.17860000000000001</v>
      </c>
      <c r="E272" s="163">
        <v>0.17860000000000001</v>
      </c>
    </row>
    <row r="273" spans="2:5" ht="15" customHeight="1" x14ac:dyDescent="0.25">
      <c r="B273" s="176">
        <v>45411</v>
      </c>
      <c r="C273" s="171">
        <v>1000</v>
      </c>
      <c r="D273" s="163">
        <v>0.17829999999999999</v>
      </c>
      <c r="E273" s="163">
        <v>0.17829999999999999</v>
      </c>
    </row>
    <row r="274" spans="2:5" ht="15" customHeight="1" x14ac:dyDescent="0.25">
      <c r="B274" s="176">
        <v>45412</v>
      </c>
      <c r="C274" s="171">
        <v>1000.0006</v>
      </c>
      <c r="D274" s="163">
        <v>0.1774</v>
      </c>
      <c r="E274" s="163">
        <v>0.1774</v>
      </c>
    </row>
    <row r="275" spans="2:5" ht="15" customHeight="1" x14ac:dyDescent="0.25">
      <c r="B275" s="176">
        <v>45413</v>
      </c>
      <c r="C275" s="171">
        <v>1000.0006</v>
      </c>
      <c r="D275" s="163">
        <v>0.17799999999999999</v>
      </c>
      <c r="E275" s="163">
        <v>0.17799999999999999</v>
      </c>
    </row>
    <row r="276" spans="2:5" ht="15" customHeight="1" x14ac:dyDescent="0.25">
      <c r="B276" s="176">
        <v>45414</v>
      </c>
      <c r="C276" s="171">
        <v>1000.0008</v>
      </c>
      <c r="D276" s="163">
        <v>0.1724</v>
      </c>
      <c r="E276" s="163">
        <v>0.1724</v>
      </c>
    </row>
    <row r="277" spans="2:5" ht="15" customHeight="1" x14ac:dyDescent="0.25">
      <c r="B277" s="176">
        <v>45415</v>
      </c>
      <c r="C277" s="171">
        <v>1000</v>
      </c>
      <c r="D277" s="163">
        <v>0.1666</v>
      </c>
      <c r="E277" s="163">
        <v>0.1666</v>
      </c>
    </row>
    <row r="278" spans="2:5" ht="15" customHeight="1" x14ac:dyDescent="0.25">
      <c r="B278" s="176">
        <v>45416</v>
      </c>
      <c r="C278" s="171">
        <v>1000</v>
      </c>
      <c r="D278" s="163">
        <v>0.17280000000000001</v>
      </c>
      <c r="E278" s="163">
        <v>0.17280000000000001</v>
      </c>
    </row>
    <row r="279" spans="2:5" ht="15" customHeight="1" x14ac:dyDescent="0.25">
      <c r="B279" s="176">
        <v>45417</v>
      </c>
      <c r="C279" s="171">
        <v>1000.0001</v>
      </c>
      <c r="D279" s="163">
        <v>0.17280000000000001</v>
      </c>
      <c r="E279" s="163">
        <v>0.17280000000000001</v>
      </c>
    </row>
    <row r="280" spans="2:5" ht="15" customHeight="1" x14ac:dyDescent="0.25">
      <c r="B280" s="176">
        <v>45418</v>
      </c>
      <c r="C280" s="171">
        <v>1000.0001999999999</v>
      </c>
      <c r="D280" s="163">
        <v>0.17080000000000001</v>
      </c>
      <c r="E280" s="163">
        <v>0.17080000000000001</v>
      </c>
    </row>
    <row r="281" spans="2:5" ht="15" customHeight="1" x14ac:dyDescent="0.25">
      <c r="B281" s="176">
        <v>45419</v>
      </c>
      <c r="C281" s="171">
        <v>1000.0001</v>
      </c>
      <c r="D281" s="163">
        <v>0.17419999999999999</v>
      </c>
      <c r="E281" s="163">
        <v>0.17419999999999999</v>
      </c>
    </row>
    <row r="282" spans="2:5" ht="15" customHeight="1" x14ac:dyDescent="0.25">
      <c r="B282" s="176">
        <v>45420</v>
      </c>
      <c r="C282" s="171">
        <v>1000.0001999999999</v>
      </c>
      <c r="D282" s="163">
        <v>0.1772</v>
      </c>
      <c r="E282" s="163">
        <v>0.1772</v>
      </c>
    </row>
    <row r="283" spans="2:5" ht="15" customHeight="1" x14ac:dyDescent="0.25">
      <c r="B283" s="176">
        <v>45421</v>
      </c>
      <c r="C283" s="171">
        <v>1000</v>
      </c>
      <c r="D283" s="163">
        <v>0.17749999999999999</v>
      </c>
      <c r="E283" s="163">
        <v>0.17749999999999999</v>
      </c>
    </row>
    <row r="284" spans="2:5" ht="15" customHeight="1" x14ac:dyDescent="0.25">
      <c r="B284" s="176">
        <v>45422</v>
      </c>
      <c r="C284" s="171">
        <v>1000</v>
      </c>
      <c r="D284" s="163">
        <v>0.17749999999999999</v>
      </c>
      <c r="E284" s="163">
        <v>0.17749999999999999</v>
      </c>
    </row>
    <row r="285" spans="2:5" ht="15" customHeight="1" x14ac:dyDescent="0.25">
      <c r="B285" s="176">
        <v>45423</v>
      </c>
      <c r="C285" s="171">
        <v>1000</v>
      </c>
      <c r="D285" s="163">
        <v>0.1794</v>
      </c>
      <c r="E285" s="163">
        <v>0.1794</v>
      </c>
    </row>
    <row r="286" spans="2:5" ht="15" customHeight="1" x14ac:dyDescent="0.25">
      <c r="B286" s="176">
        <v>45424</v>
      </c>
      <c r="C286" s="171">
        <v>1000</v>
      </c>
      <c r="D286" s="163">
        <v>0.17949999999999999</v>
      </c>
      <c r="E286" s="163">
        <v>0.17949999999999999</v>
      </c>
    </row>
    <row r="287" spans="2:5" ht="15" customHeight="1" x14ac:dyDescent="0.25">
      <c r="B287" s="176">
        <v>45425</v>
      </c>
      <c r="C287" s="171">
        <v>1000</v>
      </c>
      <c r="D287" s="163">
        <v>0.17829999999999999</v>
      </c>
      <c r="E287" s="163">
        <v>0.17829999999999999</v>
      </c>
    </row>
    <row r="288" spans="2:5" ht="15" customHeight="1" x14ac:dyDescent="0.25">
      <c r="B288" s="176">
        <v>45426</v>
      </c>
      <c r="C288" s="171">
        <v>1000</v>
      </c>
      <c r="D288" s="163">
        <v>0.17530000000000001</v>
      </c>
      <c r="E288" s="163">
        <v>0.17530000000000001</v>
      </c>
    </row>
    <row r="289" spans="2:5" ht="15" customHeight="1" x14ac:dyDescent="0.25">
      <c r="B289" s="176">
        <v>45427</v>
      </c>
      <c r="C289" s="171">
        <v>1000.0009</v>
      </c>
      <c r="D289" s="163">
        <v>0.17050000000000001</v>
      </c>
      <c r="E289" s="163">
        <v>0.17050000000000001</v>
      </c>
    </row>
    <row r="290" spans="2:5" ht="15" customHeight="1" x14ac:dyDescent="0.25">
      <c r="B290" s="176">
        <v>45428</v>
      </c>
      <c r="C290" s="171">
        <v>1000.0014</v>
      </c>
      <c r="D290" s="163">
        <v>0.16739999999999999</v>
      </c>
      <c r="E290" s="163">
        <v>0.16739999999999999</v>
      </c>
    </row>
    <row r="291" spans="2:5" ht="15" customHeight="1" x14ac:dyDescent="0.25">
      <c r="B291" s="176">
        <v>45429</v>
      </c>
      <c r="C291" s="171">
        <v>1000.0003</v>
      </c>
      <c r="D291" s="163">
        <v>0.1782</v>
      </c>
      <c r="E291" s="163">
        <v>0.1782</v>
      </c>
    </row>
    <row r="292" spans="2:5" ht="15" customHeight="1" x14ac:dyDescent="0.25">
      <c r="B292" s="176">
        <v>45430</v>
      </c>
      <c r="C292" s="171">
        <v>1000.0001999999999</v>
      </c>
      <c r="D292" s="163">
        <v>0.18179999999999999</v>
      </c>
      <c r="E292" s="163">
        <v>0.18179999999999999</v>
      </c>
    </row>
    <row r="293" spans="2:5" ht="15" customHeight="1" x14ac:dyDescent="0.25">
      <c r="B293" s="176">
        <v>45431</v>
      </c>
      <c r="C293" s="171">
        <v>1000.0003</v>
      </c>
      <c r="D293" s="163">
        <v>0.18179999999999999</v>
      </c>
      <c r="E293" s="163">
        <v>0.18179999999999999</v>
      </c>
    </row>
    <row r="294" spans="2:5" ht="15" customHeight="1" x14ac:dyDescent="0.25">
      <c r="B294" s="176">
        <v>45432</v>
      </c>
      <c r="C294" s="171">
        <v>1000.0003</v>
      </c>
      <c r="D294" s="163">
        <v>0.18179999999999999</v>
      </c>
      <c r="E294" s="163">
        <v>0.18179999999999999</v>
      </c>
    </row>
    <row r="295" spans="2:5" ht="15" customHeight="1" x14ac:dyDescent="0.25">
      <c r="B295" s="176">
        <v>45433</v>
      </c>
      <c r="C295" s="171">
        <v>1000.0021</v>
      </c>
      <c r="D295" s="163">
        <v>0.1799</v>
      </c>
      <c r="E295" s="163">
        <v>0.1799</v>
      </c>
    </row>
    <row r="296" spans="2:5" ht="15" customHeight="1" x14ac:dyDescent="0.25">
      <c r="B296" s="176">
        <v>45434</v>
      </c>
      <c r="C296" s="171">
        <v>1000.0007000000001</v>
      </c>
      <c r="D296" s="163">
        <v>0.1762</v>
      </c>
      <c r="E296" s="163">
        <v>0.1762</v>
      </c>
    </row>
    <row r="297" spans="2:5" ht="15" customHeight="1" x14ac:dyDescent="0.25">
      <c r="B297" s="176">
        <v>45435</v>
      </c>
      <c r="C297" s="171">
        <v>1000.0006</v>
      </c>
      <c r="D297" s="163">
        <v>0.1759</v>
      </c>
      <c r="E297" s="163">
        <v>0.1759</v>
      </c>
    </row>
    <row r="298" spans="2:5" ht="15" customHeight="1" x14ac:dyDescent="0.25">
      <c r="B298" s="176">
        <v>45436</v>
      </c>
      <c r="C298" s="171">
        <v>1000.0006</v>
      </c>
      <c r="D298" s="163">
        <v>0.17699999999999999</v>
      </c>
      <c r="E298" s="163">
        <v>0.17699999999999999</v>
      </c>
    </row>
    <row r="299" spans="2:5" ht="15" customHeight="1" x14ac:dyDescent="0.25">
      <c r="B299" s="176">
        <v>45437</v>
      </c>
      <c r="C299" s="171">
        <v>1000.0007000000001</v>
      </c>
      <c r="D299" s="163">
        <v>0.1782</v>
      </c>
      <c r="E299" s="163">
        <v>0.1782</v>
      </c>
    </row>
    <row r="300" spans="2:5" ht="15" customHeight="1" x14ac:dyDescent="0.25">
      <c r="B300" s="176">
        <v>45438</v>
      </c>
      <c r="C300" s="171">
        <v>1000.001</v>
      </c>
      <c r="D300" s="163">
        <v>0.1782</v>
      </c>
      <c r="E300" s="163">
        <v>0.1782</v>
      </c>
    </row>
    <row r="301" spans="2:5" ht="15" customHeight="1" x14ac:dyDescent="0.25">
      <c r="B301" s="176">
        <v>45439</v>
      </c>
      <c r="C301" s="171">
        <v>1000.0004</v>
      </c>
      <c r="D301" s="163">
        <v>0.1762</v>
      </c>
      <c r="E301" s="163">
        <v>0.1762</v>
      </c>
    </row>
    <row r="302" spans="2:5" ht="15" customHeight="1" x14ac:dyDescent="0.25">
      <c r="B302" s="176">
        <v>45440</v>
      </c>
      <c r="C302" s="171">
        <v>1000.0007000000001</v>
      </c>
      <c r="D302" s="163">
        <v>0.1709</v>
      </c>
      <c r="E302" s="163">
        <v>0.1709</v>
      </c>
    </row>
    <row r="303" spans="2:5" ht="15" customHeight="1" x14ac:dyDescent="0.25">
      <c r="B303" s="176">
        <v>45441</v>
      </c>
      <c r="C303" s="171">
        <v>1000.0006</v>
      </c>
      <c r="D303" s="163">
        <v>0.1709</v>
      </c>
      <c r="E303" s="163">
        <v>0.1709</v>
      </c>
    </row>
    <row r="304" spans="2:5" ht="15" customHeight="1" x14ac:dyDescent="0.25">
      <c r="B304" s="176">
        <v>45442</v>
      </c>
      <c r="C304" s="171">
        <v>1000.0022</v>
      </c>
      <c r="D304" s="163">
        <v>0.16869999999999999</v>
      </c>
      <c r="E304" s="163">
        <v>0.16869999999999999</v>
      </c>
    </row>
    <row r="305" spans="2:5" ht="15" customHeight="1" x14ac:dyDescent="0.25">
      <c r="B305" s="176">
        <v>45443</v>
      </c>
      <c r="C305" s="171">
        <v>1000.0016000000001</v>
      </c>
      <c r="D305" s="163">
        <v>0.1779</v>
      </c>
      <c r="E305" s="163">
        <v>0.1779</v>
      </c>
    </row>
    <row r="306" spans="2:5" ht="15" customHeight="1" x14ac:dyDescent="0.25">
      <c r="B306" s="176">
        <v>45444</v>
      </c>
      <c r="C306" s="171">
        <v>1000.0017</v>
      </c>
      <c r="D306" s="163">
        <v>0.17829999999999999</v>
      </c>
      <c r="E306" s="163">
        <v>0.17829999999999999</v>
      </c>
    </row>
    <row r="307" spans="2:5" ht="15" customHeight="1" x14ac:dyDescent="0.25">
      <c r="B307" s="176">
        <v>45445</v>
      </c>
      <c r="C307" s="171">
        <v>1000.0016000000001</v>
      </c>
      <c r="D307" s="163">
        <v>0.17829999999999999</v>
      </c>
      <c r="E307" s="163">
        <v>0.17829999999999999</v>
      </c>
    </row>
    <row r="308" spans="2:5" ht="15" customHeight="1" x14ac:dyDescent="0.25">
      <c r="B308" s="176">
        <v>45446</v>
      </c>
      <c r="C308" s="171">
        <v>1000.0025000000001</v>
      </c>
      <c r="D308" s="163">
        <v>0.16900000000000001</v>
      </c>
      <c r="E308" s="163">
        <v>0.16900000000000001</v>
      </c>
    </row>
    <row r="309" spans="2:5" ht="15" customHeight="1" x14ac:dyDescent="0.25">
      <c r="B309" s="176">
        <v>45447</v>
      </c>
      <c r="C309" s="171">
        <v>1000.0025000000001</v>
      </c>
      <c r="D309" s="163">
        <v>0.16969999999999999</v>
      </c>
      <c r="E309" s="163">
        <v>0.16969999999999999</v>
      </c>
    </row>
    <row r="310" spans="2:5" ht="15" customHeight="1" x14ac:dyDescent="0.25">
      <c r="B310" s="176">
        <v>45448</v>
      </c>
      <c r="C310" s="171">
        <v>1000.0022</v>
      </c>
      <c r="D310" s="163">
        <v>0.1729</v>
      </c>
      <c r="E310" s="163">
        <v>0.1729</v>
      </c>
    </row>
    <row r="311" spans="2:5" ht="15" customHeight="1" x14ac:dyDescent="0.25">
      <c r="B311" s="176">
        <v>45449</v>
      </c>
      <c r="C311" s="171">
        <v>1000.0024</v>
      </c>
      <c r="D311" s="163">
        <v>0.1711</v>
      </c>
      <c r="E311" s="163">
        <v>0.1711</v>
      </c>
    </row>
    <row r="312" spans="2:5" ht="15" customHeight="1" x14ac:dyDescent="0.25">
      <c r="B312" s="176">
        <v>45450</v>
      </c>
      <c r="C312" s="171">
        <v>1000.0025000000001</v>
      </c>
      <c r="D312" s="163">
        <v>0.1711</v>
      </c>
      <c r="E312" s="163">
        <v>0.1711</v>
      </c>
    </row>
    <row r="313" spans="2:5" ht="15" customHeight="1" x14ac:dyDescent="0.25">
      <c r="B313" s="176">
        <v>45451</v>
      </c>
      <c r="C313" s="171">
        <v>1000.0026</v>
      </c>
      <c r="D313" s="163">
        <v>0.17150000000000001</v>
      </c>
      <c r="E313" s="163">
        <v>0.17150000000000001</v>
      </c>
    </row>
    <row r="314" spans="2:5" ht="15" customHeight="1" x14ac:dyDescent="0.25">
      <c r="B314" s="176">
        <v>45452</v>
      </c>
      <c r="C314" s="171">
        <v>1000.0028</v>
      </c>
      <c r="D314" s="163">
        <v>0.1714</v>
      </c>
      <c r="E314" s="163">
        <v>0.1714</v>
      </c>
    </row>
    <row r="315" spans="2:5" ht="15" customHeight="1" x14ac:dyDescent="0.25">
      <c r="B315" s="176">
        <v>45453</v>
      </c>
      <c r="C315" s="171">
        <v>1000.0028</v>
      </c>
      <c r="D315" s="163">
        <v>0.17130000000000001</v>
      </c>
      <c r="E315" s="163">
        <v>0.17130000000000001</v>
      </c>
    </row>
    <row r="316" spans="2:5" ht="15" customHeight="1" x14ac:dyDescent="0.25">
      <c r="B316" s="176">
        <v>45454</v>
      </c>
      <c r="C316" s="171">
        <v>1000.0027</v>
      </c>
      <c r="D316" s="163">
        <v>0.17100000000000001</v>
      </c>
      <c r="E316" s="163">
        <v>0.17100000000000001</v>
      </c>
    </row>
    <row r="317" spans="2:5" ht="15" customHeight="1" x14ac:dyDescent="0.25">
      <c r="B317" s="176">
        <v>45455</v>
      </c>
      <c r="C317" s="171">
        <v>1000.0028</v>
      </c>
      <c r="D317" s="163">
        <v>0.17050000000000001</v>
      </c>
      <c r="E317" s="163">
        <v>0.17050000000000001</v>
      </c>
    </row>
    <row r="318" spans="2:5" ht="15" customHeight="1" x14ac:dyDescent="0.25">
      <c r="B318" s="176">
        <v>45456</v>
      </c>
      <c r="C318" s="171">
        <v>1000.003</v>
      </c>
      <c r="D318" s="163">
        <v>0.17080000000000001</v>
      </c>
      <c r="E318" s="163">
        <v>0.17080000000000001</v>
      </c>
    </row>
    <row r="319" spans="2:5" ht="15" customHeight="1" x14ac:dyDescent="0.25">
      <c r="B319" s="176">
        <v>45457</v>
      </c>
      <c r="C319" s="171">
        <v>1000.0036</v>
      </c>
      <c r="D319" s="163">
        <v>0.17699999999999999</v>
      </c>
      <c r="E319" s="163">
        <v>0.17699999999999999</v>
      </c>
    </row>
    <row r="320" spans="2:5" ht="15" customHeight="1" x14ac:dyDescent="0.25">
      <c r="B320" s="176">
        <v>45458</v>
      </c>
      <c r="C320" s="171">
        <v>1000.0037</v>
      </c>
      <c r="D320" s="163">
        <v>0.1794</v>
      </c>
      <c r="E320" s="163">
        <v>0.1794</v>
      </c>
    </row>
    <row r="321" spans="2:5" ht="15" customHeight="1" x14ac:dyDescent="0.25">
      <c r="B321" s="176">
        <v>45459</v>
      </c>
      <c r="C321" s="171">
        <v>1000.0038</v>
      </c>
      <c r="D321" s="163">
        <v>0.1794</v>
      </c>
      <c r="E321" s="163">
        <v>0.1794</v>
      </c>
    </row>
    <row r="322" spans="2:5" ht="15" customHeight="1" x14ac:dyDescent="0.25">
      <c r="B322" s="176">
        <v>45460</v>
      </c>
      <c r="C322" s="171">
        <v>1000.004</v>
      </c>
      <c r="D322" s="163">
        <v>0.17929999999999999</v>
      </c>
      <c r="E322" s="163">
        <v>0.17929999999999999</v>
      </c>
    </row>
    <row r="323" spans="2:5" ht="15" customHeight="1" x14ac:dyDescent="0.25">
      <c r="B323" s="176">
        <v>45461</v>
      </c>
      <c r="C323" s="171">
        <v>1000.0032</v>
      </c>
      <c r="D323" s="163">
        <v>0.1757</v>
      </c>
      <c r="E323" s="163">
        <v>0.1757</v>
      </c>
    </row>
    <row r="324" spans="2:5" ht="15" customHeight="1" x14ac:dyDescent="0.25">
      <c r="B324" s="176">
        <v>45462</v>
      </c>
      <c r="C324" s="171">
        <v>1000.0044</v>
      </c>
      <c r="D324" s="163">
        <v>0.1744</v>
      </c>
      <c r="E324" s="163">
        <v>0.1744</v>
      </c>
    </row>
    <row r="325" spans="2:5" ht="15" customHeight="1" x14ac:dyDescent="0.25">
      <c r="B325" s="176">
        <v>45463</v>
      </c>
      <c r="C325" s="171">
        <v>1000.0048</v>
      </c>
      <c r="D325" s="163">
        <v>0.17560000000000001</v>
      </c>
      <c r="E325" s="163">
        <v>0.17560000000000001</v>
      </c>
    </row>
    <row r="326" spans="2:5" ht="15" customHeight="1" x14ac:dyDescent="0.25">
      <c r="B326" s="176">
        <v>45464</v>
      </c>
      <c r="C326" s="171">
        <v>1000.0047</v>
      </c>
      <c r="D326" s="163">
        <v>0.1774</v>
      </c>
      <c r="E326" s="163">
        <v>0.1774</v>
      </c>
    </row>
    <row r="327" spans="2:5" ht="15" customHeight="1" x14ac:dyDescent="0.25">
      <c r="B327" s="176">
        <v>45465</v>
      </c>
      <c r="C327" s="171">
        <v>1000.0047</v>
      </c>
      <c r="D327" s="163">
        <v>0.17810000000000001</v>
      </c>
      <c r="E327" s="163">
        <v>0.17810000000000001</v>
      </c>
    </row>
    <row r="328" spans="2:5" ht="15" customHeight="1" x14ac:dyDescent="0.25">
      <c r="B328" s="176">
        <v>45466</v>
      </c>
      <c r="C328" s="171">
        <v>1000.0048</v>
      </c>
      <c r="D328" s="163">
        <v>0.17810000000000001</v>
      </c>
      <c r="E328" s="163">
        <v>0.17810000000000001</v>
      </c>
    </row>
    <row r="329" spans="2:5" ht="15" customHeight="1" x14ac:dyDescent="0.25">
      <c r="B329" s="176">
        <v>45467</v>
      </c>
      <c r="C329" s="171">
        <v>1000.0019</v>
      </c>
      <c r="D329" s="163">
        <v>0.17780000000000001</v>
      </c>
      <c r="E329" s="163">
        <v>0.17780000000000001</v>
      </c>
    </row>
    <row r="330" spans="2:5" ht="15" customHeight="1" x14ac:dyDescent="0.25">
      <c r="B330" s="176">
        <v>45468</v>
      </c>
      <c r="C330" s="171">
        <v>1000.0022</v>
      </c>
      <c r="D330" s="163">
        <v>0.1731</v>
      </c>
      <c r="E330" s="163">
        <v>0.1731</v>
      </c>
    </row>
    <row r="331" spans="2:5" ht="15" customHeight="1" x14ac:dyDescent="0.25">
      <c r="B331" s="176">
        <v>45469</v>
      </c>
      <c r="C331" s="171">
        <v>1000.0018</v>
      </c>
      <c r="D331" s="163">
        <v>0.17380000000000001</v>
      </c>
      <c r="E331" s="163">
        <v>0.17380000000000001</v>
      </c>
    </row>
    <row r="332" spans="2:5" ht="15" customHeight="1" x14ac:dyDescent="0.25">
      <c r="B332" s="176">
        <v>45470</v>
      </c>
      <c r="C332" s="171">
        <v>1000</v>
      </c>
      <c r="D332" s="163">
        <v>0.18010000000000001</v>
      </c>
      <c r="E332" s="163">
        <v>0.18010000000000001</v>
      </c>
    </row>
    <row r="333" spans="2:5" ht="15" customHeight="1" x14ac:dyDescent="0.25">
      <c r="B333" s="176">
        <v>45471</v>
      </c>
      <c r="C333" s="171">
        <v>1000.005</v>
      </c>
      <c r="D333" s="163">
        <v>0.17899999999999999</v>
      </c>
      <c r="E333" s="163">
        <v>0.17899999999999999</v>
      </c>
    </row>
    <row r="334" spans="2:5" ht="15" customHeight="1" x14ac:dyDescent="0.25">
      <c r="B334" s="176">
        <v>45472</v>
      </c>
      <c r="C334" s="171">
        <v>1000.0047</v>
      </c>
      <c r="D334" s="163">
        <v>0.18</v>
      </c>
      <c r="E334" s="163">
        <v>0.18</v>
      </c>
    </row>
    <row r="335" spans="2:5" ht="15" customHeight="1" x14ac:dyDescent="0.25">
      <c r="B335" s="176">
        <v>45473</v>
      </c>
      <c r="C335" s="171">
        <v>1000.0044</v>
      </c>
      <c r="D335" s="163">
        <v>0.1799</v>
      </c>
      <c r="E335" s="163">
        <v>0.1799</v>
      </c>
    </row>
    <row r="336" spans="2:5" ht="15" customHeight="1" x14ac:dyDescent="0.25">
      <c r="B336" s="174"/>
      <c r="C336" s="177"/>
      <c r="D336" s="168" t="s">
        <v>1536</v>
      </c>
      <c r="E336" s="168"/>
    </row>
    <row r="337" spans="2:5" x14ac:dyDescent="0.25">
      <c r="B337" s="194" t="s">
        <v>1537</v>
      </c>
      <c r="C337" s="194"/>
      <c r="D337" s="194"/>
      <c r="E337" s="194"/>
    </row>
    <row r="338" spans="2:5" s="145" customFormat="1" ht="45" x14ac:dyDescent="0.2">
      <c r="B338" s="159" t="s">
        <v>1514</v>
      </c>
      <c r="C338" s="160" t="s">
        <v>1515</v>
      </c>
      <c r="D338" s="161" t="s">
        <v>1516</v>
      </c>
      <c r="E338" s="161" t="s">
        <v>1517</v>
      </c>
    </row>
    <row r="339" spans="2:5" s="146" customFormat="1" x14ac:dyDescent="0.25">
      <c r="B339" s="176">
        <v>45292</v>
      </c>
      <c r="C339" s="171">
        <v>1000.0015</v>
      </c>
      <c r="D339" s="163">
        <v>0.18440000000000001</v>
      </c>
      <c r="E339" s="163">
        <v>0.18440000000000001</v>
      </c>
    </row>
    <row r="340" spans="2:5" s="146" customFormat="1" x14ac:dyDescent="0.25">
      <c r="B340" s="176">
        <v>45293</v>
      </c>
      <c r="C340" s="171">
        <v>1000.0013</v>
      </c>
      <c r="D340" s="163">
        <v>0.22559999999999999</v>
      </c>
      <c r="E340" s="163">
        <v>0.22559999999999999</v>
      </c>
    </row>
    <row r="341" spans="2:5" s="146" customFormat="1" x14ac:dyDescent="0.25">
      <c r="B341" s="176">
        <v>45294</v>
      </c>
      <c r="C341" s="171">
        <v>1000.0015</v>
      </c>
      <c r="D341" s="163">
        <v>0.18290000000000001</v>
      </c>
      <c r="E341" s="163">
        <v>0.18290000000000001</v>
      </c>
    </row>
    <row r="342" spans="2:5" s="146" customFormat="1" x14ac:dyDescent="0.25">
      <c r="B342" s="176">
        <v>45295</v>
      </c>
      <c r="C342" s="171">
        <v>1000.0013</v>
      </c>
      <c r="D342" s="163">
        <v>0.17979999999999999</v>
      </c>
      <c r="E342" s="163">
        <v>0.17979999999999999</v>
      </c>
    </row>
    <row r="343" spans="2:5" s="146" customFormat="1" x14ac:dyDescent="0.25">
      <c r="B343" s="176">
        <v>45296</v>
      </c>
      <c r="C343" s="171">
        <v>1000.0014</v>
      </c>
      <c r="D343" s="163">
        <v>0.17799999999999999</v>
      </c>
      <c r="E343" s="163">
        <v>0.17799999999999999</v>
      </c>
    </row>
    <row r="344" spans="2:5" s="146" customFormat="1" x14ac:dyDescent="0.25">
      <c r="B344" s="176">
        <v>45297</v>
      </c>
      <c r="C344" s="171">
        <v>1000.0013</v>
      </c>
      <c r="D344" s="163">
        <v>0.17749999999999999</v>
      </c>
      <c r="E344" s="163">
        <v>0.17749999999999999</v>
      </c>
    </row>
    <row r="345" spans="2:5" s="146" customFormat="1" x14ac:dyDescent="0.25">
      <c r="B345" s="176">
        <v>45298</v>
      </c>
      <c r="C345" s="171">
        <v>1000.0012</v>
      </c>
      <c r="D345" s="163">
        <v>0.1774</v>
      </c>
      <c r="E345" s="163">
        <v>0.1774</v>
      </c>
    </row>
    <row r="346" spans="2:5" s="146" customFormat="1" x14ac:dyDescent="0.25">
      <c r="B346" s="176">
        <v>45299</v>
      </c>
      <c r="C346" s="171">
        <v>1000.001</v>
      </c>
      <c r="D346" s="163">
        <v>0.17699999999999999</v>
      </c>
      <c r="E346" s="163">
        <v>0.17699999999999999</v>
      </c>
    </row>
    <row r="347" spans="2:5" s="146" customFormat="1" x14ac:dyDescent="0.25">
      <c r="B347" s="176">
        <v>45300</v>
      </c>
      <c r="C347" s="171">
        <v>1000.0008</v>
      </c>
      <c r="D347" s="163">
        <v>0.17860000000000001</v>
      </c>
      <c r="E347" s="163">
        <v>0.17860000000000001</v>
      </c>
    </row>
    <row r="348" spans="2:5" s="146" customFormat="1" x14ac:dyDescent="0.25">
      <c r="B348" s="176">
        <v>45301</v>
      </c>
      <c r="C348" s="171">
        <v>1000.0007000000001</v>
      </c>
      <c r="D348" s="163">
        <v>0.1794</v>
      </c>
      <c r="E348" s="163">
        <v>0.1794</v>
      </c>
    </row>
    <row r="349" spans="2:5" s="146" customFormat="1" x14ac:dyDescent="0.25">
      <c r="B349" s="176">
        <v>45302</v>
      </c>
      <c r="C349" s="171">
        <v>1000.0008</v>
      </c>
      <c r="D349" s="163">
        <v>0.17879999999999999</v>
      </c>
      <c r="E349" s="163">
        <v>0.17879999999999999</v>
      </c>
    </row>
    <row r="350" spans="2:5" s="146" customFormat="1" x14ac:dyDescent="0.25">
      <c r="B350" s="176">
        <v>45303</v>
      </c>
      <c r="C350" s="171">
        <v>1000.0004</v>
      </c>
      <c r="D350" s="163">
        <v>0.1772</v>
      </c>
      <c r="E350" s="163">
        <v>0.1772</v>
      </c>
    </row>
    <row r="351" spans="2:5" s="146" customFormat="1" x14ac:dyDescent="0.25">
      <c r="B351" s="176">
        <v>45304</v>
      </c>
      <c r="C351" s="171">
        <v>1000.0004</v>
      </c>
      <c r="D351" s="163">
        <v>0.1764</v>
      </c>
      <c r="E351" s="163">
        <v>0.1764</v>
      </c>
    </row>
    <row r="352" spans="2:5" s="146" customFormat="1" x14ac:dyDescent="0.25">
      <c r="B352" s="176">
        <v>45305</v>
      </c>
      <c r="C352" s="171">
        <v>1000.0003</v>
      </c>
      <c r="D352" s="163">
        <v>0.1764</v>
      </c>
      <c r="E352" s="163">
        <v>0.1764</v>
      </c>
    </row>
    <row r="353" spans="2:5" s="146" customFormat="1" x14ac:dyDescent="0.25">
      <c r="B353" s="176">
        <v>45306</v>
      </c>
      <c r="C353" s="171">
        <v>1000.0003</v>
      </c>
      <c r="D353" s="163">
        <v>0.1754</v>
      </c>
      <c r="E353" s="163">
        <v>0.1754</v>
      </c>
    </row>
    <row r="354" spans="2:5" s="146" customFormat="1" x14ac:dyDescent="0.25">
      <c r="B354" s="176">
        <v>45307</v>
      </c>
      <c r="C354" s="171">
        <v>1000.0003</v>
      </c>
      <c r="D354" s="163">
        <v>0.1774</v>
      </c>
      <c r="E354" s="163">
        <v>0.1774</v>
      </c>
    </row>
    <row r="355" spans="2:5" s="146" customFormat="1" x14ac:dyDescent="0.25">
      <c r="B355" s="176">
        <v>45308</v>
      </c>
      <c r="C355" s="171">
        <v>1000.0001999999999</v>
      </c>
      <c r="D355" s="163">
        <v>0.1784</v>
      </c>
      <c r="E355" s="163">
        <v>0.1784</v>
      </c>
    </row>
    <row r="356" spans="2:5" s="146" customFormat="1" x14ac:dyDescent="0.25">
      <c r="B356" s="176">
        <v>45309</v>
      </c>
      <c r="C356" s="171">
        <v>1000.0007000000001</v>
      </c>
      <c r="D356" s="163">
        <v>0.1787</v>
      </c>
      <c r="E356" s="163">
        <v>0.1787</v>
      </c>
    </row>
    <row r="357" spans="2:5" s="146" customFormat="1" x14ac:dyDescent="0.25">
      <c r="B357" s="176">
        <v>45310</v>
      </c>
      <c r="C357" s="171">
        <v>1000.0001</v>
      </c>
      <c r="D357" s="163">
        <v>0.17910000000000001</v>
      </c>
      <c r="E357" s="163">
        <v>0.17910000000000001</v>
      </c>
    </row>
    <row r="358" spans="2:5" s="146" customFormat="1" x14ac:dyDescent="0.25">
      <c r="B358" s="176">
        <v>45311</v>
      </c>
      <c r="C358" s="171">
        <v>1000</v>
      </c>
      <c r="D358" s="163">
        <v>0.17979999999999999</v>
      </c>
      <c r="E358" s="163">
        <v>0.17979999999999999</v>
      </c>
    </row>
    <row r="359" spans="2:5" s="146" customFormat="1" x14ac:dyDescent="0.25">
      <c r="B359" s="176">
        <v>45312</v>
      </c>
      <c r="C359" s="171">
        <v>1000</v>
      </c>
      <c r="D359" s="163">
        <v>0.18479999999999999</v>
      </c>
      <c r="E359" s="163">
        <v>0.18479999999999999</v>
      </c>
    </row>
    <row r="360" spans="2:5" s="146" customFormat="1" x14ac:dyDescent="0.25">
      <c r="B360" s="176">
        <v>45313</v>
      </c>
      <c r="C360" s="171">
        <v>1000</v>
      </c>
      <c r="D360" s="163">
        <v>0.17860000000000001</v>
      </c>
      <c r="E360" s="163">
        <v>0.17860000000000001</v>
      </c>
    </row>
    <row r="361" spans="2:5" s="146" customFormat="1" x14ac:dyDescent="0.25">
      <c r="B361" s="176">
        <v>45314</v>
      </c>
      <c r="C361" s="171">
        <v>1000</v>
      </c>
      <c r="D361" s="163">
        <v>0.18290000000000001</v>
      </c>
      <c r="E361" s="163">
        <v>0.18290000000000001</v>
      </c>
    </row>
    <row r="362" spans="2:5" s="146" customFormat="1" x14ac:dyDescent="0.25">
      <c r="B362" s="176">
        <v>45315</v>
      </c>
      <c r="C362" s="171">
        <v>1000</v>
      </c>
      <c r="D362" s="163">
        <v>0.18010000000000001</v>
      </c>
      <c r="E362" s="163">
        <v>0.18010000000000001</v>
      </c>
    </row>
    <row r="363" spans="2:5" s="146" customFormat="1" x14ac:dyDescent="0.25">
      <c r="B363" s="176">
        <v>45316</v>
      </c>
      <c r="C363" s="171">
        <v>1000</v>
      </c>
      <c r="D363" s="163">
        <v>0.18110000000000001</v>
      </c>
      <c r="E363" s="163">
        <v>0.18110000000000001</v>
      </c>
    </row>
    <row r="364" spans="2:5" s="146" customFormat="1" x14ac:dyDescent="0.25">
      <c r="B364" s="176">
        <v>45317</v>
      </c>
      <c r="C364" s="171">
        <v>1000</v>
      </c>
      <c r="D364" s="163">
        <v>0.1825</v>
      </c>
      <c r="E364" s="163">
        <v>0.1825</v>
      </c>
    </row>
    <row r="365" spans="2:5" s="146" customFormat="1" x14ac:dyDescent="0.25">
      <c r="B365" s="176">
        <v>45318</v>
      </c>
      <c r="C365" s="171">
        <v>1000</v>
      </c>
      <c r="D365" s="163">
        <v>0.18240000000000001</v>
      </c>
      <c r="E365" s="163">
        <v>0.18240000000000001</v>
      </c>
    </row>
    <row r="366" spans="2:5" s="146" customFormat="1" x14ac:dyDescent="0.25">
      <c r="B366" s="176">
        <v>45319</v>
      </c>
      <c r="C366" s="171">
        <v>1000</v>
      </c>
      <c r="D366" s="163">
        <v>0.1825</v>
      </c>
      <c r="E366" s="163">
        <v>0.1825</v>
      </c>
    </row>
    <row r="367" spans="2:5" s="146" customFormat="1" x14ac:dyDescent="0.25">
      <c r="B367" s="176">
        <v>45320</v>
      </c>
      <c r="C367" s="171">
        <v>1000.0004</v>
      </c>
      <c r="D367" s="163">
        <v>0.17929999999999999</v>
      </c>
      <c r="E367" s="163">
        <v>0.17929999999999999</v>
      </c>
    </row>
    <row r="368" spans="2:5" s="146" customFormat="1" x14ac:dyDescent="0.25">
      <c r="B368" s="176">
        <v>45321</v>
      </c>
      <c r="C368" s="171">
        <v>1000.0003</v>
      </c>
      <c r="D368" s="163">
        <v>0.17799999999999999</v>
      </c>
      <c r="E368" s="163">
        <v>0.17799999999999999</v>
      </c>
    </row>
    <row r="369" spans="2:5" s="146" customFormat="1" x14ac:dyDescent="0.25">
      <c r="B369" s="176">
        <v>45322</v>
      </c>
      <c r="C369" s="171">
        <v>1000.0004</v>
      </c>
      <c r="D369" s="163">
        <v>0.17680000000000001</v>
      </c>
      <c r="E369" s="163">
        <v>0.17680000000000001</v>
      </c>
    </row>
    <row r="370" spans="2:5" s="146" customFormat="1" x14ac:dyDescent="0.25">
      <c r="B370" s="176">
        <v>45323</v>
      </c>
      <c r="C370" s="171">
        <v>1000.0011</v>
      </c>
      <c r="D370" s="163">
        <v>0.17</v>
      </c>
      <c r="E370" s="163">
        <v>0.17</v>
      </c>
    </row>
    <row r="371" spans="2:5" s="146" customFormat="1" x14ac:dyDescent="0.25">
      <c r="B371" s="176">
        <v>45324</v>
      </c>
      <c r="C371" s="171">
        <v>1000.0027</v>
      </c>
      <c r="D371" s="163">
        <v>0.1691</v>
      </c>
      <c r="E371" s="163">
        <v>0.1691</v>
      </c>
    </row>
    <row r="372" spans="2:5" s="146" customFormat="1" x14ac:dyDescent="0.25">
      <c r="B372" s="176">
        <v>45325</v>
      </c>
      <c r="C372" s="171">
        <v>1000.0024</v>
      </c>
      <c r="D372" s="163">
        <v>0.1694</v>
      </c>
      <c r="E372" s="163">
        <v>0.1694</v>
      </c>
    </row>
    <row r="373" spans="2:5" s="146" customFormat="1" x14ac:dyDescent="0.25">
      <c r="B373" s="176">
        <v>45326</v>
      </c>
      <c r="C373" s="171">
        <v>1000.0021</v>
      </c>
      <c r="D373" s="163">
        <v>0.1694</v>
      </c>
      <c r="E373" s="163">
        <v>0.1694</v>
      </c>
    </row>
    <row r="374" spans="2:5" s="146" customFormat="1" x14ac:dyDescent="0.25">
      <c r="B374" s="176">
        <v>45327</v>
      </c>
      <c r="C374" s="171">
        <v>1000.0041</v>
      </c>
      <c r="D374" s="163">
        <v>0.16600000000000001</v>
      </c>
      <c r="E374" s="163">
        <v>0.16600000000000001</v>
      </c>
    </row>
    <row r="375" spans="2:5" s="146" customFormat="1" x14ac:dyDescent="0.25">
      <c r="B375" s="176">
        <v>45328</v>
      </c>
      <c r="C375" s="171">
        <v>1000.0023</v>
      </c>
      <c r="D375" s="163">
        <v>0.16700000000000001</v>
      </c>
      <c r="E375" s="163">
        <v>0.16700000000000001</v>
      </c>
    </row>
    <row r="376" spans="2:5" s="146" customFormat="1" x14ac:dyDescent="0.25">
      <c r="B376" s="176">
        <v>45329</v>
      </c>
      <c r="C376" s="171">
        <v>1000.0023</v>
      </c>
      <c r="D376" s="163">
        <v>0.16750000000000001</v>
      </c>
      <c r="E376" s="163">
        <v>0.16750000000000001</v>
      </c>
    </row>
    <row r="377" spans="2:5" s="146" customFormat="1" x14ac:dyDescent="0.25">
      <c r="B377" s="176">
        <v>45330</v>
      </c>
      <c r="C377" s="171">
        <v>1000.0021</v>
      </c>
      <c r="D377" s="163">
        <v>0.17230000000000001</v>
      </c>
      <c r="E377" s="163">
        <v>0.17230000000000001</v>
      </c>
    </row>
    <row r="378" spans="2:5" s="146" customFormat="1" x14ac:dyDescent="0.25">
      <c r="B378" s="176">
        <v>45331</v>
      </c>
      <c r="C378" s="171">
        <v>1000.002</v>
      </c>
      <c r="D378" s="163">
        <v>0.17879999999999999</v>
      </c>
      <c r="E378" s="163">
        <v>0.17879999999999999</v>
      </c>
    </row>
    <row r="379" spans="2:5" s="146" customFormat="1" x14ac:dyDescent="0.25">
      <c r="B379" s="176">
        <v>45332</v>
      </c>
      <c r="C379" s="171">
        <v>1000.0019</v>
      </c>
      <c r="D379" s="163">
        <v>0.18079999999999999</v>
      </c>
      <c r="E379" s="163">
        <v>0.18079999999999999</v>
      </c>
    </row>
    <row r="380" spans="2:5" s="146" customFormat="1" x14ac:dyDescent="0.25">
      <c r="B380" s="176">
        <v>45333</v>
      </c>
      <c r="C380" s="171">
        <v>1000.0016000000001</v>
      </c>
      <c r="D380" s="163">
        <v>0.18090000000000001</v>
      </c>
      <c r="E380" s="163">
        <v>0.18090000000000001</v>
      </c>
    </row>
    <row r="381" spans="2:5" s="146" customFormat="1" x14ac:dyDescent="0.25">
      <c r="B381" s="176">
        <v>45334</v>
      </c>
      <c r="C381" s="171">
        <v>1000.0003</v>
      </c>
      <c r="D381" s="163">
        <v>0.1767</v>
      </c>
      <c r="E381" s="163">
        <v>0.1767</v>
      </c>
    </row>
    <row r="382" spans="2:5" s="146" customFormat="1" x14ac:dyDescent="0.25">
      <c r="B382" s="176">
        <v>45335</v>
      </c>
      <c r="C382" s="171">
        <v>1000.0001999999999</v>
      </c>
      <c r="D382" s="163">
        <v>0.17630000000000001</v>
      </c>
      <c r="E382" s="163">
        <v>0.17630000000000001</v>
      </c>
    </row>
    <row r="383" spans="2:5" s="146" customFormat="1" x14ac:dyDescent="0.25">
      <c r="B383" s="176">
        <v>45336</v>
      </c>
      <c r="C383" s="171">
        <v>1000</v>
      </c>
      <c r="D383" s="163">
        <v>0.17449999999999999</v>
      </c>
      <c r="E383" s="163">
        <v>0.17449999999999999</v>
      </c>
    </row>
    <row r="384" spans="2:5" s="146" customFormat="1" x14ac:dyDescent="0.25">
      <c r="B384" s="176">
        <v>45337</v>
      </c>
      <c r="C384" s="171">
        <v>1000</v>
      </c>
      <c r="D384" s="163">
        <v>0.1741</v>
      </c>
      <c r="E384" s="163">
        <v>0.1741</v>
      </c>
    </row>
    <row r="385" spans="2:5" s="146" customFormat="1" x14ac:dyDescent="0.25">
      <c r="B385" s="176">
        <v>45338</v>
      </c>
      <c r="C385" s="171">
        <v>1000.0004</v>
      </c>
      <c r="D385" s="163">
        <v>0.17630000000000001</v>
      </c>
      <c r="E385" s="163">
        <v>0.17630000000000001</v>
      </c>
    </row>
    <row r="386" spans="2:5" s="146" customFormat="1" x14ac:dyDescent="0.25">
      <c r="B386" s="176">
        <v>45339</v>
      </c>
      <c r="C386" s="171">
        <v>1000.0003</v>
      </c>
      <c r="D386" s="163">
        <v>0.1736</v>
      </c>
      <c r="E386" s="163">
        <v>0.1736</v>
      </c>
    </row>
    <row r="387" spans="2:5" s="146" customFormat="1" x14ac:dyDescent="0.25">
      <c r="B387" s="176">
        <v>45340</v>
      </c>
      <c r="C387" s="171">
        <v>1000.0003</v>
      </c>
      <c r="D387" s="163">
        <v>0.17349999999999999</v>
      </c>
      <c r="E387" s="163">
        <v>0.17349999999999999</v>
      </c>
    </row>
    <row r="388" spans="2:5" s="146" customFormat="1" x14ac:dyDescent="0.25">
      <c r="B388" s="176">
        <v>45341</v>
      </c>
      <c r="C388" s="171">
        <v>1000.0001999999999</v>
      </c>
      <c r="D388" s="163">
        <v>0.1804</v>
      </c>
      <c r="E388" s="163">
        <v>0.1804</v>
      </c>
    </row>
    <row r="389" spans="2:5" s="146" customFormat="1" x14ac:dyDescent="0.25">
      <c r="B389" s="176">
        <v>45342</v>
      </c>
      <c r="C389" s="171">
        <v>1000.0003</v>
      </c>
      <c r="D389" s="163">
        <v>0.1704</v>
      </c>
      <c r="E389" s="163">
        <v>0.1704</v>
      </c>
    </row>
    <row r="390" spans="2:5" s="146" customFormat="1" x14ac:dyDescent="0.25">
      <c r="B390" s="176">
        <v>45343</v>
      </c>
      <c r="C390" s="171">
        <v>1000.0004</v>
      </c>
      <c r="D390" s="163">
        <v>0.17199999999999999</v>
      </c>
      <c r="E390" s="163">
        <v>0.17199999999999999</v>
      </c>
    </row>
    <row r="391" spans="2:5" s="146" customFormat="1" x14ac:dyDescent="0.25">
      <c r="B391" s="176">
        <v>45344</v>
      </c>
      <c r="C391" s="171">
        <v>1000.0006</v>
      </c>
      <c r="D391" s="163">
        <v>0.17030000000000001</v>
      </c>
      <c r="E391" s="163">
        <v>0.17030000000000001</v>
      </c>
    </row>
    <row r="392" spans="2:5" s="146" customFormat="1" x14ac:dyDescent="0.25">
      <c r="B392" s="176">
        <v>45345</v>
      </c>
      <c r="C392" s="171">
        <v>1000.0003</v>
      </c>
      <c r="D392" s="163">
        <v>0.17610000000000001</v>
      </c>
      <c r="E392" s="163">
        <v>0.17610000000000001</v>
      </c>
    </row>
    <row r="393" spans="2:5" s="146" customFormat="1" x14ac:dyDescent="0.25">
      <c r="B393" s="176">
        <v>45346</v>
      </c>
      <c r="C393" s="171">
        <v>1000.0001999999999</v>
      </c>
      <c r="D393" s="163">
        <v>0.17530000000000001</v>
      </c>
      <c r="E393" s="163">
        <v>0.17530000000000001</v>
      </c>
    </row>
    <row r="394" spans="2:5" s="146" customFormat="1" x14ac:dyDescent="0.25">
      <c r="B394" s="176">
        <v>45347</v>
      </c>
      <c r="C394" s="171">
        <v>1000.0001999999999</v>
      </c>
      <c r="D394" s="163">
        <v>0.17519999999999999</v>
      </c>
      <c r="E394" s="163">
        <v>0.17519999999999999</v>
      </c>
    </row>
    <row r="395" spans="2:5" s="146" customFormat="1" x14ac:dyDescent="0.25">
      <c r="B395" s="176">
        <v>45348</v>
      </c>
      <c r="C395" s="171">
        <v>1000</v>
      </c>
      <c r="D395" s="163">
        <v>0.17699999999999999</v>
      </c>
      <c r="E395" s="163">
        <v>0.17699999999999999</v>
      </c>
    </row>
    <row r="396" spans="2:5" s="146" customFormat="1" x14ac:dyDescent="0.25">
      <c r="B396" s="176">
        <v>45349</v>
      </c>
      <c r="C396" s="171">
        <v>1000.0001</v>
      </c>
      <c r="D396" s="163">
        <v>0.17130000000000001</v>
      </c>
      <c r="E396" s="163">
        <v>0.17130000000000001</v>
      </c>
    </row>
    <row r="397" spans="2:5" s="146" customFormat="1" x14ac:dyDescent="0.25">
      <c r="B397" s="176">
        <v>45350</v>
      </c>
      <c r="C397" s="171">
        <v>1000.0001999999999</v>
      </c>
      <c r="D397" s="163">
        <v>0.16800000000000001</v>
      </c>
      <c r="E397" s="163">
        <v>0.16800000000000001</v>
      </c>
    </row>
    <row r="398" spans="2:5" s="146" customFormat="1" x14ac:dyDescent="0.25">
      <c r="B398" s="176">
        <v>45351</v>
      </c>
      <c r="C398" s="171">
        <v>1000.0003</v>
      </c>
      <c r="D398" s="163">
        <v>0.17330000000000001</v>
      </c>
      <c r="E398" s="163">
        <v>0.17330000000000001</v>
      </c>
    </row>
    <row r="399" spans="2:5" s="146" customFormat="1" x14ac:dyDescent="0.25">
      <c r="B399" s="176">
        <v>45352</v>
      </c>
      <c r="C399" s="171">
        <v>1000.0003</v>
      </c>
      <c r="D399" s="163">
        <v>0.1711</v>
      </c>
      <c r="E399" s="163">
        <v>0.1711</v>
      </c>
    </row>
    <row r="400" spans="2:5" s="146" customFormat="1" x14ac:dyDescent="0.25">
      <c r="B400" s="176">
        <v>45353</v>
      </c>
      <c r="C400" s="171">
        <v>1000.0003</v>
      </c>
      <c r="D400" s="163">
        <v>0.17180000000000001</v>
      </c>
      <c r="E400" s="163">
        <v>0.17180000000000001</v>
      </c>
    </row>
    <row r="401" spans="2:5" s="146" customFormat="1" x14ac:dyDescent="0.25">
      <c r="B401" s="176">
        <v>45354</v>
      </c>
      <c r="C401" s="171">
        <v>1000.0001999999999</v>
      </c>
      <c r="D401" s="163">
        <v>0.17180000000000001</v>
      </c>
      <c r="E401" s="163">
        <v>0.17180000000000001</v>
      </c>
    </row>
    <row r="402" spans="2:5" s="146" customFormat="1" x14ac:dyDescent="0.25">
      <c r="B402" s="176">
        <v>45355</v>
      </c>
      <c r="C402" s="171">
        <v>1000</v>
      </c>
      <c r="D402" s="163">
        <v>0.1711</v>
      </c>
      <c r="E402" s="163">
        <v>0.1711</v>
      </c>
    </row>
    <row r="403" spans="2:5" s="146" customFormat="1" x14ac:dyDescent="0.25">
      <c r="B403" s="176">
        <v>45356</v>
      </c>
      <c r="C403" s="171">
        <v>1000</v>
      </c>
      <c r="D403" s="163">
        <v>0.16919999999999999</v>
      </c>
      <c r="E403" s="163">
        <v>0.16919999999999999</v>
      </c>
    </row>
    <row r="404" spans="2:5" s="146" customFormat="1" x14ac:dyDescent="0.25">
      <c r="B404" s="176">
        <v>45357</v>
      </c>
      <c r="C404" s="171">
        <v>1000</v>
      </c>
      <c r="D404" s="163">
        <v>0.16650000000000001</v>
      </c>
      <c r="E404" s="163">
        <v>0.16650000000000001</v>
      </c>
    </row>
    <row r="405" spans="2:5" s="146" customFormat="1" x14ac:dyDescent="0.25">
      <c r="B405" s="176">
        <v>45358</v>
      </c>
      <c r="C405" s="171">
        <v>1000</v>
      </c>
      <c r="D405" s="163">
        <v>0.1736</v>
      </c>
      <c r="E405" s="163">
        <v>0.1736</v>
      </c>
    </row>
    <row r="406" spans="2:5" s="146" customFormat="1" x14ac:dyDescent="0.25">
      <c r="B406" s="176">
        <v>45359</v>
      </c>
      <c r="C406" s="171">
        <v>1000</v>
      </c>
      <c r="D406" s="163">
        <v>0.1774</v>
      </c>
      <c r="E406" s="163">
        <v>0.1774</v>
      </c>
    </row>
    <row r="407" spans="2:5" s="146" customFormat="1" x14ac:dyDescent="0.25">
      <c r="B407" s="176">
        <v>45360</v>
      </c>
      <c r="C407" s="171">
        <v>1000</v>
      </c>
      <c r="D407" s="163">
        <v>0.17730000000000001</v>
      </c>
      <c r="E407" s="163">
        <v>0.17730000000000001</v>
      </c>
    </row>
    <row r="408" spans="2:5" s="146" customFormat="1" x14ac:dyDescent="0.25">
      <c r="B408" s="176">
        <v>45361</v>
      </c>
      <c r="C408" s="171">
        <v>1000</v>
      </c>
      <c r="D408" s="163">
        <v>0.1774</v>
      </c>
      <c r="E408" s="163">
        <v>0.1774</v>
      </c>
    </row>
    <row r="409" spans="2:5" s="146" customFormat="1" x14ac:dyDescent="0.25">
      <c r="B409" s="176">
        <v>45362</v>
      </c>
      <c r="C409" s="171">
        <v>1000</v>
      </c>
      <c r="D409" s="163">
        <v>0.17130000000000001</v>
      </c>
      <c r="E409" s="163">
        <v>0.17130000000000001</v>
      </c>
    </row>
    <row r="410" spans="2:5" s="146" customFormat="1" x14ac:dyDescent="0.25">
      <c r="B410" s="176">
        <v>45363</v>
      </c>
      <c r="C410" s="171">
        <v>1000</v>
      </c>
      <c r="D410" s="163">
        <v>0.17150000000000001</v>
      </c>
      <c r="E410" s="163">
        <v>0.17150000000000001</v>
      </c>
    </row>
    <row r="411" spans="2:5" s="146" customFormat="1" x14ac:dyDescent="0.25">
      <c r="B411" s="176">
        <v>45364</v>
      </c>
      <c r="C411" s="171">
        <v>1000.0001</v>
      </c>
      <c r="D411" s="163">
        <v>0.1696</v>
      </c>
      <c r="E411" s="163">
        <v>0.1696</v>
      </c>
    </row>
    <row r="412" spans="2:5" s="146" customFormat="1" x14ac:dyDescent="0.25">
      <c r="B412" s="176">
        <v>45365</v>
      </c>
      <c r="C412" s="171">
        <v>1000</v>
      </c>
      <c r="D412" s="163">
        <v>0.16719999999999999</v>
      </c>
      <c r="E412" s="163">
        <v>0.16719999999999999</v>
      </c>
    </row>
    <row r="413" spans="2:5" s="146" customFormat="1" x14ac:dyDescent="0.25">
      <c r="B413" s="176">
        <v>45366</v>
      </c>
      <c r="C413" s="171">
        <v>1000</v>
      </c>
      <c r="D413" s="163">
        <v>0.17230000000000001</v>
      </c>
      <c r="E413" s="163">
        <v>0.17230000000000001</v>
      </c>
    </row>
    <row r="414" spans="2:5" s="146" customFormat="1" x14ac:dyDescent="0.25">
      <c r="B414" s="176">
        <v>45367</v>
      </c>
      <c r="C414" s="171">
        <v>1000</v>
      </c>
      <c r="D414" s="163">
        <v>0.18010000000000001</v>
      </c>
      <c r="E414" s="163">
        <v>0.18010000000000001</v>
      </c>
    </row>
    <row r="415" spans="2:5" s="146" customFormat="1" x14ac:dyDescent="0.25">
      <c r="B415" s="176">
        <v>45368</v>
      </c>
      <c r="C415" s="171">
        <v>1000.0003</v>
      </c>
      <c r="D415" s="163">
        <v>0.1799</v>
      </c>
      <c r="E415" s="163">
        <v>0.1799</v>
      </c>
    </row>
    <row r="416" spans="2:5" s="146" customFormat="1" x14ac:dyDescent="0.25">
      <c r="B416" s="176">
        <v>45369</v>
      </c>
      <c r="C416" s="171">
        <v>1000.0004</v>
      </c>
      <c r="D416" s="163">
        <v>0.17299999999999999</v>
      </c>
      <c r="E416" s="163">
        <v>0.17299999999999999</v>
      </c>
    </row>
    <row r="417" spans="2:5" s="146" customFormat="1" x14ac:dyDescent="0.25">
      <c r="B417" s="176">
        <v>45370</v>
      </c>
      <c r="C417" s="171">
        <v>1000</v>
      </c>
      <c r="D417" s="163">
        <v>0.1706</v>
      </c>
      <c r="E417" s="163">
        <v>0.1706</v>
      </c>
    </row>
    <row r="418" spans="2:5" s="146" customFormat="1" x14ac:dyDescent="0.25">
      <c r="B418" s="176">
        <v>45371</v>
      </c>
      <c r="C418" s="171">
        <v>1000</v>
      </c>
      <c r="D418" s="163">
        <v>0.1699</v>
      </c>
      <c r="E418" s="163">
        <v>0.1699</v>
      </c>
    </row>
    <row r="419" spans="2:5" s="146" customFormat="1" x14ac:dyDescent="0.25">
      <c r="B419" s="176">
        <v>45372</v>
      </c>
      <c r="C419" s="171">
        <v>1000</v>
      </c>
      <c r="D419" s="163">
        <v>0.1787</v>
      </c>
      <c r="E419" s="163">
        <v>0.1787</v>
      </c>
    </row>
    <row r="420" spans="2:5" s="146" customFormat="1" x14ac:dyDescent="0.25">
      <c r="B420" s="176">
        <v>45373</v>
      </c>
      <c r="C420" s="171">
        <v>1000</v>
      </c>
      <c r="D420" s="163">
        <v>0.17849999999999999</v>
      </c>
      <c r="E420" s="163">
        <v>0.17849999999999999</v>
      </c>
    </row>
    <row r="421" spans="2:5" s="146" customFormat="1" x14ac:dyDescent="0.25">
      <c r="B421" s="176">
        <v>45374</v>
      </c>
      <c r="C421" s="171">
        <v>1000</v>
      </c>
      <c r="D421" s="163">
        <v>0.1794</v>
      </c>
      <c r="E421" s="163">
        <v>0.1794</v>
      </c>
    </row>
    <row r="422" spans="2:5" s="146" customFormat="1" x14ac:dyDescent="0.25">
      <c r="B422" s="176">
        <v>45375</v>
      </c>
      <c r="C422" s="171">
        <v>1000</v>
      </c>
      <c r="D422" s="163">
        <v>0.17960000000000001</v>
      </c>
      <c r="E422" s="163">
        <v>0.17960000000000001</v>
      </c>
    </row>
    <row r="423" spans="2:5" s="146" customFormat="1" x14ac:dyDescent="0.25">
      <c r="B423" s="176">
        <v>45376</v>
      </c>
      <c r="C423" s="171">
        <v>1000</v>
      </c>
      <c r="D423" s="163">
        <v>0.1794</v>
      </c>
      <c r="E423" s="163">
        <v>0.1794</v>
      </c>
    </row>
    <row r="424" spans="2:5" s="146" customFormat="1" x14ac:dyDescent="0.25">
      <c r="B424" s="176">
        <v>45377</v>
      </c>
      <c r="C424" s="171">
        <v>1000</v>
      </c>
      <c r="D424" s="163">
        <v>0.17249999999999999</v>
      </c>
      <c r="E424" s="163">
        <v>0.17249999999999999</v>
      </c>
    </row>
    <row r="425" spans="2:5" s="146" customFormat="1" x14ac:dyDescent="0.25">
      <c r="B425" s="176">
        <v>45378</v>
      </c>
      <c r="C425" s="171">
        <v>1000</v>
      </c>
      <c r="D425" s="163">
        <v>0.17549999999999999</v>
      </c>
      <c r="E425" s="163">
        <v>0.17549999999999999</v>
      </c>
    </row>
    <row r="426" spans="2:5" s="146" customFormat="1" x14ac:dyDescent="0.25">
      <c r="B426" s="176">
        <v>45379</v>
      </c>
      <c r="C426" s="171">
        <v>1000.0236</v>
      </c>
      <c r="D426" s="163">
        <v>0.20469999999999999</v>
      </c>
      <c r="E426" s="163">
        <v>0.20469999999999999</v>
      </c>
    </row>
    <row r="427" spans="2:5" s="146" customFormat="1" x14ac:dyDescent="0.25">
      <c r="B427" s="176">
        <v>45380</v>
      </c>
      <c r="C427" s="171">
        <v>1000.0223999999999</v>
      </c>
      <c r="D427" s="163">
        <v>0.189</v>
      </c>
      <c r="E427" s="163">
        <v>0.189</v>
      </c>
    </row>
    <row r="428" spans="2:5" s="146" customFormat="1" x14ac:dyDescent="0.25">
      <c r="B428" s="176">
        <v>45381</v>
      </c>
      <c r="C428" s="171">
        <v>1000.0212</v>
      </c>
      <c r="D428" s="163">
        <v>0.18890000000000001</v>
      </c>
      <c r="E428" s="163">
        <v>0.18890000000000001</v>
      </c>
    </row>
    <row r="429" spans="2:5" s="146" customFormat="1" x14ac:dyDescent="0.25">
      <c r="B429" s="176">
        <v>45382</v>
      </c>
      <c r="C429" s="171">
        <v>1000.02</v>
      </c>
      <c r="D429" s="163">
        <v>0.18890000000000001</v>
      </c>
      <c r="E429" s="163">
        <v>0.18890000000000001</v>
      </c>
    </row>
    <row r="430" spans="2:5" s="146" customFormat="1" x14ac:dyDescent="0.25">
      <c r="B430" s="176">
        <v>45383</v>
      </c>
      <c r="C430" s="171">
        <v>1000.0189</v>
      </c>
      <c r="D430" s="163">
        <v>0.19089999999999999</v>
      </c>
      <c r="E430" s="163">
        <v>0.19089999999999999</v>
      </c>
    </row>
    <row r="431" spans="2:5" s="146" customFormat="1" x14ac:dyDescent="0.25">
      <c r="B431" s="176">
        <v>45384</v>
      </c>
      <c r="C431" s="171">
        <v>1000.0105</v>
      </c>
      <c r="D431" s="163">
        <v>0.1759</v>
      </c>
      <c r="E431" s="163">
        <v>0.1759</v>
      </c>
    </row>
    <row r="432" spans="2:5" s="146" customFormat="1" x14ac:dyDescent="0.25">
      <c r="B432" s="176">
        <v>45385</v>
      </c>
      <c r="C432" s="171">
        <v>1000.0069</v>
      </c>
      <c r="D432" s="163">
        <v>0.1711</v>
      </c>
      <c r="E432" s="163">
        <v>0.1711</v>
      </c>
    </row>
    <row r="433" spans="2:5" s="146" customFormat="1" x14ac:dyDescent="0.25">
      <c r="B433" s="176">
        <v>45386</v>
      </c>
      <c r="C433" s="171">
        <v>1000.0076</v>
      </c>
      <c r="D433" s="163">
        <v>0.1724</v>
      </c>
      <c r="E433" s="163">
        <v>0.1724</v>
      </c>
    </row>
    <row r="434" spans="2:5" s="146" customFormat="1" x14ac:dyDescent="0.25">
      <c r="B434" s="176">
        <v>45387</v>
      </c>
      <c r="C434" s="171">
        <v>1000.0092</v>
      </c>
      <c r="D434" s="163">
        <v>0.17349999999999999</v>
      </c>
      <c r="E434" s="163">
        <v>0.17349999999999999</v>
      </c>
    </row>
    <row r="435" spans="2:5" s="146" customFormat="1" x14ac:dyDescent="0.25">
      <c r="B435" s="176">
        <v>45388</v>
      </c>
      <c r="C435" s="171">
        <v>1000.0083</v>
      </c>
      <c r="D435" s="163">
        <v>0.17119999999999999</v>
      </c>
      <c r="E435" s="163">
        <v>0.17119999999999999</v>
      </c>
    </row>
    <row r="436" spans="2:5" s="146" customFormat="1" x14ac:dyDescent="0.25">
      <c r="B436" s="176">
        <v>45389</v>
      </c>
      <c r="C436" s="171">
        <v>1000.0075000000001</v>
      </c>
      <c r="D436" s="163">
        <v>0.1711</v>
      </c>
      <c r="E436" s="163">
        <v>0.1711</v>
      </c>
    </row>
    <row r="437" spans="2:5" s="146" customFormat="1" x14ac:dyDescent="0.25">
      <c r="B437" s="176">
        <v>45390</v>
      </c>
      <c r="C437" s="171">
        <v>1000.0063</v>
      </c>
      <c r="D437" s="163">
        <v>0.17549999999999999</v>
      </c>
      <c r="E437" s="163">
        <v>0.17549999999999999</v>
      </c>
    </row>
    <row r="438" spans="2:5" s="146" customFormat="1" x14ac:dyDescent="0.25">
      <c r="B438" s="176">
        <v>45391</v>
      </c>
      <c r="C438" s="171">
        <v>1000.0054</v>
      </c>
      <c r="D438" s="163">
        <v>0.1716</v>
      </c>
      <c r="E438" s="163">
        <v>0.1716</v>
      </c>
    </row>
    <row r="439" spans="2:5" s="146" customFormat="1" x14ac:dyDescent="0.25">
      <c r="B439" s="176">
        <v>45392</v>
      </c>
      <c r="C439" s="171">
        <v>1000.0053</v>
      </c>
      <c r="D439" s="163">
        <v>0.18090000000000001</v>
      </c>
      <c r="E439" s="163">
        <v>0.18090000000000001</v>
      </c>
    </row>
    <row r="440" spans="2:5" s="146" customFormat="1" x14ac:dyDescent="0.25">
      <c r="B440" s="176">
        <v>45393</v>
      </c>
      <c r="C440" s="171">
        <v>1000.005</v>
      </c>
      <c r="D440" s="163">
        <v>0.17510000000000001</v>
      </c>
      <c r="E440" s="163">
        <v>0.17510000000000001</v>
      </c>
    </row>
    <row r="441" spans="2:5" s="146" customFormat="1" x14ac:dyDescent="0.25">
      <c r="B441" s="176">
        <v>45394</v>
      </c>
      <c r="C441" s="171">
        <v>1000.0042</v>
      </c>
      <c r="D441" s="163">
        <v>0.1716</v>
      </c>
      <c r="E441" s="163">
        <v>0.1716</v>
      </c>
    </row>
    <row r="442" spans="2:5" s="146" customFormat="1" x14ac:dyDescent="0.25">
      <c r="B442" s="176">
        <v>45395</v>
      </c>
      <c r="C442" s="171">
        <v>1000.0039</v>
      </c>
      <c r="D442" s="163">
        <v>0.1762</v>
      </c>
      <c r="E442" s="163">
        <v>0.1762</v>
      </c>
    </row>
    <row r="443" spans="2:5" s="146" customFormat="1" x14ac:dyDescent="0.25">
      <c r="B443" s="176">
        <v>45396</v>
      </c>
      <c r="C443" s="171">
        <v>1000.0034000000001</v>
      </c>
      <c r="D443" s="163">
        <v>0.17630000000000001</v>
      </c>
      <c r="E443" s="163">
        <v>0.17630000000000001</v>
      </c>
    </row>
    <row r="444" spans="2:5" s="146" customFormat="1" x14ac:dyDescent="0.25">
      <c r="B444" s="176">
        <v>45397</v>
      </c>
      <c r="C444" s="171">
        <v>1000.0041</v>
      </c>
      <c r="D444" s="163">
        <v>0.1671</v>
      </c>
      <c r="E444" s="163">
        <v>0.1671</v>
      </c>
    </row>
    <row r="445" spans="2:5" s="146" customFormat="1" x14ac:dyDescent="0.25">
      <c r="B445" s="176">
        <v>45398</v>
      </c>
      <c r="C445" s="171">
        <v>1000.0036</v>
      </c>
      <c r="D445" s="163">
        <v>0.1666</v>
      </c>
      <c r="E445" s="163">
        <v>0.1666</v>
      </c>
    </row>
    <row r="446" spans="2:5" s="146" customFormat="1" x14ac:dyDescent="0.25">
      <c r="B446" s="176">
        <v>45399</v>
      </c>
      <c r="C446" s="171">
        <v>1000.0031</v>
      </c>
      <c r="D446" s="163">
        <v>0.16719999999999999</v>
      </c>
      <c r="E446" s="163">
        <v>0.16719999999999999</v>
      </c>
    </row>
    <row r="447" spans="2:5" s="146" customFormat="1" x14ac:dyDescent="0.25">
      <c r="B447" s="176">
        <v>45400</v>
      </c>
      <c r="C447" s="171">
        <v>1000.0023</v>
      </c>
      <c r="D447" s="163">
        <v>0.1668</v>
      </c>
      <c r="E447" s="163">
        <v>0.1668</v>
      </c>
    </row>
    <row r="448" spans="2:5" s="146" customFormat="1" x14ac:dyDescent="0.25">
      <c r="B448" s="176">
        <v>45401</v>
      </c>
      <c r="C448" s="171">
        <v>1000.0019</v>
      </c>
      <c r="D448" s="163">
        <v>0.1671</v>
      </c>
      <c r="E448" s="163">
        <v>0.1671</v>
      </c>
    </row>
    <row r="449" spans="2:5" s="146" customFormat="1" x14ac:dyDescent="0.25">
      <c r="B449" s="176">
        <v>45402</v>
      </c>
      <c r="C449" s="171">
        <v>1000.0016000000001</v>
      </c>
      <c r="D449" s="163">
        <v>0.16750000000000001</v>
      </c>
      <c r="E449" s="163">
        <v>0.16750000000000001</v>
      </c>
    </row>
    <row r="450" spans="2:5" s="146" customFormat="1" x14ac:dyDescent="0.25">
      <c r="B450" s="176">
        <v>45403</v>
      </c>
      <c r="C450" s="171">
        <v>1000.0011</v>
      </c>
      <c r="D450" s="163">
        <v>0.16869999999999999</v>
      </c>
      <c r="E450" s="163">
        <v>0.16869999999999999</v>
      </c>
    </row>
    <row r="451" spans="2:5" s="146" customFormat="1" x14ac:dyDescent="0.25">
      <c r="B451" s="176">
        <v>45404</v>
      </c>
      <c r="C451" s="171">
        <v>1000.0001999999999</v>
      </c>
      <c r="D451" s="163">
        <v>0.17280000000000001</v>
      </c>
      <c r="E451" s="163">
        <v>0.17280000000000001</v>
      </c>
    </row>
    <row r="452" spans="2:5" s="146" customFormat="1" x14ac:dyDescent="0.25">
      <c r="B452" s="176">
        <v>45405</v>
      </c>
      <c r="C452" s="171">
        <v>1000</v>
      </c>
      <c r="D452" s="163">
        <v>0.17380000000000001</v>
      </c>
      <c r="E452" s="163">
        <v>0.17380000000000001</v>
      </c>
    </row>
    <row r="453" spans="2:5" s="146" customFormat="1" x14ac:dyDescent="0.25">
      <c r="B453" s="176">
        <v>45406</v>
      </c>
      <c r="C453" s="171">
        <v>1000</v>
      </c>
      <c r="D453" s="163">
        <v>0.17630000000000001</v>
      </c>
      <c r="E453" s="163">
        <v>0.17630000000000001</v>
      </c>
    </row>
    <row r="454" spans="2:5" s="146" customFormat="1" x14ac:dyDescent="0.25">
      <c r="B454" s="176">
        <v>45407</v>
      </c>
      <c r="C454" s="171">
        <v>1000</v>
      </c>
      <c r="D454" s="163">
        <v>0.1772</v>
      </c>
      <c r="E454" s="163">
        <v>0.1772</v>
      </c>
    </row>
    <row r="455" spans="2:5" s="146" customFormat="1" x14ac:dyDescent="0.25">
      <c r="B455" s="176">
        <v>45408</v>
      </c>
      <c r="C455" s="171">
        <v>1000</v>
      </c>
      <c r="D455" s="163">
        <v>0.1774</v>
      </c>
      <c r="E455" s="163">
        <v>0.1774</v>
      </c>
    </row>
    <row r="456" spans="2:5" s="146" customFormat="1" x14ac:dyDescent="0.25">
      <c r="B456" s="176">
        <v>45409</v>
      </c>
      <c r="C456" s="171">
        <v>1000</v>
      </c>
      <c r="D456" s="163">
        <v>0.17680000000000001</v>
      </c>
      <c r="E456" s="163">
        <v>0.17680000000000001</v>
      </c>
    </row>
    <row r="457" spans="2:5" s="146" customFormat="1" x14ac:dyDescent="0.25">
      <c r="B457" s="176">
        <v>45410</v>
      </c>
      <c r="C457" s="171">
        <v>1000</v>
      </c>
      <c r="D457" s="163">
        <v>0.1769</v>
      </c>
      <c r="E457" s="163">
        <v>0.1769</v>
      </c>
    </row>
    <row r="458" spans="2:5" s="146" customFormat="1" x14ac:dyDescent="0.25">
      <c r="B458" s="176">
        <v>45411</v>
      </c>
      <c r="C458" s="171">
        <v>1000</v>
      </c>
      <c r="D458" s="163">
        <v>0.1787</v>
      </c>
      <c r="E458" s="163">
        <v>0.1787</v>
      </c>
    </row>
    <row r="459" spans="2:5" s="146" customFormat="1" x14ac:dyDescent="0.25">
      <c r="B459" s="176">
        <v>45412</v>
      </c>
      <c r="C459" s="171">
        <v>1000.0006</v>
      </c>
      <c r="D459" s="163">
        <v>0.1767</v>
      </c>
      <c r="E459" s="163">
        <v>0.1767</v>
      </c>
    </row>
    <row r="460" spans="2:5" s="146" customFormat="1" x14ac:dyDescent="0.25">
      <c r="B460" s="176">
        <v>45413</v>
      </c>
      <c r="C460" s="171">
        <v>1000.0006</v>
      </c>
      <c r="D460" s="163">
        <v>0.1774</v>
      </c>
      <c r="E460" s="163">
        <v>0.1774</v>
      </c>
    </row>
    <row r="461" spans="2:5" s="146" customFormat="1" x14ac:dyDescent="0.25">
      <c r="B461" s="176">
        <v>45414</v>
      </c>
      <c r="C461" s="171">
        <v>1000.0009</v>
      </c>
      <c r="D461" s="163">
        <v>0.17050000000000001</v>
      </c>
      <c r="E461" s="163">
        <v>0.17050000000000001</v>
      </c>
    </row>
    <row r="462" spans="2:5" s="146" customFormat="1" x14ac:dyDescent="0.25">
      <c r="B462" s="176">
        <v>45415</v>
      </c>
      <c r="C462" s="171">
        <v>1000</v>
      </c>
      <c r="D462" s="163">
        <v>0.1671</v>
      </c>
      <c r="E462" s="163">
        <v>0.1671</v>
      </c>
    </row>
    <row r="463" spans="2:5" s="146" customFormat="1" x14ac:dyDescent="0.25">
      <c r="B463" s="176">
        <v>45416</v>
      </c>
      <c r="C463" s="171">
        <v>1000</v>
      </c>
      <c r="D463" s="163">
        <v>0.17</v>
      </c>
      <c r="E463" s="163">
        <v>0.17</v>
      </c>
    </row>
    <row r="464" spans="2:5" s="146" customFormat="1" x14ac:dyDescent="0.25">
      <c r="B464" s="176">
        <v>45417</v>
      </c>
      <c r="C464" s="171">
        <v>1000.0001</v>
      </c>
      <c r="D464" s="163">
        <v>0.1701</v>
      </c>
      <c r="E464" s="163">
        <v>0.1701</v>
      </c>
    </row>
    <row r="465" spans="2:5" s="146" customFormat="1" x14ac:dyDescent="0.25">
      <c r="B465" s="176">
        <v>45418</v>
      </c>
      <c r="C465" s="171">
        <v>1000.0001999999999</v>
      </c>
      <c r="D465" s="163">
        <v>0.17369999999999999</v>
      </c>
      <c r="E465" s="163">
        <v>0.17369999999999999</v>
      </c>
    </row>
    <row r="466" spans="2:5" s="146" customFormat="1" x14ac:dyDescent="0.25">
      <c r="B466" s="176">
        <v>45419</v>
      </c>
      <c r="C466" s="171">
        <v>1000.0001999999999</v>
      </c>
      <c r="D466" s="163">
        <v>0.1709</v>
      </c>
      <c r="E466" s="163">
        <v>0.1709</v>
      </c>
    </row>
    <row r="467" spans="2:5" s="146" customFormat="1" x14ac:dyDescent="0.25">
      <c r="B467" s="176">
        <v>45420</v>
      </c>
      <c r="C467" s="171">
        <v>1000.0003</v>
      </c>
      <c r="D467" s="163">
        <v>0.17799999999999999</v>
      </c>
      <c r="E467" s="163">
        <v>0.17799999999999999</v>
      </c>
    </row>
    <row r="468" spans="2:5" s="146" customFormat="1" x14ac:dyDescent="0.25">
      <c r="B468" s="176">
        <v>45421</v>
      </c>
      <c r="C468" s="171">
        <v>1000</v>
      </c>
      <c r="D468" s="163">
        <v>0.17649999999999999</v>
      </c>
      <c r="E468" s="163">
        <v>0.17649999999999999</v>
      </c>
    </row>
    <row r="469" spans="2:5" s="146" customFormat="1" x14ac:dyDescent="0.25">
      <c r="B469" s="176">
        <v>45422</v>
      </c>
      <c r="C469" s="171">
        <v>1000</v>
      </c>
      <c r="D469" s="163">
        <v>0.1769</v>
      </c>
      <c r="E469" s="163">
        <v>0.1769</v>
      </c>
    </row>
    <row r="470" spans="2:5" s="146" customFormat="1" x14ac:dyDescent="0.25">
      <c r="B470" s="176">
        <v>45423</v>
      </c>
      <c r="C470" s="171">
        <v>1000</v>
      </c>
      <c r="D470" s="163">
        <v>0.17749999999999999</v>
      </c>
      <c r="E470" s="163">
        <v>0.17749999999999999</v>
      </c>
    </row>
    <row r="471" spans="2:5" s="146" customFormat="1" x14ac:dyDescent="0.25">
      <c r="B471" s="176">
        <v>45424</v>
      </c>
      <c r="C471" s="171">
        <v>1000</v>
      </c>
      <c r="D471" s="163">
        <v>0.17760000000000001</v>
      </c>
      <c r="E471" s="163">
        <v>0.17760000000000001</v>
      </c>
    </row>
    <row r="472" spans="2:5" s="146" customFormat="1" x14ac:dyDescent="0.25">
      <c r="B472" s="176">
        <v>45425</v>
      </c>
      <c r="C472" s="171">
        <v>1000</v>
      </c>
      <c r="D472" s="163">
        <v>0.17749999999999999</v>
      </c>
      <c r="E472" s="163">
        <v>0.17749999999999999</v>
      </c>
    </row>
    <row r="473" spans="2:5" s="146" customFormat="1" x14ac:dyDescent="0.25">
      <c r="B473" s="176">
        <v>45426</v>
      </c>
      <c r="C473" s="171">
        <v>1000</v>
      </c>
      <c r="D473" s="163">
        <v>0.1739</v>
      </c>
      <c r="E473" s="163">
        <v>0.1739</v>
      </c>
    </row>
    <row r="474" spans="2:5" s="146" customFormat="1" x14ac:dyDescent="0.25">
      <c r="B474" s="176">
        <v>45427</v>
      </c>
      <c r="C474" s="171">
        <v>1000.0008</v>
      </c>
      <c r="D474" s="163">
        <v>0.1676</v>
      </c>
      <c r="E474" s="163">
        <v>0.1676</v>
      </c>
    </row>
    <row r="475" spans="2:5" s="146" customFormat="1" x14ac:dyDescent="0.25">
      <c r="B475" s="176">
        <v>45428</v>
      </c>
      <c r="C475" s="171">
        <v>1000.0014</v>
      </c>
      <c r="D475" s="163">
        <v>0.16550000000000001</v>
      </c>
      <c r="E475" s="163">
        <v>0.16550000000000001</v>
      </c>
    </row>
    <row r="476" spans="2:5" s="146" customFormat="1" x14ac:dyDescent="0.25">
      <c r="B476" s="176">
        <v>45429</v>
      </c>
      <c r="C476" s="171">
        <v>1000.0003</v>
      </c>
      <c r="D476" s="163">
        <v>0.17419999999999999</v>
      </c>
      <c r="E476" s="163">
        <v>0.17419999999999999</v>
      </c>
    </row>
    <row r="477" spans="2:5" s="146" customFormat="1" x14ac:dyDescent="0.25">
      <c r="B477" s="176">
        <v>45430</v>
      </c>
      <c r="C477" s="171">
        <v>1000.0003</v>
      </c>
      <c r="D477" s="163">
        <v>0.17910000000000001</v>
      </c>
      <c r="E477" s="163">
        <v>0.17910000000000001</v>
      </c>
    </row>
    <row r="478" spans="2:5" s="146" customFormat="1" x14ac:dyDescent="0.25">
      <c r="B478" s="176">
        <v>45431</v>
      </c>
      <c r="C478" s="171">
        <v>1000.0001999999999</v>
      </c>
      <c r="D478" s="163">
        <v>0.1792</v>
      </c>
      <c r="E478" s="163">
        <v>0.1792</v>
      </c>
    </row>
    <row r="479" spans="2:5" s="146" customFormat="1" x14ac:dyDescent="0.25">
      <c r="B479" s="176">
        <v>45432</v>
      </c>
      <c r="C479" s="171">
        <v>1000.0004</v>
      </c>
      <c r="D479" s="163">
        <v>0.17910000000000001</v>
      </c>
      <c r="E479" s="163">
        <v>0.17910000000000001</v>
      </c>
    </row>
    <row r="480" spans="2:5" s="146" customFormat="1" x14ac:dyDescent="0.25">
      <c r="B480" s="176">
        <v>45433</v>
      </c>
      <c r="C480" s="171">
        <v>1000.0021</v>
      </c>
      <c r="D480" s="163">
        <v>0.18129999999999999</v>
      </c>
      <c r="E480" s="163">
        <v>0.18129999999999999</v>
      </c>
    </row>
    <row r="481" spans="2:5" s="146" customFormat="1" x14ac:dyDescent="0.25">
      <c r="B481" s="176">
        <v>45434</v>
      </c>
      <c r="C481" s="171">
        <v>1000.0007000000001</v>
      </c>
      <c r="D481" s="163">
        <v>0.1736</v>
      </c>
      <c r="E481" s="163">
        <v>0.1736</v>
      </c>
    </row>
    <row r="482" spans="2:5" s="146" customFormat="1" x14ac:dyDescent="0.25">
      <c r="B482" s="176">
        <v>45435</v>
      </c>
      <c r="C482" s="171">
        <v>1000.0006</v>
      </c>
      <c r="D482" s="163">
        <v>0.1729</v>
      </c>
      <c r="E482" s="163">
        <v>0.1729</v>
      </c>
    </row>
    <row r="483" spans="2:5" s="146" customFormat="1" x14ac:dyDescent="0.25">
      <c r="B483" s="176">
        <v>45436</v>
      </c>
      <c r="C483" s="171">
        <v>1000.0007000000001</v>
      </c>
      <c r="D483" s="163">
        <v>0.17519999999999999</v>
      </c>
      <c r="E483" s="163">
        <v>0.17519999999999999</v>
      </c>
    </row>
    <row r="484" spans="2:5" s="146" customFormat="1" x14ac:dyDescent="0.25">
      <c r="B484" s="176">
        <v>45437</v>
      </c>
      <c r="C484" s="171">
        <v>1000.0008</v>
      </c>
      <c r="D484" s="163">
        <v>0.1769</v>
      </c>
      <c r="E484" s="163">
        <v>0.1769</v>
      </c>
    </row>
    <row r="485" spans="2:5" s="146" customFormat="1" x14ac:dyDescent="0.25">
      <c r="B485" s="176">
        <v>45438</v>
      </c>
      <c r="C485" s="171">
        <v>1000.0009</v>
      </c>
      <c r="D485" s="163">
        <v>0.1769</v>
      </c>
      <c r="E485" s="163">
        <v>0.1769</v>
      </c>
    </row>
    <row r="486" spans="2:5" s="146" customFormat="1" x14ac:dyDescent="0.25">
      <c r="B486" s="176">
        <v>45439</v>
      </c>
      <c r="C486" s="171">
        <v>1000.0004</v>
      </c>
      <c r="D486" s="163">
        <v>0.17419999999999999</v>
      </c>
      <c r="E486" s="163">
        <v>0.17419999999999999</v>
      </c>
    </row>
    <row r="487" spans="2:5" s="146" customFormat="1" x14ac:dyDescent="0.25">
      <c r="B487" s="176">
        <v>45440</v>
      </c>
      <c r="C487" s="171">
        <v>1000.0007000000001</v>
      </c>
      <c r="D487" s="163">
        <v>0.1686</v>
      </c>
      <c r="E487" s="163">
        <v>0.1686</v>
      </c>
    </row>
    <row r="488" spans="2:5" s="146" customFormat="1" x14ac:dyDescent="0.25">
      <c r="B488" s="176">
        <v>45441</v>
      </c>
      <c r="C488" s="171">
        <v>1000.0005</v>
      </c>
      <c r="D488" s="163">
        <v>0.1704</v>
      </c>
      <c r="E488" s="163">
        <v>0.1704</v>
      </c>
    </row>
    <row r="489" spans="2:5" s="146" customFormat="1" x14ac:dyDescent="0.25">
      <c r="B489" s="176">
        <v>45442</v>
      </c>
      <c r="C489" s="171">
        <v>1000.0022</v>
      </c>
      <c r="D489" s="163">
        <v>0.1706</v>
      </c>
      <c r="E489" s="163">
        <v>0.1706</v>
      </c>
    </row>
    <row r="490" spans="2:5" s="146" customFormat="1" x14ac:dyDescent="0.25">
      <c r="B490" s="176">
        <v>45443</v>
      </c>
      <c r="C490" s="171">
        <v>1000.0016000000001</v>
      </c>
      <c r="D490" s="163">
        <v>0.17949999999999999</v>
      </c>
      <c r="E490" s="163">
        <v>0.17949999999999999</v>
      </c>
    </row>
    <row r="491" spans="2:5" s="146" customFormat="1" x14ac:dyDescent="0.25">
      <c r="B491" s="176">
        <v>45444</v>
      </c>
      <c r="C491" s="171">
        <v>1000.0017</v>
      </c>
      <c r="D491" s="163">
        <v>0.17730000000000001</v>
      </c>
      <c r="E491" s="163">
        <v>0.17730000000000001</v>
      </c>
    </row>
    <row r="492" spans="2:5" s="146" customFormat="1" x14ac:dyDescent="0.25">
      <c r="B492" s="176">
        <v>45445</v>
      </c>
      <c r="C492" s="171">
        <v>1000.0016000000001</v>
      </c>
      <c r="D492" s="163">
        <v>0.17730000000000001</v>
      </c>
      <c r="E492" s="163">
        <v>0.17730000000000001</v>
      </c>
    </row>
    <row r="493" spans="2:5" s="146" customFormat="1" x14ac:dyDescent="0.25">
      <c r="B493" s="176">
        <v>45446</v>
      </c>
      <c r="C493" s="171">
        <v>1000.0024</v>
      </c>
      <c r="D493" s="163">
        <v>0.16669999999999999</v>
      </c>
      <c r="E493" s="163">
        <v>0.16669999999999999</v>
      </c>
    </row>
    <row r="494" spans="2:5" s="146" customFormat="1" x14ac:dyDescent="0.25">
      <c r="B494" s="176">
        <v>45447</v>
      </c>
      <c r="C494" s="171">
        <v>1000.0024</v>
      </c>
      <c r="D494" s="163">
        <v>0.16819999999999999</v>
      </c>
      <c r="E494" s="163">
        <v>0.16819999999999999</v>
      </c>
    </row>
    <row r="495" spans="2:5" s="146" customFormat="1" x14ac:dyDescent="0.25">
      <c r="B495" s="176">
        <v>45448</v>
      </c>
      <c r="C495" s="171">
        <v>1000.0023</v>
      </c>
      <c r="D495" s="163">
        <v>0.17280000000000001</v>
      </c>
      <c r="E495" s="163">
        <v>0.17280000000000001</v>
      </c>
    </row>
    <row r="496" spans="2:5" s="146" customFormat="1" x14ac:dyDescent="0.25">
      <c r="B496" s="176">
        <v>45449</v>
      </c>
      <c r="C496" s="171">
        <v>1000.0023</v>
      </c>
      <c r="D496" s="163">
        <v>0.1706</v>
      </c>
      <c r="E496" s="163">
        <v>0.1706</v>
      </c>
    </row>
    <row r="497" spans="2:5" s="146" customFormat="1" x14ac:dyDescent="0.25">
      <c r="B497" s="176">
        <v>45450</v>
      </c>
      <c r="C497" s="171">
        <v>1000.0025000000001</v>
      </c>
      <c r="D497" s="163">
        <v>0.1734</v>
      </c>
      <c r="E497" s="163">
        <v>0.1734</v>
      </c>
    </row>
    <row r="498" spans="2:5" s="146" customFormat="1" x14ac:dyDescent="0.25">
      <c r="B498" s="176">
        <v>45451</v>
      </c>
      <c r="C498" s="171">
        <v>1000.0027</v>
      </c>
      <c r="D498" s="163">
        <v>0.16980000000000001</v>
      </c>
      <c r="E498" s="163">
        <v>0.16980000000000001</v>
      </c>
    </row>
    <row r="499" spans="2:5" s="146" customFormat="1" x14ac:dyDescent="0.25">
      <c r="B499" s="176">
        <v>45452</v>
      </c>
      <c r="C499" s="171">
        <v>1000.0028</v>
      </c>
      <c r="D499" s="163">
        <v>0.17</v>
      </c>
      <c r="E499" s="163">
        <v>0.17</v>
      </c>
    </row>
    <row r="500" spans="2:5" s="146" customFormat="1" x14ac:dyDescent="0.25">
      <c r="B500" s="176">
        <v>45453</v>
      </c>
      <c r="C500" s="171">
        <v>1000.0028</v>
      </c>
      <c r="D500" s="163">
        <v>0.17610000000000001</v>
      </c>
      <c r="E500" s="163">
        <v>0.17610000000000001</v>
      </c>
    </row>
    <row r="501" spans="2:5" s="146" customFormat="1" x14ac:dyDescent="0.25">
      <c r="B501" s="176">
        <v>45454</v>
      </c>
      <c r="C501" s="171">
        <v>1000.0027</v>
      </c>
      <c r="D501" s="163">
        <v>0.16919999999999999</v>
      </c>
      <c r="E501" s="163">
        <v>0.16919999999999999</v>
      </c>
    </row>
    <row r="502" spans="2:5" s="146" customFormat="1" x14ac:dyDescent="0.25">
      <c r="B502" s="176">
        <v>45455</v>
      </c>
      <c r="C502" s="171">
        <v>1000.0028</v>
      </c>
      <c r="D502" s="163">
        <v>0.1724</v>
      </c>
      <c r="E502" s="163">
        <v>0.1724</v>
      </c>
    </row>
    <row r="503" spans="2:5" s="146" customFormat="1" x14ac:dyDescent="0.25">
      <c r="B503" s="176">
        <v>45456</v>
      </c>
      <c r="C503" s="171">
        <v>1000.003</v>
      </c>
      <c r="D503" s="163">
        <v>0.17069999999999999</v>
      </c>
      <c r="E503" s="163">
        <v>0.17069999999999999</v>
      </c>
    </row>
    <row r="504" spans="2:5" s="146" customFormat="1" x14ac:dyDescent="0.25">
      <c r="B504" s="176">
        <v>45457</v>
      </c>
      <c r="C504" s="171">
        <v>1000.0036</v>
      </c>
      <c r="D504" s="163">
        <v>0.1807</v>
      </c>
      <c r="E504" s="163">
        <v>0.1807</v>
      </c>
    </row>
    <row r="505" spans="2:5" s="146" customFormat="1" x14ac:dyDescent="0.25">
      <c r="B505" s="176">
        <v>45458</v>
      </c>
      <c r="C505" s="171">
        <v>1000.0038</v>
      </c>
      <c r="D505" s="163">
        <v>0.17699999999999999</v>
      </c>
      <c r="E505" s="163">
        <v>0.17699999999999999</v>
      </c>
    </row>
    <row r="506" spans="2:5" s="146" customFormat="1" x14ac:dyDescent="0.25">
      <c r="B506" s="176">
        <v>45459</v>
      </c>
      <c r="C506" s="171">
        <v>1000.0039</v>
      </c>
      <c r="D506" s="163">
        <v>0.17699999999999999</v>
      </c>
      <c r="E506" s="163">
        <v>0.17699999999999999</v>
      </c>
    </row>
    <row r="507" spans="2:5" s="146" customFormat="1" x14ac:dyDescent="0.25">
      <c r="B507" s="176">
        <v>45460</v>
      </c>
      <c r="C507" s="171">
        <v>1000.004</v>
      </c>
      <c r="D507" s="163">
        <v>0.1769</v>
      </c>
      <c r="E507" s="163">
        <v>0.1769</v>
      </c>
    </row>
    <row r="508" spans="2:5" s="146" customFormat="1" x14ac:dyDescent="0.25">
      <c r="B508" s="176">
        <v>45461</v>
      </c>
      <c r="C508" s="171">
        <v>1000.0032</v>
      </c>
      <c r="D508" s="163">
        <v>0.17749999999999999</v>
      </c>
      <c r="E508" s="163">
        <v>0.17749999999999999</v>
      </c>
    </row>
    <row r="509" spans="2:5" s="146" customFormat="1" x14ac:dyDescent="0.25">
      <c r="B509" s="176">
        <v>45462</v>
      </c>
      <c r="C509" s="171">
        <v>1000.0045</v>
      </c>
      <c r="D509" s="163">
        <v>0.1739</v>
      </c>
      <c r="E509" s="163">
        <v>0.1739</v>
      </c>
    </row>
    <row r="510" spans="2:5" s="146" customFormat="1" x14ac:dyDescent="0.25">
      <c r="B510" s="176">
        <v>45463</v>
      </c>
      <c r="C510" s="171">
        <v>1000.0048</v>
      </c>
      <c r="D510" s="163">
        <v>0.1754</v>
      </c>
      <c r="E510" s="163">
        <v>0.1754</v>
      </c>
    </row>
    <row r="511" spans="2:5" s="146" customFormat="1" x14ac:dyDescent="0.25">
      <c r="B511" s="176">
        <v>45464</v>
      </c>
      <c r="C511" s="171">
        <v>1000.0047</v>
      </c>
      <c r="D511" s="163">
        <v>0.17660000000000001</v>
      </c>
      <c r="E511" s="163">
        <v>0.17660000000000001</v>
      </c>
    </row>
    <row r="512" spans="2:5" s="146" customFormat="1" x14ac:dyDescent="0.25">
      <c r="B512" s="176">
        <v>45465</v>
      </c>
      <c r="C512" s="171">
        <v>1000.0048</v>
      </c>
      <c r="D512" s="163">
        <v>0.1769</v>
      </c>
      <c r="E512" s="163">
        <v>0.1769</v>
      </c>
    </row>
    <row r="513" spans="2:5" s="146" customFormat="1" x14ac:dyDescent="0.25">
      <c r="B513" s="176">
        <v>45466</v>
      </c>
      <c r="C513" s="171">
        <v>1000.0048</v>
      </c>
      <c r="D513" s="163">
        <v>0.1769</v>
      </c>
      <c r="E513" s="163">
        <v>0.1769</v>
      </c>
    </row>
    <row r="514" spans="2:5" s="146" customFormat="1" x14ac:dyDescent="0.25">
      <c r="B514" s="176">
        <v>45467</v>
      </c>
      <c r="C514" s="171">
        <v>1000.0019</v>
      </c>
      <c r="D514" s="163">
        <v>0.1774</v>
      </c>
      <c r="E514" s="163">
        <v>0.1774</v>
      </c>
    </row>
    <row r="515" spans="2:5" s="146" customFormat="1" x14ac:dyDescent="0.25">
      <c r="B515" s="176">
        <v>45468</v>
      </c>
      <c r="C515" s="171">
        <v>1000.0021</v>
      </c>
      <c r="D515" s="163">
        <v>0.17269999999999999</v>
      </c>
      <c r="E515" s="163">
        <v>0.17269999999999999</v>
      </c>
    </row>
    <row r="516" spans="2:5" s="146" customFormat="1" x14ac:dyDescent="0.25">
      <c r="B516" s="176">
        <v>45469</v>
      </c>
      <c r="C516" s="171">
        <v>1000.0017</v>
      </c>
      <c r="D516" s="163">
        <v>0.17219999999999999</v>
      </c>
      <c r="E516" s="163">
        <v>0.17219999999999999</v>
      </c>
    </row>
    <row r="517" spans="2:5" s="146" customFormat="1" x14ac:dyDescent="0.25">
      <c r="B517" s="176">
        <v>45470</v>
      </c>
      <c r="C517" s="171">
        <v>1000</v>
      </c>
      <c r="D517" s="163">
        <v>0.17960000000000001</v>
      </c>
      <c r="E517" s="163">
        <v>0.17960000000000001</v>
      </c>
    </row>
    <row r="518" spans="2:5" s="146" customFormat="1" x14ac:dyDescent="0.25">
      <c r="B518" s="176">
        <v>45471</v>
      </c>
      <c r="C518" s="171">
        <v>1000.0051</v>
      </c>
      <c r="D518" s="163">
        <v>0.1774</v>
      </c>
      <c r="E518" s="163">
        <v>0.1774</v>
      </c>
    </row>
    <row r="519" spans="2:5" s="146" customFormat="1" x14ac:dyDescent="0.25">
      <c r="B519" s="176">
        <v>45472</v>
      </c>
      <c r="C519" s="171">
        <v>1000.0047</v>
      </c>
      <c r="D519" s="163">
        <v>0.17979999999999999</v>
      </c>
      <c r="E519" s="163">
        <v>0.17979999999999999</v>
      </c>
    </row>
    <row r="520" spans="2:5" s="146" customFormat="1" x14ac:dyDescent="0.25">
      <c r="B520" s="176">
        <v>45473</v>
      </c>
      <c r="C520" s="171">
        <v>1000.0044</v>
      </c>
      <c r="D520" s="163">
        <v>0.1797</v>
      </c>
      <c r="E520" s="163">
        <v>0.1797</v>
      </c>
    </row>
    <row r="521" spans="2:5" s="146" customFormat="1" x14ac:dyDescent="0.25">
      <c r="B521" s="178"/>
      <c r="C521" s="173"/>
      <c r="D521" s="170"/>
      <c r="E521" s="170"/>
    </row>
    <row r="523" spans="2:5" x14ac:dyDescent="0.25">
      <c r="B523" s="194" t="s">
        <v>1538</v>
      </c>
      <c r="C523" s="194"/>
      <c r="D523" s="194"/>
      <c r="E523" s="194"/>
    </row>
    <row r="524" spans="2:5" s="145" customFormat="1" ht="45" x14ac:dyDescent="0.2">
      <c r="B524" s="159" t="s">
        <v>1514</v>
      </c>
      <c r="C524" s="160" t="s">
        <v>1515</v>
      </c>
      <c r="D524" s="161" t="s">
        <v>1516</v>
      </c>
      <c r="E524" s="161" t="s">
        <v>1517</v>
      </c>
    </row>
    <row r="525" spans="2:5" x14ac:dyDescent="0.25">
      <c r="B525" s="162">
        <v>45293</v>
      </c>
      <c r="C525" s="163">
        <v>10.3758</v>
      </c>
      <c r="D525" s="163">
        <v>1.5599999999999999E-2</v>
      </c>
      <c r="E525" s="163">
        <v>1.5599999999999999E-2</v>
      </c>
    </row>
    <row r="526" spans="2:5" x14ac:dyDescent="0.25">
      <c r="B526" s="162">
        <v>45300</v>
      </c>
      <c r="C526" s="163">
        <v>10.3758</v>
      </c>
      <c r="D526" s="163">
        <v>1.46E-2</v>
      </c>
      <c r="E526" s="163">
        <v>1.46E-2</v>
      </c>
    </row>
    <row r="527" spans="2:5" x14ac:dyDescent="0.25">
      <c r="B527" s="162">
        <v>45307</v>
      </c>
      <c r="C527" s="163">
        <v>10.3758</v>
      </c>
      <c r="D527" s="163">
        <v>1.2500000000000001E-2</v>
      </c>
      <c r="E527" s="163">
        <v>1.2500000000000001E-2</v>
      </c>
    </row>
    <row r="528" spans="2:5" x14ac:dyDescent="0.25">
      <c r="B528" s="162">
        <v>45314</v>
      </c>
      <c r="C528" s="163">
        <v>10.3758</v>
      </c>
      <c r="D528" s="163">
        <v>1.1900000000000001E-2</v>
      </c>
      <c r="E528" s="163">
        <v>1.1900000000000001E-2</v>
      </c>
    </row>
    <row r="529" spans="2:5" x14ac:dyDescent="0.25">
      <c r="B529" s="162">
        <v>45321</v>
      </c>
      <c r="C529" s="163">
        <v>10.3758</v>
      </c>
      <c r="D529" s="163">
        <v>1.11E-2</v>
      </c>
      <c r="E529" s="163">
        <v>1.11E-2</v>
      </c>
    </row>
    <row r="530" spans="2:5" x14ac:dyDescent="0.25">
      <c r="B530" s="162">
        <v>45328</v>
      </c>
      <c r="C530" s="163">
        <v>10.3758</v>
      </c>
      <c r="D530" s="163">
        <v>1.46E-2</v>
      </c>
      <c r="E530" s="163">
        <v>1.46E-2</v>
      </c>
    </row>
    <row r="531" spans="2:5" x14ac:dyDescent="0.25">
      <c r="B531" s="162">
        <v>45335</v>
      </c>
      <c r="C531" s="163">
        <v>10.3758</v>
      </c>
      <c r="D531" s="163">
        <v>1.24E-2</v>
      </c>
      <c r="E531" s="163">
        <v>1.24E-2</v>
      </c>
    </row>
    <row r="532" spans="2:5" x14ac:dyDescent="0.25">
      <c r="B532" s="162">
        <v>45342</v>
      </c>
      <c r="C532" s="163">
        <v>10.3758</v>
      </c>
      <c r="D532" s="163">
        <v>1.43E-2</v>
      </c>
      <c r="E532" s="163">
        <v>1.43E-2</v>
      </c>
    </row>
    <row r="533" spans="2:5" x14ac:dyDescent="0.25">
      <c r="B533" s="162">
        <v>45349</v>
      </c>
      <c r="C533" s="163">
        <v>10.3758</v>
      </c>
      <c r="D533" s="163">
        <v>1.49E-2</v>
      </c>
      <c r="E533" s="163">
        <v>1.49E-2</v>
      </c>
    </row>
    <row r="534" spans="2:5" x14ac:dyDescent="0.25">
      <c r="B534" s="162">
        <v>45356</v>
      </c>
      <c r="C534" s="163">
        <v>10.3758</v>
      </c>
      <c r="D534" s="163">
        <v>1.49E-2</v>
      </c>
      <c r="E534" s="163">
        <v>1.49E-2</v>
      </c>
    </row>
    <row r="535" spans="2:5" x14ac:dyDescent="0.25">
      <c r="B535" s="162">
        <v>45363</v>
      </c>
      <c r="C535" s="163">
        <v>10.3758</v>
      </c>
      <c r="D535" s="163">
        <v>1.4500000000000001E-2</v>
      </c>
      <c r="E535" s="163">
        <v>1.4500000000000001E-2</v>
      </c>
    </row>
    <row r="536" spans="2:5" x14ac:dyDescent="0.25">
      <c r="B536" s="162">
        <v>45370</v>
      </c>
      <c r="C536" s="163">
        <v>10.3758</v>
      </c>
      <c r="D536" s="163">
        <v>1.26E-2</v>
      </c>
      <c r="E536" s="163">
        <v>1.26E-2</v>
      </c>
    </row>
    <row r="537" spans="2:5" x14ac:dyDescent="0.25">
      <c r="B537" s="162">
        <v>45377</v>
      </c>
      <c r="C537" s="163">
        <v>10.3758</v>
      </c>
      <c r="D537" s="163">
        <v>1.23E-2</v>
      </c>
      <c r="E537" s="163">
        <v>1.23E-2</v>
      </c>
    </row>
    <row r="538" spans="2:5" x14ac:dyDescent="0.25">
      <c r="B538" s="162">
        <v>45384</v>
      </c>
      <c r="C538" s="163">
        <v>10.3758</v>
      </c>
      <c r="D538" s="163">
        <v>2.2100000000000002E-2</v>
      </c>
      <c r="E538" s="163">
        <v>2.2100000000000002E-2</v>
      </c>
    </row>
    <row r="539" spans="2:5" x14ac:dyDescent="0.25">
      <c r="B539" s="162">
        <v>45392</v>
      </c>
      <c r="C539" s="163">
        <v>10.3758</v>
      </c>
      <c r="D539" s="163">
        <v>1.89E-2</v>
      </c>
      <c r="E539" s="163">
        <v>1.89E-2</v>
      </c>
    </row>
    <row r="540" spans="2:5" x14ac:dyDescent="0.25">
      <c r="B540" s="162">
        <v>45398</v>
      </c>
      <c r="C540" s="163">
        <v>10.3758</v>
      </c>
      <c r="D540" s="163">
        <v>1.0999999999999999E-2</v>
      </c>
      <c r="E540" s="163">
        <v>1.0999999999999999E-2</v>
      </c>
    </row>
    <row r="541" spans="2:5" x14ac:dyDescent="0.25">
      <c r="B541" s="162">
        <v>45405</v>
      </c>
      <c r="C541" s="163">
        <v>10.3758</v>
      </c>
      <c r="D541" s="163">
        <v>1.18E-2</v>
      </c>
      <c r="E541" s="163">
        <v>1.18E-2</v>
      </c>
    </row>
    <row r="542" spans="2:5" x14ac:dyDescent="0.25">
      <c r="B542" s="162">
        <v>45412</v>
      </c>
      <c r="C542" s="163">
        <v>10.3758</v>
      </c>
      <c r="D542" s="163">
        <v>8.8999999999999999E-3</v>
      </c>
      <c r="E542" s="163">
        <v>8.8999999999999999E-3</v>
      </c>
    </row>
    <row r="543" spans="2:5" x14ac:dyDescent="0.25">
      <c r="B543" s="162">
        <v>45419</v>
      </c>
      <c r="C543" s="163">
        <v>10.3758</v>
      </c>
      <c r="D543" s="163">
        <v>1.3599999999999999E-2</v>
      </c>
      <c r="E543" s="163">
        <v>1.3599999999999999E-2</v>
      </c>
    </row>
    <row r="544" spans="2:5" x14ac:dyDescent="0.25">
      <c r="B544" s="162">
        <v>45426</v>
      </c>
      <c r="C544" s="163">
        <v>10.3758</v>
      </c>
      <c r="D544" s="163">
        <v>1.1900000000000001E-2</v>
      </c>
      <c r="E544" s="163">
        <v>1.1900000000000001E-2</v>
      </c>
    </row>
    <row r="545" spans="2:5" x14ac:dyDescent="0.25">
      <c r="B545" s="162">
        <v>45433</v>
      </c>
      <c r="C545" s="163">
        <v>10.3758</v>
      </c>
      <c r="D545" s="163">
        <v>1.37E-2</v>
      </c>
      <c r="E545" s="163">
        <v>1.37E-2</v>
      </c>
    </row>
    <row r="546" spans="2:5" x14ac:dyDescent="0.25">
      <c r="B546" s="162">
        <v>45440</v>
      </c>
      <c r="C546" s="163">
        <v>10.3758</v>
      </c>
      <c r="D546" s="163">
        <v>1.18E-2</v>
      </c>
      <c r="E546" s="163">
        <v>1.18E-2</v>
      </c>
    </row>
    <row r="547" spans="2:5" x14ac:dyDescent="0.25">
      <c r="B547" s="162">
        <v>45447</v>
      </c>
      <c r="C547" s="163">
        <v>10.3758</v>
      </c>
      <c r="D547" s="163">
        <v>1.1599999999999999E-2</v>
      </c>
      <c r="E547" s="163">
        <v>1.1599999999999999E-2</v>
      </c>
    </row>
    <row r="548" spans="2:5" x14ac:dyDescent="0.25">
      <c r="B548" s="162">
        <v>45454</v>
      </c>
      <c r="C548" s="163">
        <v>10.3758</v>
      </c>
      <c r="D548" s="163">
        <v>1.3899999999999999E-2</v>
      </c>
      <c r="E548" s="163">
        <v>1.3899999999999999E-2</v>
      </c>
    </row>
    <row r="549" spans="2:5" x14ac:dyDescent="0.25">
      <c r="B549" s="162">
        <v>45461</v>
      </c>
      <c r="C549" s="163">
        <v>10.3758</v>
      </c>
      <c r="D549" s="163">
        <v>1.4500000000000001E-2</v>
      </c>
      <c r="E549" s="163">
        <v>1.4500000000000001E-2</v>
      </c>
    </row>
    <row r="550" spans="2:5" x14ac:dyDescent="0.25">
      <c r="B550" s="162">
        <v>45468</v>
      </c>
      <c r="C550" s="163">
        <v>10.3758</v>
      </c>
      <c r="D550" s="163">
        <v>1.2800000000000001E-2</v>
      </c>
      <c r="E550" s="163">
        <v>1.2800000000000001E-2</v>
      </c>
    </row>
    <row r="551" spans="2:5" x14ac:dyDescent="0.25">
      <c r="B551" s="169"/>
      <c r="C551" s="170"/>
      <c r="D551" s="170"/>
      <c r="E551" s="170"/>
    </row>
    <row r="552" spans="2:5" x14ac:dyDescent="0.25">
      <c r="B552" s="194" t="s">
        <v>1539</v>
      </c>
      <c r="C552" s="194"/>
      <c r="D552" s="194"/>
      <c r="E552" s="194"/>
    </row>
    <row r="553" spans="2:5" s="145" customFormat="1" ht="45" x14ac:dyDescent="0.2">
      <c r="B553" s="159" t="s">
        <v>1514</v>
      </c>
      <c r="C553" s="160" t="s">
        <v>1515</v>
      </c>
      <c r="D553" s="161" t="s">
        <v>1516</v>
      </c>
      <c r="E553" s="161" t="s">
        <v>1517</v>
      </c>
    </row>
    <row r="554" spans="2:5" x14ac:dyDescent="0.25">
      <c r="B554" s="162">
        <v>45293</v>
      </c>
      <c r="C554" s="163">
        <v>10.4023</v>
      </c>
      <c r="D554" s="163">
        <v>1.7299999999999999E-2</v>
      </c>
      <c r="E554" s="163">
        <v>1.7299999999999999E-2</v>
      </c>
    </row>
    <row r="555" spans="2:5" x14ac:dyDescent="0.25">
      <c r="B555" s="162">
        <v>45300</v>
      </c>
      <c r="C555" s="163">
        <v>10.4023</v>
      </c>
      <c r="D555" s="163">
        <v>1.6400000000000001E-2</v>
      </c>
      <c r="E555" s="163">
        <v>1.6400000000000001E-2</v>
      </c>
    </row>
    <row r="556" spans="2:5" x14ac:dyDescent="0.25">
      <c r="B556" s="162">
        <v>45307</v>
      </c>
      <c r="C556" s="163">
        <v>10.4023</v>
      </c>
      <c r="D556" s="163">
        <v>1.4200000000000001E-2</v>
      </c>
      <c r="E556" s="163">
        <v>1.4200000000000001E-2</v>
      </c>
    </row>
    <row r="557" spans="2:5" x14ac:dyDescent="0.25">
      <c r="B557" s="162">
        <v>45314</v>
      </c>
      <c r="C557" s="163">
        <v>10.4023</v>
      </c>
      <c r="D557" s="163">
        <v>1.3599999999999999E-2</v>
      </c>
      <c r="E557" s="163">
        <v>1.3599999999999999E-2</v>
      </c>
    </row>
    <row r="558" spans="2:5" x14ac:dyDescent="0.25">
      <c r="B558" s="162">
        <v>45321</v>
      </c>
      <c r="C558" s="163">
        <v>10.4023</v>
      </c>
      <c r="D558" s="163">
        <v>1.29E-2</v>
      </c>
      <c r="E558" s="163">
        <v>1.29E-2</v>
      </c>
    </row>
    <row r="559" spans="2:5" x14ac:dyDescent="0.25">
      <c r="B559" s="162">
        <v>45328</v>
      </c>
      <c r="C559" s="163">
        <v>10.4023</v>
      </c>
      <c r="D559" s="163">
        <v>1.6299999999999999E-2</v>
      </c>
      <c r="E559" s="163">
        <v>1.6299999999999999E-2</v>
      </c>
    </row>
    <row r="560" spans="2:5" x14ac:dyDescent="0.25">
      <c r="B560" s="162">
        <v>45335</v>
      </c>
      <c r="C560" s="163">
        <v>10.4023</v>
      </c>
      <c r="D560" s="163">
        <v>1.41E-2</v>
      </c>
      <c r="E560" s="163">
        <v>1.41E-2</v>
      </c>
    </row>
    <row r="561" spans="2:5" x14ac:dyDescent="0.25">
      <c r="B561" s="162">
        <v>45342</v>
      </c>
      <c r="C561" s="163">
        <v>10.4023</v>
      </c>
      <c r="D561" s="163">
        <v>1.61E-2</v>
      </c>
      <c r="E561" s="163">
        <v>1.61E-2</v>
      </c>
    </row>
    <row r="562" spans="2:5" x14ac:dyDescent="0.25">
      <c r="B562" s="162">
        <v>45349</v>
      </c>
      <c r="C562" s="163">
        <v>10.4023</v>
      </c>
      <c r="D562" s="163">
        <v>1.66E-2</v>
      </c>
      <c r="E562" s="163">
        <v>1.66E-2</v>
      </c>
    </row>
    <row r="563" spans="2:5" x14ac:dyDescent="0.25">
      <c r="B563" s="162">
        <v>45356</v>
      </c>
      <c r="C563" s="163">
        <v>10.4023</v>
      </c>
      <c r="D563" s="163">
        <v>1.67E-2</v>
      </c>
      <c r="E563" s="163">
        <v>1.67E-2</v>
      </c>
    </row>
    <row r="564" spans="2:5" x14ac:dyDescent="0.25">
      <c r="B564" s="162">
        <v>45363</v>
      </c>
      <c r="C564" s="163">
        <v>10.4023</v>
      </c>
      <c r="D564" s="163">
        <v>1.6199999999999999E-2</v>
      </c>
      <c r="E564" s="163">
        <v>1.6199999999999999E-2</v>
      </c>
    </row>
    <row r="565" spans="2:5" x14ac:dyDescent="0.25">
      <c r="B565" s="162">
        <v>45370</v>
      </c>
      <c r="C565" s="163">
        <v>10.4023</v>
      </c>
      <c r="D565" s="163">
        <v>1.3299999999999999E-2</v>
      </c>
      <c r="E565" s="163">
        <v>1.3299999999999999E-2</v>
      </c>
    </row>
    <row r="566" spans="2:5" x14ac:dyDescent="0.25">
      <c r="B566" s="162">
        <v>45377</v>
      </c>
      <c r="C566" s="163">
        <v>10.4023</v>
      </c>
      <c r="D566" s="163">
        <v>9.2999999999999992E-3</v>
      </c>
      <c r="E566" s="163">
        <v>9.2999999999999992E-3</v>
      </c>
    </row>
    <row r="567" spans="2:5" x14ac:dyDescent="0.25">
      <c r="B567" s="162">
        <v>45384</v>
      </c>
      <c r="C567" s="163">
        <v>10.4023</v>
      </c>
      <c r="D567" s="163">
        <v>2.3699999999999999E-2</v>
      </c>
      <c r="E567" s="163">
        <v>2.3699999999999999E-2</v>
      </c>
    </row>
    <row r="568" spans="2:5" x14ac:dyDescent="0.25">
      <c r="B568" s="162">
        <v>45392</v>
      </c>
      <c r="C568" s="163">
        <v>10.4023</v>
      </c>
      <c r="D568" s="163">
        <v>2.1000000000000001E-2</v>
      </c>
      <c r="E568" s="163">
        <v>2.1000000000000001E-2</v>
      </c>
    </row>
    <row r="569" spans="2:5" x14ac:dyDescent="0.25">
      <c r="B569" s="162">
        <v>45398</v>
      </c>
      <c r="C569" s="163">
        <v>10.4023</v>
      </c>
      <c r="D569" s="163">
        <v>1.29E-2</v>
      </c>
      <c r="E569" s="163">
        <v>1.29E-2</v>
      </c>
    </row>
    <row r="570" spans="2:5" x14ac:dyDescent="0.25">
      <c r="B570" s="162">
        <v>45405</v>
      </c>
      <c r="C570" s="163">
        <v>10.4023</v>
      </c>
      <c r="D570" s="163">
        <v>1.35E-2</v>
      </c>
      <c r="E570" s="163">
        <v>1.35E-2</v>
      </c>
    </row>
    <row r="571" spans="2:5" x14ac:dyDescent="0.25">
      <c r="B571" s="162">
        <v>45412</v>
      </c>
      <c r="C571" s="163">
        <v>10.4023</v>
      </c>
      <c r="D571" s="163">
        <v>1.0500000000000001E-2</v>
      </c>
      <c r="E571" s="163">
        <v>1.0500000000000001E-2</v>
      </c>
    </row>
    <row r="572" spans="2:5" x14ac:dyDescent="0.25">
      <c r="B572" s="162">
        <v>45419</v>
      </c>
      <c r="C572" s="163">
        <v>10.4023</v>
      </c>
      <c r="D572" s="163">
        <v>1.5100000000000001E-2</v>
      </c>
      <c r="E572" s="163">
        <v>1.5100000000000001E-2</v>
      </c>
    </row>
    <row r="573" spans="2:5" x14ac:dyDescent="0.25">
      <c r="B573" s="162">
        <v>45426</v>
      </c>
      <c r="C573" s="163">
        <v>10.4023</v>
      </c>
      <c r="D573" s="163">
        <v>1.3599999999999999E-2</v>
      </c>
      <c r="E573" s="163">
        <v>1.3599999999999999E-2</v>
      </c>
    </row>
    <row r="574" spans="2:5" x14ac:dyDescent="0.25">
      <c r="B574" s="162">
        <v>45433</v>
      </c>
      <c r="C574" s="163">
        <v>10.4023</v>
      </c>
      <c r="D574" s="163">
        <v>1.5299999999999999E-2</v>
      </c>
      <c r="E574" s="163">
        <v>1.5299999999999999E-2</v>
      </c>
    </row>
    <row r="575" spans="2:5" x14ac:dyDescent="0.25">
      <c r="B575" s="162">
        <v>45440</v>
      </c>
      <c r="C575" s="163">
        <v>10.4023</v>
      </c>
      <c r="D575" s="163">
        <v>1.35E-2</v>
      </c>
      <c r="E575" s="163">
        <v>1.35E-2</v>
      </c>
    </row>
    <row r="576" spans="2:5" x14ac:dyDescent="0.25">
      <c r="B576" s="162">
        <v>45447</v>
      </c>
      <c r="C576" s="163">
        <v>10.4023</v>
      </c>
      <c r="D576" s="163">
        <v>1.3100000000000001E-2</v>
      </c>
      <c r="E576" s="163">
        <v>1.3100000000000001E-2</v>
      </c>
    </row>
    <row r="577" spans="2:5" x14ac:dyDescent="0.25">
      <c r="B577" s="162">
        <v>45454</v>
      </c>
      <c r="C577" s="163">
        <v>10.4023</v>
      </c>
      <c r="D577" s="163">
        <v>1.5599999999999999E-2</v>
      </c>
      <c r="E577" s="163">
        <v>1.5599999999999999E-2</v>
      </c>
    </row>
    <row r="578" spans="2:5" x14ac:dyDescent="0.25">
      <c r="B578" s="162">
        <v>45461</v>
      </c>
      <c r="C578" s="163">
        <v>10.4023</v>
      </c>
      <c r="D578" s="163">
        <v>1.61E-2</v>
      </c>
      <c r="E578" s="163">
        <v>1.61E-2</v>
      </c>
    </row>
    <row r="579" spans="2:5" x14ac:dyDescent="0.25">
      <c r="B579" s="162">
        <v>45468</v>
      </c>
      <c r="C579" s="163">
        <v>10.4023</v>
      </c>
      <c r="D579" s="163">
        <v>1.5100000000000001E-2</v>
      </c>
      <c r="E579" s="163">
        <v>1.5100000000000001E-2</v>
      </c>
    </row>
    <row r="581" spans="2:5" x14ac:dyDescent="0.25">
      <c r="B581" s="105" t="s">
        <v>1540</v>
      </c>
      <c r="C581" s="195" t="s">
        <v>1541</v>
      </c>
      <c r="D581" s="195"/>
      <c r="E581" s="195"/>
    </row>
  </sheetData>
  <mergeCells count="17">
    <mergeCell ref="B143:E143"/>
    <mergeCell ref="B1:E1"/>
    <mergeCell ref="B10:E10"/>
    <mergeCell ref="B19:E19"/>
    <mergeCell ref="B28:E28"/>
    <mergeCell ref="B37:E37"/>
    <mergeCell ref="B67:E67"/>
    <mergeCell ref="B97:E97"/>
    <mergeCell ref="B106:E106"/>
    <mergeCell ref="B115:E115"/>
    <mergeCell ref="B125:E125"/>
    <mergeCell ref="B134:E134"/>
    <mergeCell ref="B152:E152"/>
    <mergeCell ref="B337:E337"/>
    <mergeCell ref="B523:E523"/>
    <mergeCell ref="B552:E552"/>
    <mergeCell ref="C581:E58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0BDAF-8429-4D1E-89FF-BD1BD55653A0}">
  <sheetPr codeName="Sheet63"/>
  <dimension ref="A1:CB129"/>
  <sheetViews>
    <sheetView workbookViewId="0">
      <selection activeCell="C20" sqref="C20"/>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21.42578125" style="11" customWidth="1"/>
    <col min="6" max="6" width="29" style="13" bestFit="1" customWidth="1"/>
    <col min="7" max="7" width="18.140625" style="13" bestFit="1" customWidth="1"/>
    <col min="8" max="8" width="9.140625" style="13" bestFit="1" customWidth="1"/>
    <col min="9" max="16384" width="9.140625" style="11"/>
  </cols>
  <sheetData>
    <row r="1" spans="1:9" x14ac:dyDescent="0.25">
      <c r="A1" s="45" t="s">
        <v>0</v>
      </c>
      <c r="B1" s="197" t="s">
        <v>124</v>
      </c>
      <c r="C1" s="197"/>
      <c r="D1" s="197"/>
      <c r="E1" s="197"/>
    </row>
    <row r="3" spans="1:9" ht="15" customHeight="1" x14ac:dyDescent="0.25">
      <c r="B3" s="1" t="s">
        <v>124</v>
      </c>
      <c r="C3" s="198"/>
      <c r="D3" s="199"/>
    </row>
    <row r="4" spans="1:9" ht="15" customHeight="1" x14ac:dyDescent="0.25">
      <c r="B4" s="2" t="s">
        <v>1480</v>
      </c>
      <c r="C4" s="198"/>
      <c r="D4" s="199"/>
    </row>
    <row r="5" spans="1:9" ht="15" customHeight="1" x14ac:dyDescent="0.25">
      <c r="B5" s="2" t="s">
        <v>127</v>
      </c>
      <c r="C5" s="198"/>
      <c r="D5" s="199"/>
    </row>
    <row r="6" spans="1:9" ht="15" customHeight="1" x14ac:dyDescent="0.25">
      <c r="B6" s="2" t="s">
        <v>128</v>
      </c>
      <c r="C6" s="198"/>
      <c r="D6" s="199"/>
    </row>
    <row r="7" spans="1:9" ht="22.5" customHeight="1" x14ac:dyDescent="0.25">
      <c r="B7" s="2" t="s">
        <v>1481</v>
      </c>
      <c r="C7" s="198"/>
      <c r="D7" s="199"/>
    </row>
    <row r="8" spans="1:9" ht="30" customHeight="1" x14ac:dyDescent="0.25">
      <c r="B8" s="2" t="s">
        <v>130</v>
      </c>
      <c r="C8" s="14" t="s">
        <v>131</v>
      </c>
      <c r="D8" s="14" t="s">
        <v>132</v>
      </c>
    </row>
    <row r="9" spans="1:9" ht="12.75" customHeight="1" x14ac:dyDescent="0.25"/>
    <row r="10" spans="1:9" ht="12.75" customHeight="1" x14ac:dyDescent="0.25"/>
    <row r="11" spans="1:9" x14ac:dyDescent="0.25">
      <c r="B11" s="11" t="s">
        <v>144</v>
      </c>
    </row>
    <row r="13" spans="1:9" x14ac:dyDescent="0.25">
      <c r="B13" s="37" t="s">
        <v>133</v>
      </c>
      <c r="C13" s="38" t="s">
        <v>134</v>
      </c>
      <c r="D13" s="37" t="s">
        <v>135</v>
      </c>
      <c r="E13" s="37" t="s">
        <v>136</v>
      </c>
      <c r="F13" s="36" t="s">
        <v>145</v>
      </c>
      <c r="G13" s="36" t="s">
        <v>146</v>
      </c>
      <c r="H13" s="36" t="s">
        <v>147</v>
      </c>
      <c r="I13" s="17" t="s">
        <v>148</v>
      </c>
    </row>
    <row r="14" spans="1:9" x14ac:dyDescent="0.25">
      <c r="B14" s="17" t="s">
        <v>137</v>
      </c>
    </row>
    <row r="15" spans="1:9" x14ac:dyDescent="0.25">
      <c r="B15" s="17" t="s">
        <v>138</v>
      </c>
    </row>
    <row r="16" spans="1:9" x14ac:dyDescent="0.25">
      <c r="B16" s="11" t="s">
        <v>113</v>
      </c>
      <c r="C16" s="21" t="s">
        <v>139</v>
      </c>
      <c r="D16" s="11" t="s">
        <v>149</v>
      </c>
      <c r="E16" s="11" t="s">
        <v>150</v>
      </c>
      <c r="F16" s="13">
        <v>49610583</v>
      </c>
      <c r="G16" s="13">
        <v>4321.08</v>
      </c>
      <c r="H16" s="13">
        <v>99.52</v>
      </c>
    </row>
    <row r="17" spans="2:8" x14ac:dyDescent="0.25">
      <c r="B17" s="17" t="s">
        <v>151</v>
      </c>
      <c r="C17" s="25"/>
      <c r="D17" s="17"/>
      <c r="E17" s="17"/>
      <c r="F17" s="23"/>
      <c r="G17" s="23">
        <f>SUM(G13:G16)</f>
        <v>4321.08</v>
      </c>
      <c r="H17" s="23">
        <f>SUM(H13:H16)</f>
        <v>99.52</v>
      </c>
    </row>
    <row r="18" spans="2:8" x14ac:dyDescent="0.25">
      <c r="B18" s="17" t="s">
        <v>152</v>
      </c>
      <c r="C18" s="25"/>
      <c r="D18" s="17"/>
      <c r="E18" s="17"/>
      <c r="F18" s="23"/>
      <c r="G18" s="23">
        <v>29.73</v>
      </c>
      <c r="H18" s="23">
        <v>0.68</v>
      </c>
    </row>
    <row r="19" spans="2:8" x14ac:dyDescent="0.25">
      <c r="B19" s="17" t="s">
        <v>153</v>
      </c>
      <c r="C19" s="25"/>
      <c r="D19" s="17"/>
      <c r="E19" s="17"/>
      <c r="F19" s="23"/>
      <c r="G19" s="23">
        <v>4350.8099999999995</v>
      </c>
      <c r="H19" s="23">
        <v>100.2</v>
      </c>
    </row>
    <row r="20" spans="2:8" x14ac:dyDescent="0.25">
      <c r="B20" s="17" t="s">
        <v>154</v>
      </c>
      <c r="C20" s="25"/>
      <c r="D20" s="17"/>
      <c r="E20" s="17"/>
      <c r="F20" s="23"/>
      <c r="G20" s="23">
        <v>-9.0468873100003115</v>
      </c>
      <c r="H20" s="23">
        <v>-0.20000000000000284</v>
      </c>
    </row>
    <row r="21" spans="2:8" x14ac:dyDescent="0.25">
      <c r="B21" s="17" t="s">
        <v>155</v>
      </c>
      <c r="C21" s="25"/>
      <c r="D21" s="17"/>
      <c r="E21" s="17"/>
      <c r="F21" s="23"/>
      <c r="G21" s="23">
        <v>4341.7631126899996</v>
      </c>
      <c r="H21" s="23">
        <v>100</v>
      </c>
    </row>
    <row r="22" spans="2:8" x14ac:dyDescent="0.25">
      <c r="B22" s="11" t="s">
        <v>156</v>
      </c>
    </row>
    <row r="23" spans="2:8" x14ac:dyDescent="0.25">
      <c r="B23" s="11" t="s">
        <v>157</v>
      </c>
    </row>
    <row r="24" spans="2:8" x14ac:dyDescent="0.25">
      <c r="B24" s="11" t="s">
        <v>158</v>
      </c>
      <c r="C24" s="21" t="s">
        <v>159</v>
      </c>
    </row>
    <row r="26" spans="2:8" x14ac:dyDescent="0.25">
      <c r="B26" s="35" t="s">
        <v>160</v>
      </c>
      <c r="C26" s="21" t="s">
        <v>161</v>
      </c>
    </row>
    <row r="27" spans="2:8" x14ac:dyDescent="0.25">
      <c r="B27" s="17"/>
    </row>
    <row r="28" spans="2:8" x14ac:dyDescent="0.25">
      <c r="B28" s="17" t="s">
        <v>162</v>
      </c>
      <c r="C28" s="21" t="s">
        <v>161</v>
      </c>
    </row>
    <row r="29" spans="2:8" x14ac:dyDescent="0.25">
      <c r="B29" s="17" t="s">
        <v>163</v>
      </c>
      <c r="C29" s="21" t="s">
        <v>161</v>
      </c>
    </row>
    <row r="30" spans="2:8" x14ac:dyDescent="0.25">
      <c r="B30" s="17" t="s">
        <v>164</v>
      </c>
      <c r="C30" s="21" t="s">
        <v>165</v>
      </c>
    </row>
    <row r="31" spans="2:8" x14ac:dyDescent="0.25">
      <c r="B31" s="17" t="s">
        <v>166</v>
      </c>
      <c r="C31" s="25"/>
    </row>
    <row r="32" spans="2:8" x14ac:dyDescent="0.25">
      <c r="B32" s="17" t="s">
        <v>167</v>
      </c>
      <c r="C32" s="25"/>
    </row>
    <row r="33" spans="2:7" x14ac:dyDescent="0.25">
      <c r="B33" s="17" t="s">
        <v>168</v>
      </c>
      <c r="C33" s="25"/>
    </row>
    <row r="34" spans="2:7" x14ac:dyDescent="0.25">
      <c r="B34" s="17" t="s">
        <v>169</v>
      </c>
      <c r="C34" s="25"/>
    </row>
    <row r="35" spans="2:7" x14ac:dyDescent="0.25">
      <c r="B35" s="17" t="s">
        <v>170</v>
      </c>
      <c r="C35" s="25"/>
    </row>
    <row r="37" spans="2:7" x14ac:dyDescent="0.25">
      <c r="B37" s="3" t="s">
        <v>171</v>
      </c>
      <c r="C37" s="4"/>
      <c r="D37" s="3"/>
    </row>
    <row r="38" spans="2:7" ht="30" x14ac:dyDescent="0.25">
      <c r="B38" s="6" t="s">
        <v>172</v>
      </c>
      <c r="C38" s="5" t="s">
        <v>173</v>
      </c>
      <c r="D38" s="6" t="s">
        <v>174</v>
      </c>
    </row>
    <row r="39" spans="2:7" x14ac:dyDescent="0.25">
      <c r="B39" s="3" t="s">
        <v>161</v>
      </c>
      <c r="C39" s="4" t="s">
        <v>161</v>
      </c>
      <c r="D39" s="3" t="s">
        <v>161</v>
      </c>
    </row>
    <row r="41" spans="2:7" x14ac:dyDescent="0.25">
      <c r="B41" s="8" t="s">
        <v>175</v>
      </c>
      <c r="C41" s="33">
        <v>45473</v>
      </c>
      <c r="D41" s="3"/>
      <c r="E41" s="26"/>
      <c r="F41" s="32"/>
    </row>
    <row r="42" spans="2:7" x14ac:dyDescent="0.25">
      <c r="B42" s="8" t="s">
        <v>176</v>
      </c>
      <c r="C42" s="9" t="s">
        <v>177</v>
      </c>
      <c r="D42" s="8" t="s">
        <v>178</v>
      </c>
      <c r="E42" s="27" t="s">
        <v>179</v>
      </c>
      <c r="F42" s="24" t="s">
        <v>180</v>
      </c>
      <c r="G42" s="23"/>
    </row>
    <row r="43" spans="2:7" x14ac:dyDescent="0.25">
      <c r="B43" s="30" t="s">
        <v>161</v>
      </c>
      <c r="C43" s="31" t="s">
        <v>161</v>
      </c>
      <c r="D43" s="30" t="s">
        <v>161</v>
      </c>
      <c r="E43" s="29" t="s">
        <v>161</v>
      </c>
      <c r="F43" s="28" t="s">
        <v>161</v>
      </c>
    </row>
    <row r="46" spans="2:7" x14ac:dyDescent="0.25">
      <c r="B46" s="17" t="s">
        <v>181</v>
      </c>
    </row>
    <row r="47" spans="2:7" x14ac:dyDescent="0.25">
      <c r="B47" s="17"/>
    </row>
    <row r="48" spans="2:7" x14ac:dyDescent="0.25">
      <c r="B48" s="17" t="s">
        <v>182</v>
      </c>
    </row>
    <row r="49" spans="2:7" x14ac:dyDescent="0.25">
      <c r="B49" s="8" t="s">
        <v>183</v>
      </c>
      <c r="C49" s="9" t="s">
        <v>184</v>
      </c>
      <c r="D49" s="17"/>
    </row>
    <row r="50" spans="2:7" x14ac:dyDescent="0.25">
      <c r="B50" s="3" t="s">
        <v>161</v>
      </c>
      <c r="C50" s="4" t="s">
        <v>161</v>
      </c>
    </row>
    <row r="52" spans="2:7" x14ac:dyDescent="0.25">
      <c r="B52" s="8" t="s">
        <v>185</v>
      </c>
      <c r="C52" s="9" t="s">
        <v>184</v>
      </c>
    </row>
    <row r="53" spans="2:7" x14ac:dyDescent="0.25">
      <c r="B53" s="3" t="s">
        <v>161</v>
      </c>
      <c r="C53" s="4" t="s">
        <v>161</v>
      </c>
    </row>
    <row r="55" spans="2:7" x14ac:dyDescent="0.25">
      <c r="B55" s="8" t="s">
        <v>161</v>
      </c>
      <c r="C55" s="9" t="s">
        <v>161</v>
      </c>
    </row>
    <row r="56" spans="2:7" x14ac:dyDescent="0.25">
      <c r="B56" s="3" t="s">
        <v>161</v>
      </c>
      <c r="C56" s="4" t="s">
        <v>161</v>
      </c>
    </row>
    <row r="58" spans="2:7" x14ac:dyDescent="0.25">
      <c r="B58" s="27" t="s">
        <v>186</v>
      </c>
      <c r="C58" s="9" t="s">
        <v>187</v>
      </c>
    </row>
    <row r="59" spans="2:7" x14ac:dyDescent="0.25">
      <c r="B59" s="26" t="s">
        <v>161</v>
      </c>
      <c r="C59" s="4" t="s">
        <v>161</v>
      </c>
    </row>
    <row r="61" spans="2:7" x14ac:dyDescent="0.25">
      <c r="B61" s="8" t="s">
        <v>188</v>
      </c>
      <c r="C61" s="9" t="s">
        <v>161</v>
      </c>
    </row>
    <row r="63" spans="2:7" x14ac:dyDescent="0.25">
      <c r="B63" s="8" t="s">
        <v>189</v>
      </c>
      <c r="C63" s="33">
        <v>45473</v>
      </c>
      <c r="D63" s="3"/>
      <c r="E63" s="26"/>
      <c r="F63" s="32"/>
    </row>
    <row r="64" spans="2:7" x14ac:dyDescent="0.25">
      <c r="B64" s="8" t="s">
        <v>176</v>
      </c>
      <c r="C64" s="9" t="s">
        <v>177</v>
      </c>
      <c r="D64" s="8" t="s">
        <v>178</v>
      </c>
      <c r="E64" s="27" t="s">
        <v>179</v>
      </c>
      <c r="F64" s="24" t="s">
        <v>180</v>
      </c>
      <c r="G64" s="23"/>
    </row>
    <row r="65" spans="2:6" x14ac:dyDescent="0.25">
      <c r="B65" s="30" t="s">
        <v>161</v>
      </c>
      <c r="C65" s="31" t="s">
        <v>161</v>
      </c>
      <c r="D65" s="30" t="s">
        <v>161</v>
      </c>
      <c r="E65" s="29" t="s">
        <v>161</v>
      </c>
      <c r="F65" s="28" t="s">
        <v>161</v>
      </c>
    </row>
    <row r="66" spans="2:6" x14ac:dyDescent="0.25">
      <c r="B66" s="17" t="s">
        <v>181</v>
      </c>
    </row>
    <row r="67" spans="2:6" x14ac:dyDescent="0.25">
      <c r="B67" s="17"/>
    </row>
    <row r="68" spans="2:6" x14ac:dyDescent="0.25">
      <c r="B68" s="17" t="s">
        <v>182</v>
      </c>
    </row>
    <row r="69" spans="2:6" x14ac:dyDescent="0.25">
      <c r="B69" s="8" t="s">
        <v>183</v>
      </c>
      <c r="C69" s="9" t="s">
        <v>184</v>
      </c>
      <c r="D69" s="17"/>
    </row>
    <row r="70" spans="2:6" x14ac:dyDescent="0.25">
      <c r="B70" s="3" t="s">
        <v>161</v>
      </c>
      <c r="C70" s="4" t="s">
        <v>161</v>
      </c>
    </row>
    <row r="72" spans="2:6" x14ac:dyDescent="0.25">
      <c r="B72" s="8" t="s">
        <v>185</v>
      </c>
      <c r="C72" s="9" t="s">
        <v>184</v>
      </c>
    </row>
    <row r="73" spans="2:6" x14ac:dyDescent="0.25">
      <c r="B73" s="3" t="s">
        <v>161</v>
      </c>
      <c r="C73" s="4" t="s">
        <v>161</v>
      </c>
    </row>
    <row r="75" spans="2:6" x14ac:dyDescent="0.25">
      <c r="B75" s="8" t="s">
        <v>161</v>
      </c>
      <c r="C75" s="9" t="s">
        <v>161</v>
      </c>
    </row>
    <row r="76" spans="2:6" x14ac:dyDescent="0.25">
      <c r="B76" s="3" t="s">
        <v>161</v>
      </c>
      <c r="C76" s="4" t="s">
        <v>161</v>
      </c>
    </row>
    <row r="78" spans="2:6" x14ac:dyDescent="0.25">
      <c r="B78" s="27" t="s">
        <v>186</v>
      </c>
      <c r="C78" s="9" t="s">
        <v>187</v>
      </c>
    </row>
    <row r="79" spans="2:6" x14ac:dyDescent="0.25">
      <c r="B79" s="26" t="s">
        <v>161</v>
      </c>
      <c r="C79" s="4" t="s">
        <v>161</v>
      </c>
    </row>
    <row r="81" spans="2:80" x14ac:dyDescent="0.25">
      <c r="B81" s="8" t="s">
        <v>188</v>
      </c>
      <c r="C81" s="9" t="s">
        <v>161</v>
      </c>
    </row>
    <row r="84" spans="2:80" x14ac:dyDescent="0.25">
      <c r="B84" s="17" t="s">
        <v>190</v>
      </c>
    </row>
    <row r="86" spans="2:80" x14ac:dyDescent="0.25">
      <c r="B86" s="8" t="s">
        <v>176</v>
      </c>
      <c r="C86" s="9" t="s">
        <v>191</v>
      </c>
      <c r="D86" s="8" t="s">
        <v>192</v>
      </c>
      <c r="E86" s="8" t="s">
        <v>193</v>
      </c>
      <c r="F86" s="23"/>
    </row>
    <row r="87" spans="2:80" x14ac:dyDescent="0.25">
      <c r="B87" s="3" t="s">
        <v>161</v>
      </c>
      <c r="C87" s="4" t="s">
        <v>161</v>
      </c>
      <c r="D87" s="3" t="s">
        <v>161</v>
      </c>
      <c r="E87" s="3" t="s">
        <v>161</v>
      </c>
    </row>
    <row r="90" spans="2:80" x14ac:dyDescent="0.25">
      <c r="B90" s="17" t="s">
        <v>194</v>
      </c>
      <c r="C90" s="25" t="s">
        <v>161</v>
      </c>
      <c r="D90" s="17"/>
      <c r="E90" s="17"/>
      <c r="F90" s="23"/>
      <c r="G90" s="23"/>
      <c r="H90" s="23"/>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c r="BP90" s="17"/>
      <c r="BQ90" s="17"/>
      <c r="BR90" s="17"/>
      <c r="BS90" s="17"/>
      <c r="BT90" s="17"/>
      <c r="BU90" s="17"/>
      <c r="BV90" s="17"/>
      <c r="BW90" s="17"/>
      <c r="BX90" s="17"/>
      <c r="BY90" s="17"/>
      <c r="BZ90" s="17"/>
      <c r="CA90" s="17"/>
      <c r="CB90" s="17"/>
    </row>
    <row r="92" spans="2:80" x14ac:dyDescent="0.25">
      <c r="B92" s="17" t="s">
        <v>195</v>
      </c>
    </row>
    <row r="94" spans="2:80" x14ac:dyDescent="0.25">
      <c r="B94" s="8" t="s">
        <v>196</v>
      </c>
      <c r="C94" s="9" t="s">
        <v>184</v>
      </c>
      <c r="D94" s="17"/>
    </row>
    <row r="95" spans="2:80" x14ac:dyDescent="0.25">
      <c r="B95" s="3" t="s">
        <v>161</v>
      </c>
      <c r="C95" s="4" t="s">
        <v>161</v>
      </c>
    </row>
    <row r="98" spans="2:80" x14ac:dyDescent="0.25">
      <c r="B98" s="8" t="s">
        <v>197</v>
      </c>
      <c r="C98" s="9" t="s">
        <v>198</v>
      </c>
      <c r="D98" s="17"/>
    </row>
    <row r="99" spans="2:80" x14ac:dyDescent="0.25">
      <c r="B99" s="3" t="s">
        <v>161</v>
      </c>
      <c r="C99" s="4" t="s">
        <v>161</v>
      </c>
    </row>
    <row r="102" spans="2:80" x14ac:dyDescent="0.25">
      <c r="B102" s="17" t="s">
        <v>199</v>
      </c>
    </row>
    <row r="105" spans="2:80" x14ac:dyDescent="0.25">
      <c r="B105" s="17" t="s">
        <v>200</v>
      </c>
    </row>
    <row r="107" spans="2:80" x14ac:dyDescent="0.25">
      <c r="B107" s="8" t="s">
        <v>176</v>
      </c>
      <c r="C107" s="9" t="s">
        <v>201</v>
      </c>
      <c r="D107" s="8" t="s">
        <v>191</v>
      </c>
      <c r="E107" s="8" t="s">
        <v>192</v>
      </c>
      <c r="F107" s="24" t="s">
        <v>193</v>
      </c>
      <c r="G107" s="23"/>
    </row>
    <row r="108" spans="2:80" x14ac:dyDescent="0.25">
      <c r="B108" s="3" t="s">
        <v>161</v>
      </c>
      <c r="C108" s="4" t="s">
        <v>161</v>
      </c>
      <c r="D108" s="3" t="s">
        <v>161</v>
      </c>
      <c r="E108" s="3" t="s">
        <v>161</v>
      </c>
      <c r="F108" s="22" t="s">
        <v>161</v>
      </c>
    </row>
    <row r="111" spans="2:80" x14ac:dyDescent="0.25">
      <c r="B111" s="17" t="s">
        <v>194</v>
      </c>
      <c r="C111" s="25" t="s">
        <v>161</v>
      </c>
      <c r="D111" s="17"/>
      <c r="E111" s="17"/>
      <c r="F111" s="23"/>
      <c r="G111" s="23"/>
      <c r="H111" s="23"/>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c r="BK111" s="17"/>
      <c r="BL111" s="17"/>
      <c r="BM111" s="17"/>
      <c r="BN111" s="17"/>
      <c r="BO111" s="17"/>
      <c r="BP111" s="17"/>
      <c r="BQ111" s="17"/>
      <c r="BR111" s="17"/>
      <c r="BS111" s="17"/>
      <c r="BT111" s="17"/>
      <c r="BU111" s="17"/>
      <c r="BV111" s="17"/>
      <c r="BW111" s="17"/>
      <c r="BX111" s="17"/>
      <c r="BY111" s="17"/>
      <c r="BZ111" s="17"/>
      <c r="CA111" s="17"/>
      <c r="CB111" s="17"/>
    </row>
    <row r="113" spans="2:7" x14ac:dyDescent="0.25">
      <c r="B113" s="17" t="s">
        <v>195</v>
      </c>
    </row>
    <row r="115" spans="2:7" x14ac:dyDescent="0.25">
      <c r="B115" s="8" t="s">
        <v>196</v>
      </c>
      <c r="C115" s="9" t="s">
        <v>184</v>
      </c>
      <c r="D115" s="17"/>
    </row>
    <row r="116" spans="2:7" x14ac:dyDescent="0.25">
      <c r="B116" s="3" t="s">
        <v>161</v>
      </c>
      <c r="C116" s="4" t="s">
        <v>161</v>
      </c>
    </row>
    <row r="119" spans="2:7" x14ac:dyDescent="0.25">
      <c r="B119" s="8" t="s">
        <v>197</v>
      </c>
      <c r="C119" s="9" t="s">
        <v>198</v>
      </c>
      <c r="D119" s="17"/>
    </row>
    <row r="120" spans="2:7" x14ac:dyDescent="0.25">
      <c r="B120" s="3" t="s">
        <v>161</v>
      </c>
      <c r="C120" s="4" t="s">
        <v>161</v>
      </c>
    </row>
    <row r="123" spans="2:7" x14ac:dyDescent="0.25">
      <c r="B123" s="17" t="s">
        <v>199</v>
      </c>
    </row>
    <row r="126" spans="2:7" x14ac:dyDescent="0.25">
      <c r="B126" s="17" t="s">
        <v>202</v>
      </c>
    </row>
    <row r="127" spans="2:7" x14ac:dyDescent="0.25">
      <c r="B127" s="8" t="s">
        <v>176</v>
      </c>
      <c r="C127" s="9" t="s">
        <v>203</v>
      </c>
      <c r="D127" s="8" t="s">
        <v>204</v>
      </c>
      <c r="E127" s="8" t="s">
        <v>205</v>
      </c>
      <c r="F127" s="24" t="s">
        <v>206</v>
      </c>
      <c r="G127" s="23"/>
    </row>
    <row r="128" spans="2:7" x14ac:dyDescent="0.25">
      <c r="B128" s="3" t="s">
        <v>161</v>
      </c>
      <c r="C128" s="4" t="s">
        <v>161</v>
      </c>
      <c r="D128" s="3" t="s">
        <v>161</v>
      </c>
      <c r="E128" s="3" t="s">
        <v>161</v>
      </c>
      <c r="F128" s="22" t="s">
        <v>161</v>
      </c>
    </row>
    <row r="129" spans="2:2" x14ac:dyDescent="0.25">
      <c r="B129" s="11" t="s">
        <v>207</v>
      </c>
    </row>
  </sheetData>
  <mergeCells count="3">
    <mergeCell ref="B1:E1"/>
    <mergeCell ref="C3:C7"/>
    <mergeCell ref="D3:D7"/>
  </mergeCells>
  <hyperlinks>
    <hyperlink ref="A1" location="Index!A1" display="Index" xr:uid="{A22B1B11-2D32-44B0-9EC9-5CA5570A6C4B}"/>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C694D-B2D3-4FEA-9390-358C1A781E2D}">
  <sheetPr codeName="Sheet62"/>
  <dimension ref="A1:CB130"/>
  <sheetViews>
    <sheetView workbookViewId="0">
      <selection sqref="A1:XFD1048576"/>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ustomWidth="1"/>
    <col min="9" max="16384" width="9.140625" style="11"/>
  </cols>
  <sheetData>
    <row r="1" spans="1:9" x14ac:dyDescent="0.25">
      <c r="A1" s="45" t="s">
        <v>0</v>
      </c>
      <c r="B1" s="197" t="s">
        <v>122</v>
      </c>
      <c r="C1" s="197"/>
      <c r="D1" s="197"/>
      <c r="E1" s="197"/>
    </row>
    <row r="3" spans="1:9" ht="15" customHeight="1" x14ac:dyDescent="0.25">
      <c r="B3" s="1" t="s">
        <v>122</v>
      </c>
      <c r="C3" s="198"/>
      <c r="D3" s="199"/>
    </row>
    <row r="4" spans="1:9" ht="15" customHeight="1" x14ac:dyDescent="0.25">
      <c r="B4" s="2" t="s">
        <v>1482</v>
      </c>
      <c r="C4" s="198"/>
      <c r="D4" s="199"/>
    </row>
    <row r="5" spans="1:9" ht="15" customHeight="1" x14ac:dyDescent="0.25">
      <c r="B5" s="2" t="s">
        <v>127</v>
      </c>
      <c r="C5" s="198"/>
      <c r="D5" s="199"/>
    </row>
    <row r="6" spans="1:9" ht="15" customHeight="1" x14ac:dyDescent="0.25">
      <c r="B6" s="2" t="s">
        <v>128</v>
      </c>
      <c r="C6" s="198"/>
      <c r="D6" s="199"/>
    </row>
    <row r="7" spans="1:9" ht="22.5" customHeight="1" x14ac:dyDescent="0.25">
      <c r="B7" s="2" t="s">
        <v>1483</v>
      </c>
      <c r="C7" s="198"/>
      <c r="D7" s="199"/>
    </row>
    <row r="8" spans="1:9" ht="30" customHeight="1" x14ac:dyDescent="0.25">
      <c r="B8" s="2" t="s">
        <v>130</v>
      </c>
      <c r="C8" s="14" t="s">
        <v>131</v>
      </c>
      <c r="D8" s="14" t="s">
        <v>132</v>
      </c>
    </row>
    <row r="9" spans="1:9" ht="12.75" customHeight="1" x14ac:dyDescent="0.25"/>
    <row r="11" spans="1:9" x14ac:dyDescent="0.25">
      <c r="B11" s="11" t="s">
        <v>144</v>
      </c>
    </row>
    <row r="13" spans="1:9" x14ac:dyDescent="0.25">
      <c r="B13" s="37" t="s">
        <v>133</v>
      </c>
      <c r="C13" s="38" t="s">
        <v>134</v>
      </c>
      <c r="D13" s="37" t="s">
        <v>135</v>
      </c>
      <c r="E13" s="37" t="s">
        <v>136</v>
      </c>
      <c r="F13" s="36" t="s">
        <v>145</v>
      </c>
      <c r="G13" s="36" t="s">
        <v>146</v>
      </c>
      <c r="H13" s="36" t="s">
        <v>147</v>
      </c>
      <c r="I13" s="17" t="s">
        <v>148</v>
      </c>
    </row>
    <row r="14" spans="1:9" x14ac:dyDescent="0.25">
      <c r="B14" s="17" t="s">
        <v>137</v>
      </c>
    </row>
    <row r="15" spans="1:9" x14ac:dyDescent="0.25">
      <c r="B15" s="17" t="s">
        <v>138</v>
      </c>
    </row>
    <row r="16" spans="1:9" x14ac:dyDescent="0.25">
      <c r="B16" s="11" t="s">
        <v>57</v>
      </c>
      <c r="C16" s="21" t="s">
        <v>139</v>
      </c>
      <c r="D16" s="11" t="s">
        <v>149</v>
      </c>
      <c r="E16" s="11" t="s">
        <v>208</v>
      </c>
      <c r="F16" s="13">
        <v>99196800</v>
      </c>
      <c r="G16" s="13">
        <v>7052.89</v>
      </c>
      <c r="H16" s="13">
        <v>99.8</v>
      </c>
    </row>
    <row r="17" spans="2:8" x14ac:dyDescent="0.25">
      <c r="B17" s="17" t="s">
        <v>151</v>
      </c>
      <c r="C17" s="25"/>
      <c r="D17" s="17"/>
      <c r="E17" s="17"/>
      <c r="F17" s="23"/>
      <c r="G17" s="23">
        <f>SUM(G13:G16)</f>
        <v>7052.89</v>
      </c>
      <c r="H17" s="23">
        <f>SUM(H13:H16)</f>
        <v>99.8</v>
      </c>
    </row>
    <row r="18" spans="2:8" x14ac:dyDescent="0.25">
      <c r="B18" s="17" t="s">
        <v>152</v>
      </c>
      <c r="C18" s="25"/>
      <c r="D18" s="17"/>
      <c r="E18" s="17"/>
      <c r="F18" s="23"/>
      <c r="G18" s="23">
        <v>38.950000000000003</v>
      </c>
      <c r="H18" s="23">
        <v>0.55000000000000004</v>
      </c>
    </row>
    <row r="19" spans="2:8" x14ac:dyDescent="0.25">
      <c r="B19" s="17" t="s">
        <v>153</v>
      </c>
      <c r="C19" s="25"/>
      <c r="D19" s="17"/>
      <c r="E19" s="17"/>
      <c r="F19" s="23"/>
      <c r="G19" s="23">
        <v>7091.84</v>
      </c>
      <c r="H19" s="23">
        <v>100.35</v>
      </c>
    </row>
    <row r="20" spans="2:8" x14ac:dyDescent="0.25">
      <c r="B20" s="17" t="s">
        <v>154</v>
      </c>
      <c r="C20" s="25"/>
      <c r="D20" s="17"/>
      <c r="E20" s="17"/>
      <c r="F20" s="23"/>
      <c r="G20" s="23">
        <v>-24.720229510000721</v>
      </c>
      <c r="H20" s="23">
        <v>-0.34999999999999432</v>
      </c>
    </row>
    <row r="21" spans="2:8" x14ac:dyDescent="0.25">
      <c r="B21" s="17" t="s">
        <v>155</v>
      </c>
      <c r="C21" s="25"/>
      <c r="D21" s="17"/>
      <c r="E21" s="17"/>
      <c r="F21" s="23"/>
      <c r="G21" s="23">
        <v>7067.1197704899996</v>
      </c>
      <c r="H21" s="23">
        <v>100</v>
      </c>
    </row>
    <row r="22" spans="2:8" x14ac:dyDescent="0.25">
      <c r="B22" s="11" t="s">
        <v>156</v>
      </c>
    </row>
    <row r="23" spans="2:8" x14ac:dyDescent="0.25">
      <c r="B23" s="11" t="s">
        <v>157</v>
      </c>
    </row>
    <row r="24" spans="2:8" x14ac:dyDescent="0.25">
      <c r="B24" s="11" t="s">
        <v>158</v>
      </c>
      <c r="C24" s="21" t="s">
        <v>159</v>
      </c>
    </row>
    <row r="26" spans="2:8" x14ac:dyDescent="0.25">
      <c r="B26" s="35" t="s">
        <v>160</v>
      </c>
      <c r="C26" s="21" t="s">
        <v>161</v>
      </c>
    </row>
    <row r="27" spans="2:8" x14ac:dyDescent="0.25">
      <c r="B27" s="17"/>
    </row>
    <row r="28" spans="2:8" x14ac:dyDescent="0.25">
      <c r="B28" s="17" t="s">
        <v>162</v>
      </c>
      <c r="C28" s="21" t="s">
        <v>161</v>
      </c>
    </row>
    <row r="29" spans="2:8" x14ac:dyDescent="0.25">
      <c r="B29" s="17" t="s">
        <v>163</v>
      </c>
      <c r="C29" s="21" t="s">
        <v>161</v>
      </c>
    </row>
    <row r="30" spans="2:8" x14ac:dyDescent="0.25">
      <c r="B30" s="17" t="s">
        <v>164</v>
      </c>
      <c r="C30" s="21" t="s">
        <v>165</v>
      </c>
    </row>
    <row r="31" spans="2:8" x14ac:dyDescent="0.25">
      <c r="B31" s="17" t="s">
        <v>209</v>
      </c>
      <c r="C31" s="25"/>
    </row>
    <row r="32" spans="2:8" x14ac:dyDescent="0.25">
      <c r="B32" s="17" t="s">
        <v>210</v>
      </c>
      <c r="C32" s="25"/>
    </row>
    <row r="33" spans="2:7" x14ac:dyDescent="0.25">
      <c r="B33" s="17" t="s">
        <v>211</v>
      </c>
      <c r="C33" s="25"/>
    </row>
    <row r="34" spans="2:7" x14ac:dyDescent="0.25">
      <c r="B34" s="17" t="s">
        <v>212</v>
      </c>
      <c r="C34" s="25"/>
    </row>
    <row r="35" spans="2:7" x14ac:dyDescent="0.25">
      <c r="B35" s="17" t="s">
        <v>170</v>
      </c>
      <c r="C35" s="25"/>
    </row>
    <row r="38" spans="2:7" x14ac:dyDescent="0.25">
      <c r="B38" s="3" t="s">
        <v>171</v>
      </c>
      <c r="C38" s="4"/>
      <c r="D38" s="3"/>
    </row>
    <row r="39" spans="2:7" ht="30" x14ac:dyDescent="0.25">
      <c r="B39" s="6" t="s">
        <v>172</v>
      </c>
      <c r="C39" s="5" t="s">
        <v>173</v>
      </c>
      <c r="D39" s="6" t="s">
        <v>174</v>
      </c>
    </row>
    <row r="40" spans="2:7" x14ac:dyDescent="0.25">
      <c r="B40" s="3" t="s">
        <v>161</v>
      </c>
      <c r="C40" s="4" t="s">
        <v>161</v>
      </c>
      <c r="D40" s="3" t="s">
        <v>161</v>
      </c>
    </row>
    <row r="42" spans="2:7" x14ac:dyDescent="0.25">
      <c r="B42" s="8" t="s">
        <v>175</v>
      </c>
      <c r="C42" s="33">
        <v>45473</v>
      </c>
      <c r="D42" s="3"/>
      <c r="E42" s="26"/>
      <c r="F42" s="32"/>
    </row>
    <row r="43" spans="2:7" x14ac:dyDescent="0.25">
      <c r="B43" s="8" t="s">
        <v>176</v>
      </c>
      <c r="C43" s="9" t="s">
        <v>177</v>
      </c>
      <c r="D43" s="8" t="s">
        <v>178</v>
      </c>
      <c r="E43" s="27" t="s">
        <v>179</v>
      </c>
      <c r="F43" s="24" t="s">
        <v>180</v>
      </c>
      <c r="G43" s="23"/>
    </row>
    <row r="44" spans="2:7" x14ac:dyDescent="0.25">
      <c r="B44" s="30" t="s">
        <v>161</v>
      </c>
      <c r="C44" s="31" t="s">
        <v>161</v>
      </c>
      <c r="D44" s="30" t="s">
        <v>161</v>
      </c>
      <c r="E44" s="29" t="s">
        <v>161</v>
      </c>
      <c r="F44" s="28" t="s">
        <v>161</v>
      </c>
    </row>
    <row r="47" spans="2:7" x14ac:dyDescent="0.25">
      <c r="B47" s="17" t="s">
        <v>181</v>
      </c>
    </row>
    <row r="48" spans="2:7" x14ac:dyDescent="0.25">
      <c r="B48" s="17"/>
    </row>
    <row r="49" spans="2:6" x14ac:dyDescent="0.25">
      <c r="B49" s="17" t="s">
        <v>182</v>
      </c>
    </row>
    <row r="50" spans="2:6" x14ac:dyDescent="0.25">
      <c r="B50" s="8" t="s">
        <v>183</v>
      </c>
      <c r="C50" s="9" t="s">
        <v>184</v>
      </c>
      <c r="D50" s="17"/>
    </row>
    <row r="51" spans="2:6" x14ac:dyDescent="0.25">
      <c r="B51" s="3" t="s">
        <v>161</v>
      </c>
      <c r="C51" s="4" t="s">
        <v>161</v>
      </c>
    </row>
    <row r="53" spans="2:6" x14ac:dyDescent="0.25">
      <c r="B53" s="8" t="s">
        <v>185</v>
      </c>
      <c r="C53" s="9" t="s">
        <v>184</v>
      </c>
    </row>
    <row r="54" spans="2:6" x14ac:dyDescent="0.25">
      <c r="B54" s="3" t="s">
        <v>161</v>
      </c>
      <c r="C54" s="4" t="s">
        <v>161</v>
      </c>
    </row>
    <row r="56" spans="2:6" x14ac:dyDescent="0.25">
      <c r="B56" s="8" t="s">
        <v>161</v>
      </c>
      <c r="C56" s="9" t="s">
        <v>161</v>
      </c>
    </row>
    <row r="57" spans="2:6" x14ac:dyDescent="0.25">
      <c r="B57" s="3" t="s">
        <v>161</v>
      </c>
      <c r="C57" s="4" t="s">
        <v>161</v>
      </c>
    </row>
    <row r="59" spans="2:6" x14ac:dyDescent="0.25">
      <c r="B59" s="27" t="s">
        <v>186</v>
      </c>
      <c r="C59" s="9" t="s">
        <v>187</v>
      </c>
    </row>
    <row r="60" spans="2:6" x14ac:dyDescent="0.25">
      <c r="B60" s="26" t="s">
        <v>161</v>
      </c>
      <c r="C60" s="4" t="s">
        <v>161</v>
      </c>
    </row>
    <row r="62" spans="2:6" x14ac:dyDescent="0.25">
      <c r="B62" s="8" t="s">
        <v>188</v>
      </c>
      <c r="C62" s="9" t="s">
        <v>161</v>
      </c>
    </row>
    <row r="64" spans="2:6" x14ac:dyDescent="0.25">
      <c r="B64" s="8" t="s">
        <v>189</v>
      </c>
      <c r="C64" s="33">
        <v>45473</v>
      </c>
      <c r="D64" s="3"/>
      <c r="E64" s="26"/>
      <c r="F64" s="32"/>
    </row>
    <row r="65" spans="2:7" x14ac:dyDescent="0.25">
      <c r="B65" s="8" t="s">
        <v>176</v>
      </c>
      <c r="C65" s="9" t="s">
        <v>177</v>
      </c>
      <c r="D65" s="8" t="s">
        <v>178</v>
      </c>
      <c r="E65" s="27" t="s">
        <v>179</v>
      </c>
      <c r="F65" s="24" t="s">
        <v>180</v>
      </c>
      <c r="G65" s="23"/>
    </row>
    <row r="66" spans="2:7" x14ac:dyDescent="0.25">
      <c r="B66" s="30" t="s">
        <v>161</v>
      </c>
      <c r="C66" s="31" t="s">
        <v>161</v>
      </c>
      <c r="D66" s="30" t="s">
        <v>161</v>
      </c>
      <c r="E66" s="29" t="s">
        <v>161</v>
      </c>
      <c r="F66" s="28" t="s">
        <v>161</v>
      </c>
    </row>
    <row r="67" spans="2:7" x14ac:dyDescent="0.25">
      <c r="B67" s="17" t="s">
        <v>181</v>
      </c>
    </row>
    <row r="68" spans="2:7" x14ac:dyDescent="0.25">
      <c r="B68" s="17"/>
    </row>
    <row r="69" spans="2:7" x14ac:dyDescent="0.25">
      <c r="B69" s="17" t="s">
        <v>182</v>
      </c>
    </row>
    <row r="70" spans="2:7" x14ac:dyDescent="0.25">
      <c r="B70" s="8" t="s">
        <v>183</v>
      </c>
      <c r="C70" s="9" t="s">
        <v>184</v>
      </c>
      <c r="D70" s="17"/>
    </row>
    <row r="71" spans="2:7" x14ac:dyDescent="0.25">
      <c r="B71" s="3" t="s">
        <v>161</v>
      </c>
      <c r="C71" s="4" t="s">
        <v>161</v>
      </c>
    </row>
    <row r="73" spans="2:7" x14ac:dyDescent="0.25">
      <c r="B73" s="8" t="s">
        <v>185</v>
      </c>
      <c r="C73" s="9" t="s">
        <v>184</v>
      </c>
    </row>
    <row r="74" spans="2:7" x14ac:dyDescent="0.25">
      <c r="B74" s="3" t="s">
        <v>161</v>
      </c>
      <c r="C74" s="4" t="s">
        <v>161</v>
      </c>
    </row>
    <row r="76" spans="2:7" x14ac:dyDescent="0.25">
      <c r="B76" s="8" t="s">
        <v>161</v>
      </c>
      <c r="C76" s="9" t="s">
        <v>161</v>
      </c>
    </row>
    <row r="77" spans="2:7" x14ac:dyDescent="0.25">
      <c r="B77" s="3" t="s">
        <v>161</v>
      </c>
      <c r="C77" s="4" t="s">
        <v>161</v>
      </c>
    </row>
    <row r="79" spans="2:7" x14ac:dyDescent="0.25">
      <c r="B79" s="27" t="s">
        <v>186</v>
      </c>
      <c r="C79" s="9" t="s">
        <v>187</v>
      </c>
    </row>
    <row r="80" spans="2:7" x14ac:dyDescent="0.25">
      <c r="B80" s="26" t="s">
        <v>161</v>
      </c>
      <c r="C80" s="4" t="s">
        <v>161</v>
      </c>
    </row>
    <row r="82" spans="2:80" x14ac:dyDescent="0.25">
      <c r="B82" s="8" t="s">
        <v>188</v>
      </c>
      <c r="C82" s="9" t="s">
        <v>161</v>
      </c>
    </row>
    <row r="85" spans="2:80" x14ac:dyDescent="0.25">
      <c r="B85" s="17" t="s">
        <v>190</v>
      </c>
    </row>
    <row r="87" spans="2:80" x14ac:dyDescent="0.25">
      <c r="B87" s="8" t="s">
        <v>176</v>
      </c>
      <c r="C87" s="9" t="s">
        <v>191</v>
      </c>
      <c r="D87" s="8" t="s">
        <v>192</v>
      </c>
      <c r="E87" s="8" t="s">
        <v>193</v>
      </c>
      <c r="F87" s="23"/>
    </row>
    <row r="88" spans="2:80" x14ac:dyDescent="0.25">
      <c r="B88" s="3" t="s">
        <v>161</v>
      </c>
      <c r="C88" s="4" t="s">
        <v>161</v>
      </c>
      <c r="D88" s="3" t="s">
        <v>161</v>
      </c>
      <c r="E88" s="3" t="s">
        <v>161</v>
      </c>
    </row>
    <row r="91" spans="2:80" x14ac:dyDescent="0.25">
      <c r="B91" s="17" t="s">
        <v>194</v>
      </c>
      <c r="C91" s="25" t="s">
        <v>161</v>
      </c>
      <c r="D91" s="17"/>
      <c r="E91" s="17"/>
      <c r="F91" s="23"/>
      <c r="G91" s="23"/>
      <c r="H91" s="23"/>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c r="BO91" s="17"/>
      <c r="BP91" s="17"/>
      <c r="BQ91" s="17"/>
      <c r="BR91" s="17"/>
      <c r="BS91" s="17"/>
      <c r="BT91" s="17"/>
      <c r="BU91" s="17"/>
      <c r="BV91" s="17"/>
      <c r="BW91" s="17"/>
      <c r="BX91" s="17"/>
      <c r="BY91" s="17"/>
      <c r="BZ91" s="17"/>
      <c r="CA91" s="17"/>
      <c r="CB91" s="17"/>
    </row>
    <row r="93" spans="2:80" x14ac:dyDescent="0.25">
      <c r="B93" s="17" t="s">
        <v>195</v>
      </c>
    </row>
    <row r="95" spans="2:80" x14ac:dyDescent="0.25">
      <c r="B95" s="8" t="s">
        <v>196</v>
      </c>
      <c r="C95" s="9" t="s">
        <v>184</v>
      </c>
      <c r="D95" s="17"/>
    </row>
    <row r="96" spans="2:80" x14ac:dyDescent="0.25">
      <c r="B96" s="3" t="s">
        <v>161</v>
      </c>
      <c r="C96" s="4" t="s">
        <v>161</v>
      </c>
    </row>
    <row r="99" spans="2:80" x14ac:dyDescent="0.25">
      <c r="B99" s="8" t="s">
        <v>197</v>
      </c>
      <c r="C99" s="9" t="s">
        <v>198</v>
      </c>
      <c r="D99" s="17"/>
    </row>
    <row r="100" spans="2:80" x14ac:dyDescent="0.25">
      <c r="B100" s="3" t="s">
        <v>161</v>
      </c>
      <c r="C100" s="4" t="s">
        <v>161</v>
      </c>
    </row>
    <row r="103" spans="2:80" x14ac:dyDescent="0.25">
      <c r="B103" s="17" t="s">
        <v>199</v>
      </c>
    </row>
    <row r="106" spans="2:80" x14ac:dyDescent="0.25">
      <c r="B106" s="17" t="s">
        <v>200</v>
      </c>
    </row>
    <row r="108" spans="2:80" x14ac:dyDescent="0.25">
      <c r="B108" s="8" t="s">
        <v>176</v>
      </c>
      <c r="C108" s="9" t="s">
        <v>201</v>
      </c>
      <c r="D108" s="8" t="s">
        <v>191</v>
      </c>
      <c r="E108" s="8" t="s">
        <v>192</v>
      </c>
      <c r="F108" s="24" t="s">
        <v>193</v>
      </c>
      <c r="G108" s="23"/>
    </row>
    <row r="109" spans="2:80" x14ac:dyDescent="0.25">
      <c r="B109" s="3" t="s">
        <v>161</v>
      </c>
      <c r="C109" s="4" t="s">
        <v>161</v>
      </c>
      <c r="D109" s="3" t="s">
        <v>161</v>
      </c>
      <c r="E109" s="3" t="s">
        <v>161</v>
      </c>
      <c r="F109" s="22" t="s">
        <v>161</v>
      </c>
    </row>
    <row r="112" spans="2:80" x14ac:dyDescent="0.25">
      <c r="B112" s="17" t="s">
        <v>194</v>
      </c>
      <c r="C112" s="25" t="s">
        <v>161</v>
      </c>
      <c r="D112" s="17"/>
      <c r="E112" s="17"/>
      <c r="F112" s="23"/>
      <c r="G112" s="23"/>
      <c r="H112" s="23"/>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c r="BK112" s="17"/>
      <c r="BL112" s="17"/>
      <c r="BM112" s="17"/>
      <c r="BN112" s="17"/>
      <c r="BO112" s="17"/>
      <c r="BP112" s="17"/>
      <c r="BQ112" s="17"/>
      <c r="BR112" s="17"/>
      <c r="BS112" s="17"/>
      <c r="BT112" s="17"/>
      <c r="BU112" s="17"/>
      <c r="BV112" s="17"/>
      <c r="BW112" s="17"/>
      <c r="BX112" s="17"/>
      <c r="BY112" s="17"/>
      <c r="BZ112" s="17"/>
      <c r="CA112" s="17"/>
      <c r="CB112" s="17"/>
    </row>
    <row r="114" spans="2:7" x14ac:dyDescent="0.25">
      <c r="B114" s="17" t="s">
        <v>195</v>
      </c>
    </row>
    <row r="116" spans="2:7" x14ac:dyDescent="0.25">
      <c r="B116" s="8" t="s">
        <v>196</v>
      </c>
      <c r="C116" s="9" t="s">
        <v>184</v>
      </c>
      <c r="D116" s="17"/>
    </row>
    <row r="117" spans="2:7" x14ac:dyDescent="0.25">
      <c r="B117" s="3" t="s">
        <v>161</v>
      </c>
      <c r="C117" s="4" t="s">
        <v>161</v>
      </c>
    </row>
    <row r="120" spans="2:7" x14ac:dyDescent="0.25">
      <c r="B120" s="8" t="s">
        <v>197</v>
      </c>
      <c r="C120" s="9" t="s">
        <v>198</v>
      </c>
      <c r="D120" s="17"/>
    </row>
    <row r="121" spans="2:7" x14ac:dyDescent="0.25">
      <c r="B121" s="3" t="s">
        <v>161</v>
      </c>
      <c r="C121" s="4" t="s">
        <v>161</v>
      </c>
    </row>
    <row r="124" spans="2:7" x14ac:dyDescent="0.25">
      <c r="B124" s="17" t="s">
        <v>199</v>
      </c>
    </row>
    <row r="127" spans="2:7" x14ac:dyDescent="0.25">
      <c r="B127" s="17" t="s">
        <v>202</v>
      </c>
    </row>
    <row r="128" spans="2:7" x14ac:dyDescent="0.25">
      <c r="B128" s="8" t="s">
        <v>176</v>
      </c>
      <c r="C128" s="9" t="s">
        <v>203</v>
      </c>
      <c r="D128" s="8" t="s">
        <v>204</v>
      </c>
      <c r="E128" s="8" t="s">
        <v>205</v>
      </c>
      <c r="F128" s="24" t="s">
        <v>206</v>
      </c>
      <c r="G128" s="23"/>
    </row>
    <row r="129" spans="2:6" x14ac:dyDescent="0.25">
      <c r="B129" s="3" t="s">
        <v>161</v>
      </c>
      <c r="C129" s="4" t="s">
        <v>161</v>
      </c>
      <c r="D129" s="3" t="s">
        <v>161</v>
      </c>
      <c r="E129" s="3" t="s">
        <v>161</v>
      </c>
      <c r="F129" s="22" t="s">
        <v>161</v>
      </c>
    </row>
    <row r="130" spans="2:6" x14ac:dyDescent="0.25">
      <c r="B130" s="11" t="s">
        <v>207</v>
      </c>
    </row>
  </sheetData>
  <mergeCells count="3">
    <mergeCell ref="B1:E1"/>
    <mergeCell ref="C3:C7"/>
    <mergeCell ref="D3:D7"/>
  </mergeCells>
  <hyperlinks>
    <hyperlink ref="A1" location="Index!A1" display="Index" xr:uid="{BF9EE23D-E84F-4423-84C5-B76204C065A6}"/>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D8CF9-C500-49A4-8B96-316DC71A99B1}">
  <sheetPr codeName="Sheet60"/>
  <dimension ref="A1:CB124"/>
  <sheetViews>
    <sheetView workbookViewId="0">
      <selection sqref="A1:XFD1048576"/>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col min="9" max="16384" width="9.140625" style="11"/>
  </cols>
  <sheetData>
    <row r="1" spans="1:9" x14ac:dyDescent="0.25">
      <c r="A1" s="45" t="s">
        <v>0</v>
      </c>
      <c r="B1" s="197" t="s">
        <v>113</v>
      </c>
      <c r="C1" s="197"/>
      <c r="D1" s="197"/>
      <c r="E1" s="197"/>
    </row>
    <row r="3" spans="1:9" ht="15" customHeight="1" x14ac:dyDescent="0.25">
      <c r="B3" s="1" t="s">
        <v>113</v>
      </c>
      <c r="C3" s="198"/>
      <c r="D3" s="199"/>
    </row>
    <row r="4" spans="1:9" ht="15" customHeight="1" x14ac:dyDescent="0.25">
      <c r="B4" s="2" t="s">
        <v>1484</v>
      </c>
      <c r="C4" s="198"/>
      <c r="D4" s="199"/>
    </row>
    <row r="5" spans="1:9" ht="15" customHeight="1" x14ac:dyDescent="0.25">
      <c r="B5" s="2" t="s">
        <v>127</v>
      </c>
      <c r="C5" s="198"/>
      <c r="D5" s="199"/>
    </row>
    <row r="6" spans="1:9" ht="15" customHeight="1" x14ac:dyDescent="0.25">
      <c r="B6" s="2" t="s">
        <v>1485</v>
      </c>
      <c r="C6" s="198"/>
      <c r="D6" s="199"/>
    </row>
    <row r="7" spans="1:9" ht="22.5" customHeight="1" x14ac:dyDescent="0.25">
      <c r="B7" s="2" t="s">
        <v>1486</v>
      </c>
      <c r="C7" s="198"/>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225</v>
      </c>
      <c r="C15" s="21" t="s">
        <v>139</v>
      </c>
      <c r="D15" s="11" t="s">
        <v>149</v>
      </c>
      <c r="F15" s="13">
        <v>8659.0843000000004</v>
      </c>
      <c r="G15" s="13">
        <v>7601.03</v>
      </c>
      <c r="H15" s="13">
        <v>97.18</v>
      </c>
    </row>
    <row r="16" spans="1:9" x14ac:dyDescent="0.25">
      <c r="B16" s="17" t="s">
        <v>151</v>
      </c>
      <c r="C16" s="25"/>
      <c r="D16" s="17"/>
      <c r="E16" s="17"/>
      <c r="F16" s="23"/>
      <c r="G16" s="23">
        <f>SUM(G12:G15)</f>
        <v>7601.03</v>
      </c>
      <c r="H16" s="23">
        <f>SUM(H12:H15)</f>
        <v>97.18</v>
      </c>
    </row>
    <row r="17" spans="2:8" x14ac:dyDescent="0.25">
      <c r="B17" s="17" t="s">
        <v>152</v>
      </c>
      <c r="C17" s="25"/>
      <c r="D17" s="17"/>
      <c r="E17" s="17"/>
      <c r="F17" s="23"/>
      <c r="G17" s="23">
        <v>17.43</v>
      </c>
      <c r="H17" s="23">
        <v>0.22</v>
      </c>
    </row>
    <row r="18" spans="2:8" x14ac:dyDescent="0.25">
      <c r="B18" s="17" t="s">
        <v>153</v>
      </c>
      <c r="C18" s="25"/>
      <c r="D18" s="17"/>
      <c r="E18" s="17"/>
      <c r="F18" s="23"/>
      <c r="G18" s="23">
        <v>7618.46</v>
      </c>
      <c r="H18" s="23">
        <v>97.4</v>
      </c>
    </row>
    <row r="19" spans="2:8" x14ac:dyDescent="0.25">
      <c r="B19" s="17" t="s">
        <v>226</v>
      </c>
      <c r="C19" s="25"/>
      <c r="D19" s="17"/>
      <c r="E19" s="17"/>
      <c r="F19" s="23"/>
      <c r="G19" s="23">
        <v>202.96752560000033</v>
      </c>
      <c r="H19" s="23">
        <v>2.5999999999999943</v>
      </c>
    </row>
    <row r="20" spans="2:8" x14ac:dyDescent="0.25">
      <c r="B20" s="17" t="s">
        <v>155</v>
      </c>
      <c r="C20" s="25"/>
      <c r="D20" s="17"/>
      <c r="E20" s="17"/>
      <c r="F20" s="23"/>
      <c r="G20" s="23">
        <v>7821.4275256000001</v>
      </c>
      <c r="H20" s="23">
        <v>100</v>
      </c>
    </row>
    <row r="21" spans="2:8" x14ac:dyDescent="0.25">
      <c r="B21" s="11" t="s">
        <v>156</v>
      </c>
    </row>
    <row r="22" spans="2:8" x14ac:dyDescent="0.25">
      <c r="B22" s="17" t="s">
        <v>157</v>
      </c>
    </row>
    <row r="23" spans="2:8" x14ac:dyDescent="0.25">
      <c r="B23" s="17" t="s">
        <v>158</v>
      </c>
      <c r="C23" s="21" t="s">
        <v>159</v>
      </c>
    </row>
    <row r="24" spans="2:8" x14ac:dyDescent="0.25">
      <c r="B24" s="17" t="s">
        <v>162</v>
      </c>
      <c r="C24" s="21" t="s">
        <v>161</v>
      </c>
    </row>
    <row r="25" spans="2:8" x14ac:dyDescent="0.25">
      <c r="B25" s="17" t="s">
        <v>163</v>
      </c>
      <c r="C25" s="21" t="s">
        <v>161</v>
      </c>
    </row>
    <row r="26" spans="2:8" x14ac:dyDescent="0.25">
      <c r="B26" s="17" t="s">
        <v>164</v>
      </c>
      <c r="C26" s="21" t="s">
        <v>165</v>
      </c>
    </row>
    <row r="27" spans="2:8" x14ac:dyDescent="0.25">
      <c r="B27" s="17" t="s">
        <v>227</v>
      </c>
      <c r="C27" s="25"/>
    </row>
    <row r="28" spans="2:8" x14ac:dyDescent="0.25">
      <c r="B28" s="17" t="s">
        <v>170</v>
      </c>
      <c r="C28" s="25"/>
    </row>
    <row r="29" spans="2:8" x14ac:dyDescent="0.25">
      <c r="B29" s="11" t="s">
        <v>228</v>
      </c>
    </row>
    <row r="32" spans="2:8" x14ac:dyDescent="0.25">
      <c r="B32" s="3" t="s">
        <v>171</v>
      </c>
      <c r="C32" s="4"/>
      <c r="D32" s="3"/>
    </row>
    <row r="33" spans="2:7" ht="30" x14ac:dyDescent="0.25">
      <c r="B33" s="6" t="s">
        <v>172</v>
      </c>
      <c r="C33" s="5" t="s">
        <v>173</v>
      </c>
      <c r="D33" s="6" t="s">
        <v>174</v>
      </c>
    </row>
    <row r="34" spans="2:7" x14ac:dyDescent="0.25">
      <c r="B34" s="3" t="s">
        <v>113</v>
      </c>
      <c r="C34" s="19">
        <v>37.564883862000002</v>
      </c>
      <c r="D34" s="12">
        <v>86.52</v>
      </c>
    </row>
    <row r="36" spans="2:7" x14ac:dyDescent="0.25">
      <c r="B36" s="8" t="s">
        <v>175</v>
      </c>
      <c r="C36" s="33">
        <v>45473</v>
      </c>
      <c r="D36" s="3"/>
      <c r="E36" s="26"/>
      <c r="F36" s="32"/>
    </row>
    <row r="37" spans="2:7" x14ac:dyDescent="0.25">
      <c r="B37" s="8" t="s">
        <v>176</v>
      </c>
      <c r="C37" s="9" t="s">
        <v>177</v>
      </c>
      <c r="D37" s="8" t="s">
        <v>178</v>
      </c>
      <c r="E37" s="27" t="s">
        <v>179</v>
      </c>
      <c r="F37" s="24" t="s">
        <v>180</v>
      </c>
      <c r="G37" s="23"/>
    </row>
    <row r="38" spans="2:7" x14ac:dyDescent="0.25">
      <c r="B38" s="30" t="s">
        <v>161</v>
      </c>
      <c r="C38" s="31" t="s">
        <v>161</v>
      </c>
      <c r="D38" s="30" t="s">
        <v>161</v>
      </c>
      <c r="E38" s="29" t="s">
        <v>161</v>
      </c>
      <c r="F38" s="28" t="s">
        <v>161</v>
      </c>
    </row>
    <row r="41" spans="2:7" x14ac:dyDescent="0.25">
      <c r="B41" s="17" t="s">
        <v>181</v>
      </c>
    </row>
    <row r="42" spans="2:7" x14ac:dyDescent="0.25">
      <c r="B42" s="17"/>
    </row>
    <row r="43" spans="2:7" x14ac:dyDescent="0.25">
      <c r="B43" s="17" t="s">
        <v>182</v>
      </c>
    </row>
    <row r="44" spans="2:7" x14ac:dyDescent="0.25">
      <c r="B44" s="8" t="s">
        <v>183</v>
      </c>
      <c r="C44" s="9" t="s">
        <v>184</v>
      </c>
      <c r="D44" s="17"/>
    </row>
    <row r="45" spans="2:7" x14ac:dyDescent="0.25">
      <c r="B45" s="3" t="s">
        <v>161</v>
      </c>
      <c r="C45" s="4" t="s">
        <v>161</v>
      </c>
    </row>
    <row r="47" spans="2:7" x14ac:dyDescent="0.25">
      <c r="B47" s="8" t="s">
        <v>185</v>
      </c>
      <c r="C47" s="9" t="s">
        <v>184</v>
      </c>
    </row>
    <row r="48" spans="2:7" x14ac:dyDescent="0.25">
      <c r="B48" s="3" t="s">
        <v>161</v>
      </c>
      <c r="C48" s="4" t="s">
        <v>161</v>
      </c>
    </row>
    <row r="50" spans="2:7" x14ac:dyDescent="0.25">
      <c r="B50" s="8" t="s">
        <v>161</v>
      </c>
      <c r="C50" s="9" t="s">
        <v>161</v>
      </c>
    </row>
    <row r="51" spans="2:7" x14ac:dyDescent="0.25">
      <c r="B51" s="3" t="s">
        <v>161</v>
      </c>
      <c r="C51" s="4" t="s">
        <v>161</v>
      </c>
    </row>
    <row r="53" spans="2:7" x14ac:dyDescent="0.25">
      <c r="B53" s="27" t="s">
        <v>186</v>
      </c>
      <c r="C53" s="9" t="s">
        <v>187</v>
      </c>
    </row>
    <row r="54" spans="2:7" x14ac:dyDescent="0.25">
      <c r="B54" s="26" t="s">
        <v>161</v>
      </c>
      <c r="C54" s="4" t="s">
        <v>161</v>
      </c>
    </row>
    <row r="56" spans="2:7" x14ac:dyDescent="0.25">
      <c r="B56" s="8" t="s">
        <v>188</v>
      </c>
      <c r="C56" s="9" t="s">
        <v>161</v>
      </c>
    </row>
    <row r="58" spans="2:7" x14ac:dyDescent="0.25">
      <c r="B58" s="8" t="s">
        <v>189</v>
      </c>
      <c r="C58" s="33">
        <v>45473</v>
      </c>
      <c r="D58" s="3"/>
      <c r="E58" s="26"/>
      <c r="F58" s="32"/>
    </row>
    <row r="59" spans="2:7" x14ac:dyDescent="0.25">
      <c r="B59" s="8" t="s">
        <v>176</v>
      </c>
      <c r="C59" s="9" t="s">
        <v>177</v>
      </c>
      <c r="D59" s="8" t="s">
        <v>178</v>
      </c>
      <c r="E59" s="27" t="s">
        <v>179</v>
      </c>
      <c r="F59" s="24" t="s">
        <v>180</v>
      </c>
      <c r="G59" s="23"/>
    </row>
    <row r="60" spans="2:7" x14ac:dyDescent="0.25">
      <c r="B60" s="30" t="s">
        <v>161</v>
      </c>
      <c r="C60" s="31" t="s">
        <v>161</v>
      </c>
      <c r="D60" s="30" t="s">
        <v>161</v>
      </c>
      <c r="E60" s="29" t="s">
        <v>161</v>
      </c>
      <c r="F60" s="28" t="s">
        <v>161</v>
      </c>
    </row>
    <row r="61" spans="2:7" x14ac:dyDescent="0.25">
      <c r="B61" s="17" t="s">
        <v>181</v>
      </c>
    </row>
    <row r="62" spans="2:7" x14ac:dyDescent="0.25">
      <c r="B62" s="17"/>
    </row>
    <row r="63" spans="2:7" x14ac:dyDescent="0.25">
      <c r="B63" s="17" t="s">
        <v>182</v>
      </c>
    </row>
    <row r="64" spans="2:7" x14ac:dyDescent="0.25">
      <c r="B64" s="8" t="s">
        <v>183</v>
      </c>
      <c r="C64" s="9" t="s">
        <v>184</v>
      </c>
      <c r="D64" s="17"/>
    </row>
    <row r="65" spans="2:3" x14ac:dyDescent="0.25">
      <c r="B65" s="3" t="s">
        <v>161</v>
      </c>
      <c r="C65" s="4" t="s">
        <v>161</v>
      </c>
    </row>
    <row r="67" spans="2:3" x14ac:dyDescent="0.25">
      <c r="B67" s="8" t="s">
        <v>185</v>
      </c>
      <c r="C67" s="9" t="s">
        <v>184</v>
      </c>
    </row>
    <row r="68" spans="2:3" x14ac:dyDescent="0.25">
      <c r="B68" s="3" t="s">
        <v>161</v>
      </c>
      <c r="C68" s="4" t="s">
        <v>161</v>
      </c>
    </row>
    <row r="70" spans="2:3" x14ac:dyDescent="0.25">
      <c r="B70" s="8" t="s">
        <v>161</v>
      </c>
      <c r="C70" s="9" t="s">
        <v>161</v>
      </c>
    </row>
    <row r="71" spans="2:3" x14ac:dyDescent="0.25">
      <c r="B71" s="3" t="s">
        <v>161</v>
      </c>
      <c r="C71" s="4" t="s">
        <v>161</v>
      </c>
    </row>
    <row r="73" spans="2:3" x14ac:dyDescent="0.25">
      <c r="B73" s="27" t="s">
        <v>186</v>
      </c>
      <c r="C73" s="9" t="s">
        <v>187</v>
      </c>
    </row>
    <row r="74" spans="2:3" x14ac:dyDescent="0.25">
      <c r="B74" s="26" t="s">
        <v>161</v>
      </c>
      <c r="C74" s="4" t="s">
        <v>161</v>
      </c>
    </row>
    <row r="76" spans="2:3" x14ac:dyDescent="0.25">
      <c r="B76" s="8" t="s">
        <v>188</v>
      </c>
      <c r="C76" s="9" t="s">
        <v>161</v>
      </c>
    </row>
    <row r="79" spans="2:3" x14ac:dyDescent="0.25">
      <c r="B79" s="17" t="s">
        <v>190</v>
      </c>
    </row>
    <row r="81" spans="2:80" x14ac:dyDescent="0.25">
      <c r="B81" s="8" t="s">
        <v>176</v>
      </c>
      <c r="C81" s="9" t="s">
        <v>191</v>
      </c>
      <c r="D81" s="8" t="s">
        <v>192</v>
      </c>
      <c r="E81" s="8" t="s">
        <v>193</v>
      </c>
      <c r="F81" s="23"/>
    </row>
    <row r="82" spans="2:80" x14ac:dyDescent="0.25">
      <c r="B82" s="3" t="s">
        <v>161</v>
      </c>
      <c r="C82" s="4" t="s">
        <v>161</v>
      </c>
      <c r="D82" s="3" t="s">
        <v>161</v>
      </c>
      <c r="E82" s="3" t="s">
        <v>161</v>
      </c>
    </row>
    <row r="85" spans="2:80" x14ac:dyDescent="0.25">
      <c r="B85" s="17" t="s">
        <v>194</v>
      </c>
      <c r="C85" s="25" t="s">
        <v>161</v>
      </c>
      <c r="D85" s="17"/>
      <c r="E85" s="17"/>
      <c r="F85" s="23"/>
      <c r="G85" s="23"/>
      <c r="H85" s="23"/>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c r="BP85" s="17"/>
      <c r="BQ85" s="17"/>
      <c r="BR85" s="17"/>
      <c r="BS85" s="17"/>
      <c r="BT85" s="17"/>
      <c r="BU85" s="17"/>
      <c r="BV85" s="17"/>
      <c r="BW85" s="17"/>
      <c r="BX85" s="17"/>
      <c r="BY85" s="17"/>
      <c r="BZ85" s="17"/>
      <c r="CA85" s="17"/>
      <c r="CB85" s="17"/>
    </row>
    <row r="87" spans="2:80" x14ac:dyDescent="0.25">
      <c r="B87" s="17" t="s">
        <v>195</v>
      </c>
    </row>
    <row r="89" spans="2:80" x14ac:dyDescent="0.25">
      <c r="B89" s="8" t="s">
        <v>196</v>
      </c>
      <c r="C89" s="9" t="s">
        <v>184</v>
      </c>
      <c r="D89" s="17"/>
    </row>
    <row r="90" spans="2:80" x14ac:dyDescent="0.25">
      <c r="B90" s="3" t="s">
        <v>161</v>
      </c>
      <c r="C90" s="4" t="s">
        <v>161</v>
      </c>
    </row>
    <row r="93" spans="2:80" x14ac:dyDescent="0.25">
      <c r="B93" s="8" t="s">
        <v>197</v>
      </c>
      <c r="C93" s="9" t="s">
        <v>198</v>
      </c>
      <c r="D93" s="17"/>
    </row>
    <row r="94" spans="2:80" x14ac:dyDescent="0.25">
      <c r="B94" s="3" t="s">
        <v>161</v>
      </c>
      <c r="C94" s="4" t="s">
        <v>161</v>
      </c>
    </row>
    <row r="97" spans="2:80" x14ac:dyDescent="0.25">
      <c r="B97" s="17" t="s">
        <v>199</v>
      </c>
    </row>
    <row r="100" spans="2:80" x14ac:dyDescent="0.25">
      <c r="B100" s="17" t="s">
        <v>200</v>
      </c>
    </row>
    <row r="102" spans="2:80" x14ac:dyDescent="0.25">
      <c r="B102" s="8" t="s">
        <v>176</v>
      </c>
      <c r="C102" s="9" t="s">
        <v>201</v>
      </c>
      <c r="D102" s="8" t="s">
        <v>191</v>
      </c>
      <c r="E102" s="8" t="s">
        <v>192</v>
      </c>
      <c r="F102" s="24" t="s">
        <v>193</v>
      </c>
      <c r="G102" s="23"/>
    </row>
    <row r="103" spans="2:80" x14ac:dyDescent="0.25">
      <c r="B103" s="3" t="s">
        <v>161</v>
      </c>
      <c r="C103" s="4" t="s">
        <v>161</v>
      </c>
      <c r="D103" s="3" t="s">
        <v>161</v>
      </c>
      <c r="E103" s="3" t="s">
        <v>161</v>
      </c>
      <c r="F103" s="22" t="s">
        <v>161</v>
      </c>
    </row>
    <row r="106" spans="2:80" x14ac:dyDescent="0.25">
      <c r="B106" s="17" t="s">
        <v>194</v>
      </c>
      <c r="C106" s="25" t="s">
        <v>161</v>
      </c>
      <c r="D106" s="17"/>
      <c r="E106" s="17"/>
      <c r="F106" s="23"/>
      <c r="G106" s="23"/>
      <c r="H106" s="23"/>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c r="BK106" s="17"/>
      <c r="BL106" s="17"/>
      <c r="BM106" s="17"/>
      <c r="BN106" s="17"/>
      <c r="BO106" s="17"/>
      <c r="BP106" s="17"/>
      <c r="BQ106" s="17"/>
      <c r="BR106" s="17"/>
      <c r="BS106" s="17"/>
      <c r="BT106" s="17"/>
      <c r="BU106" s="17"/>
      <c r="BV106" s="17"/>
      <c r="BW106" s="17"/>
      <c r="BX106" s="17"/>
      <c r="BY106" s="17"/>
      <c r="BZ106" s="17"/>
      <c r="CA106" s="17"/>
      <c r="CB106" s="17"/>
    </row>
    <row r="108" spans="2:80" x14ac:dyDescent="0.25">
      <c r="B108" s="17" t="s">
        <v>195</v>
      </c>
    </row>
    <row r="110" spans="2:80" x14ac:dyDescent="0.25">
      <c r="B110" s="8" t="s">
        <v>196</v>
      </c>
      <c r="C110" s="9" t="s">
        <v>184</v>
      </c>
      <c r="D110" s="17"/>
    </row>
    <row r="111" spans="2:80" x14ac:dyDescent="0.25">
      <c r="B111" s="3" t="s">
        <v>161</v>
      </c>
      <c r="C111" s="4" t="s">
        <v>161</v>
      </c>
    </row>
    <row r="114" spans="2:7" x14ac:dyDescent="0.25">
      <c r="B114" s="8" t="s">
        <v>197</v>
      </c>
      <c r="C114" s="9" t="s">
        <v>198</v>
      </c>
      <c r="D114" s="17"/>
    </row>
    <row r="115" spans="2:7" x14ac:dyDescent="0.25">
      <c r="B115" s="3" t="s">
        <v>161</v>
      </c>
      <c r="C115" s="4" t="s">
        <v>161</v>
      </c>
    </row>
    <row r="118" spans="2:7" x14ac:dyDescent="0.25">
      <c r="B118" s="17" t="s">
        <v>199</v>
      </c>
    </row>
    <row r="121" spans="2:7" x14ac:dyDescent="0.25">
      <c r="B121" s="17" t="s">
        <v>202</v>
      </c>
    </row>
    <row r="122" spans="2:7" x14ac:dyDescent="0.25">
      <c r="B122" s="8" t="s">
        <v>176</v>
      </c>
      <c r="C122" s="9" t="s">
        <v>203</v>
      </c>
      <c r="D122" s="8" t="s">
        <v>204</v>
      </c>
      <c r="E122" s="8" t="s">
        <v>205</v>
      </c>
      <c r="F122" s="24" t="s">
        <v>206</v>
      </c>
      <c r="G122" s="23"/>
    </row>
    <row r="123" spans="2:7" x14ac:dyDescent="0.25">
      <c r="B123" s="3" t="s">
        <v>161</v>
      </c>
      <c r="C123" s="4" t="s">
        <v>161</v>
      </c>
      <c r="D123" s="3" t="s">
        <v>161</v>
      </c>
      <c r="E123" s="3" t="s">
        <v>161</v>
      </c>
      <c r="F123" s="22" t="s">
        <v>161</v>
      </c>
    </row>
    <row r="124" spans="2:7" x14ac:dyDescent="0.25">
      <c r="B124" s="11" t="s">
        <v>207</v>
      </c>
    </row>
  </sheetData>
  <mergeCells count="3">
    <mergeCell ref="B1:E1"/>
    <mergeCell ref="C3:C7"/>
    <mergeCell ref="D3:D7"/>
  </mergeCells>
  <hyperlinks>
    <hyperlink ref="A1" location="Index!A1" display="Index" xr:uid="{0E9930C1-2EC5-4523-8B65-006D62DD64CF}"/>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13BA2-8A6C-42C2-9CAD-76C57E857ADC}">
  <sheetPr codeName="Sheet59"/>
  <dimension ref="A1:CB125"/>
  <sheetViews>
    <sheetView workbookViewId="0">
      <selection activeCell="C24" sqref="B24:C24"/>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col min="9" max="16384" width="9.140625" style="11"/>
  </cols>
  <sheetData>
    <row r="1" spans="1:9" x14ac:dyDescent="0.25">
      <c r="A1" s="45" t="s">
        <v>0</v>
      </c>
      <c r="B1" s="197" t="s">
        <v>57</v>
      </c>
      <c r="C1" s="197"/>
      <c r="D1" s="197"/>
      <c r="E1" s="197"/>
    </row>
    <row r="3" spans="1:9" ht="15" customHeight="1" x14ac:dyDescent="0.25">
      <c r="B3" s="1" t="s">
        <v>57</v>
      </c>
      <c r="C3" s="198"/>
      <c r="D3" s="199"/>
    </row>
    <row r="4" spans="1:9" ht="15" customHeight="1" x14ac:dyDescent="0.25">
      <c r="B4" s="2" t="s">
        <v>1487</v>
      </c>
      <c r="C4" s="198"/>
      <c r="D4" s="199"/>
    </row>
    <row r="5" spans="1:9" ht="15" customHeight="1" x14ac:dyDescent="0.25">
      <c r="B5" s="2" t="s">
        <v>127</v>
      </c>
      <c r="C5" s="198"/>
      <c r="D5" s="199"/>
    </row>
    <row r="6" spans="1:9" ht="15" customHeight="1" x14ac:dyDescent="0.25">
      <c r="B6" s="2" t="s">
        <v>1488</v>
      </c>
      <c r="C6" s="198"/>
      <c r="D6" s="199"/>
    </row>
    <row r="7" spans="1:9" ht="22.5" customHeight="1" x14ac:dyDescent="0.25">
      <c r="B7" s="2" t="s">
        <v>1489</v>
      </c>
      <c r="C7" s="198"/>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239</v>
      </c>
      <c r="C15" s="21" t="s">
        <v>139</v>
      </c>
      <c r="D15" s="11" t="s">
        <v>149</v>
      </c>
      <c r="F15" s="13">
        <v>185</v>
      </c>
      <c r="G15" s="13">
        <v>13176.45</v>
      </c>
      <c r="H15" s="13">
        <v>96.68</v>
      </c>
    </row>
    <row r="16" spans="1:9" x14ac:dyDescent="0.25">
      <c r="B16" s="11" t="s">
        <v>240</v>
      </c>
      <c r="C16" s="21" t="s">
        <v>139</v>
      </c>
      <c r="D16" s="11" t="s">
        <v>149</v>
      </c>
      <c r="F16" s="13">
        <v>8</v>
      </c>
      <c r="G16" s="13">
        <v>57.21</v>
      </c>
      <c r="H16" s="13">
        <v>0.42</v>
      </c>
    </row>
    <row r="17" spans="2:8" x14ac:dyDescent="0.25">
      <c r="B17" s="17" t="s">
        <v>151</v>
      </c>
      <c r="C17" s="25"/>
      <c r="D17" s="17"/>
      <c r="E17" s="17"/>
      <c r="F17" s="23"/>
      <c r="G17" s="23">
        <f>SUM(G12:G16)</f>
        <v>13233.66</v>
      </c>
      <c r="H17" s="23">
        <f>SUM(H12:H16)</f>
        <v>97.100000000000009</v>
      </c>
    </row>
    <row r="18" spans="2:8" x14ac:dyDescent="0.25">
      <c r="B18" s="17" t="s">
        <v>152</v>
      </c>
      <c r="C18" s="25"/>
      <c r="D18" s="17"/>
      <c r="E18" s="17"/>
      <c r="F18" s="23"/>
      <c r="G18" s="23">
        <v>26.65</v>
      </c>
      <c r="H18" s="23">
        <v>0.2</v>
      </c>
    </row>
    <row r="19" spans="2:8" x14ac:dyDescent="0.25">
      <c r="B19" s="17" t="s">
        <v>153</v>
      </c>
      <c r="C19" s="25"/>
      <c r="D19" s="17"/>
      <c r="E19" s="17"/>
      <c r="F19" s="23"/>
      <c r="G19" s="23">
        <v>13260.31</v>
      </c>
      <c r="H19" s="23">
        <v>97.3</v>
      </c>
    </row>
    <row r="20" spans="2:8" x14ac:dyDescent="0.25">
      <c r="B20" s="17" t="s">
        <v>226</v>
      </c>
      <c r="C20" s="25"/>
      <c r="D20" s="17"/>
      <c r="E20" s="17"/>
      <c r="F20" s="23"/>
      <c r="G20" s="23">
        <v>369.08865599999956</v>
      </c>
      <c r="H20" s="23">
        <v>2.7000000000000028</v>
      </c>
    </row>
    <row r="21" spans="2:8" x14ac:dyDescent="0.25">
      <c r="B21" s="17" t="s">
        <v>155</v>
      </c>
      <c r="C21" s="25"/>
      <c r="D21" s="17"/>
      <c r="E21" s="17"/>
      <c r="F21" s="23"/>
      <c r="G21" s="23">
        <v>13629.398655999999</v>
      </c>
      <c r="H21" s="23">
        <v>100</v>
      </c>
    </row>
    <row r="22" spans="2:8" x14ac:dyDescent="0.25">
      <c r="B22" s="11" t="s">
        <v>156</v>
      </c>
    </row>
    <row r="23" spans="2:8" x14ac:dyDescent="0.25">
      <c r="B23" s="17" t="s">
        <v>157</v>
      </c>
    </row>
    <row r="24" spans="2:8" x14ac:dyDescent="0.25">
      <c r="B24" s="17" t="s">
        <v>158</v>
      </c>
      <c r="C24" s="21" t="s">
        <v>159</v>
      </c>
    </row>
    <row r="25" spans="2:8" x14ac:dyDescent="0.25">
      <c r="B25" s="17" t="s">
        <v>162</v>
      </c>
      <c r="C25" s="21" t="s">
        <v>161</v>
      </c>
    </row>
    <row r="26" spans="2:8" x14ac:dyDescent="0.25">
      <c r="B26" s="17" t="s">
        <v>163</v>
      </c>
      <c r="C26" s="21" t="s">
        <v>161</v>
      </c>
    </row>
    <row r="27" spans="2:8" x14ac:dyDescent="0.25">
      <c r="B27" s="17" t="s">
        <v>164</v>
      </c>
      <c r="C27" s="21" t="s">
        <v>165</v>
      </c>
    </row>
    <row r="28" spans="2:8" x14ac:dyDescent="0.25">
      <c r="B28" s="17" t="s">
        <v>241</v>
      </c>
      <c r="C28" s="25"/>
    </row>
    <row r="29" spans="2:8" x14ac:dyDescent="0.25">
      <c r="B29" s="17" t="s">
        <v>170</v>
      </c>
      <c r="C29" s="25"/>
    </row>
    <row r="30" spans="2:8" x14ac:dyDescent="0.25">
      <c r="B30" s="11" t="s">
        <v>228</v>
      </c>
    </row>
    <row r="33" spans="2:7" x14ac:dyDescent="0.25">
      <c r="B33" s="3" t="s">
        <v>171</v>
      </c>
      <c r="C33" s="4"/>
      <c r="D33" s="3"/>
    </row>
    <row r="34" spans="2:7" ht="30" x14ac:dyDescent="0.25">
      <c r="B34" s="6" t="s">
        <v>172</v>
      </c>
      <c r="C34" s="5" t="s">
        <v>173</v>
      </c>
      <c r="D34" s="6" t="s">
        <v>174</v>
      </c>
    </row>
    <row r="35" spans="2:7" x14ac:dyDescent="0.25">
      <c r="B35" s="3" t="s">
        <v>161</v>
      </c>
      <c r="C35" s="4" t="s">
        <v>161</v>
      </c>
      <c r="D35" s="3" t="s">
        <v>161</v>
      </c>
    </row>
    <row r="37" spans="2:7" x14ac:dyDescent="0.25">
      <c r="B37" s="8" t="s">
        <v>175</v>
      </c>
      <c r="C37" s="33">
        <v>45473</v>
      </c>
      <c r="D37" s="3"/>
      <c r="E37" s="26"/>
      <c r="F37" s="32"/>
    </row>
    <row r="38" spans="2:7" x14ac:dyDescent="0.25">
      <c r="B38" s="8" t="s">
        <v>176</v>
      </c>
      <c r="C38" s="9" t="s">
        <v>177</v>
      </c>
      <c r="D38" s="8" t="s">
        <v>178</v>
      </c>
      <c r="E38" s="27" t="s">
        <v>179</v>
      </c>
      <c r="F38" s="24" t="s">
        <v>180</v>
      </c>
      <c r="G38" s="23"/>
    </row>
    <row r="39" spans="2:7" x14ac:dyDescent="0.25">
      <c r="B39" s="30" t="s">
        <v>161</v>
      </c>
      <c r="C39" s="31" t="s">
        <v>161</v>
      </c>
      <c r="D39" s="30" t="s">
        <v>161</v>
      </c>
      <c r="E39" s="29" t="s">
        <v>161</v>
      </c>
      <c r="F39" s="28" t="s">
        <v>161</v>
      </c>
    </row>
    <row r="42" spans="2:7" x14ac:dyDescent="0.25">
      <c r="B42" s="17" t="s">
        <v>181</v>
      </c>
    </row>
    <row r="43" spans="2:7" x14ac:dyDescent="0.25">
      <c r="B43" s="17"/>
    </row>
    <row r="44" spans="2:7" x14ac:dyDescent="0.25">
      <c r="B44" s="17" t="s">
        <v>182</v>
      </c>
    </row>
    <row r="45" spans="2:7" x14ac:dyDescent="0.25">
      <c r="B45" s="8" t="s">
        <v>183</v>
      </c>
      <c r="C45" s="9" t="s">
        <v>184</v>
      </c>
      <c r="D45" s="17"/>
    </row>
    <row r="46" spans="2:7" x14ac:dyDescent="0.25">
      <c r="B46" s="3" t="s">
        <v>161</v>
      </c>
      <c r="C46" s="4" t="s">
        <v>161</v>
      </c>
    </row>
    <row r="48" spans="2:7" x14ac:dyDescent="0.25">
      <c r="B48" s="8" t="s">
        <v>185</v>
      </c>
      <c r="C48" s="9" t="s">
        <v>184</v>
      </c>
    </row>
    <row r="49" spans="2:7" x14ac:dyDescent="0.25">
      <c r="B49" s="3" t="s">
        <v>161</v>
      </c>
      <c r="C49" s="4" t="s">
        <v>161</v>
      </c>
    </row>
    <row r="51" spans="2:7" x14ac:dyDescent="0.25">
      <c r="B51" s="8" t="s">
        <v>161</v>
      </c>
      <c r="C51" s="9" t="s">
        <v>161</v>
      </c>
    </row>
    <row r="52" spans="2:7" x14ac:dyDescent="0.25">
      <c r="B52" s="3" t="s">
        <v>161</v>
      </c>
      <c r="C52" s="4" t="s">
        <v>161</v>
      </c>
    </row>
    <row r="54" spans="2:7" x14ac:dyDescent="0.25">
      <c r="B54" s="27" t="s">
        <v>186</v>
      </c>
      <c r="C54" s="9" t="s">
        <v>187</v>
      </c>
    </row>
    <row r="55" spans="2:7" x14ac:dyDescent="0.25">
      <c r="B55" s="26" t="s">
        <v>161</v>
      </c>
      <c r="C55" s="4" t="s">
        <v>161</v>
      </c>
    </row>
    <row r="57" spans="2:7" x14ac:dyDescent="0.25">
      <c r="B57" s="8" t="s">
        <v>188</v>
      </c>
      <c r="C57" s="9" t="s">
        <v>161</v>
      </c>
    </row>
    <row r="59" spans="2:7" x14ac:dyDescent="0.25">
      <c r="B59" s="8" t="s">
        <v>189</v>
      </c>
      <c r="C59" s="33">
        <v>45473</v>
      </c>
      <c r="D59" s="3"/>
      <c r="E59" s="26"/>
      <c r="F59" s="32"/>
    </row>
    <row r="60" spans="2:7" x14ac:dyDescent="0.25">
      <c r="B60" s="8" t="s">
        <v>176</v>
      </c>
      <c r="C60" s="9" t="s">
        <v>177</v>
      </c>
      <c r="D60" s="8" t="s">
        <v>178</v>
      </c>
      <c r="E60" s="27" t="s">
        <v>179</v>
      </c>
      <c r="F60" s="24" t="s">
        <v>180</v>
      </c>
      <c r="G60" s="23"/>
    </row>
    <row r="61" spans="2:7" x14ac:dyDescent="0.25">
      <c r="B61" s="30" t="s">
        <v>161</v>
      </c>
      <c r="C61" s="31" t="s">
        <v>161</v>
      </c>
      <c r="D61" s="30" t="s">
        <v>161</v>
      </c>
      <c r="E61" s="29" t="s">
        <v>161</v>
      </c>
      <c r="F61" s="28" t="s">
        <v>161</v>
      </c>
    </row>
    <row r="62" spans="2:7" x14ac:dyDescent="0.25">
      <c r="B62" s="17" t="s">
        <v>181</v>
      </c>
    </row>
    <row r="63" spans="2:7" x14ac:dyDescent="0.25">
      <c r="B63" s="17"/>
    </row>
    <row r="64" spans="2:7" x14ac:dyDescent="0.25">
      <c r="B64" s="17" t="s">
        <v>182</v>
      </c>
    </row>
    <row r="65" spans="2:4" x14ac:dyDescent="0.25">
      <c r="B65" s="8" t="s">
        <v>183</v>
      </c>
      <c r="C65" s="9" t="s">
        <v>184</v>
      </c>
      <c r="D65" s="17"/>
    </row>
    <row r="66" spans="2:4" x14ac:dyDescent="0.25">
      <c r="B66" s="3" t="s">
        <v>161</v>
      </c>
      <c r="C66" s="4" t="s">
        <v>161</v>
      </c>
    </row>
    <row r="68" spans="2:4" x14ac:dyDescent="0.25">
      <c r="B68" s="8" t="s">
        <v>185</v>
      </c>
      <c r="C68" s="9" t="s">
        <v>184</v>
      </c>
    </row>
    <row r="69" spans="2:4" x14ac:dyDescent="0.25">
      <c r="B69" s="3" t="s">
        <v>161</v>
      </c>
      <c r="C69" s="4" t="s">
        <v>161</v>
      </c>
    </row>
    <row r="71" spans="2:4" x14ac:dyDescent="0.25">
      <c r="B71" s="8" t="s">
        <v>161</v>
      </c>
      <c r="C71" s="9" t="s">
        <v>161</v>
      </c>
    </row>
    <row r="72" spans="2:4" x14ac:dyDescent="0.25">
      <c r="B72" s="3" t="s">
        <v>161</v>
      </c>
      <c r="C72" s="4" t="s">
        <v>161</v>
      </c>
    </row>
    <row r="74" spans="2:4" x14ac:dyDescent="0.25">
      <c r="B74" s="27" t="s">
        <v>186</v>
      </c>
      <c r="C74" s="9" t="s">
        <v>187</v>
      </c>
    </row>
    <row r="75" spans="2:4" x14ac:dyDescent="0.25">
      <c r="B75" s="26" t="s">
        <v>161</v>
      </c>
      <c r="C75" s="4" t="s">
        <v>161</v>
      </c>
    </row>
    <row r="77" spans="2:4" x14ac:dyDescent="0.25">
      <c r="B77" s="8" t="s">
        <v>188</v>
      </c>
      <c r="C77" s="9" t="s">
        <v>161</v>
      </c>
    </row>
    <row r="80" spans="2:4" x14ac:dyDescent="0.25">
      <c r="B80" s="17" t="s">
        <v>190</v>
      </c>
    </row>
    <row r="82" spans="2:80" x14ac:dyDescent="0.25">
      <c r="B82" s="8" t="s">
        <v>176</v>
      </c>
      <c r="C82" s="9" t="s">
        <v>191</v>
      </c>
      <c r="D82" s="8" t="s">
        <v>192</v>
      </c>
      <c r="E82" s="8" t="s">
        <v>193</v>
      </c>
      <c r="F82" s="23"/>
    </row>
    <row r="83" spans="2:80" x14ac:dyDescent="0.25">
      <c r="B83" s="3" t="s">
        <v>161</v>
      </c>
      <c r="C83" s="4" t="s">
        <v>161</v>
      </c>
      <c r="D83" s="3" t="s">
        <v>161</v>
      </c>
      <c r="E83" s="3" t="s">
        <v>161</v>
      </c>
    </row>
    <row r="86" spans="2:80" x14ac:dyDescent="0.25">
      <c r="B86" s="17" t="s">
        <v>194</v>
      </c>
      <c r="C86" s="25" t="s">
        <v>161</v>
      </c>
      <c r="D86" s="17"/>
      <c r="E86" s="17"/>
      <c r="F86" s="23"/>
      <c r="G86" s="23"/>
      <c r="H86" s="23"/>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7"/>
      <c r="BS86" s="17"/>
      <c r="BT86" s="17"/>
      <c r="BU86" s="17"/>
      <c r="BV86" s="17"/>
      <c r="BW86" s="17"/>
      <c r="BX86" s="17"/>
      <c r="BY86" s="17"/>
      <c r="BZ86" s="17"/>
      <c r="CA86" s="17"/>
      <c r="CB86" s="17"/>
    </row>
    <row r="88" spans="2:80" x14ac:dyDescent="0.25">
      <c r="B88" s="17" t="s">
        <v>195</v>
      </c>
    </row>
    <row r="90" spans="2:80" x14ac:dyDescent="0.25">
      <c r="B90" s="8" t="s">
        <v>196</v>
      </c>
      <c r="C90" s="9" t="s">
        <v>184</v>
      </c>
      <c r="D90" s="17"/>
    </row>
    <row r="91" spans="2:80" x14ac:dyDescent="0.25">
      <c r="B91" s="3" t="s">
        <v>161</v>
      </c>
      <c r="C91" s="4" t="s">
        <v>161</v>
      </c>
    </row>
    <row r="94" spans="2:80" x14ac:dyDescent="0.25">
      <c r="B94" s="8" t="s">
        <v>197</v>
      </c>
      <c r="C94" s="9" t="s">
        <v>198</v>
      </c>
      <c r="D94" s="17"/>
    </row>
    <row r="95" spans="2:80" x14ac:dyDescent="0.25">
      <c r="B95" s="3" t="s">
        <v>161</v>
      </c>
      <c r="C95" s="4" t="s">
        <v>161</v>
      </c>
    </row>
    <row r="98" spans="2:80" x14ac:dyDescent="0.25">
      <c r="B98" s="17" t="s">
        <v>199</v>
      </c>
    </row>
    <row r="101" spans="2:80" x14ac:dyDescent="0.25">
      <c r="B101" s="17" t="s">
        <v>200</v>
      </c>
    </row>
    <row r="103" spans="2:80" x14ac:dyDescent="0.25">
      <c r="B103" s="8" t="s">
        <v>176</v>
      </c>
      <c r="C103" s="9" t="s">
        <v>201</v>
      </c>
      <c r="D103" s="8" t="s">
        <v>191</v>
      </c>
      <c r="E103" s="8" t="s">
        <v>192</v>
      </c>
      <c r="F103" s="24" t="s">
        <v>193</v>
      </c>
      <c r="G103" s="23"/>
    </row>
    <row r="104" spans="2:80" x14ac:dyDescent="0.25">
      <c r="B104" s="3" t="s">
        <v>161</v>
      </c>
      <c r="C104" s="4" t="s">
        <v>161</v>
      </c>
      <c r="D104" s="3" t="s">
        <v>161</v>
      </c>
      <c r="E104" s="3" t="s">
        <v>161</v>
      </c>
      <c r="F104" s="22" t="s">
        <v>161</v>
      </c>
    </row>
    <row r="107" spans="2:80" x14ac:dyDescent="0.25">
      <c r="B107" s="17" t="s">
        <v>194</v>
      </c>
      <c r="C107" s="25" t="s">
        <v>161</v>
      </c>
      <c r="D107" s="17"/>
      <c r="E107" s="17"/>
      <c r="F107" s="23"/>
      <c r="G107" s="23"/>
      <c r="H107" s="23"/>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c r="BT107" s="17"/>
      <c r="BU107" s="17"/>
      <c r="BV107" s="17"/>
      <c r="BW107" s="17"/>
      <c r="BX107" s="17"/>
      <c r="BY107" s="17"/>
      <c r="BZ107" s="17"/>
      <c r="CA107" s="17"/>
      <c r="CB107" s="17"/>
    </row>
    <row r="109" spans="2:80" x14ac:dyDescent="0.25">
      <c r="B109" s="17" t="s">
        <v>195</v>
      </c>
    </row>
    <row r="111" spans="2:80" x14ac:dyDescent="0.25">
      <c r="B111" s="8" t="s">
        <v>196</v>
      </c>
      <c r="C111" s="9" t="s">
        <v>184</v>
      </c>
      <c r="D111" s="17"/>
    </row>
    <row r="112" spans="2:80" x14ac:dyDescent="0.25">
      <c r="B112" s="3" t="s">
        <v>161</v>
      </c>
      <c r="C112" s="4" t="s">
        <v>161</v>
      </c>
    </row>
    <row r="115" spans="2:7" x14ac:dyDescent="0.25">
      <c r="B115" s="8" t="s">
        <v>197</v>
      </c>
      <c r="C115" s="9" t="s">
        <v>198</v>
      </c>
      <c r="D115" s="17"/>
    </row>
    <row r="116" spans="2:7" x14ac:dyDescent="0.25">
      <c r="B116" s="3" t="s">
        <v>161</v>
      </c>
      <c r="C116" s="4" t="s">
        <v>161</v>
      </c>
    </row>
    <row r="119" spans="2:7" x14ac:dyDescent="0.25">
      <c r="B119" s="17" t="s">
        <v>199</v>
      </c>
    </row>
    <row r="122" spans="2:7" x14ac:dyDescent="0.25">
      <c r="B122" s="17" t="s">
        <v>202</v>
      </c>
    </row>
    <row r="123" spans="2:7" x14ac:dyDescent="0.25">
      <c r="B123" s="8" t="s">
        <v>176</v>
      </c>
      <c r="C123" s="9" t="s">
        <v>203</v>
      </c>
      <c r="D123" s="8" t="s">
        <v>204</v>
      </c>
      <c r="E123" s="8" t="s">
        <v>205</v>
      </c>
      <c r="F123" s="24" t="s">
        <v>206</v>
      </c>
      <c r="G123" s="23"/>
    </row>
    <row r="124" spans="2:7" x14ac:dyDescent="0.25">
      <c r="B124" s="3" t="s">
        <v>161</v>
      </c>
      <c r="C124" s="4" t="s">
        <v>161</v>
      </c>
      <c r="D124" s="3" t="s">
        <v>161</v>
      </c>
      <c r="E124" s="3" t="s">
        <v>161</v>
      </c>
      <c r="F124" s="22" t="s">
        <v>161</v>
      </c>
    </row>
    <row r="125" spans="2:7" x14ac:dyDescent="0.25">
      <c r="B125" s="11" t="s">
        <v>207</v>
      </c>
    </row>
  </sheetData>
  <mergeCells count="3">
    <mergeCell ref="B1:E1"/>
    <mergeCell ref="C3:C7"/>
    <mergeCell ref="D3:D7"/>
  </mergeCells>
  <hyperlinks>
    <hyperlink ref="A1" location="Index!A1" display="Index" xr:uid="{5365EA04-7F08-4F1E-B85F-E4333594A26F}"/>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1C0B6-9585-4BF0-91C5-0C9663A4376A}">
  <sheetPr codeName="Sheet58"/>
  <dimension ref="A1:CB198"/>
  <sheetViews>
    <sheetView workbookViewId="0"/>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ustomWidth="1"/>
    <col min="9" max="16384" width="9.140625" style="11"/>
  </cols>
  <sheetData>
    <row r="1" spans="1:9" x14ac:dyDescent="0.25">
      <c r="A1" s="45" t="s">
        <v>0</v>
      </c>
      <c r="B1" s="197" t="s">
        <v>117</v>
      </c>
      <c r="C1" s="197"/>
      <c r="D1" s="197"/>
      <c r="E1" s="197"/>
    </row>
    <row r="3" spans="1:9" ht="15" customHeight="1" x14ac:dyDescent="0.25">
      <c r="B3" s="1" t="s">
        <v>242</v>
      </c>
      <c r="C3" s="198"/>
      <c r="D3" s="199"/>
    </row>
    <row r="4" spans="1:9" ht="30" customHeight="1" x14ac:dyDescent="0.25">
      <c r="B4" s="2" t="s">
        <v>243</v>
      </c>
      <c r="C4" s="198"/>
      <c r="D4" s="199"/>
    </row>
    <row r="5" spans="1:9" ht="15" customHeight="1" x14ac:dyDescent="0.25">
      <c r="B5" s="2" t="s">
        <v>127</v>
      </c>
      <c r="C5" s="198"/>
      <c r="D5" s="199"/>
    </row>
    <row r="6" spans="1:9" ht="15" customHeight="1" x14ac:dyDescent="0.25">
      <c r="B6" s="2" t="s">
        <v>244</v>
      </c>
      <c r="C6" s="198"/>
      <c r="D6" s="199"/>
    </row>
    <row r="7" spans="1:9" ht="15" customHeight="1" x14ac:dyDescent="0.25">
      <c r="B7" s="2" t="s">
        <v>130</v>
      </c>
      <c r="C7" s="14" t="s">
        <v>131</v>
      </c>
      <c r="D7" s="14" t="s">
        <v>132</v>
      </c>
    </row>
    <row r="8" spans="1:9" ht="12.75" customHeight="1" x14ac:dyDescent="0.25"/>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2153</v>
      </c>
      <c r="C15" s="21" t="s">
        <v>139</v>
      </c>
      <c r="D15" s="11" t="s">
        <v>245</v>
      </c>
      <c r="E15" s="11" t="s">
        <v>246</v>
      </c>
      <c r="F15" s="13">
        <v>147224</v>
      </c>
      <c r="G15" s="13">
        <v>2478.96</v>
      </c>
      <c r="H15" s="13">
        <v>6.82</v>
      </c>
    </row>
    <row r="16" spans="1:9" x14ac:dyDescent="0.25">
      <c r="B16" s="11" t="s">
        <v>2148</v>
      </c>
      <c r="C16" s="21" t="s">
        <v>139</v>
      </c>
      <c r="D16" s="11" t="s">
        <v>245</v>
      </c>
      <c r="E16" s="11" t="s">
        <v>247</v>
      </c>
      <c r="F16" s="13">
        <v>150000</v>
      </c>
      <c r="G16" s="13">
        <v>1799.4</v>
      </c>
      <c r="H16" s="13">
        <v>4.95</v>
      </c>
    </row>
    <row r="17" spans="2:8" x14ac:dyDescent="0.25">
      <c r="B17" s="11" t="s">
        <v>2152</v>
      </c>
      <c r="C17" s="21" t="s">
        <v>139</v>
      </c>
      <c r="D17" s="11" t="s">
        <v>248</v>
      </c>
      <c r="E17" s="11" t="s">
        <v>249</v>
      </c>
      <c r="F17" s="13">
        <v>55000</v>
      </c>
      <c r="G17" s="13">
        <v>1721.94</v>
      </c>
      <c r="H17" s="13">
        <v>4.74</v>
      </c>
    </row>
    <row r="18" spans="2:8" x14ac:dyDescent="0.25">
      <c r="B18" s="11" t="s">
        <v>2648</v>
      </c>
      <c r="C18" s="21" t="s">
        <v>139</v>
      </c>
      <c r="D18" s="11" t="s">
        <v>140</v>
      </c>
      <c r="E18" s="11" t="s">
        <v>141</v>
      </c>
      <c r="F18" s="13">
        <v>87500</v>
      </c>
      <c r="G18" s="13">
        <v>1370.91</v>
      </c>
      <c r="H18" s="13">
        <v>3.77</v>
      </c>
    </row>
    <row r="19" spans="2:8" x14ac:dyDescent="0.25">
      <c r="B19" s="11" t="s">
        <v>2146</v>
      </c>
      <c r="C19" s="21" t="s">
        <v>139</v>
      </c>
      <c r="D19" s="11" t="s">
        <v>140</v>
      </c>
      <c r="E19" s="11" t="s">
        <v>142</v>
      </c>
      <c r="F19" s="13">
        <v>28000</v>
      </c>
      <c r="G19" s="13">
        <v>1093.1600000000001</v>
      </c>
      <c r="H19" s="13">
        <v>3.01</v>
      </c>
    </row>
    <row r="20" spans="2:8" x14ac:dyDescent="0.25">
      <c r="B20" s="11" t="s">
        <v>2649</v>
      </c>
      <c r="C20" s="21" t="s">
        <v>139</v>
      </c>
      <c r="D20" s="11" t="s">
        <v>245</v>
      </c>
      <c r="E20" s="11" t="s">
        <v>250</v>
      </c>
      <c r="F20" s="13">
        <v>82500</v>
      </c>
      <c r="G20" s="13">
        <v>1043.83</v>
      </c>
      <c r="H20" s="13">
        <v>2.87</v>
      </c>
    </row>
    <row r="21" spans="2:8" x14ac:dyDescent="0.25">
      <c r="B21" s="11" t="s">
        <v>2140</v>
      </c>
      <c r="C21" s="21" t="s">
        <v>139</v>
      </c>
      <c r="D21" s="11" t="s">
        <v>245</v>
      </c>
      <c r="E21" s="11" t="s">
        <v>251</v>
      </c>
      <c r="F21" s="13">
        <v>500000</v>
      </c>
      <c r="G21" s="13">
        <v>1033.6500000000001</v>
      </c>
      <c r="H21" s="13">
        <v>2.85</v>
      </c>
    </row>
    <row r="22" spans="2:8" x14ac:dyDescent="0.25">
      <c r="B22" s="11" t="s">
        <v>2151</v>
      </c>
      <c r="C22" s="21" t="s">
        <v>139</v>
      </c>
      <c r="D22" s="11" t="s">
        <v>252</v>
      </c>
      <c r="E22" s="11" t="s">
        <v>253</v>
      </c>
      <c r="F22" s="13">
        <v>225000</v>
      </c>
      <c r="G22" s="13">
        <v>956.03</v>
      </c>
      <c r="H22" s="13">
        <v>2.63</v>
      </c>
    </row>
    <row r="23" spans="2:8" x14ac:dyDescent="0.25">
      <c r="B23" s="11" t="s">
        <v>2650</v>
      </c>
      <c r="C23" s="21" t="s">
        <v>139</v>
      </c>
      <c r="D23" s="11" t="s">
        <v>254</v>
      </c>
      <c r="E23" s="11" t="s">
        <v>255</v>
      </c>
      <c r="F23" s="13">
        <v>26000</v>
      </c>
      <c r="G23" s="13">
        <v>885.09</v>
      </c>
      <c r="H23" s="13">
        <v>2.44</v>
      </c>
    </row>
    <row r="24" spans="2:8" x14ac:dyDescent="0.25">
      <c r="B24" s="11" t="s">
        <v>2651</v>
      </c>
      <c r="C24" s="21" t="s">
        <v>139</v>
      </c>
      <c r="D24" s="11" t="s">
        <v>256</v>
      </c>
      <c r="E24" s="11" t="s">
        <v>257</v>
      </c>
      <c r="F24" s="13">
        <v>23477</v>
      </c>
      <c r="G24" s="13">
        <v>833.07</v>
      </c>
      <c r="H24" s="13">
        <v>2.29</v>
      </c>
    </row>
    <row r="25" spans="2:8" x14ac:dyDescent="0.25">
      <c r="B25" s="11" t="s">
        <v>2652</v>
      </c>
      <c r="C25" s="21" t="s">
        <v>139</v>
      </c>
      <c r="D25" s="11" t="s">
        <v>245</v>
      </c>
      <c r="E25" s="11" t="s">
        <v>258</v>
      </c>
      <c r="F25" s="13">
        <v>43600</v>
      </c>
      <c r="G25" s="13">
        <v>785.89</v>
      </c>
      <c r="H25" s="13">
        <v>2.16</v>
      </c>
    </row>
    <row r="26" spans="2:8" x14ac:dyDescent="0.25">
      <c r="B26" s="11" t="s">
        <v>2653</v>
      </c>
      <c r="C26" s="21" t="s">
        <v>139</v>
      </c>
      <c r="D26" s="11" t="s">
        <v>254</v>
      </c>
      <c r="E26" s="11" t="s">
        <v>259</v>
      </c>
      <c r="F26" s="13">
        <v>224000</v>
      </c>
      <c r="G26" s="13">
        <v>712.54</v>
      </c>
      <c r="H26" s="13">
        <v>1.96</v>
      </c>
    </row>
    <row r="27" spans="2:8" x14ac:dyDescent="0.25">
      <c r="B27" s="11" t="s">
        <v>2654</v>
      </c>
      <c r="C27" s="21" t="s">
        <v>139</v>
      </c>
      <c r="D27" s="11" t="s">
        <v>260</v>
      </c>
      <c r="E27" s="11" t="s">
        <v>261</v>
      </c>
      <c r="F27" s="13">
        <v>5900</v>
      </c>
      <c r="G27" s="13">
        <v>688.41</v>
      </c>
      <c r="H27" s="13">
        <v>1.9</v>
      </c>
    </row>
    <row r="28" spans="2:8" x14ac:dyDescent="0.25">
      <c r="B28" s="11" t="s">
        <v>2655</v>
      </c>
      <c r="C28" s="21" t="s">
        <v>139</v>
      </c>
      <c r="D28" s="11" t="s">
        <v>262</v>
      </c>
      <c r="E28" s="11" t="s">
        <v>263</v>
      </c>
      <c r="F28" s="13">
        <v>25000</v>
      </c>
      <c r="G28" s="13">
        <v>683.4</v>
      </c>
      <c r="H28" s="13">
        <v>1.88</v>
      </c>
    </row>
    <row r="29" spans="2:8" x14ac:dyDescent="0.25">
      <c r="B29" s="11" t="s">
        <v>2656</v>
      </c>
      <c r="C29" s="21" t="s">
        <v>139</v>
      </c>
      <c r="D29" s="11" t="s">
        <v>140</v>
      </c>
      <c r="E29" s="11" t="s">
        <v>264</v>
      </c>
      <c r="F29" s="13">
        <v>16000</v>
      </c>
      <c r="G29" s="13">
        <v>678.63</v>
      </c>
      <c r="H29" s="13">
        <v>1.87</v>
      </c>
    </row>
    <row r="30" spans="2:8" x14ac:dyDescent="0.25">
      <c r="B30" s="11" t="s">
        <v>2119</v>
      </c>
      <c r="C30" s="21" t="s">
        <v>139</v>
      </c>
      <c r="D30" s="11" t="s">
        <v>265</v>
      </c>
      <c r="E30" s="11" t="s">
        <v>266</v>
      </c>
      <c r="F30" s="13">
        <v>51000</v>
      </c>
      <c r="G30" s="13">
        <v>651.02</v>
      </c>
      <c r="H30" s="13">
        <v>1.79</v>
      </c>
    </row>
    <row r="31" spans="2:8" x14ac:dyDescent="0.25">
      <c r="B31" s="11" t="s">
        <v>2657</v>
      </c>
      <c r="C31" s="21" t="s">
        <v>139</v>
      </c>
      <c r="D31" s="11" t="s">
        <v>267</v>
      </c>
      <c r="E31" s="11" t="s">
        <v>268</v>
      </c>
      <c r="F31" s="13">
        <v>500</v>
      </c>
      <c r="G31" s="13">
        <v>647.29999999999995</v>
      </c>
      <c r="H31" s="13">
        <v>1.78</v>
      </c>
    </row>
    <row r="32" spans="2:8" x14ac:dyDescent="0.25">
      <c r="B32" s="11" t="s">
        <v>2658</v>
      </c>
      <c r="C32" s="21" t="s">
        <v>139</v>
      </c>
      <c r="D32" s="11" t="s">
        <v>269</v>
      </c>
      <c r="E32" s="11" t="s">
        <v>270</v>
      </c>
      <c r="F32" s="13">
        <v>300000</v>
      </c>
      <c r="G32" s="13">
        <v>627.63</v>
      </c>
      <c r="H32" s="13">
        <v>1.73</v>
      </c>
    </row>
    <row r="33" spans="2:8" x14ac:dyDescent="0.25">
      <c r="B33" s="11" t="s">
        <v>2659</v>
      </c>
      <c r="C33" s="21" t="s">
        <v>139</v>
      </c>
      <c r="D33" s="11" t="s">
        <v>271</v>
      </c>
      <c r="E33" s="11" t="s">
        <v>272</v>
      </c>
      <c r="F33" s="13">
        <v>9600</v>
      </c>
      <c r="G33" s="13">
        <v>614.63</v>
      </c>
      <c r="H33" s="13">
        <v>1.69</v>
      </c>
    </row>
    <row r="34" spans="2:8" x14ac:dyDescent="0.25">
      <c r="B34" s="11" t="s">
        <v>2660</v>
      </c>
      <c r="C34" s="21" t="s">
        <v>139</v>
      </c>
      <c r="D34" s="11" t="s">
        <v>252</v>
      </c>
      <c r="E34" s="11" t="s">
        <v>273</v>
      </c>
      <c r="F34" s="13">
        <v>22300</v>
      </c>
      <c r="G34" s="13">
        <v>551.49</v>
      </c>
      <c r="H34" s="13">
        <v>1.52</v>
      </c>
    </row>
    <row r="35" spans="2:8" x14ac:dyDescent="0.25">
      <c r="B35" s="11" t="s">
        <v>2132</v>
      </c>
      <c r="C35" s="21" t="s">
        <v>139</v>
      </c>
      <c r="D35" s="11" t="s">
        <v>274</v>
      </c>
      <c r="E35" s="11" t="s">
        <v>275</v>
      </c>
      <c r="F35" s="13">
        <v>50000</v>
      </c>
      <c r="G35" s="13">
        <v>548.73</v>
      </c>
      <c r="H35" s="13">
        <v>1.51</v>
      </c>
    </row>
    <row r="36" spans="2:8" x14ac:dyDescent="0.25">
      <c r="B36" s="11" t="s">
        <v>2661</v>
      </c>
      <c r="C36" s="21" t="s">
        <v>139</v>
      </c>
      <c r="D36" s="11" t="s">
        <v>276</v>
      </c>
      <c r="E36" s="11" t="s">
        <v>277</v>
      </c>
      <c r="F36" s="13">
        <v>97856</v>
      </c>
      <c r="G36" s="13">
        <v>537.38</v>
      </c>
      <c r="H36" s="13">
        <v>1.48</v>
      </c>
    </row>
    <row r="37" spans="2:8" x14ac:dyDescent="0.25">
      <c r="B37" s="11" t="s">
        <v>2662</v>
      </c>
      <c r="C37" s="21" t="s">
        <v>139</v>
      </c>
      <c r="D37" s="11" t="s">
        <v>278</v>
      </c>
      <c r="E37" s="11" t="s">
        <v>279</v>
      </c>
      <c r="F37" s="13">
        <v>39560</v>
      </c>
      <c r="G37" s="13">
        <v>513.57000000000005</v>
      </c>
      <c r="H37" s="13">
        <v>1.41</v>
      </c>
    </row>
    <row r="38" spans="2:8" x14ac:dyDescent="0.25">
      <c r="B38" s="11" t="s">
        <v>2110</v>
      </c>
      <c r="C38" s="21" t="s">
        <v>139</v>
      </c>
      <c r="D38" s="11" t="s">
        <v>280</v>
      </c>
      <c r="E38" s="11" t="s">
        <v>281</v>
      </c>
      <c r="F38" s="13">
        <v>50000</v>
      </c>
      <c r="G38" s="13">
        <v>500.25</v>
      </c>
      <c r="H38" s="13">
        <v>1.38</v>
      </c>
    </row>
    <row r="39" spans="2:8" x14ac:dyDescent="0.25">
      <c r="B39" s="11" t="s">
        <v>2135</v>
      </c>
      <c r="C39" s="21" t="s">
        <v>139</v>
      </c>
      <c r="D39" s="11" t="s">
        <v>254</v>
      </c>
      <c r="E39" s="11" t="s">
        <v>282</v>
      </c>
      <c r="F39" s="13">
        <v>40000</v>
      </c>
      <c r="G39" s="13">
        <v>491.4</v>
      </c>
      <c r="H39" s="13">
        <v>1.35</v>
      </c>
    </row>
    <row r="40" spans="2:8" x14ac:dyDescent="0.25">
      <c r="B40" s="11" t="s">
        <v>2663</v>
      </c>
      <c r="C40" s="21" t="s">
        <v>139</v>
      </c>
      <c r="D40" s="11" t="s">
        <v>283</v>
      </c>
      <c r="E40" s="11" t="s">
        <v>284</v>
      </c>
      <c r="F40" s="13">
        <v>19500</v>
      </c>
      <c r="G40" s="13">
        <v>487.88</v>
      </c>
      <c r="H40" s="13">
        <v>1.34</v>
      </c>
    </row>
    <row r="41" spans="2:8" x14ac:dyDescent="0.25">
      <c r="B41" s="11" t="s">
        <v>2664</v>
      </c>
      <c r="C41" s="21" t="s">
        <v>139</v>
      </c>
      <c r="D41" s="11" t="s">
        <v>285</v>
      </c>
      <c r="E41" s="11" t="s">
        <v>286</v>
      </c>
      <c r="F41" s="13">
        <v>27000</v>
      </c>
      <c r="G41" s="13">
        <v>483.18</v>
      </c>
      <c r="H41" s="13">
        <v>1.33</v>
      </c>
    </row>
    <row r="42" spans="2:8" x14ac:dyDescent="0.25">
      <c r="B42" s="11" t="s">
        <v>2665</v>
      </c>
      <c r="C42" s="21" t="s">
        <v>139</v>
      </c>
      <c r="D42" s="11" t="s">
        <v>245</v>
      </c>
      <c r="E42" s="11" t="s">
        <v>287</v>
      </c>
      <c r="F42" s="13">
        <v>336000</v>
      </c>
      <c r="G42" s="13">
        <v>463.68</v>
      </c>
      <c r="H42" s="13">
        <v>1.28</v>
      </c>
    </row>
    <row r="43" spans="2:8" x14ac:dyDescent="0.25">
      <c r="B43" s="11" t="s">
        <v>2130</v>
      </c>
      <c r="C43" s="21" t="s">
        <v>139</v>
      </c>
      <c r="D43" s="11" t="s">
        <v>288</v>
      </c>
      <c r="E43" s="11" t="s">
        <v>289</v>
      </c>
      <c r="F43" s="13">
        <v>9700</v>
      </c>
      <c r="G43" s="13">
        <v>457.52</v>
      </c>
      <c r="H43" s="13">
        <v>1.26</v>
      </c>
    </row>
    <row r="44" spans="2:8" x14ac:dyDescent="0.25">
      <c r="B44" s="11" t="s">
        <v>2666</v>
      </c>
      <c r="C44" s="21" t="s">
        <v>139</v>
      </c>
      <c r="D44" s="11" t="s">
        <v>290</v>
      </c>
      <c r="E44" s="11" t="s">
        <v>291</v>
      </c>
      <c r="F44" s="13">
        <v>60000</v>
      </c>
      <c r="G44" s="13">
        <v>451.32</v>
      </c>
      <c r="H44" s="13">
        <v>1.24</v>
      </c>
    </row>
    <row r="45" spans="2:8" x14ac:dyDescent="0.25">
      <c r="B45" s="11" t="s">
        <v>2138</v>
      </c>
      <c r="C45" s="21" t="s">
        <v>139</v>
      </c>
      <c r="D45" s="11" t="s">
        <v>260</v>
      </c>
      <c r="E45" s="11" t="s">
        <v>292</v>
      </c>
      <c r="F45" s="13">
        <v>17000</v>
      </c>
      <c r="G45" s="13">
        <v>445.24</v>
      </c>
      <c r="H45" s="13">
        <v>1.23</v>
      </c>
    </row>
    <row r="46" spans="2:8" x14ac:dyDescent="0.25">
      <c r="B46" s="11" t="s">
        <v>2122</v>
      </c>
      <c r="C46" s="21" t="s">
        <v>139</v>
      </c>
      <c r="D46" s="11" t="s">
        <v>293</v>
      </c>
      <c r="E46" s="11" t="s">
        <v>294</v>
      </c>
      <c r="F46" s="13">
        <v>1200</v>
      </c>
      <c r="G46" s="13">
        <v>441.65</v>
      </c>
      <c r="H46" s="13">
        <v>1.22</v>
      </c>
    </row>
    <row r="47" spans="2:8" x14ac:dyDescent="0.25">
      <c r="B47" s="11" t="s">
        <v>2667</v>
      </c>
      <c r="C47" s="21" t="s">
        <v>139</v>
      </c>
      <c r="D47" s="11" t="s">
        <v>274</v>
      </c>
      <c r="E47" s="11" t="s">
        <v>295</v>
      </c>
      <c r="F47" s="13">
        <v>72000</v>
      </c>
      <c r="G47" s="13">
        <v>441.36</v>
      </c>
      <c r="H47" s="13">
        <v>1.22</v>
      </c>
    </row>
    <row r="48" spans="2:8" x14ac:dyDescent="0.25">
      <c r="B48" s="11" t="s">
        <v>2668</v>
      </c>
      <c r="C48" s="21" t="s">
        <v>139</v>
      </c>
      <c r="D48" s="11" t="s">
        <v>296</v>
      </c>
      <c r="E48" s="11" t="s">
        <v>297</v>
      </c>
      <c r="F48" s="13">
        <v>100247</v>
      </c>
      <c r="G48" s="13">
        <v>432.67</v>
      </c>
      <c r="H48" s="13">
        <v>1.19</v>
      </c>
    </row>
    <row r="49" spans="2:8" x14ac:dyDescent="0.25">
      <c r="B49" s="11" t="s">
        <v>2669</v>
      </c>
      <c r="C49" s="21" t="s">
        <v>139</v>
      </c>
      <c r="D49" s="11" t="s">
        <v>271</v>
      </c>
      <c r="E49" s="11" t="s">
        <v>298</v>
      </c>
      <c r="F49" s="13">
        <v>9000</v>
      </c>
      <c r="G49" s="13">
        <v>413.68</v>
      </c>
      <c r="H49" s="13">
        <v>1.1399999999999999</v>
      </c>
    </row>
    <row r="50" spans="2:8" x14ac:dyDescent="0.25">
      <c r="B50" s="11" t="s">
        <v>2670</v>
      </c>
      <c r="C50" s="21" t="s">
        <v>139</v>
      </c>
      <c r="D50" s="11" t="s">
        <v>276</v>
      </c>
      <c r="E50" s="11" t="s">
        <v>299</v>
      </c>
      <c r="F50" s="13">
        <v>31218</v>
      </c>
      <c r="G50" s="13">
        <v>412.73</v>
      </c>
      <c r="H50" s="13">
        <v>1.1399999999999999</v>
      </c>
    </row>
    <row r="51" spans="2:8" x14ac:dyDescent="0.25">
      <c r="B51" s="11" t="s">
        <v>2671</v>
      </c>
      <c r="C51" s="21" t="s">
        <v>139</v>
      </c>
      <c r="D51" s="11" t="s">
        <v>300</v>
      </c>
      <c r="E51" s="11" t="s">
        <v>301</v>
      </c>
      <c r="F51" s="13">
        <v>80000</v>
      </c>
      <c r="G51" s="13">
        <v>402.96</v>
      </c>
      <c r="H51" s="13">
        <v>1.1100000000000001</v>
      </c>
    </row>
    <row r="52" spans="2:8" x14ac:dyDescent="0.25">
      <c r="B52" s="11" t="s">
        <v>2672</v>
      </c>
      <c r="C52" s="21" t="s">
        <v>139</v>
      </c>
      <c r="D52" s="11" t="s">
        <v>267</v>
      </c>
      <c r="E52" s="11" t="s">
        <v>302</v>
      </c>
      <c r="F52" s="13">
        <v>70000</v>
      </c>
      <c r="G52" s="13">
        <v>400.61</v>
      </c>
      <c r="H52" s="13">
        <v>1.1000000000000001</v>
      </c>
    </row>
    <row r="53" spans="2:8" x14ac:dyDescent="0.25">
      <c r="B53" s="11" t="s">
        <v>2112</v>
      </c>
      <c r="C53" s="21" t="s">
        <v>139</v>
      </c>
      <c r="D53" s="11" t="s">
        <v>285</v>
      </c>
      <c r="E53" s="11" t="s">
        <v>303</v>
      </c>
      <c r="F53" s="13">
        <v>65000</v>
      </c>
      <c r="G53" s="13">
        <v>386.78</v>
      </c>
      <c r="H53" s="13">
        <v>1.06</v>
      </c>
    </row>
    <row r="54" spans="2:8" x14ac:dyDescent="0.25">
      <c r="B54" s="11" t="s">
        <v>304</v>
      </c>
      <c r="C54" s="21" t="s">
        <v>139</v>
      </c>
      <c r="D54" s="11" t="s">
        <v>276</v>
      </c>
      <c r="E54" s="11" t="s">
        <v>305</v>
      </c>
      <c r="F54" s="13">
        <v>20000</v>
      </c>
      <c r="G54" s="13">
        <v>370.62</v>
      </c>
      <c r="H54" s="13">
        <v>1.02</v>
      </c>
    </row>
    <row r="55" spans="2:8" x14ac:dyDescent="0.25">
      <c r="B55" s="11" t="s">
        <v>2673</v>
      </c>
      <c r="C55" s="21" t="s">
        <v>139</v>
      </c>
      <c r="D55" s="11" t="s">
        <v>288</v>
      </c>
      <c r="E55" s="11" t="s">
        <v>306</v>
      </c>
      <c r="F55" s="13">
        <v>70000</v>
      </c>
      <c r="G55" s="13">
        <v>360.85</v>
      </c>
      <c r="H55" s="13">
        <v>0.99</v>
      </c>
    </row>
    <row r="56" spans="2:8" x14ac:dyDescent="0.25">
      <c r="B56" s="11" t="s">
        <v>2674</v>
      </c>
      <c r="C56" s="21" t="s">
        <v>139</v>
      </c>
      <c r="D56" s="11" t="s">
        <v>140</v>
      </c>
      <c r="E56" s="11" t="s">
        <v>307</v>
      </c>
      <c r="F56" s="13">
        <v>70000</v>
      </c>
      <c r="G56" s="13">
        <v>360.4</v>
      </c>
      <c r="H56" s="13">
        <v>0.99</v>
      </c>
    </row>
    <row r="57" spans="2:8" x14ac:dyDescent="0.25">
      <c r="B57" s="11" t="s">
        <v>2675</v>
      </c>
      <c r="C57" s="21" t="s">
        <v>139</v>
      </c>
      <c r="D57" s="11" t="s">
        <v>308</v>
      </c>
      <c r="E57" s="11" t="s">
        <v>309</v>
      </c>
      <c r="F57" s="13">
        <v>7500</v>
      </c>
      <c r="G57" s="13">
        <v>348.93</v>
      </c>
      <c r="H57" s="13">
        <v>0.96</v>
      </c>
    </row>
    <row r="58" spans="2:8" x14ac:dyDescent="0.25">
      <c r="B58" s="11" t="s">
        <v>2676</v>
      </c>
      <c r="C58" s="21" t="s">
        <v>139</v>
      </c>
      <c r="D58" s="11" t="s">
        <v>254</v>
      </c>
      <c r="E58" s="11" t="s">
        <v>310</v>
      </c>
      <c r="F58" s="13">
        <v>4000</v>
      </c>
      <c r="G58" s="13">
        <v>347.33</v>
      </c>
      <c r="H58" s="13">
        <v>0.96</v>
      </c>
    </row>
    <row r="59" spans="2:8" x14ac:dyDescent="0.25">
      <c r="B59" s="11" t="s">
        <v>2677</v>
      </c>
      <c r="C59" s="21" t="s">
        <v>139</v>
      </c>
      <c r="D59" s="11" t="s">
        <v>248</v>
      </c>
      <c r="E59" s="11" t="s">
        <v>311</v>
      </c>
      <c r="F59" s="13">
        <v>170000</v>
      </c>
      <c r="G59" s="13">
        <v>341.04</v>
      </c>
      <c r="H59" s="13">
        <v>0.94</v>
      </c>
    </row>
    <row r="60" spans="2:8" x14ac:dyDescent="0.25">
      <c r="B60" s="11" t="s">
        <v>2678</v>
      </c>
      <c r="C60" s="21" t="s">
        <v>139</v>
      </c>
      <c r="D60" s="11" t="s">
        <v>312</v>
      </c>
      <c r="E60" s="11" t="s">
        <v>313</v>
      </c>
      <c r="F60" s="13">
        <v>90000</v>
      </c>
      <c r="G60" s="13">
        <v>337.77</v>
      </c>
      <c r="H60" s="13">
        <v>0.93</v>
      </c>
    </row>
    <row r="61" spans="2:8" x14ac:dyDescent="0.25">
      <c r="B61" s="11" t="s">
        <v>2679</v>
      </c>
      <c r="C61" s="21" t="s">
        <v>139</v>
      </c>
      <c r="D61" s="11" t="s">
        <v>278</v>
      </c>
      <c r="E61" s="11" t="s">
        <v>314</v>
      </c>
      <c r="F61" s="13">
        <v>17000</v>
      </c>
      <c r="G61" s="13">
        <v>336.27</v>
      </c>
      <c r="H61" s="13">
        <v>0.93</v>
      </c>
    </row>
    <row r="62" spans="2:8" x14ac:dyDescent="0.25">
      <c r="B62" s="11" t="s">
        <v>2680</v>
      </c>
      <c r="C62" s="21" t="s">
        <v>139</v>
      </c>
      <c r="D62" s="11" t="s">
        <v>315</v>
      </c>
      <c r="E62" s="11" t="s">
        <v>316</v>
      </c>
      <c r="F62" s="13">
        <v>60000</v>
      </c>
      <c r="G62" s="13">
        <v>315.02999999999997</v>
      </c>
      <c r="H62" s="13">
        <v>0.87</v>
      </c>
    </row>
    <row r="63" spans="2:8" x14ac:dyDescent="0.25">
      <c r="B63" s="11" t="s">
        <v>2145</v>
      </c>
      <c r="C63" s="21" t="s">
        <v>139</v>
      </c>
      <c r="D63" s="11" t="s">
        <v>317</v>
      </c>
      <c r="E63" s="11" t="s">
        <v>318</v>
      </c>
      <c r="F63" s="13">
        <v>40000</v>
      </c>
      <c r="G63" s="13">
        <v>289.22000000000003</v>
      </c>
      <c r="H63" s="13">
        <v>0.8</v>
      </c>
    </row>
    <row r="64" spans="2:8" x14ac:dyDescent="0.25">
      <c r="B64" s="11" t="s">
        <v>2681</v>
      </c>
      <c r="C64" s="21" t="s">
        <v>139</v>
      </c>
      <c r="D64" s="11" t="s">
        <v>256</v>
      </c>
      <c r="E64" s="11" t="s">
        <v>319</v>
      </c>
      <c r="F64" s="13">
        <v>60000</v>
      </c>
      <c r="G64" s="13">
        <v>288.87</v>
      </c>
      <c r="H64" s="13">
        <v>0.8</v>
      </c>
    </row>
    <row r="65" spans="2:8" x14ac:dyDescent="0.25">
      <c r="B65" s="11" t="s">
        <v>2682</v>
      </c>
      <c r="C65" s="21" t="s">
        <v>139</v>
      </c>
      <c r="D65" s="11" t="s">
        <v>320</v>
      </c>
      <c r="E65" s="11" t="s">
        <v>321</v>
      </c>
      <c r="F65" s="13">
        <v>50000</v>
      </c>
      <c r="G65" s="13">
        <v>281.63</v>
      </c>
      <c r="H65" s="13">
        <v>0.78</v>
      </c>
    </row>
    <row r="66" spans="2:8" x14ac:dyDescent="0.25">
      <c r="B66" s="11" t="s">
        <v>2683</v>
      </c>
      <c r="C66" s="21" t="s">
        <v>139</v>
      </c>
      <c r="D66" s="11" t="s">
        <v>254</v>
      </c>
      <c r="E66" s="11" t="s">
        <v>322</v>
      </c>
      <c r="F66" s="13">
        <v>100000</v>
      </c>
      <c r="G66" s="13">
        <v>270.10000000000002</v>
      </c>
      <c r="H66" s="13">
        <v>0.74</v>
      </c>
    </row>
    <row r="67" spans="2:8" x14ac:dyDescent="0.25">
      <c r="B67" s="11" t="s">
        <v>2684</v>
      </c>
      <c r="C67" s="21" t="s">
        <v>139</v>
      </c>
      <c r="D67" s="11" t="s">
        <v>271</v>
      </c>
      <c r="E67" s="11" t="s">
        <v>323</v>
      </c>
      <c r="F67" s="13">
        <v>4000</v>
      </c>
      <c r="G67" s="13">
        <v>260</v>
      </c>
      <c r="H67" s="13">
        <v>0.72</v>
      </c>
    </row>
    <row r="68" spans="2:8" x14ac:dyDescent="0.25">
      <c r="B68" s="11" t="s">
        <v>2149</v>
      </c>
      <c r="C68" s="21" t="s">
        <v>139</v>
      </c>
      <c r="D68" s="11" t="s">
        <v>288</v>
      </c>
      <c r="E68" s="11" t="s">
        <v>324</v>
      </c>
      <c r="F68" s="13">
        <v>125000</v>
      </c>
      <c r="G68" s="13">
        <v>250.7</v>
      </c>
      <c r="H68" s="13">
        <v>0.69</v>
      </c>
    </row>
    <row r="69" spans="2:8" x14ac:dyDescent="0.25">
      <c r="B69" s="11" t="s">
        <v>2685</v>
      </c>
      <c r="C69" s="21" t="s">
        <v>139</v>
      </c>
      <c r="D69" s="11" t="s">
        <v>325</v>
      </c>
      <c r="E69" s="11" t="s">
        <v>326</v>
      </c>
      <c r="F69" s="13">
        <v>150000</v>
      </c>
      <c r="G69" s="13">
        <v>243.9</v>
      </c>
      <c r="H69" s="13">
        <v>0.67</v>
      </c>
    </row>
    <row r="70" spans="2:8" x14ac:dyDescent="0.25">
      <c r="B70" s="11" t="s">
        <v>2686</v>
      </c>
      <c r="C70" s="21" t="s">
        <v>139</v>
      </c>
      <c r="D70" s="11" t="s">
        <v>254</v>
      </c>
      <c r="E70" s="11" t="s">
        <v>327</v>
      </c>
      <c r="F70" s="13">
        <v>45000</v>
      </c>
      <c r="G70" s="13">
        <v>218.27</v>
      </c>
      <c r="H70" s="13">
        <v>0.6</v>
      </c>
    </row>
    <row r="71" spans="2:8" x14ac:dyDescent="0.25">
      <c r="B71" s="11" t="s">
        <v>3604</v>
      </c>
      <c r="C71" s="21" t="s">
        <v>139</v>
      </c>
      <c r="D71" s="11" t="s">
        <v>271</v>
      </c>
      <c r="E71" s="185" t="s">
        <v>3602</v>
      </c>
      <c r="F71" s="13">
        <v>4000</v>
      </c>
      <c r="G71" s="13">
        <v>142.38</v>
      </c>
      <c r="H71" s="13">
        <v>0.39</v>
      </c>
    </row>
    <row r="72" spans="2:8" x14ac:dyDescent="0.25">
      <c r="B72" s="11" t="s">
        <v>2687</v>
      </c>
      <c r="C72" s="21" t="s">
        <v>139</v>
      </c>
      <c r="D72" s="11" t="s">
        <v>328</v>
      </c>
      <c r="E72" s="11" t="s">
        <v>329</v>
      </c>
      <c r="F72" s="13">
        <v>31544</v>
      </c>
      <c r="G72" s="13">
        <v>140.84</v>
      </c>
      <c r="H72" s="13">
        <v>0.39</v>
      </c>
    </row>
    <row r="73" spans="2:8" x14ac:dyDescent="0.25">
      <c r="B73" s="17" t="s">
        <v>330</v>
      </c>
    </row>
    <row r="74" spans="2:8" x14ac:dyDescent="0.25">
      <c r="B74" s="11" t="s">
        <v>331</v>
      </c>
      <c r="C74" s="21" t="s">
        <v>139</v>
      </c>
      <c r="D74" s="11" t="s">
        <v>332</v>
      </c>
      <c r="E74" s="11" t="s">
        <v>333</v>
      </c>
      <c r="F74" s="13">
        <v>110000</v>
      </c>
      <c r="G74" s="13">
        <v>291.51</v>
      </c>
      <c r="H74" s="13">
        <v>0.8</v>
      </c>
    </row>
    <row r="75" spans="2:8" x14ac:dyDescent="0.25">
      <c r="B75" s="17" t="s">
        <v>151</v>
      </c>
      <c r="C75" s="25"/>
      <c r="D75" s="17"/>
      <c r="E75" s="17"/>
      <c r="F75" s="23"/>
      <c r="G75" s="23">
        <f>SUM(G12:G73)</f>
        <v>34073.72</v>
      </c>
      <c r="H75" s="23">
        <f>SUM(H12:H73)+H74</f>
        <v>94.609999999999971</v>
      </c>
    </row>
    <row r="76" spans="2:8" x14ac:dyDescent="0.25">
      <c r="B76" s="17" t="s">
        <v>152</v>
      </c>
      <c r="C76" s="25"/>
      <c r="D76" s="17"/>
      <c r="E76" s="17"/>
      <c r="F76" s="23"/>
      <c r="G76" s="23">
        <v>1497.08</v>
      </c>
      <c r="H76" s="23">
        <v>4.12</v>
      </c>
    </row>
    <row r="77" spans="2:8" x14ac:dyDescent="0.25">
      <c r="B77" s="17" t="s">
        <v>153</v>
      </c>
      <c r="C77" s="25"/>
      <c r="D77" s="17"/>
      <c r="E77" s="17"/>
      <c r="F77" s="23"/>
      <c r="G77" s="23">
        <v>35862.310000000005</v>
      </c>
      <c r="H77" s="23">
        <v>98.73</v>
      </c>
    </row>
    <row r="78" spans="2:8" x14ac:dyDescent="0.25">
      <c r="B78" s="17" t="s">
        <v>226</v>
      </c>
      <c r="C78" s="25"/>
      <c r="D78" s="17"/>
      <c r="E78" s="17"/>
      <c r="F78" s="23"/>
      <c r="G78" s="23">
        <v>460.35119129999839</v>
      </c>
      <c r="H78" s="23">
        <v>1.269999999999996</v>
      </c>
    </row>
    <row r="79" spans="2:8" x14ac:dyDescent="0.25">
      <c r="B79" s="17" t="s">
        <v>155</v>
      </c>
      <c r="C79" s="25"/>
      <c r="D79" s="17"/>
      <c r="E79" s="17"/>
      <c r="F79" s="23"/>
      <c r="G79" s="23">
        <v>36322.661191300002</v>
      </c>
      <c r="H79" s="23">
        <v>100</v>
      </c>
    </row>
    <row r="80" spans="2:8" x14ac:dyDescent="0.25">
      <c r="B80" s="11" t="s">
        <v>156</v>
      </c>
    </row>
    <row r="81" spans="2:3" x14ac:dyDescent="0.25">
      <c r="B81" s="11" t="s">
        <v>3603</v>
      </c>
    </row>
    <row r="82" spans="2:3" x14ac:dyDescent="0.25">
      <c r="B82" s="17" t="s">
        <v>157</v>
      </c>
    </row>
    <row r="83" spans="2:3" x14ac:dyDescent="0.25">
      <c r="B83" s="17" t="s">
        <v>158</v>
      </c>
      <c r="C83" s="21" t="s">
        <v>159</v>
      </c>
    </row>
    <row r="84" spans="2:3" x14ac:dyDescent="0.25">
      <c r="B84" s="17" t="s">
        <v>162</v>
      </c>
      <c r="C84" s="21" t="s">
        <v>161</v>
      </c>
    </row>
    <row r="85" spans="2:3" x14ac:dyDescent="0.25">
      <c r="B85" s="17" t="s">
        <v>163</v>
      </c>
      <c r="C85" s="21" t="s">
        <v>161</v>
      </c>
    </row>
    <row r="86" spans="2:3" x14ac:dyDescent="0.25">
      <c r="B86" s="17" t="s">
        <v>164</v>
      </c>
      <c r="C86" s="21" t="s">
        <v>165</v>
      </c>
    </row>
    <row r="87" spans="2:3" x14ac:dyDescent="0.25">
      <c r="B87" s="17" t="s">
        <v>334</v>
      </c>
      <c r="C87" s="25"/>
    </row>
    <row r="88" spans="2:3" x14ac:dyDescent="0.25">
      <c r="B88" s="17" t="s">
        <v>335</v>
      </c>
      <c r="C88" s="25"/>
    </row>
    <row r="89" spans="2:3" x14ac:dyDescent="0.25">
      <c r="B89" s="17" t="s">
        <v>336</v>
      </c>
      <c r="C89" s="25"/>
    </row>
    <row r="90" spans="2:3" x14ac:dyDescent="0.25">
      <c r="B90" s="17" t="s">
        <v>337</v>
      </c>
      <c r="C90" s="25"/>
    </row>
    <row r="91" spans="2:3" x14ac:dyDescent="0.25">
      <c r="B91" s="17" t="s">
        <v>979</v>
      </c>
      <c r="C91" s="25"/>
    </row>
    <row r="92" spans="2:3" x14ac:dyDescent="0.25">
      <c r="B92" s="11" t="s">
        <v>170</v>
      </c>
    </row>
    <row r="93" spans="2:3" x14ac:dyDescent="0.25">
      <c r="B93" s="11" t="s">
        <v>228</v>
      </c>
    </row>
    <row r="96" spans="2:3" x14ac:dyDescent="0.25">
      <c r="B96" s="8" t="s">
        <v>229</v>
      </c>
      <c r="C96" s="9"/>
    </row>
    <row r="97" spans="2:7" ht="30" x14ac:dyDescent="0.25">
      <c r="B97" s="8" t="s">
        <v>230</v>
      </c>
      <c r="C97" s="10" t="s">
        <v>231</v>
      </c>
    </row>
    <row r="98" spans="2:7" x14ac:dyDescent="0.25">
      <c r="B98" s="3" t="s">
        <v>232</v>
      </c>
      <c r="C98" s="4"/>
    </row>
    <row r="99" spans="2:7" x14ac:dyDescent="0.25">
      <c r="B99" s="3" t="s">
        <v>233</v>
      </c>
      <c r="C99" s="4"/>
    </row>
    <row r="100" spans="2:7" x14ac:dyDescent="0.25">
      <c r="B100" s="3" t="s">
        <v>234</v>
      </c>
      <c r="C100" s="4"/>
    </row>
    <row r="101" spans="2:7" x14ac:dyDescent="0.25">
      <c r="B101" s="3" t="s">
        <v>235</v>
      </c>
      <c r="C101" s="4"/>
    </row>
    <row r="102" spans="2:7" x14ac:dyDescent="0.25">
      <c r="B102" s="3" t="s">
        <v>236</v>
      </c>
      <c r="C102" s="4"/>
    </row>
    <row r="103" spans="2:7" x14ac:dyDescent="0.25">
      <c r="B103" s="3" t="s">
        <v>237</v>
      </c>
      <c r="C103" s="4"/>
    </row>
    <row r="104" spans="2:7" x14ac:dyDescent="0.25">
      <c r="B104" s="8" t="s">
        <v>238</v>
      </c>
      <c r="C104" s="9"/>
    </row>
    <row r="106" spans="2:7" x14ac:dyDescent="0.25">
      <c r="B106" s="3" t="s">
        <v>171</v>
      </c>
      <c r="C106" s="4"/>
      <c r="D106" s="3"/>
    </row>
    <row r="107" spans="2:7" ht="30" x14ac:dyDescent="0.25">
      <c r="B107" s="6" t="s">
        <v>172</v>
      </c>
      <c r="C107" s="5" t="s">
        <v>173</v>
      </c>
      <c r="D107" s="6" t="s">
        <v>174</v>
      </c>
    </row>
    <row r="108" spans="2:7" x14ac:dyDescent="0.25">
      <c r="B108" s="3" t="s">
        <v>161</v>
      </c>
      <c r="C108" s="4" t="s">
        <v>161</v>
      </c>
      <c r="D108" s="3" t="s">
        <v>161</v>
      </c>
    </row>
    <row r="110" spans="2:7" x14ac:dyDescent="0.25">
      <c r="B110" s="8" t="s">
        <v>175</v>
      </c>
      <c r="C110" s="33">
        <v>45473</v>
      </c>
      <c r="D110" s="3"/>
      <c r="E110" s="26"/>
      <c r="F110" s="32"/>
    </row>
    <row r="111" spans="2:7" x14ac:dyDescent="0.25">
      <c r="B111" s="8" t="s">
        <v>176</v>
      </c>
      <c r="C111" s="9" t="s">
        <v>177</v>
      </c>
      <c r="D111" s="8" t="s">
        <v>178</v>
      </c>
      <c r="E111" s="27" t="s">
        <v>179</v>
      </c>
      <c r="F111" s="24" t="s">
        <v>180</v>
      </c>
      <c r="G111" s="23"/>
    </row>
    <row r="112" spans="2:7" x14ac:dyDescent="0.25">
      <c r="B112" s="30" t="s">
        <v>161</v>
      </c>
      <c r="C112" s="31" t="s">
        <v>161</v>
      </c>
      <c r="D112" s="30" t="s">
        <v>161</v>
      </c>
      <c r="E112" s="29" t="s">
        <v>161</v>
      </c>
      <c r="F112" s="28" t="s">
        <v>161</v>
      </c>
    </row>
    <row r="115" spans="2:4" x14ac:dyDescent="0.25">
      <c r="B115" s="17" t="s">
        <v>181</v>
      </c>
    </row>
    <row r="116" spans="2:4" x14ac:dyDescent="0.25">
      <c r="B116" s="17"/>
    </row>
    <row r="117" spans="2:4" x14ac:dyDescent="0.25">
      <c r="B117" s="17" t="s">
        <v>182</v>
      </c>
    </row>
    <row r="118" spans="2:4" x14ac:dyDescent="0.25">
      <c r="B118" s="8" t="s">
        <v>183</v>
      </c>
      <c r="C118" s="9" t="s">
        <v>184</v>
      </c>
      <c r="D118" s="17"/>
    </row>
    <row r="119" spans="2:4" x14ac:dyDescent="0.25">
      <c r="B119" s="3" t="s">
        <v>161</v>
      </c>
      <c r="C119" s="4" t="s">
        <v>161</v>
      </c>
    </row>
    <row r="121" spans="2:4" x14ac:dyDescent="0.25">
      <c r="B121" s="8" t="s">
        <v>185</v>
      </c>
      <c r="C121" s="9" t="s">
        <v>184</v>
      </c>
    </row>
    <row r="122" spans="2:4" x14ac:dyDescent="0.25">
      <c r="B122" s="3" t="s">
        <v>161</v>
      </c>
      <c r="C122" s="4" t="s">
        <v>161</v>
      </c>
    </row>
    <row r="124" spans="2:4" x14ac:dyDescent="0.25">
      <c r="B124" s="8" t="s">
        <v>161</v>
      </c>
      <c r="C124" s="9" t="s">
        <v>161</v>
      </c>
    </row>
    <row r="125" spans="2:4" x14ac:dyDescent="0.25">
      <c r="B125" s="3" t="s">
        <v>161</v>
      </c>
      <c r="C125" s="4" t="s">
        <v>161</v>
      </c>
    </row>
    <row r="127" spans="2:4" x14ac:dyDescent="0.25">
      <c r="B127" s="27" t="s">
        <v>186</v>
      </c>
      <c r="C127" s="9" t="s">
        <v>187</v>
      </c>
    </row>
    <row r="128" spans="2:4" x14ac:dyDescent="0.25">
      <c r="B128" s="26" t="s">
        <v>161</v>
      </c>
      <c r="C128" s="4" t="s">
        <v>161</v>
      </c>
    </row>
    <row r="130" spans="2:7" x14ac:dyDescent="0.25">
      <c r="B130" s="8" t="s">
        <v>188</v>
      </c>
      <c r="C130" s="9" t="s">
        <v>161</v>
      </c>
    </row>
    <row r="132" spans="2:7" x14ac:dyDescent="0.25">
      <c r="B132" s="8" t="s">
        <v>189</v>
      </c>
      <c r="C132" s="33">
        <v>45473</v>
      </c>
      <c r="D132" s="3"/>
      <c r="E132" s="26"/>
      <c r="F132" s="32"/>
    </row>
    <row r="133" spans="2:7" x14ac:dyDescent="0.25">
      <c r="B133" s="8" t="s">
        <v>176</v>
      </c>
      <c r="C133" s="9" t="s">
        <v>177</v>
      </c>
      <c r="D133" s="8" t="s">
        <v>178</v>
      </c>
      <c r="E133" s="27" t="s">
        <v>179</v>
      </c>
      <c r="F133" s="24" t="s">
        <v>180</v>
      </c>
      <c r="G133" s="23"/>
    </row>
    <row r="134" spans="2:7" x14ac:dyDescent="0.25">
      <c r="B134" s="30" t="s">
        <v>161</v>
      </c>
      <c r="C134" s="31" t="s">
        <v>161</v>
      </c>
      <c r="D134" s="30" t="s">
        <v>161</v>
      </c>
      <c r="E134" s="29" t="s">
        <v>161</v>
      </c>
      <c r="F134" s="28" t="s">
        <v>161</v>
      </c>
    </row>
    <row r="135" spans="2:7" x14ac:dyDescent="0.25">
      <c r="B135" s="17" t="s">
        <v>181</v>
      </c>
    </row>
    <row r="136" spans="2:7" x14ac:dyDescent="0.25">
      <c r="B136" s="17"/>
    </row>
    <row r="137" spans="2:7" x14ac:dyDescent="0.25">
      <c r="B137" s="17" t="s">
        <v>182</v>
      </c>
    </row>
    <row r="138" spans="2:7" x14ac:dyDescent="0.25">
      <c r="B138" s="8" t="s">
        <v>183</v>
      </c>
      <c r="C138" s="9" t="s">
        <v>184</v>
      </c>
      <c r="D138" s="17"/>
    </row>
    <row r="139" spans="2:7" x14ac:dyDescent="0.25">
      <c r="B139" s="3" t="s">
        <v>161</v>
      </c>
      <c r="C139" s="4" t="s">
        <v>161</v>
      </c>
    </row>
    <row r="141" spans="2:7" x14ac:dyDescent="0.25">
      <c r="B141" s="8" t="s">
        <v>185</v>
      </c>
      <c r="C141" s="9" t="s">
        <v>184</v>
      </c>
    </row>
    <row r="142" spans="2:7" x14ac:dyDescent="0.25">
      <c r="B142" s="3" t="s">
        <v>161</v>
      </c>
      <c r="C142" s="4" t="s">
        <v>161</v>
      </c>
    </row>
    <row r="144" spans="2:7" x14ac:dyDescent="0.25">
      <c r="B144" s="8" t="s">
        <v>161</v>
      </c>
      <c r="C144" s="9" t="s">
        <v>161</v>
      </c>
    </row>
    <row r="145" spans="2:80" x14ac:dyDescent="0.25">
      <c r="B145" s="3" t="s">
        <v>161</v>
      </c>
      <c r="C145" s="4" t="s">
        <v>161</v>
      </c>
    </row>
    <row r="147" spans="2:80" x14ac:dyDescent="0.25">
      <c r="B147" s="27" t="s">
        <v>186</v>
      </c>
      <c r="C147" s="9" t="s">
        <v>187</v>
      </c>
    </row>
    <row r="148" spans="2:80" x14ac:dyDescent="0.25">
      <c r="B148" s="26" t="s">
        <v>161</v>
      </c>
      <c r="C148" s="4" t="s">
        <v>161</v>
      </c>
    </row>
    <row r="150" spans="2:80" x14ac:dyDescent="0.25">
      <c r="B150" s="8" t="s">
        <v>188</v>
      </c>
      <c r="C150" s="9" t="s">
        <v>161</v>
      </c>
    </row>
    <row r="153" spans="2:80" x14ac:dyDescent="0.25">
      <c r="B153" s="17" t="s">
        <v>190</v>
      </c>
    </row>
    <row r="155" spans="2:80" x14ac:dyDescent="0.25">
      <c r="B155" s="8" t="s">
        <v>176</v>
      </c>
      <c r="C155" s="9" t="s">
        <v>191</v>
      </c>
      <c r="D155" s="8" t="s">
        <v>192</v>
      </c>
      <c r="E155" s="8" t="s">
        <v>193</v>
      </c>
      <c r="F155" s="23"/>
    </row>
    <row r="156" spans="2:80" x14ac:dyDescent="0.25">
      <c r="B156" s="3" t="s">
        <v>161</v>
      </c>
      <c r="C156" s="4" t="s">
        <v>161</v>
      </c>
      <c r="D156" s="3" t="s">
        <v>161</v>
      </c>
      <c r="E156" s="3" t="s">
        <v>161</v>
      </c>
    </row>
    <row r="159" spans="2:80" x14ac:dyDescent="0.25">
      <c r="B159" s="17" t="s">
        <v>194</v>
      </c>
      <c r="C159" s="25" t="s">
        <v>161</v>
      </c>
      <c r="D159" s="17"/>
      <c r="E159" s="17"/>
      <c r="F159" s="23"/>
      <c r="G159" s="23"/>
      <c r="H159" s="23"/>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c r="BU159" s="17"/>
      <c r="BV159" s="17"/>
      <c r="BW159" s="17"/>
      <c r="BX159" s="17"/>
      <c r="BY159" s="17"/>
      <c r="BZ159" s="17"/>
      <c r="CA159" s="17"/>
      <c r="CB159" s="17"/>
    </row>
    <row r="161" spans="2:7" x14ac:dyDescent="0.25">
      <c r="B161" s="17" t="s">
        <v>195</v>
      </c>
    </row>
    <row r="163" spans="2:7" x14ac:dyDescent="0.25">
      <c r="B163" s="8" t="s">
        <v>196</v>
      </c>
      <c r="C163" s="9" t="s">
        <v>184</v>
      </c>
      <c r="D163" s="17"/>
    </row>
    <row r="164" spans="2:7" x14ac:dyDescent="0.25">
      <c r="B164" s="3" t="s">
        <v>161</v>
      </c>
      <c r="C164" s="4" t="s">
        <v>161</v>
      </c>
    </row>
    <row r="167" spans="2:7" x14ac:dyDescent="0.25">
      <c r="B167" s="8" t="s">
        <v>197</v>
      </c>
      <c r="C167" s="9" t="s">
        <v>198</v>
      </c>
      <c r="D167" s="17"/>
    </row>
    <row r="168" spans="2:7" x14ac:dyDescent="0.25">
      <c r="B168" s="3" t="s">
        <v>161</v>
      </c>
      <c r="C168" s="4" t="s">
        <v>161</v>
      </c>
    </row>
    <row r="171" spans="2:7" x14ac:dyDescent="0.25">
      <c r="B171" s="17" t="s">
        <v>199</v>
      </c>
    </row>
    <row r="174" spans="2:7" x14ac:dyDescent="0.25">
      <c r="B174" s="17" t="s">
        <v>200</v>
      </c>
    </row>
    <row r="176" spans="2:7" x14ac:dyDescent="0.25">
      <c r="B176" s="8" t="s">
        <v>176</v>
      </c>
      <c r="C176" s="9" t="s">
        <v>201</v>
      </c>
      <c r="D176" s="8" t="s">
        <v>191</v>
      </c>
      <c r="E176" s="8" t="s">
        <v>192</v>
      </c>
      <c r="F176" s="24" t="s">
        <v>193</v>
      </c>
      <c r="G176" s="23"/>
    </row>
    <row r="177" spans="2:80" x14ac:dyDescent="0.25">
      <c r="B177" s="3" t="s">
        <v>161</v>
      </c>
      <c r="C177" s="4" t="s">
        <v>161</v>
      </c>
      <c r="D177" s="3" t="s">
        <v>161</v>
      </c>
      <c r="E177" s="3" t="s">
        <v>161</v>
      </c>
      <c r="F177" s="22" t="s">
        <v>161</v>
      </c>
    </row>
    <row r="180" spans="2:80" x14ac:dyDescent="0.25">
      <c r="B180" s="17" t="s">
        <v>194</v>
      </c>
      <c r="C180" s="25" t="s">
        <v>161</v>
      </c>
      <c r="D180" s="17"/>
      <c r="E180" s="17"/>
      <c r="F180" s="23"/>
      <c r="G180" s="23"/>
      <c r="H180" s="23"/>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row>
    <row r="182" spans="2:80" x14ac:dyDescent="0.25">
      <c r="B182" s="17" t="s">
        <v>195</v>
      </c>
    </row>
    <row r="184" spans="2:80" x14ac:dyDescent="0.25">
      <c r="B184" s="8" t="s">
        <v>196</v>
      </c>
      <c r="C184" s="9" t="s">
        <v>184</v>
      </c>
      <c r="D184" s="17"/>
    </row>
    <row r="185" spans="2:80" x14ac:dyDescent="0.25">
      <c r="B185" s="3" t="s">
        <v>161</v>
      </c>
      <c r="C185" s="4" t="s">
        <v>161</v>
      </c>
    </row>
    <row r="188" spans="2:80" x14ac:dyDescent="0.25">
      <c r="B188" s="8" t="s">
        <v>197</v>
      </c>
      <c r="C188" s="9" t="s">
        <v>198</v>
      </c>
      <c r="D188" s="17"/>
    </row>
    <row r="189" spans="2:80" x14ac:dyDescent="0.25">
      <c r="B189" s="3" t="s">
        <v>161</v>
      </c>
      <c r="C189" s="4" t="s">
        <v>161</v>
      </c>
    </row>
    <row r="192" spans="2:80" x14ac:dyDescent="0.25">
      <c r="B192" s="17" t="s">
        <v>199</v>
      </c>
    </row>
    <row r="195" spans="2:7" x14ac:dyDescent="0.25">
      <c r="B195" s="17" t="s">
        <v>202</v>
      </c>
    </row>
    <row r="196" spans="2:7" x14ac:dyDescent="0.25">
      <c r="B196" s="8" t="s">
        <v>176</v>
      </c>
      <c r="C196" s="9" t="s">
        <v>203</v>
      </c>
      <c r="D196" s="8" t="s">
        <v>204</v>
      </c>
      <c r="E196" s="8" t="s">
        <v>205</v>
      </c>
      <c r="F196" s="24" t="s">
        <v>206</v>
      </c>
      <c r="G196" s="23"/>
    </row>
    <row r="197" spans="2:7" x14ac:dyDescent="0.25">
      <c r="B197" s="3" t="s">
        <v>161</v>
      </c>
      <c r="C197" s="4" t="s">
        <v>161</v>
      </c>
      <c r="D197" s="3" t="s">
        <v>161</v>
      </c>
      <c r="E197" s="3" t="s">
        <v>161</v>
      </c>
      <c r="F197" s="22" t="s">
        <v>161</v>
      </c>
    </row>
    <row r="198" spans="2:7" x14ac:dyDescent="0.25">
      <c r="B198" s="11" t="s">
        <v>207</v>
      </c>
    </row>
  </sheetData>
  <mergeCells count="3">
    <mergeCell ref="B1:E1"/>
    <mergeCell ref="C3:C6"/>
    <mergeCell ref="D3:D6"/>
  </mergeCells>
  <hyperlinks>
    <hyperlink ref="A1" location="Index!A1" display="Index" xr:uid="{84DD6363-6235-4B4E-B464-D8414533F0B8}"/>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34E98-DDD2-42D8-A77E-0DBC60F2059E}">
  <sheetPr codeName="Sheet57"/>
  <dimension ref="A1:CB194"/>
  <sheetViews>
    <sheetView workbookViewId="0">
      <selection activeCell="C29" sqref="C29"/>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ustomWidth="1"/>
    <col min="9" max="16384" width="9.140625" style="11"/>
  </cols>
  <sheetData>
    <row r="1" spans="1:9" x14ac:dyDescent="0.25">
      <c r="A1" s="45" t="s">
        <v>0</v>
      </c>
      <c r="B1" s="197" t="s">
        <v>115</v>
      </c>
      <c r="C1" s="197"/>
      <c r="D1" s="197"/>
      <c r="E1" s="197"/>
    </row>
    <row r="3" spans="1:9" ht="18" customHeight="1" x14ac:dyDescent="0.25">
      <c r="B3" s="1" t="s">
        <v>338</v>
      </c>
      <c r="C3" s="200"/>
      <c r="D3" s="201"/>
    </row>
    <row r="4" spans="1:9" ht="18" customHeight="1" x14ac:dyDescent="0.25">
      <c r="B4" s="2" t="s">
        <v>339</v>
      </c>
      <c r="C4" s="200"/>
      <c r="D4" s="201"/>
    </row>
    <row r="5" spans="1:9" ht="18" customHeight="1" x14ac:dyDescent="0.25">
      <c r="B5" s="2" t="s">
        <v>127</v>
      </c>
      <c r="C5" s="200"/>
      <c r="D5" s="201"/>
    </row>
    <row r="6" spans="1:9" ht="18" customHeight="1" x14ac:dyDescent="0.25">
      <c r="B6" s="2" t="s">
        <v>340</v>
      </c>
      <c r="C6" s="200"/>
      <c r="D6" s="201"/>
    </row>
    <row r="7" spans="1:9" ht="18" customHeight="1" x14ac:dyDescent="0.25">
      <c r="B7" s="2" t="s">
        <v>341</v>
      </c>
      <c r="C7" s="200"/>
      <c r="D7" s="201"/>
    </row>
    <row r="8" spans="1:9" ht="30" customHeight="1" x14ac:dyDescent="0.25">
      <c r="B8" s="2" t="s">
        <v>130</v>
      </c>
      <c r="C8" s="158" t="s">
        <v>131</v>
      </c>
      <c r="D8" s="158"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2688</v>
      </c>
      <c r="C15" s="21" t="s">
        <v>139</v>
      </c>
      <c r="D15" s="11" t="s">
        <v>283</v>
      </c>
      <c r="E15" s="11" t="s">
        <v>342</v>
      </c>
      <c r="F15" s="13">
        <v>763051</v>
      </c>
      <c r="G15" s="13">
        <v>38795.800000000003</v>
      </c>
      <c r="H15" s="13">
        <v>4.93</v>
      </c>
    </row>
    <row r="16" spans="1:9" x14ac:dyDescent="0.25">
      <c r="B16" s="11" t="s">
        <v>2126</v>
      </c>
      <c r="C16" s="21" t="s">
        <v>139</v>
      </c>
      <c r="D16" s="11" t="s">
        <v>262</v>
      </c>
      <c r="E16" s="11" t="s">
        <v>343</v>
      </c>
      <c r="F16" s="13">
        <v>2250751</v>
      </c>
      <c r="G16" s="13">
        <v>30340.12</v>
      </c>
      <c r="H16" s="13">
        <v>3.86</v>
      </c>
    </row>
    <row r="17" spans="2:8" x14ac:dyDescent="0.25">
      <c r="B17" s="11" t="s">
        <v>2689</v>
      </c>
      <c r="C17" s="21" t="s">
        <v>139</v>
      </c>
      <c r="D17" s="11" t="s">
        <v>344</v>
      </c>
      <c r="E17" s="11" t="s">
        <v>345</v>
      </c>
      <c r="F17" s="13">
        <v>4804600</v>
      </c>
      <c r="G17" s="13">
        <v>28921.29</v>
      </c>
      <c r="H17" s="13">
        <v>3.68</v>
      </c>
    </row>
    <row r="18" spans="2:8" x14ac:dyDescent="0.25">
      <c r="B18" s="11" t="s">
        <v>2690</v>
      </c>
      <c r="C18" s="21" t="s">
        <v>139</v>
      </c>
      <c r="D18" s="11" t="s">
        <v>276</v>
      </c>
      <c r="E18" s="11" t="s">
        <v>346</v>
      </c>
      <c r="F18" s="13">
        <v>22270129</v>
      </c>
      <c r="G18" s="13">
        <v>27205.19</v>
      </c>
      <c r="H18" s="13">
        <v>3.46</v>
      </c>
    </row>
    <row r="19" spans="2:8" x14ac:dyDescent="0.25">
      <c r="B19" s="11" t="s">
        <v>2691</v>
      </c>
      <c r="C19" s="21" t="s">
        <v>139</v>
      </c>
      <c r="D19" s="11" t="s">
        <v>283</v>
      </c>
      <c r="E19" s="11" t="s">
        <v>347</v>
      </c>
      <c r="F19" s="13">
        <v>215767</v>
      </c>
      <c r="G19" s="13">
        <v>24964.67</v>
      </c>
      <c r="H19" s="13">
        <v>3.17</v>
      </c>
    </row>
    <row r="20" spans="2:8" x14ac:dyDescent="0.25">
      <c r="B20" s="11" t="s">
        <v>2692</v>
      </c>
      <c r="C20" s="21" t="s">
        <v>139</v>
      </c>
      <c r="D20" s="11" t="s">
        <v>140</v>
      </c>
      <c r="E20" s="11" t="s">
        <v>348</v>
      </c>
      <c r="F20" s="13">
        <v>1074368</v>
      </c>
      <c r="G20" s="13">
        <v>24723.89</v>
      </c>
      <c r="H20" s="13">
        <v>3.14</v>
      </c>
    </row>
    <row r="21" spans="2:8" x14ac:dyDescent="0.25">
      <c r="B21" s="11" t="s">
        <v>2693</v>
      </c>
      <c r="C21" s="21" t="s">
        <v>139</v>
      </c>
      <c r="D21" s="11" t="s">
        <v>262</v>
      </c>
      <c r="E21" s="11" t="s">
        <v>349</v>
      </c>
      <c r="F21" s="13">
        <v>7101529</v>
      </c>
      <c r="G21" s="13">
        <v>22895.33</v>
      </c>
      <c r="H21" s="13">
        <v>2.91</v>
      </c>
    </row>
    <row r="22" spans="2:8" x14ac:dyDescent="0.25">
      <c r="B22" s="11" t="s">
        <v>2658</v>
      </c>
      <c r="C22" s="21" t="s">
        <v>139</v>
      </c>
      <c r="D22" s="11" t="s">
        <v>269</v>
      </c>
      <c r="E22" s="11" t="s">
        <v>270</v>
      </c>
      <c r="F22" s="13">
        <v>10859605</v>
      </c>
      <c r="G22" s="13">
        <v>22719.38</v>
      </c>
      <c r="H22" s="13">
        <v>2.89</v>
      </c>
    </row>
    <row r="23" spans="2:8" x14ac:dyDescent="0.25">
      <c r="B23" s="11" t="s">
        <v>2142</v>
      </c>
      <c r="C23" s="21" t="s">
        <v>139</v>
      </c>
      <c r="D23" s="11" t="s">
        <v>265</v>
      </c>
      <c r="E23" s="11" t="s">
        <v>350</v>
      </c>
      <c r="F23" s="13">
        <v>1250000</v>
      </c>
      <c r="G23" s="13">
        <v>22330.63</v>
      </c>
      <c r="H23" s="13">
        <v>2.84</v>
      </c>
    </row>
    <row r="24" spans="2:8" x14ac:dyDescent="0.25">
      <c r="B24" s="11" t="s">
        <v>351</v>
      </c>
      <c r="C24" s="21" t="s">
        <v>139</v>
      </c>
      <c r="D24" s="11" t="s">
        <v>293</v>
      </c>
      <c r="E24" s="11" t="s">
        <v>352</v>
      </c>
      <c r="F24" s="13">
        <v>2412327</v>
      </c>
      <c r="G24" s="13">
        <v>20647.11</v>
      </c>
      <c r="H24" s="13">
        <v>2.62</v>
      </c>
    </row>
    <row r="25" spans="2:8" x14ac:dyDescent="0.25">
      <c r="B25" s="11" t="s">
        <v>2110</v>
      </c>
      <c r="C25" s="21" t="s">
        <v>139</v>
      </c>
      <c r="D25" s="11" t="s">
        <v>280</v>
      </c>
      <c r="E25" s="11" t="s">
        <v>281</v>
      </c>
      <c r="F25" s="13">
        <v>1965500</v>
      </c>
      <c r="G25" s="13">
        <v>19664.830000000002</v>
      </c>
      <c r="H25" s="13">
        <v>2.5</v>
      </c>
    </row>
    <row r="26" spans="2:8" x14ac:dyDescent="0.25">
      <c r="B26" s="11" t="s">
        <v>2694</v>
      </c>
      <c r="C26" s="21" t="s">
        <v>139</v>
      </c>
      <c r="D26" s="11" t="s">
        <v>262</v>
      </c>
      <c r="E26" s="11" t="s">
        <v>353</v>
      </c>
      <c r="F26" s="13">
        <v>411118</v>
      </c>
      <c r="G26" s="13">
        <v>19308.98</v>
      </c>
      <c r="H26" s="13">
        <v>2.4500000000000002</v>
      </c>
    </row>
    <row r="27" spans="2:8" x14ac:dyDescent="0.25">
      <c r="B27" s="11" t="s">
        <v>2695</v>
      </c>
      <c r="C27" s="21" t="s">
        <v>139</v>
      </c>
      <c r="D27" s="11" t="s">
        <v>344</v>
      </c>
      <c r="E27" s="11" t="s">
        <v>354</v>
      </c>
      <c r="F27" s="13">
        <v>9000000</v>
      </c>
      <c r="G27" s="13">
        <v>19279.8</v>
      </c>
      <c r="H27" s="13">
        <v>2.4500000000000002</v>
      </c>
    </row>
    <row r="28" spans="2:8" x14ac:dyDescent="0.25">
      <c r="B28" s="11" t="s">
        <v>2696</v>
      </c>
      <c r="C28" s="21" t="s">
        <v>139</v>
      </c>
      <c r="D28" s="11" t="s">
        <v>355</v>
      </c>
      <c r="E28" s="11" t="s">
        <v>356</v>
      </c>
      <c r="F28" s="13">
        <v>515978</v>
      </c>
      <c r="G28" s="13">
        <v>19277.71</v>
      </c>
      <c r="H28" s="13">
        <v>2.4500000000000002</v>
      </c>
    </row>
    <row r="29" spans="2:8" x14ac:dyDescent="0.25">
      <c r="B29" s="11" t="s">
        <v>357</v>
      </c>
      <c r="C29" s="21" t="s">
        <v>139</v>
      </c>
      <c r="D29" s="11" t="s">
        <v>358</v>
      </c>
      <c r="E29" s="11" t="s">
        <v>359</v>
      </c>
      <c r="F29" s="13">
        <v>736192</v>
      </c>
      <c r="G29" s="13">
        <v>19100.13</v>
      </c>
      <c r="H29" s="13">
        <v>2.4300000000000002</v>
      </c>
    </row>
    <row r="30" spans="2:8" x14ac:dyDescent="0.25">
      <c r="B30" s="11" t="s">
        <v>2672</v>
      </c>
      <c r="C30" s="21" t="s">
        <v>139</v>
      </c>
      <c r="D30" s="11" t="s">
        <v>267</v>
      </c>
      <c r="E30" s="11" t="s">
        <v>302</v>
      </c>
      <c r="F30" s="13">
        <v>3232701</v>
      </c>
      <c r="G30" s="13">
        <v>18500.75</v>
      </c>
      <c r="H30" s="13">
        <v>2.35</v>
      </c>
    </row>
    <row r="31" spans="2:8" x14ac:dyDescent="0.25">
      <c r="B31" s="11" t="s">
        <v>2697</v>
      </c>
      <c r="C31" s="21" t="s">
        <v>139</v>
      </c>
      <c r="D31" s="11" t="s">
        <v>332</v>
      </c>
      <c r="E31" s="11" t="s">
        <v>360</v>
      </c>
      <c r="F31" s="13">
        <v>2734324</v>
      </c>
      <c r="G31" s="13">
        <v>18427.98</v>
      </c>
      <c r="H31" s="13">
        <v>2.34</v>
      </c>
    </row>
    <row r="32" spans="2:8" x14ac:dyDescent="0.25">
      <c r="B32" s="11" t="s">
        <v>2653</v>
      </c>
      <c r="C32" s="21" t="s">
        <v>139</v>
      </c>
      <c r="D32" s="11" t="s">
        <v>254</v>
      </c>
      <c r="E32" s="11" t="s">
        <v>259</v>
      </c>
      <c r="F32" s="13">
        <v>5463322</v>
      </c>
      <c r="G32" s="13">
        <v>17378.830000000002</v>
      </c>
      <c r="H32" s="13">
        <v>2.21</v>
      </c>
    </row>
    <row r="33" spans="2:8" x14ac:dyDescent="0.25">
      <c r="B33" s="11" t="s">
        <v>2698</v>
      </c>
      <c r="C33" s="21" t="s">
        <v>139</v>
      </c>
      <c r="D33" s="11" t="s">
        <v>320</v>
      </c>
      <c r="E33" s="11" t="s">
        <v>361</v>
      </c>
      <c r="F33" s="13">
        <v>1793148</v>
      </c>
      <c r="G33" s="13">
        <v>16389.37</v>
      </c>
      <c r="H33" s="13">
        <v>2.08</v>
      </c>
    </row>
    <row r="34" spans="2:8" x14ac:dyDescent="0.25">
      <c r="B34" s="11" t="s">
        <v>2699</v>
      </c>
      <c r="C34" s="21" t="s">
        <v>139</v>
      </c>
      <c r="D34" s="11" t="s">
        <v>271</v>
      </c>
      <c r="E34" s="11" t="s">
        <v>362</v>
      </c>
      <c r="F34" s="13">
        <v>2000000</v>
      </c>
      <c r="G34" s="13">
        <v>16080</v>
      </c>
      <c r="H34" s="13">
        <v>2.04</v>
      </c>
    </row>
    <row r="35" spans="2:8" x14ac:dyDescent="0.25">
      <c r="B35" s="11" t="s">
        <v>2665</v>
      </c>
      <c r="C35" s="21" t="s">
        <v>139</v>
      </c>
      <c r="D35" s="11" t="s">
        <v>245</v>
      </c>
      <c r="E35" s="11" t="s">
        <v>287</v>
      </c>
      <c r="F35" s="13">
        <v>11340118</v>
      </c>
      <c r="G35" s="13">
        <v>15649.36</v>
      </c>
      <c r="H35" s="13">
        <v>1.99</v>
      </c>
    </row>
    <row r="36" spans="2:8" x14ac:dyDescent="0.25">
      <c r="B36" s="11" t="s">
        <v>2700</v>
      </c>
      <c r="C36" s="21" t="s">
        <v>139</v>
      </c>
      <c r="D36" s="11" t="s">
        <v>278</v>
      </c>
      <c r="E36" s="11" t="s">
        <v>363</v>
      </c>
      <c r="F36" s="13">
        <v>2496000</v>
      </c>
      <c r="G36" s="13">
        <v>15145.73</v>
      </c>
      <c r="H36" s="13">
        <v>1.93</v>
      </c>
    </row>
    <row r="37" spans="2:8" x14ac:dyDescent="0.25">
      <c r="B37" s="11" t="s">
        <v>2701</v>
      </c>
      <c r="C37" s="21" t="s">
        <v>139</v>
      </c>
      <c r="D37" s="11" t="s">
        <v>332</v>
      </c>
      <c r="E37" s="11" t="s">
        <v>364</v>
      </c>
      <c r="F37" s="13">
        <v>3500000</v>
      </c>
      <c r="G37" s="13">
        <v>15039.5</v>
      </c>
      <c r="H37" s="13">
        <v>1.91</v>
      </c>
    </row>
    <row r="38" spans="2:8" x14ac:dyDescent="0.25">
      <c r="B38" s="11" t="s">
        <v>2702</v>
      </c>
      <c r="C38" s="21" t="s">
        <v>139</v>
      </c>
      <c r="D38" s="11" t="s">
        <v>365</v>
      </c>
      <c r="E38" s="11" t="s">
        <v>366</v>
      </c>
      <c r="F38" s="13">
        <v>1503967</v>
      </c>
      <c r="G38" s="13">
        <v>14138.04</v>
      </c>
      <c r="H38" s="13">
        <v>1.8</v>
      </c>
    </row>
    <row r="39" spans="2:8" x14ac:dyDescent="0.25">
      <c r="B39" s="11" t="s">
        <v>2703</v>
      </c>
      <c r="C39" s="21" t="s">
        <v>139</v>
      </c>
      <c r="D39" s="11" t="s">
        <v>262</v>
      </c>
      <c r="E39" s="11" t="s">
        <v>367</v>
      </c>
      <c r="F39" s="13">
        <v>900700</v>
      </c>
      <c r="G39" s="13">
        <v>14045.52</v>
      </c>
      <c r="H39" s="13">
        <v>1.79</v>
      </c>
    </row>
    <row r="40" spans="2:8" x14ac:dyDescent="0.25">
      <c r="B40" s="11" t="s">
        <v>2704</v>
      </c>
      <c r="C40" s="21" t="s">
        <v>139</v>
      </c>
      <c r="D40" s="11" t="s">
        <v>262</v>
      </c>
      <c r="E40" s="11" t="s">
        <v>368</v>
      </c>
      <c r="F40" s="13">
        <v>800000</v>
      </c>
      <c r="G40" s="13">
        <v>13358</v>
      </c>
      <c r="H40" s="13">
        <v>1.7</v>
      </c>
    </row>
    <row r="41" spans="2:8" x14ac:dyDescent="0.25">
      <c r="B41" s="11" t="s">
        <v>2705</v>
      </c>
      <c r="C41" s="21" t="s">
        <v>139</v>
      </c>
      <c r="D41" s="11" t="s">
        <v>274</v>
      </c>
      <c r="E41" s="11" t="s">
        <v>369</v>
      </c>
      <c r="F41" s="13">
        <v>1782421</v>
      </c>
      <c r="G41" s="13">
        <v>12790.65</v>
      </c>
      <c r="H41" s="13">
        <v>1.63</v>
      </c>
    </row>
    <row r="42" spans="2:8" x14ac:dyDescent="0.25">
      <c r="B42" s="11" t="s">
        <v>2706</v>
      </c>
      <c r="C42" s="21" t="s">
        <v>139</v>
      </c>
      <c r="D42" s="11" t="s">
        <v>278</v>
      </c>
      <c r="E42" s="11" t="s">
        <v>370</v>
      </c>
      <c r="F42" s="13">
        <v>3347532</v>
      </c>
      <c r="G42" s="13">
        <v>12720.62</v>
      </c>
      <c r="H42" s="13">
        <v>1.62</v>
      </c>
    </row>
    <row r="43" spans="2:8" x14ac:dyDescent="0.25">
      <c r="B43" s="11" t="s">
        <v>2707</v>
      </c>
      <c r="C43" s="21" t="s">
        <v>139</v>
      </c>
      <c r="D43" s="11" t="s">
        <v>280</v>
      </c>
      <c r="E43" s="11" t="s">
        <v>371</v>
      </c>
      <c r="F43" s="13">
        <v>1962082</v>
      </c>
      <c r="G43" s="13">
        <v>12644.64</v>
      </c>
      <c r="H43" s="13">
        <v>1.61</v>
      </c>
    </row>
    <row r="44" spans="2:8" x14ac:dyDescent="0.25">
      <c r="B44" s="11" t="s">
        <v>372</v>
      </c>
      <c r="C44" s="21" t="s">
        <v>139</v>
      </c>
      <c r="D44" s="11" t="s">
        <v>320</v>
      </c>
      <c r="E44" s="11" t="s">
        <v>373</v>
      </c>
      <c r="F44" s="13">
        <v>5953157</v>
      </c>
      <c r="G44" s="13">
        <v>11371.72</v>
      </c>
      <c r="H44" s="13">
        <v>1.45</v>
      </c>
    </row>
    <row r="45" spans="2:8" x14ac:dyDescent="0.25">
      <c r="B45" s="11" t="s">
        <v>2708</v>
      </c>
      <c r="C45" s="21" t="s">
        <v>139</v>
      </c>
      <c r="D45" s="11" t="s">
        <v>271</v>
      </c>
      <c r="E45" s="11" t="s">
        <v>374</v>
      </c>
      <c r="F45" s="13">
        <v>3300000</v>
      </c>
      <c r="G45" s="13">
        <v>11017.05</v>
      </c>
      <c r="H45" s="13">
        <v>1.4</v>
      </c>
    </row>
    <row r="46" spans="2:8" x14ac:dyDescent="0.25">
      <c r="B46" s="11" t="s">
        <v>2709</v>
      </c>
      <c r="C46" s="21" t="s">
        <v>139</v>
      </c>
      <c r="D46" s="11" t="s">
        <v>288</v>
      </c>
      <c r="E46" s="11" t="s">
        <v>375</v>
      </c>
      <c r="F46" s="13">
        <v>1428701</v>
      </c>
      <c r="G46" s="13">
        <v>10775.98</v>
      </c>
      <c r="H46" s="13">
        <v>1.37</v>
      </c>
    </row>
    <row r="47" spans="2:8" x14ac:dyDescent="0.25">
      <c r="B47" s="11" t="s">
        <v>2710</v>
      </c>
      <c r="C47" s="21" t="s">
        <v>139</v>
      </c>
      <c r="D47" s="11" t="s">
        <v>267</v>
      </c>
      <c r="E47" s="11" t="s">
        <v>376</v>
      </c>
      <c r="F47" s="13">
        <v>2958073</v>
      </c>
      <c r="G47" s="13">
        <v>10727.45</v>
      </c>
      <c r="H47" s="13">
        <v>1.36</v>
      </c>
    </row>
    <row r="48" spans="2:8" x14ac:dyDescent="0.25">
      <c r="B48" s="11" t="s">
        <v>2711</v>
      </c>
      <c r="C48" s="21" t="s">
        <v>139</v>
      </c>
      <c r="D48" s="11" t="s">
        <v>271</v>
      </c>
      <c r="E48" s="11" t="s">
        <v>377</v>
      </c>
      <c r="F48" s="13">
        <v>900000</v>
      </c>
      <c r="G48" s="13">
        <v>10501.65</v>
      </c>
      <c r="H48" s="13">
        <v>1.33</v>
      </c>
    </row>
    <row r="49" spans="2:8" x14ac:dyDescent="0.25">
      <c r="B49" s="11" t="s">
        <v>2712</v>
      </c>
      <c r="C49" s="21" t="s">
        <v>139</v>
      </c>
      <c r="D49" s="11" t="s">
        <v>315</v>
      </c>
      <c r="E49" s="11" t="s">
        <v>378</v>
      </c>
      <c r="F49" s="13">
        <v>17112968</v>
      </c>
      <c r="G49" s="13">
        <v>10353.35</v>
      </c>
      <c r="H49" s="13">
        <v>1.32</v>
      </c>
    </row>
    <row r="50" spans="2:8" x14ac:dyDescent="0.25">
      <c r="B50" s="11" t="s">
        <v>2713</v>
      </c>
      <c r="C50" s="21" t="s">
        <v>139</v>
      </c>
      <c r="D50" s="11" t="s">
        <v>262</v>
      </c>
      <c r="E50" s="11" t="s">
        <v>379</v>
      </c>
      <c r="F50" s="13">
        <v>788143</v>
      </c>
      <c r="G50" s="13">
        <v>9755.24</v>
      </c>
      <c r="H50" s="13">
        <v>1.24</v>
      </c>
    </row>
    <row r="51" spans="2:8" x14ac:dyDescent="0.25">
      <c r="B51" s="11" t="s">
        <v>380</v>
      </c>
      <c r="C51" s="21" t="s">
        <v>139</v>
      </c>
      <c r="D51" s="11" t="s">
        <v>262</v>
      </c>
      <c r="E51" s="11" t="s">
        <v>381</v>
      </c>
      <c r="F51" s="13">
        <v>539278</v>
      </c>
      <c r="G51" s="13">
        <v>9385.59</v>
      </c>
      <c r="H51" s="13">
        <v>1.19</v>
      </c>
    </row>
    <row r="52" spans="2:8" x14ac:dyDescent="0.25">
      <c r="B52" s="11" t="s">
        <v>2714</v>
      </c>
      <c r="C52" s="21" t="s">
        <v>139</v>
      </c>
      <c r="D52" s="11" t="s">
        <v>328</v>
      </c>
      <c r="E52" s="11" t="s">
        <v>382</v>
      </c>
      <c r="F52" s="13">
        <v>2804857</v>
      </c>
      <c r="G52" s="13">
        <v>8746.9500000000007</v>
      </c>
      <c r="H52" s="13">
        <v>1.1100000000000001</v>
      </c>
    </row>
    <row r="53" spans="2:8" x14ac:dyDescent="0.25">
      <c r="B53" s="11" t="s">
        <v>2715</v>
      </c>
      <c r="C53" s="21" t="s">
        <v>139</v>
      </c>
      <c r="D53" s="11" t="s">
        <v>254</v>
      </c>
      <c r="E53" s="11" t="s">
        <v>383</v>
      </c>
      <c r="F53" s="13">
        <v>287484</v>
      </c>
      <c r="G53" s="13">
        <v>8151.32</v>
      </c>
      <c r="H53" s="13">
        <v>1.04</v>
      </c>
    </row>
    <row r="54" spans="2:8" x14ac:dyDescent="0.25">
      <c r="B54" s="11" t="s">
        <v>2716</v>
      </c>
      <c r="C54" s="21" t="s">
        <v>139</v>
      </c>
      <c r="D54" s="11" t="s">
        <v>315</v>
      </c>
      <c r="E54" s="11" t="s">
        <v>384</v>
      </c>
      <c r="F54" s="13">
        <v>782332</v>
      </c>
      <c r="G54" s="13">
        <v>7072.67</v>
      </c>
      <c r="H54" s="13">
        <v>0.9</v>
      </c>
    </row>
    <row r="55" spans="2:8" x14ac:dyDescent="0.25">
      <c r="B55" s="11" t="s">
        <v>385</v>
      </c>
      <c r="C55" s="21" t="s">
        <v>139</v>
      </c>
      <c r="D55" s="11" t="s">
        <v>262</v>
      </c>
      <c r="E55" s="11" t="s">
        <v>386</v>
      </c>
      <c r="F55" s="13">
        <v>2068550</v>
      </c>
      <c r="G55" s="13">
        <v>6464.22</v>
      </c>
      <c r="H55" s="13">
        <v>0.82</v>
      </c>
    </row>
    <row r="56" spans="2:8" x14ac:dyDescent="0.25">
      <c r="B56" s="11" t="s">
        <v>2717</v>
      </c>
      <c r="C56" s="21" t="s">
        <v>139</v>
      </c>
      <c r="D56" s="11" t="s">
        <v>296</v>
      </c>
      <c r="E56" s="11" t="s">
        <v>387</v>
      </c>
      <c r="F56" s="13">
        <v>1772916</v>
      </c>
      <c r="G56" s="13">
        <v>6177.73</v>
      </c>
      <c r="H56" s="13">
        <v>0.79</v>
      </c>
    </row>
    <row r="57" spans="2:8" x14ac:dyDescent="0.25">
      <c r="B57" s="11" t="s">
        <v>2718</v>
      </c>
      <c r="C57" s="21" t="s">
        <v>139</v>
      </c>
      <c r="D57" s="11" t="s">
        <v>388</v>
      </c>
      <c r="E57" s="11" t="s">
        <v>389</v>
      </c>
      <c r="F57" s="13">
        <v>855478</v>
      </c>
      <c r="G57" s="13">
        <v>5883.98</v>
      </c>
      <c r="H57" s="13">
        <v>0.75</v>
      </c>
    </row>
    <row r="58" spans="2:8" x14ac:dyDescent="0.25">
      <c r="B58" s="11" t="s">
        <v>2719</v>
      </c>
      <c r="C58" s="21" t="s">
        <v>139</v>
      </c>
      <c r="D58" s="11" t="s">
        <v>262</v>
      </c>
      <c r="E58" s="11" t="s">
        <v>390</v>
      </c>
      <c r="F58" s="13">
        <v>1043126</v>
      </c>
      <c r="G58" s="13">
        <v>5856.11</v>
      </c>
      <c r="H58" s="13">
        <v>0.74</v>
      </c>
    </row>
    <row r="59" spans="2:8" x14ac:dyDescent="0.25">
      <c r="B59" s="11" t="s">
        <v>2720</v>
      </c>
      <c r="C59" s="21" t="s">
        <v>139</v>
      </c>
      <c r="D59" s="11" t="s">
        <v>365</v>
      </c>
      <c r="E59" s="11" t="s">
        <v>391</v>
      </c>
      <c r="F59" s="13">
        <v>412753</v>
      </c>
      <c r="G59" s="13">
        <v>5781.22</v>
      </c>
      <c r="H59" s="13">
        <v>0.73</v>
      </c>
    </row>
    <row r="60" spans="2:8" x14ac:dyDescent="0.25">
      <c r="B60" s="11" t="s">
        <v>2721</v>
      </c>
      <c r="C60" s="21" t="s">
        <v>139</v>
      </c>
      <c r="D60" s="11" t="s">
        <v>392</v>
      </c>
      <c r="E60" s="11" t="s">
        <v>393</v>
      </c>
      <c r="F60" s="13">
        <v>2281581</v>
      </c>
      <c r="G60" s="13">
        <v>5676.8</v>
      </c>
      <c r="H60" s="13">
        <v>0.72</v>
      </c>
    </row>
    <row r="61" spans="2:8" x14ac:dyDescent="0.25">
      <c r="B61" s="11" t="s">
        <v>394</v>
      </c>
      <c r="C61" s="21" t="s">
        <v>139</v>
      </c>
      <c r="D61" s="11" t="s">
        <v>254</v>
      </c>
      <c r="E61" s="11" t="s">
        <v>395</v>
      </c>
      <c r="F61" s="13">
        <v>1121339</v>
      </c>
      <c r="G61" s="13">
        <v>5407.66</v>
      </c>
      <c r="H61" s="13">
        <v>0.69</v>
      </c>
    </row>
    <row r="62" spans="2:8" x14ac:dyDescent="0.25">
      <c r="B62" s="11" t="s">
        <v>2722</v>
      </c>
      <c r="C62" s="21" t="s">
        <v>139</v>
      </c>
      <c r="D62" s="11" t="s">
        <v>283</v>
      </c>
      <c r="E62" s="11" t="s">
        <v>396</v>
      </c>
      <c r="F62" s="13">
        <v>1844399</v>
      </c>
      <c r="G62" s="13">
        <v>4725.53</v>
      </c>
      <c r="H62" s="13">
        <v>0.6</v>
      </c>
    </row>
    <row r="63" spans="2:8" x14ac:dyDescent="0.25">
      <c r="B63" s="11" t="s">
        <v>2723</v>
      </c>
      <c r="C63" s="21" t="s">
        <v>139</v>
      </c>
      <c r="D63" s="11" t="s">
        <v>262</v>
      </c>
      <c r="E63" s="11" t="s">
        <v>397</v>
      </c>
      <c r="F63" s="13">
        <v>919089</v>
      </c>
      <c r="G63" s="13">
        <v>3564.69</v>
      </c>
      <c r="H63" s="13">
        <v>0.45</v>
      </c>
    </row>
    <row r="64" spans="2:8" x14ac:dyDescent="0.25">
      <c r="B64" s="11" t="s">
        <v>2724</v>
      </c>
      <c r="C64" s="21" t="s">
        <v>139</v>
      </c>
      <c r="D64" s="11" t="s">
        <v>267</v>
      </c>
      <c r="E64" s="11" t="s">
        <v>398</v>
      </c>
      <c r="F64" s="13">
        <v>143392</v>
      </c>
      <c r="G64" s="13">
        <v>2868.41</v>
      </c>
      <c r="H64" s="13">
        <v>0.36</v>
      </c>
    </row>
    <row r="65" spans="2:8" x14ac:dyDescent="0.25">
      <c r="B65" s="11" t="s">
        <v>2645</v>
      </c>
      <c r="C65" s="21" t="s">
        <v>139</v>
      </c>
      <c r="D65" s="11" t="s">
        <v>315</v>
      </c>
      <c r="E65" s="11" t="s">
        <v>399</v>
      </c>
      <c r="F65" s="13">
        <v>3095712</v>
      </c>
      <c r="G65" s="13">
        <v>1426.81</v>
      </c>
      <c r="H65" s="13">
        <v>0.18</v>
      </c>
    </row>
    <row r="66" spans="2:8" x14ac:dyDescent="0.25">
      <c r="B66" s="17" t="s">
        <v>330</v>
      </c>
    </row>
    <row r="67" spans="2:8" x14ac:dyDescent="0.25">
      <c r="B67" s="11" t="s">
        <v>400</v>
      </c>
      <c r="C67" s="21" t="s">
        <v>139</v>
      </c>
      <c r="D67" s="11" t="s">
        <v>325</v>
      </c>
      <c r="E67" s="11" t="s">
        <v>401</v>
      </c>
      <c r="F67" s="13">
        <v>1043500</v>
      </c>
      <c r="G67" s="13">
        <v>1000.93</v>
      </c>
      <c r="H67" s="13">
        <v>0.13</v>
      </c>
    </row>
    <row r="68" spans="2:8" x14ac:dyDescent="0.25">
      <c r="B68" s="17" t="s">
        <v>151</v>
      </c>
      <c r="C68" s="25"/>
      <c r="D68" s="17"/>
      <c r="E68" s="17"/>
      <c r="F68" s="23"/>
      <c r="G68" s="23">
        <f>SUM(G12:G66)</f>
        <v>734175.97999999986</v>
      </c>
      <c r="H68" s="23">
        <f>SUM(H12:H67)</f>
        <v>93.450000000000017</v>
      </c>
    </row>
    <row r="69" spans="2:8" x14ac:dyDescent="0.25">
      <c r="B69" s="17" t="s">
        <v>152</v>
      </c>
      <c r="C69" s="25"/>
      <c r="D69" s="17"/>
      <c r="E69" s="17"/>
      <c r="F69" s="23"/>
      <c r="G69" s="23">
        <v>40068.660000000003</v>
      </c>
      <c r="H69" s="23">
        <v>5.09</v>
      </c>
    </row>
    <row r="70" spans="2:8" x14ac:dyDescent="0.25">
      <c r="B70" s="17" t="s">
        <v>153</v>
      </c>
      <c r="C70" s="25"/>
      <c r="D70" s="17"/>
      <c r="E70" s="17"/>
      <c r="F70" s="23"/>
      <c r="G70" s="23">
        <v>775245.57000000007</v>
      </c>
      <c r="H70" s="23">
        <v>98.54</v>
      </c>
    </row>
    <row r="71" spans="2:8" x14ac:dyDescent="0.25">
      <c r="B71" s="17" t="s">
        <v>226</v>
      </c>
      <c r="C71" s="25"/>
      <c r="D71" s="17"/>
      <c r="E71" s="17"/>
      <c r="F71" s="23"/>
      <c r="G71" s="23">
        <v>11526.685188210016</v>
      </c>
      <c r="H71" s="23">
        <v>1.4599999999999937</v>
      </c>
    </row>
    <row r="72" spans="2:8" x14ac:dyDescent="0.25">
      <c r="B72" s="17" t="s">
        <v>155</v>
      </c>
      <c r="C72" s="25"/>
      <c r="D72" s="17"/>
      <c r="E72" s="17"/>
      <c r="F72" s="23"/>
      <c r="G72" s="23">
        <v>786772.25518821005</v>
      </c>
      <c r="H72" s="23">
        <v>100</v>
      </c>
    </row>
    <row r="73" spans="2:8" x14ac:dyDescent="0.25">
      <c r="B73" s="11" t="s">
        <v>156</v>
      </c>
    </row>
    <row r="74" spans="2:8" x14ac:dyDescent="0.25">
      <c r="B74" s="17" t="s">
        <v>157</v>
      </c>
    </row>
    <row r="75" spans="2:8" x14ac:dyDescent="0.25">
      <c r="B75" s="17" t="s">
        <v>158</v>
      </c>
      <c r="C75" s="21" t="s">
        <v>159</v>
      </c>
    </row>
    <row r="76" spans="2:8" x14ac:dyDescent="0.25">
      <c r="B76" s="17" t="s">
        <v>162</v>
      </c>
      <c r="C76" s="21" t="s">
        <v>161</v>
      </c>
    </row>
    <row r="77" spans="2:8" x14ac:dyDescent="0.25">
      <c r="B77" s="17" t="s">
        <v>163</v>
      </c>
      <c r="C77" s="21" t="s">
        <v>161</v>
      </c>
    </row>
    <row r="78" spans="2:8" x14ac:dyDescent="0.25">
      <c r="B78" s="17" t="s">
        <v>164</v>
      </c>
      <c r="C78" s="21" t="s">
        <v>165</v>
      </c>
    </row>
    <row r="79" spans="2:8" x14ac:dyDescent="0.25">
      <c r="B79" s="17" t="s">
        <v>402</v>
      </c>
      <c r="C79" s="25"/>
    </row>
    <row r="80" spans="2:8" x14ac:dyDescent="0.25">
      <c r="B80" s="17" t="s">
        <v>403</v>
      </c>
      <c r="C80" s="25"/>
    </row>
    <row r="81" spans="2:3" x14ac:dyDescent="0.25">
      <c r="B81" s="17" t="s">
        <v>404</v>
      </c>
      <c r="C81" s="25"/>
    </row>
    <row r="82" spans="2:3" x14ac:dyDescent="0.25">
      <c r="B82" s="17" t="s">
        <v>405</v>
      </c>
      <c r="C82" s="25"/>
    </row>
    <row r="83" spans="2:3" x14ac:dyDescent="0.25">
      <c r="B83" s="17" t="s">
        <v>406</v>
      </c>
      <c r="C83" s="25"/>
    </row>
    <row r="84" spans="2:3" x14ac:dyDescent="0.25">
      <c r="B84" s="17" t="s">
        <v>407</v>
      </c>
      <c r="C84" s="25"/>
    </row>
    <row r="85" spans="2:3" x14ac:dyDescent="0.25">
      <c r="B85" s="17" t="s">
        <v>408</v>
      </c>
      <c r="C85" s="25"/>
    </row>
    <row r="86" spans="2:3" x14ac:dyDescent="0.25">
      <c r="B86" s="17" t="s">
        <v>409</v>
      </c>
      <c r="C86" s="25"/>
    </row>
    <row r="87" spans="2:3" x14ac:dyDescent="0.25">
      <c r="B87" s="17" t="s">
        <v>410</v>
      </c>
      <c r="C87" s="25"/>
    </row>
    <row r="88" spans="2:3" x14ac:dyDescent="0.25">
      <c r="B88" s="11" t="s">
        <v>170</v>
      </c>
    </row>
    <row r="89" spans="2:3" x14ac:dyDescent="0.25">
      <c r="B89" s="11" t="s">
        <v>228</v>
      </c>
    </row>
    <row r="92" spans="2:3" x14ac:dyDescent="0.25">
      <c r="B92" s="8" t="s">
        <v>229</v>
      </c>
      <c r="C92" s="9"/>
    </row>
    <row r="93" spans="2:3" ht="30" x14ac:dyDescent="0.25">
      <c r="B93" s="8" t="s">
        <v>230</v>
      </c>
      <c r="C93" s="10" t="s">
        <v>231</v>
      </c>
    </row>
    <row r="94" spans="2:3" x14ac:dyDescent="0.25">
      <c r="B94" s="3" t="s">
        <v>232</v>
      </c>
      <c r="C94" s="4"/>
    </row>
    <row r="95" spans="2:3" x14ac:dyDescent="0.25">
      <c r="B95" s="3" t="s">
        <v>233</v>
      </c>
      <c r="C95" s="4"/>
    </row>
    <row r="96" spans="2:3" x14ac:dyDescent="0.25">
      <c r="B96" s="3" t="s">
        <v>234</v>
      </c>
      <c r="C96" s="4"/>
    </row>
    <row r="97" spans="2:7" x14ac:dyDescent="0.25">
      <c r="B97" s="3" t="s">
        <v>235</v>
      </c>
      <c r="C97" s="4"/>
    </row>
    <row r="98" spans="2:7" x14ac:dyDescent="0.25">
      <c r="B98" s="3" t="s">
        <v>236</v>
      </c>
      <c r="C98" s="4"/>
    </row>
    <row r="99" spans="2:7" x14ac:dyDescent="0.25">
      <c r="B99" s="3" t="s">
        <v>237</v>
      </c>
      <c r="C99" s="4"/>
    </row>
    <row r="100" spans="2:7" x14ac:dyDescent="0.25">
      <c r="B100" s="8" t="s">
        <v>238</v>
      </c>
      <c r="C100" s="9"/>
    </row>
    <row r="102" spans="2:7" x14ac:dyDescent="0.25">
      <c r="B102" s="3" t="s">
        <v>171</v>
      </c>
      <c r="C102" s="4"/>
      <c r="D102" s="3"/>
    </row>
    <row r="103" spans="2:7" ht="30" x14ac:dyDescent="0.25">
      <c r="B103" s="6" t="s">
        <v>172</v>
      </c>
      <c r="C103" s="5" t="s">
        <v>173</v>
      </c>
      <c r="D103" s="6" t="s">
        <v>174</v>
      </c>
    </row>
    <row r="104" spans="2:7" x14ac:dyDescent="0.25">
      <c r="B104" s="3" t="s">
        <v>161</v>
      </c>
      <c r="C104" s="4" t="s">
        <v>161</v>
      </c>
      <c r="D104" s="3" t="s">
        <v>161</v>
      </c>
    </row>
    <row r="106" spans="2:7" x14ac:dyDescent="0.25">
      <c r="B106" s="8" t="s">
        <v>175</v>
      </c>
      <c r="C106" s="33">
        <v>45473</v>
      </c>
      <c r="D106" s="3"/>
      <c r="E106" s="26"/>
      <c r="F106" s="32"/>
    </row>
    <row r="107" spans="2:7" x14ac:dyDescent="0.25">
      <c r="B107" s="8" t="s">
        <v>176</v>
      </c>
      <c r="C107" s="9" t="s">
        <v>177</v>
      </c>
      <c r="D107" s="8" t="s">
        <v>178</v>
      </c>
      <c r="E107" s="27" t="s">
        <v>179</v>
      </c>
      <c r="F107" s="24" t="s">
        <v>180</v>
      </c>
      <c r="G107" s="23"/>
    </row>
    <row r="108" spans="2:7" x14ac:dyDescent="0.25">
      <c r="B108" s="30" t="s">
        <v>161</v>
      </c>
      <c r="C108" s="31" t="s">
        <v>161</v>
      </c>
      <c r="D108" s="30" t="s">
        <v>161</v>
      </c>
      <c r="E108" s="29" t="s">
        <v>161</v>
      </c>
      <c r="F108" s="28" t="s">
        <v>161</v>
      </c>
    </row>
    <row r="111" spans="2:7" x14ac:dyDescent="0.25">
      <c r="B111" s="17" t="s">
        <v>181</v>
      </c>
    </row>
    <row r="112" spans="2:7" x14ac:dyDescent="0.25">
      <c r="B112" s="17"/>
    </row>
    <row r="113" spans="2:6" x14ac:dyDescent="0.25">
      <c r="B113" s="17" t="s">
        <v>182</v>
      </c>
    </row>
    <row r="114" spans="2:6" x14ac:dyDescent="0.25">
      <c r="B114" s="8" t="s">
        <v>183</v>
      </c>
      <c r="C114" s="9" t="s">
        <v>184</v>
      </c>
      <c r="D114" s="17"/>
    </row>
    <row r="115" spans="2:6" x14ac:dyDescent="0.25">
      <c r="B115" s="3" t="s">
        <v>161</v>
      </c>
      <c r="C115" s="4" t="s">
        <v>161</v>
      </c>
    </row>
    <row r="117" spans="2:6" x14ac:dyDescent="0.25">
      <c r="B117" s="8" t="s">
        <v>185</v>
      </c>
      <c r="C117" s="9" t="s">
        <v>184</v>
      </c>
    </row>
    <row r="118" spans="2:6" x14ac:dyDescent="0.25">
      <c r="B118" s="3" t="s">
        <v>161</v>
      </c>
      <c r="C118" s="4" t="s">
        <v>161</v>
      </c>
    </row>
    <row r="120" spans="2:6" x14ac:dyDescent="0.25">
      <c r="B120" s="8" t="s">
        <v>161</v>
      </c>
      <c r="C120" s="9" t="s">
        <v>161</v>
      </c>
    </row>
    <row r="121" spans="2:6" x14ac:dyDescent="0.25">
      <c r="B121" s="3" t="s">
        <v>161</v>
      </c>
      <c r="C121" s="4" t="s">
        <v>161</v>
      </c>
    </row>
    <row r="123" spans="2:6" x14ac:dyDescent="0.25">
      <c r="B123" s="27" t="s">
        <v>186</v>
      </c>
      <c r="C123" s="9" t="s">
        <v>187</v>
      </c>
    </row>
    <row r="124" spans="2:6" x14ac:dyDescent="0.25">
      <c r="B124" s="26" t="s">
        <v>161</v>
      </c>
      <c r="C124" s="4" t="s">
        <v>161</v>
      </c>
    </row>
    <row r="126" spans="2:6" x14ac:dyDescent="0.25">
      <c r="B126" s="8" t="s">
        <v>188</v>
      </c>
      <c r="C126" s="9" t="s">
        <v>161</v>
      </c>
    </row>
    <row r="128" spans="2:6" x14ac:dyDescent="0.25">
      <c r="B128" s="8" t="s">
        <v>189</v>
      </c>
      <c r="C128" s="33">
        <v>45473</v>
      </c>
      <c r="D128" s="3"/>
      <c r="E128" s="26"/>
      <c r="F128" s="32"/>
    </row>
    <row r="129" spans="2:7" x14ac:dyDescent="0.25">
      <c r="B129" s="8" t="s">
        <v>176</v>
      </c>
      <c r="C129" s="9" t="s">
        <v>177</v>
      </c>
      <c r="D129" s="8" t="s">
        <v>178</v>
      </c>
      <c r="E129" s="27" t="s">
        <v>179</v>
      </c>
      <c r="F129" s="24" t="s">
        <v>180</v>
      </c>
      <c r="G129" s="23"/>
    </row>
    <row r="130" spans="2:7" x14ac:dyDescent="0.25">
      <c r="B130" s="30" t="s">
        <v>161</v>
      </c>
      <c r="C130" s="31" t="s">
        <v>161</v>
      </c>
      <c r="D130" s="30" t="s">
        <v>161</v>
      </c>
      <c r="E130" s="29" t="s">
        <v>161</v>
      </c>
      <c r="F130" s="28" t="s">
        <v>161</v>
      </c>
    </row>
    <row r="131" spans="2:7" x14ac:dyDescent="0.25">
      <c r="B131" s="17" t="s">
        <v>181</v>
      </c>
    </row>
    <row r="132" spans="2:7" x14ac:dyDescent="0.25">
      <c r="B132" s="17"/>
    </row>
    <row r="133" spans="2:7" x14ac:dyDescent="0.25">
      <c r="B133" s="17" t="s">
        <v>182</v>
      </c>
    </row>
    <row r="134" spans="2:7" x14ac:dyDescent="0.25">
      <c r="B134" s="8" t="s">
        <v>183</v>
      </c>
      <c r="C134" s="9" t="s">
        <v>184</v>
      </c>
      <c r="D134" s="17"/>
    </row>
    <row r="135" spans="2:7" x14ac:dyDescent="0.25">
      <c r="B135" s="3" t="s">
        <v>161</v>
      </c>
      <c r="C135" s="4" t="s">
        <v>161</v>
      </c>
    </row>
    <row r="137" spans="2:7" x14ac:dyDescent="0.25">
      <c r="B137" s="8" t="s">
        <v>185</v>
      </c>
      <c r="C137" s="9" t="s">
        <v>184</v>
      </c>
    </row>
    <row r="138" spans="2:7" x14ac:dyDescent="0.25">
      <c r="B138" s="3" t="s">
        <v>161</v>
      </c>
      <c r="C138" s="4" t="s">
        <v>161</v>
      </c>
    </row>
    <row r="140" spans="2:7" x14ac:dyDescent="0.25">
      <c r="B140" s="8" t="s">
        <v>161</v>
      </c>
      <c r="C140" s="9" t="s">
        <v>161</v>
      </c>
    </row>
    <row r="141" spans="2:7" x14ac:dyDescent="0.25">
      <c r="B141" s="3" t="s">
        <v>161</v>
      </c>
      <c r="C141" s="4" t="s">
        <v>161</v>
      </c>
    </row>
    <row r="143" spans="2:7" x14ac:dyDescent="0.25">
      <c r="B143" s="27" t="s">
        <v>186</v>
      </c>
      <c r="C143" s="9" t="s">
        <v>187</v>
      </c>
    </row>
    <row r="144" spans="2:7" x14ac:dyDescent="0.25">
      <c r="B144" s="26" t="s">
        <v>161</v>
      </c>
      <c r="C144" s="4" t="s">
        <v>161</v>
      </c>
    </row>
    <row r="146" spans="2:80" x14ac:dyDescent="0.25">
      <c r="B146" s="8" t="s">
        <v>188</v>
      </c>
      <c r="C146" s="9" t="s">
        <v>161</v>
      </c>
    </row>
    <row r="149" spans="2:80" x14ac:dyDescent="0.25">
      <c r="B149" s="17" t="s">
        <v>190</v>
      </c>
    </row>
    <row r="151" spans="2:80" x14ac:dyDescent="0.25">
      <c r="B151" s="8" t="s">
        <v>176</v>
      </c>
      <c r="C151" s="9" t="s">
        <v>191</v>
      </c>
      <c r="D151" s="8" t="s">
        <v>192</v>
      </c>
      <c r="E151" s="8" t="s">
        <v>193</v>
      </c>
      <c r="F151" s="23"/>
    </row>
    <row r="152" spans="2:80" x14ac:dyDescent="0.25">
      <c r="B152" s="3" t="s">
        <v>161</v>
      </c>
      <c r="C152" s="4" t="s">
        <v>161</v>
      </c>
      <c r="D152" s="3" t="s">
        <v>161</v>
      </c>
      <c r="E152" s="3" t="s">
        <v>161</v>
      </c>
    </row>
    <row r="155" spans="2:80" x14ac:dyDescent="0.25">
      <c r="B155" s="17" t="s">
        <v>194</v>
      </c>
      <c r="C155" s="25" t="s">
        <v>161</v>
      </c>
      <c r="D155" s="17"/>
      <c r="E155" s="17"/>
      <c r="F155" s="23"/>
      <c r="G155" s="23"/>
      <c r="H155" s="23"/>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row>
    <row r="157" spans="2:80" x14ac:dyDescent="0.25">
      <c r="B157" s="17" t="s">
        <v>195</v>
      </c>
    </row>
    <row r="159" spans="2:80" x14ac:dyDescent="0.25">
      <c r="B159" s="8" t="s">
        <v>196</v>
      </c>
      <c r="C159" s="9" t="s">
        <v>184</v>
      </c>
      <c r="D159" s="17"/>
    </row>
    <row r="160" spans="2:80" x14ac:dyDescent="0.25">
      <c r="B160" s="3" t="s">
        <v>161</v>
      </c>
      <c r="C160" s="4" t="s">
        <v>161</v>
      </c>
    </row>
    <row r="163" spans="2:80" x14ac:dyDescent="0.25">
      <c r="B163" s="8" t="s">
        <v>197</v>
      </c>
      <c r="C163" s="9" t="s">
        <v>198</v>
      </c>
      <c r="D163" s="17"/>
    </row>
    <row r="164" spans="2:80" x14ac:dyDescent="0.25">
      <c r="B164" s="3" t="s">
        <v>161</v>
      </c>
      <c r="C164" s="4" t="s">
        <v>161</v>
      </c>
    </row>
    <row r="167" spans="2:80" x14ac:dyDescent="0.25">
      <c r="B167" s="17" t="s">
        <v>199</v>
      </c>
    </row>
    <row r="170" spans="2:80" x14ac:dyDescent="0.25">
      <c r="B170" s="17" t="s">
        <v>200</v>
      </c>
    </row>
    <row r="172" spans="2:80" x14ac:dyDescent="0.25">
      <c r="B172" s="8" t="s">
        <v>176</v>
      </c>
      <c r="C172" s="9" t="s">
        <v>201</v>
      </c>
      <c r="D172" s="8" t="s">
        <v>191</v>
      </c>
      <c r="E172" s="8" t="s">
        <v>192</v>
      </c>
      <c r="F172" s="24" t="s">
        <v>193</v>
      </c>
      <c r="G172" s="23"/>
    </row>
    <row r="173" spans="2:80" x14ac:dyDescent="0.25">
      <c r="B173" s="3" t="s">
        <v>161</v>
      </c>
      <c r="C173" s="4" t="s">
        <v>161</v>
      </c>
      <c r="D173" s="3" t="s">
        <v>161</v>
      </c>
      <c r="E173" s="3" t="s">
        <v>161</v>
      </c>
      <c r="F173" s="22" t="s">
        <v>161</v>
      </c>
    </row>
    <row r="176" spans="2:80" x14ac:dyDescent="0.25">
      <c r="B176" s="17" t="s">
        <v>194</v>
      </c>
      <c r="C176" s="25" t="s">
        <v>161</v>
      </c>
      <c r="D176" s="17"/>
      <c r="E176" s="17"/>
      <c r="F176" s="23"/>
      <c r="G176" s="23"/>
      <c r="H176" s="23"/>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row>
    <row r="178" spans="2:7" x14ac:dyDescent="0.25">
      <c r="B178" s="17" t="s">
        <v>195</v>
      </c>
    </row>
    <row r="180" spans="2:7" x14ac:dyDescent="0.25">
      <c r="B180" s="8" t="s">
        <v>196</v>
      </c>
      <c r="C180" s="9" t="s">
        <v>184</v>
      </c>
      <c r="D180" s="17"/>
    </row>
    <row r="181" spans="2:7" x14ac:dyDescent="0.25">
      <c r="B181" s="3" t="s">
        <v>161</v>
      </c>
      <c r="C181" s="4" t="s">
        <v>161</v>
      </c>
    </row>
    <row r="184" spans="2:7" x14ac:dyDescent="0.25">
      <c r="B184" s="8" t="s">
        <v>197</v>
      </c>
      <c r="C184" s="9" t="s">
        <v>198</v>
      </c>
      <c r="D184" s="17"/>
    </row>
    <row r="185" spans="2:7" x14ac:dyDescent="0.25">
      <c r="B185" s="3" t="s">
        <v>161</v>
      </c>
      <c r="C185" s="4" t="s">
        <v>161</v>
      </c>
    </row>
    <row r="188" spans="2:7" x14ac:dyDescent="0.25">
      <c r="B188" s="17" t="s">
        <v>199</v>
      </c>
    </row>
    <row r="191" spans="2:7" x14ac:dyDescent="0.25">
      <c r="B191" s="17" t="s">
        <v>202</v>
      </c>
    </row>
    <row r="192" spans="2:7" x14ac:dyDescent="0.25">
      <c r="B192" s="8" t="s">
        <v>176</v>
      </c>
      <c r="C192" s="9" t="s">
        <v>203</v>
      </c>
      <c r="D192" s="8" t="s">
        <v>204</v>
      </c>
      <c r="E192" s="8" t="s">
        <v>205</v>
      </c>
      <c r="F192" s="24" t="s">
        <v>206</v>
      </c>
      <c r="G192" s="23"/>
    </row>
    <row r="193" spans="2:6" x14ac:dyDescent="0.25">
      <c r="B193" s="3" t="s">
        <v>161</v>
      </c>
      <c r="C193" s="4" t="s">
        <v>161</v>
      </c>
      <c r="D193" s="3" t="s">
        <v>161</v>
      </c>
      <c r="E193" s="3" t="s">
        <v>161</v>
      </c>
      <c r="F193" s="22" t="s">
        <v>161</v>
      </c>
    </row>
    <row r="194" spans="2:6" x14ac:dyDescent="0.25">
      <c r="B194" s="11" t="s">
        <v>207</v>
      </c>
    </row>
  </sheetData>
  <mergeCells count="3">
    <mergeCell ref="B1:E1"/>
    <mergeCell ref="C3:C7"/>
    <mergeCell ref="D3:D7"/>
  </mergeCells>
  <hyperlinks>
    <hyperlink ref="A1" location="Index!A1" display="Index" xr:uid="{1BB9AE5C-DAC8-46E4-AE08-BBD98DAE9BFA}"/>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80EEE-399C-4F8A-A238-1DB85E9B87A3}">
  <sheetPr codeName="Sheet56"/>
  <dimension ref="A1:CB167"/>
  <sheetViews>
    <sheetView workbookViewId="0">
      <selection activeCell="B20" sqref="B20"/>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col min="9" max="16384" width="9.140625" style="11"/>
  </cols>
  <sheetData>
    <row r="1" spans="1:9" x14ac:dyDescent="0.25">
      <c r="A1" s="45" t="s">
        <v>0</v>
      </c>
      <c r="B1" s="197" t="s">
        <v>111</v>
      </c>
      <c r="C1" s="197"/>
      <c r="D1" s="197"/>
      <c r="E1" s="197"/>
    </row>
    <row r="3" spans="1:9" ht="15" customHeight="1" x14ac:dyDescent="0.25">
      <c r="B3" s="1" t="s">
        <v>411</v>
      </c>
      <c r="C3" s="198"/>
      <c r="D3" s="199"/>
    </row>
    <row r="4" spans="1:9" ht="15" customHeight="1" x14ac:dyDescent="0.25">
      <c r="B4" s="7" t="s">
        <v>412</v>
      </c>
      <c r="C4" s="198"/>
      <c r="D4" s="199"/>
    </row>
    <row r="5" spans="1:9" ht="15" customHeight="1" x14ac:dyDescent="0.25">
      <c r="B5" s="1"/>
      <c r="C5" s="198"/>
      <c r="D5" s="199"/>
    </row>
    <row r="6" spans="1:9" ht="15" customHeight="1" x14ac:dyDescent="0.25">
      <c r="B6" s="7" t="s">
        <v>127</v>
      </c>
      <c r="C6" s="198"/>
      <c r="D6" s="199"/>
    </row>
    <row r="7" spans="1:9" ht="15" customHeight="1" x14ac:dyDescent="0.25">
      <c r="B7" s="7" t="s">
        <v>340</v>
      </c>
      <c r="C7" s="198"/>
      <c r="D7" s="199"/>
    </row>
    <row r="8" spans="1:9" ht="30" customHeight="1" x14ac:dyDescent="0.25">
      <c r="B8" s="2" t="s">
        <v>413</v>
      </c>
      <c r="C8" s="198"/>
      <c r="D8" s="199"/>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2153</v>
      </c>
      <c r="C15" s="21" t="s">
        <v>139</v>
      </c>
      <c r="D15" s="11" t="s">
        <v>245</v>
      </c>
      <c r="E15" s="11" t="s">
        <v>246</v>
      </c>
      <c r="F15" s="13">
        <v>295443</v>
      </c>
      <c r="G15" s="13">
        <v>4973.93</v>
      </c>
      <c r="H15" s="13">
        <v>14.03</v>
      </c>
    </row>
    <row r="16" spans="1:9" x14ac:dyDescent="0.25">
      <c r="B16" s="11" t="s">
        <v>2152</v>
      </c>
      <c r="C16" s="21" t="s">
        <v>139</v>
      </c>
      <c r="D16" s="11" t="s">
        <v>248</v>
      </c>
      <c r="E16" s="11" t="s">
        <v>249</v>
      </c>
      <c r="F16" s="13">
        <v>132714</v>
      </c>
      <c r="G16" s="13">
        <v>4156.3999999999996</v>
      </c>
      <c r="H16" s="13">
        <v>11.72</v>
      </c>
    </row>
    <row r="17" spans="2:8" x14ac:dyDescent="0.25">
      <c r="B17" s="11" t="s">
        <v>2148</v>
      </c>
      <c r="C17" s="21" t="s">
        <v>139</v>
      </c>
      <c r="D17" s="11" t="s">
        <v>245</v>
      </c>
      <c r="E17" s="11" t="s">
        <v>247</v>
      </c>
      <c r="F17" s="13">
        <v>275799</v>
      </c>
      <c r="G17" s="13">
        <v>3309.04</v>
      </c>
      <c r="H17" s="13">
        <v>9.33</v>
      </c>
    </row>
    <row r="18" spans="2:8" x14ac:dyDescent="0.25">
      <c r="B18" s="11" t="s">
        <v>2648</v>
      </c>
      <c r="C18" s="21" t="s">
        <v>139</v>
      </c>
      <c r="D18" s="11" t="s">
        <v>140</v>
      </c>
      <c r="E18" s="11" t="s">
        <v>141</v>
      </c>
      <c r="F18" s="13">
        <v>140789</v>
      </c>
      <c r="G18" s="13">
        <v>2206.09</v>
      </c>
      <c r="H18" s="13">
        <v>6.22</v>
      </c>
    </row>
    <row r="19" spans="2:8" x14ac:dyDescent="0.25">
      <c r="B19" s="11" t="s">
        <v>2651</v>
      </c>
      <c r="C19" s="21" t="s">
        <v>139</v>
      </c>
      <c r="D19" s="11" t="s">
        <v>256</v>
      </c>
      <c r="E19" s="11" t="s">
        <v>257</v>
      </c>
      <c r="F19" s="13">
        <v>45575</v>
      </c>
      <c r="G19" s="13">
        <v>1617.64</v>
      </c>
      <c r="H19" s="13">
        <v>4.5599999999999996</v>
      </c>
    </row>
    <row r="20" spans="2:8" x14ac:dyDescent="0.25">
      <c r="B20" s="11" t="s">
        <v>2146</v>
      </c>
      <c r="C20" s="21" t="s">
        <v>139</v>
      </c>
      <c r="D20" s="11" t="s">
        <v>140</v>
      </c>
      <c r="E20" s="11" t="s">
        <v>142</v>
      </c>
      <c r="F20" s="13">
        <v>39515</v>
      </c>
      <c r="G20" s="13">
        <v>1543.04</v>
      </c>
      <c r="H20" s="13">
        <v>4.3499999999999996</v>
      </c>
    </row>
    <row r="21" spans="2:8" x14ac:dyDescent="0.25">
      <c r="B21" s="11" t="s">
        <v>2151</v>
      </c>
      <c r="C21" s="21" t="s">
        <v>139</v>
      </c>
      <c r="D21" s="11" t="s">
        <v>252</v>
      </c>
      <c r="E21" s="11" t="s">
        <v>253</v>
      </c>
      <c r="F21" s="13">
        <v>360400</v>
      </c>
      <c r="G21" s="13">
        <v>1531.34</v>
      </c>
      <c r="H21" s="13">
        <v>4.32</v>
      </c>
    </row>
    <row r="22" spans="2:8" x14ac:dyDescent="0.25">
      <c r="B22" s="11" t="s">
        <v>2725</v>
      </c>
      <c r="C22" s="21" t="s">
        <v>139</v>
      </c>
      <c r="D22" s="11" t="s">
        <v>312</v>
      </c>
      <c r="E22" s="11" t="s">
        <v>414</v>
      </c>
      <c r="F22" s="13">
        <v>103959</v>
      </c>
      <c r="G22" s="13">
        <v>1502.57</v>
      </c>
      <c r="H22" s="13">
        <v>4.24</v>
      </c>
    </row>
    <row r="23" spans="2:8" x14ac:dyDescent="0.25">
      <c r="B23" s="11" t="s">
        <v>2649</v>
      </c>
      <c r="C23" s="21" t="s">
        <v>139</v>
      </c>
      <c r="D23" s="11" t="s">
        <v>245</v>
      </c>
      <c r="E23" s="11" t="s">
        <v>250</v>
      </c>
      <c r="F23" s="13">
        <v>109609</v>
      </c>
      <c r="G23" s="13">
        <v>1387.32</v>
      </c>
      <c r="H23" s="13">
        <v>3.91</v>
      </c>
    </row>
    <row r="24" spans="2:8" x14ac:dyDescent="0.25">
      <c r="B24" s="11" t="s">
        <v>415</v>
      </c>
      <c r="C24" s="21" t="s">
        <v>139</v>
      </c>
      <c r="D24" s="11" t="s">
        <v>245</v>
      </c>
      <c r="E24" s="11" t="s">
        <v>416</v>
      </c>
      <c r="F24" s="13">
        <v>149436</v>
      </c>
      <c r="G24" s="13">
        <v>1268.49</v>
      </c>
      <c r="H24" s="13">
        <v>3.58</v>
      </c>
    </row>
    <row r="25" spans="2:8" x14ac:dyDescent="0.25">
      <c r="B25" s="11" t="s">
        <v>2652</v>
      </c>
      <c r="C25" s="21" t="s">
        <v>139</v>
      </c>
      <c r="D25" s="11" t="s">
        <v>245</v>
      </c>
      <c r="E25" s="11" t="s">
        <v>258</v>
      </c>
      <c r="F25" s="13">
        <v>57383</v>
      </c>
      <c r="G25" s="13">
        <v>1034.6199999999999</v>
      </c>
      <c r="H25" s="13">
        <v>2.92</v>
      </c>
    </row>
    <row r="26" spans="2:8" x14ac:dyDescent="0.25">
      <c r="B26" s="11" t="s">
        <v>2726</v>
      </c>
      <c r="C26" s="21" t="s">
        <v>139</v>
      </c>
      <c r="D26" s="11" t="s">
        <v>417</v>
      </c>
      <c r="E26" s="11" t="s">
        <v>418</v>
      </c>
      <c r="F26" s="13">
        <v>34397</v>
      </c>
      <c r="G26" s="13">
        <v>986.57</v>
      </c>
      <c r="H26" s="13">
        <v>2.78</v>
      </c>
    </row>
    <row r="27" spans="2:8" x14ac:dyDescent="0.25">
      <c r="B27" s="11" t="s">
        <v>2660</v>
      </c>
      <c r="C27" s="21" t="s">
        <v>139</v>
      </c>
      <c r="D27" s="11" t="s">
        <v>252</v>
      </c>
      <c r="E27" s="11" t="s">
        <v>273</v>
      </c>
      <c r="F27" s="13">
        <v>34759</v>
      </c>
      <c r="G27" s="13">
        <v>860.35</v>
      </c>
      <c r="H27" s="13">
        <v>2.4300000000000002</v>
      </c>
    </row>
    <row r="28" spans="2:8" x14ac:dyDescent="0.25">
      <c r="B28" s="11" t="s">
        <v>2727</v>
      </c>
      <c r="C28" s="21" t="s">
        <v>139</v>
      </c>
      <c r="D28" s="11" t="s">
        <v>276</v>
      </c>
      <c r="E28" s="11" t="s">
        <v>419</v>
      </c>
      <c r="F28" s="13">
        <v>10829</v>
      </c>
      <c r="G28" s="13">
        <v>770.56</v>
      </c>
      <c r="H28" s="13">
        <v>2.17</v>
      </c>
    </row>
    <row r="29" spans="2:8" x14ac:dyDescent="0.25">
      <c r="B29" s="11" t="s">
        <v>2728</v>
      </c>
      <c r="C29" s="21" t="s">
        <v>139</v>
      </c>
      <c r="D29" s="11" t="s">
        <v>325</v>
      </c>
      <c r="E29" s="11" t="s">
        <v>420</v>
      </c>
      <c r="F29" s="13">
        <v>184879</v>
      </c>
      <c r="G29" s="13">
        <v>699.49</v>
      </c>
      <c r="H29" s="13">
        <v>1.97</v>
      </c>
    </row>
    <row r="30" spans="2:8" x14ac:dyDescent="0.25">
      <c r="B30" s="11" t="s">
        <v>2729</v>
      </c>
      <c r="C30" s="21" t="s">
        <v>139</v>
      </c>
      <c r="D30" s="11" t="s">
        <v>417</v>
      </c>
      <c r="E30" s="11" t="s">
        <v>421</v>
      </c>
      <c r="F30" s="13">
        <v>68677</v>
      </c>
      <c r="G30" s="13">
        <v>679.97</v>
      </c>
      <c r="H30" s="13">
        <v>1.92</v>
      </c>
    </row>
    <row r="31" spans="2:8" x14ac:dyDescent="0.25">
      <c r="B31" s="11" t="s">
        <v>2730</v>
      </c>
      <c r="C31" s="21" t="s">
        <v>139</v>
      </c>
      <c r="D31" s="11" t="s">
        <v>271</v>
      </c>
      <c r="E31" s="11" t="s">
        <v>422</v>
      </c>
      <c r="F31" s="13">
        <v>42029</v>
      </c>
      <c r="G31" s="13">
        <v>639.85</v>
      </c>
      <c r="H31" s="13">
        <v>1.8</v>
      </c>
    </row>
    <row r="32" spans="2:8" x14ac:dyDescent="0.25">
      <c r="B32" s="11" t="s">
        <v>2104</v>
      </c>
      <c r="C32" s="21" t="s">
        <v>139</v>
      </c>
      <c r="D32" s="11" t="s">
        <v>417</v>
      </c>
      <c r="E32" s="11" t="s">
        <v>423</v>
      </c>
      <c r="F32" s="13">
        <v>5148</v>
      </c>
      <c r="G32" s="13">
        <v>619.66</v>
      </c>
      <c r="H32" s="13">
        <v>1.75</v>
      </c>
    </row>
    <row r="33" spans="2:8" x14ac:dyDescent="0.25">
      <c r="B33" s="11" t="s">
        <v>2731</v>
      </c>
      <c r="C33" s="21" t="s">
        <v>139</v>
      </c>
      <c r="D33" s="11" t="s">
        <v>140</v>
      </c>
      <c r="E33" s="11" t="s">
        <v>424</v>
      </c>
      <c r="F33" s="13">
        <v>41198</v>
      </c>
      <c r="G33" s="13">
        <v>601.33000000000004</v>
      </c>
      <c r="H33" s="13">
        <v>1.7</v>
      </c>
    </row>
    <row r="34" spans="2:8" x14ac:dyDescent="0.25">
      <c r="B34" s="11" t="s">
        <v>2732</v>
      </c>
      <c r="C34" s="21" t="s">
        <v>139</v>
      </c>
      <c r="D34" s="11" t="s">
        <v>325</v>
      </c>
      <c r="E34" s="11" t="s">
        <v>425</v>
      </c>
      <c r="F34" s="13">
        <v>177402</v>
      </c>
      <c r="G34" s="13">
        <v>586.85</v>
      </c>
      <c r="H34" s="13">
        <v>1.66</v>
      </c>
    </row>
    <row r="35" spans="2:8" x14ac:dyDescent="0.25">
      <c r="B35" s="11" t="s">
        <v>2733</v>
      </c>
      <c r="C35" s="21" t="s">
        <v>139</v>
      </c>
      <c r="D35" s="11" t="s">
        <v>388</v>
      </c>
      <c r="E35" s="11" t="s">
        <v>426</v>
      </c>
      <c r="F35" s="13">
        <v>321356</v>
      </c>
      <c r="G35" s="13">
        <v>559.16</v>
      </c>
      <c r="H35" s="13">
        <v>1.58</v>
      </c>
    </row>
    <row r="36" spans="2:8" x14ac:dyDescent="0.25">
      <c r="B36" s="11" t="s">
        <v>2650</v>
      </c>
      <c r="C36" s="21" t="s">
        <v>139</v>
      </c>
      <c r="D36" s="11" t="s">
        <v>254</v>
      </c>
      <c r="E36" s="11" t="s">
        <v>255</v>
      </c>
      <c r="F36" s="13">
        <v>16240</v>
      </c>
      <c r="G36" s="13">
        <v>553.15</v>
      </c>
      <c r="H36" s="13">
        <v>1.56</v>
      </c>
    </row>
    <row r="37" spans="2:8" x14ac:dyDescent="0.25">
      <c r="B37" s="11" t="s">
        <v>2654</v>
      </c>
      <c r="C37" s="21" t="s">
        <v>139</v>
      </c>
      <c r="D37" s="11" t="s">
        <v>260</v>
      </c>
      <c r="E37" s="11" t="s">
        <v>261</v>
      </c>
      <c r="F37" s="13">
        <v>4490</v>
      </c>
      <c r="G37" s="13">
        <v>523.59</v>
      </c>
      <c r="H37" s="13">
        <v>1.48</v>
      </c>
    </row>
    <row r="38" spans="2:8" x14ac:dyDescent="0.25">
      <c r="B38" s="11" t="s">
        <v>2734</v>
      </c>
      <c r="C38" s="21" t="s">
        <v>139</v>
      </c>
      <c r="D38" s="11" t="s">
        <v>254</v>
      </c>
      <c r="E38" s="11" t="s">
        <v>427</v>
      </c>
      <c r="F38" s="13">
        <v>17546</v>
      </c>
      <c r="G38" s="13">
        <v>511.87</v>
      </c>
      <c r="H38" s="13">
        <v>1.44</v>
      </c>
    </row>
    <row r="39" spans="2:8" x14ac:dyDescent="0.25">
      <c r="B39" s="11" t="s">
        <v>2143</v>
      </c>
      <c r="C39" s="21" t="s">
        <v>139</v>
      </c>
      <c r="D39" s="11" t="s">
        <v>269</v>
      </c>
      <c r="E39" s="11" t="s">
        <v>428</v>
      </c>
      <c r="F39" s="13">
        <v>28498</v>
      </c>
      <c r="G39" s="13">
        <v>421.03</v>
      </c>
      <c r="H39" s="13">
        <v>1.19</v>
      </c>
    </row>
    <row r="40" spans="2:8" x14ac:dyDescent="0.25">
      <c r="B40" s="11" t="s">
        <v>2735</v>
      </c>
      <c r="C40" s="21" t="s">
        <v>139</v>
      </c>
      <c r="D40" s="11" t="s">
        <v>245</v>
      </c>
      <c r="E40" s="11" t="s">
        <v>429</v>
      </c>
      <c r="F40" s="13">
        <v>25878</v>
      </c>
      <c r="G40" s="13">
        <v>378.8</v>
      </c>
      <c r="H40" s="13">
        <v>1.07</v>
      </c>
    </row>
    <row r="41" spans="2:8" x14ac:dyDescent="0.25">
      <c r="B41" s="11" t="s">
        <v>2133</v>
      </c>
      <c r="C41" s="21" t="s">
        <v>139</v>
      </c>
      <c r="D41" s="11" t="s">
        <v>430</v>
      </c>
      <c r="E41" s="11" t="s">
        <v>431</v>
      </c>
      <c r="F41" s="13">
        <v>13894</v>
      </c>
      <c r="G41" s="13">
        <v>354.65</v>
      </c>
      <c r="H41" s="13">
        <v>1</v>
      </c>
    </row>
    <row r="42" spans="2:8" x14ac:dyDescent="0.25">
      <c r="B42" s="11" t="s">
        <v>2736</v>
      </c>
      <c r="C42" s="21" t="s">
        <v>139</v>
      </c>
      <c r="D42" s="11" t="s">
        <v>140</v>
      </c>
      <c r="E42" s="11" t="s">
        <v>432</v>
      </c>
      <c r="F42" s="13">
        <v>24743</v>
      </c>
      <c r="G42" s="13">
        <v>353.87</v>
      </c>
      <c r="H42" s="13">
        <v>1</v>
      </c>
    </row>
    <row r="43" spans="2:8" x14ac:dyDescent="0.25">
      <c r="B43" s="11" t="s">
        <v>2737</v>
      </c>
      <c r="C43" s="21" t="s">
        <v>139</v>
      </c>
      <c r="D43" s="11" t="s">
        <v>388</v>
      </c>
      <c r="E43" s="11" t="s">
        <v>433</v>
      </c>
      <c r="F43" s="13">
        <v>37112</v>
      </c>
      <c r="G43" s="13">
        <v>345.68</v>
      </c>
      <c r="H43" s="13">
        <v>0.97</v>
      </c>
    </row>
    <row r="44" spans="2:8" x14ac:dyDescent="0.25">
      <c r="B44" s="11" t="s">
        <v>2738</v>
      </c>
      <c r="C44" s="21" t="s">
        <v>139</v>
      </c>
      <c r="D44" s="11" t="s">
        <v>276</v>
      </c>
      <c r="E44" s="11" t="s">
        <v>434</v>
      </c>
      <c r="F44" s="13">
        <v>18634</v>
      </c>
      <c r="G44" s="13">
        <v>295.87</v>
      </c>
      <c r="H44" s="13">
        <v>0.83</v>
      </c>
    </row>
    <row r="45" spans="2:8" x14ac:dyDescent="0.25">
      <c r="B45" s="17" t="s">
        <v>151</v>
      </c>
      <c r="C45" s="25"/>
      <c r="D45" s="17"/>
      <c r="E45" s="17"/>
      <c r="F45" s="23"/>
      <c r="G45" s="23">
        <f>SUM(G12:G44)</f>
        <v>35272.780000000013</v>
      </c>
      <c r="H45" s="23">
        <f>SUM(H12:H44)</f>
        <v>99.48</v>
      </c>
    </row>
    <row r="46" spans="2:8" x14ac:dyDescent="0.25">
      <c r="B46" s="17" t="s">
        <v>152</v>
      </c>
      <c r="C46" s="25"/>
      <c r="D46" s="17"/>
      <c r="E46" s="17"/>
      <c r="F46" s="23"/>
      <c r="G46" s="23">
        <v>17.43</v>
      </c>
      <c r="H46" s="23">
        <v>0.05</v>
      </c>
    </row>
    <row r="47" spans="2:8" x14ac:dyDescent="0.25">
      <c r="B47" s="17" t="s">
        <v>153</v>
      </c>
      <c r="C47" s="25"/>
      <c r="D47" s="17"/>
      <c r="E47" s="17"/>
      <c r="F47" s="23"/>
      <c r="G47" s="23">
        <v>35290.21</v>
      </c>
      <c r="H47" s="23">
        <v>99.53</v>
      </c>
    </row>
    <row r="48" spans="2:8" x14ac:dyDescent="0.25">
      <c r="B48" s="17" t="s">
        <v>226</v>
      </c>
      <c r="C48" s="25"/>
      <c r="D48" s="17"/>
      <c r="E48" s="17"/>
      <c r="F48" s="23"/>
      <c r="G48" s="23">
        <v>168.38888548999995</v>
      </c>
      <c r="H48" s="23">
        <v>0.46999999999999886</v>
      </c>
    </row>
    <row r="49" spans="2:8" x14ac:dyDescent="0.25">
      <c r="B49" s="17" t="s">
        <v>155</v>
      </c>
      <c r="C49" s="25"/>
      <c r="D49" s="17"/>
      <c r="E49" s="17"/>
      <c r="F49" s="23"/>
      <c r="G49" s="23">
        <v>35458.598885489999</v>
      </c>
      <c r="H49" s="23">
        <v>100</v>
      </c>
    </row>
    <row r="50" spans="2:8" x14ac:dyDescent="0.25">
      <c r="B50" s="11" t="s">
        <v>156</v>
      </c>
    </row>
    <row r="51" spans="2:8" x14ac:dyDescent="0.25">
      <c r="B51" s="17" t="s">
        <v>157</v>
      </c>
    </row>
    <row r="52" spans="2:8" x14ac:dyDescent="0.25">
      <c r="B52" s="17" t="s">
        <v>158</v>
      </c>
      <c r="C52" s="21" t="s">
        <v>159</v>
      </c>
    </row>
    <row r="53" spans="2:8" x14ac:dyDescent="0.25">
      <c r="B53" s="17" t="s">
        <v>162</v>
      </c>
      <c r="C53" s="21" t="s">
        <v>161</v>
      </c>
    </row>
    <row r="54" spans="2:8" x14ac:dyDescent="0.25">
      <c r="B54" s="17" t="s">
        <v>163</v>
      </c>
      <c r="C54" s="21" t="s">
        <v>161</v>
      </c>
    </row>
    <row r="55" spans="2:8" x14ac:dyDescent="0.25">
      <c r="B55" s="17" t="s">
        <v>164</v>
      </c>
      <c r="C55" s="21" t="s">
        <v>165</v>
      </c>
    </row>
    <row r="56" spans="2:8" x14ac:dyDescent="0.25">
      <c r="B56" s="17" t="s">
        <v>435</v>
      </c>
      <c r="C56" s="25"/>
    </row>
    <row r="57" spans="2:8" x14ac:dyDescent="0.25">
      <c r="B57" s="17" t="s">
        <v>436</v>
      </c>
      <c r="C57" s="25"/>
    </row>
    <row r="58" spans="2:8" x14ac:dyDescent="0.25">
      <c r="B58" s="17" t="s">
        <v>437</v>
      </c>
      <c r="C58" s="25"/>
    </row>
    <row r="59" spans="2:8" x14ac:dyDescent="0.25">
      <c r="B59" s="17" t="s">
        <v>438</v>
      </c>
      <c r="C59" s="25"/>
    </row>
    <row r="60" spans="2:8" x14ac:dyDescent="0.25">
      <c r="B60" s="17" t="s">
        <v>439</v>
      </c>
      <c r="C60" s="25"/>
    </row>
    <row r="61" spans="2:8" x14ac:dyDescent="0.25">
      <c r="B61" s="11" t="s">
        <v>170</v>
      </c>
    </row>
    <row r="62" spans="2:8" x14ac:dyDescent="0.25">
      <c r="B62" s="11" t="s">
        <v>228</v>
      </c>
    </row>
    <row r="65" spans="2:7" x14ac:dyDescent="0.25">
      <c r="B65" s="8" t="s">
        <v>229</v>
      </c>
      <c r="C65" s="9"/>
    </row>
    <row r="66" spans="2:7" ht="30" x14ac:dyDescent="0.25">
      <c r="B66" s="8" t="s">
        <v>230</v>
      </c>
      <c r="C66" s="10" t="s">
        <v>231</v>
      </c>
    </row>
    <row r="67" spans="2:7" x14ac:dyDescent="0.25">
      <c r="B67" s="3" t="s">
        <v>232</v>
      </c>
      <c r="C67" s="4"/>
    </row>
    <row r="68" spans="2:7" x14ac:dyDescent="0.25">
      <c r="B68" s="3" t="s">
        <v>233</v>
      </c>
      <c r="C68" s="4"/>
    </row>
    <row r="69" spans="2:7" x14ac:dyDescent="0.25">
      <c r="B69" s="3" t="s">
        <v>234</v>
      </c>
      <c r="C69" s="4"/>
    </row>
    <row r="70" spans="2:7" x14ac:dyDescent="0.25">
      <c r="B70" s="3" t="s">
        <v>235</v>
      </c>
      <c r="C70" s="4"/>
    </row>
    <row r="71" spans="2:7" x14ac:dyDescent="0.25">
      <c r="B71" s="3" t="s">
        <v>236</v>
      </c>
      <c r="C71" s="4"/>
    </row>
    <row r="72" spans="2:7" x14ac:dyDescent="0.25">
      <c r="B72" s="3" t="s">
        <v>237</v>
      </c>
      <c r="C72" s="4"/>
    </row>
    <row r="73" spans="2:7" x14ac:dyDescent="0.25">
      <c r="B73" s="8" t="s">
        <v>238</v>
      </c>
      <c r="C73" s="9"/>
    </row>
    <row r="75" spans="2:7" x14ac:dyDescent="0.25">
      <c r="B75" s="3" t="s">
        <v>171</v>
      </c>
      <c r="C75" s="4"/>
      <c r="D75" s="3"/>
    </row>
    <row r="76" spans="2:7" ht="30" x14ac:dyDescent="0.25">
      <c r="B76" s="6" t="s">
        <v>172</v>
      </c>
      <c r="C76" s="5" t="s">
        <v>173</v>
      </c>
      <c r="D76" s="6" t="s">
        <v>174</v>
      </c>
    </row>
    <row r="77" spans="2:7" x14ac:dyDescent="0.25">
      <c r="B77" s="3" t="s">
        <v>161</v>
      </c>
      <c r="C77" s="4" t="s">
        <v>161</v>
      </c>
      <c r="D77" s="3" t="s">
        <v>161</v>
      </c>
    </row>
    <row r="79" spans="2:7" x14ac:dyDescent="0.25">
      <c r="B79" s="8" t="s">
        <v>175</v>
      </c>
      <c r="C79" s="33">
        <v>45473</v>
      </c>
      <c r="D79" s="3"/>
      <c r="E79" s="26"/>
      <c r="F79" s="32"/>
    </row>
    <row r="80" spans="2:7" x14ac:dyDescent="0.25">
      <c r="B80" s="8" t="s">
        <v>176</v>
      </c>
      <c r="C80" s="9" t="s">
        <v>177</v>
      </c>
      <c r="D80" s="8" t="s">
        <v>178</v>
      </c>
      <c r="E80" s="27" t="s">
        <v>179</v>
      </c>
      <c r="F80" s="24" t="s">
        <v>180</v>
      </c>
      <c r="G80" s="23"/>
    </row>
    <row r="81" spans="2:6" x14ac:dyDescent="0.25">
      <c r="B81" s="30" t="s">
        <v>161</v>
      </c>
      <c r="C81" s="31" t="s">
        <v>161</v>
      </c>
      <c r="D81" s="30" t="s">
        <v>161</v>
      </c>
      <c r="E81" s="29" t="s">
        <v>161</v>
      </c>
      <c r="F81" s="28" t="s">
        <v>161</v>
      </c>
    </row>
    <row r="84" spans="2:6" x14ac:dyDescent="0.25">
      <c r="B84" s="17" t="s">
        <v>181</v>
      </c>
    </row>
    <row r="85" spans="2:6" x14ac:dyDescent="0.25">
      <c r="B85" s="17"/>
    </row>
    <row r="86" spans="2:6" x14ac:dyDescent="0.25">
      <c r="B86" s="17" t="s">
        <v>182</v>
      </c>
    </row>
    <row r="87" spans="2:6" x14ac:dyDescent="0.25">
      <c r="B87" s="8" t="s">
        <v>183</v>
      </c>
      <c r="C87" s="9" t="s">
        <v>184</v>
      </c>
      <c r="D87" s="17"/>
    </row>
    <row r="88" spans="2:6" x14ac:dyDescent="0.25">
      <c r="B88" s="3" t="s">
        <v>161</v>
      </c>
      <c r="C88" s="4" t="s">
        <v>161</v>
      </c>
    </row>
    <row r="90" spans="2:6" x14ac:dyDescent="0.25">
      <c r="B90" s="8" t="s">
        <v>185</v>
      </c>
      <c r="C90" s="9" t="s">
        <v>184</v>
      </c>
    </row>
    <row r="91" spans="2:6" x14ac:dyDescent="0.25">
      <c r="B91" s="3" t="s">
        <v>161</v>
      </c>
      <c r="C91" s="4" t="s">
        <v>161</v>
      </c>
    </row>
    <row r="93" spans="2:6" x14ac:dyDescent="0.25">
      <c r="B93" s="8" t="s">
        <v>161</v>
      </c>
      <c r="C93" s="9" t="s">
        <v>161</v>
      </c>
    </row>
    <row r="94" spans="2:6" x14ac:dyDescent="0.25">
      <c r="B94" s="3" t="s">
        <v>161</v>
      </c>
      <c r="C94" s="4" t="s">
        <v>161</v>
      </c>
    </row>
    <row r="96" spans="2:6" x14ac:dyDescent="0.25">
      <c r="B96" s="27" t="s">
        <v>186</v>
      </c>
      <c r="C96" s="9" t="s">
        <v>187</v>
      </c>
    </row>
    <row r="97" spans="2:7" x14ac:dyDescent="0.25">
      <c r="B97" s="26" t="s">
        <v>161</v>
      </c>
      <c r="C97" s="4" t="s">
        <v>161</v>
      </c>
    </row>
    <row r="99" spans="2:7" x14ac:dyDescent="0.25">
      <c r="B99" s="8" t="s">
        <v>188</v>
      </c>
      <c r="C99" s="9" t="s">
        <v>161</v>
      </c>
    </row>
    <row r="101" spans="2:7" x14ac:dyDescent="0.25">
      <c r="B101" s="8" t="s">
        <v>189</v>
      </c>
      <c r="C101" s="33">
        <v>45473</v>
      </c>
      <c r="D101" s="3"/>
      <c r="E101" s="26"/>
      <c r="F101" s="32"/>
    </row>
    <row r="102" spans="2:7" x14ac:dyDescent="0.25">
      <c r="B102" s="8" t="s">
        <v>176</v>
      </c>
      <c r="C102" s="9" t="s">
        <v>177</v>
      </c>
      <c r="D102" s="8" t="s">
        <v>178</v>
      </c>
      <c r="E102" s="27" t="s">
        <v>179</v>
      </c>
      <c r="F102" s="24" t="s">
        <v>180</v>
      </c>
      <c r="G102" s="23"/>
    </row>
    <row r="103" spans="2:7" x14ac:dyDescent="0.25">
      <c r="B103" s="30" t="s">
        <v>161</v>
      </c>
      <c r="C103" s="31" t="s">
        <v>161</v>
      </c>
      <c r="D103" s="30" t="s">
        <v>161</v>
      </c>
      <c r="E103" s="29" t="s">
        <v>161</v>
      </c>
      <c r="F103" s="28" t="s">
        <v>161</v>
      </c>
    </row>
    <row r="104" spans="2:7" x14ac:dyDescent="0.25">
      <c r="B104" s="17" t="s">
        <v>181</v>
      </c>
    </row>
    <row r="105" spans="2:7" x14ac:dyDescent="0.25">
      <c r="B105" s="17"/>
    </row>
    <row r="106" spans="2:7" x14ac:dyDescent="0.25">
      <c r="B106" s="17" t="s">
        <v>182</v>
      </c>
    </row>
    <row r="107" spans="2:7" x14ac:dyDescent="0.25">
      <c r="B107" s="8" t="s">
        <v>183</v>
      </c>
      <c r="C107" s="9" t="s">
        <v>184</v>
      </c>
      <c r="D107" s="17"/>
    </row>
    <row r="108" spans="2:7" x14ac:dyDescent="0.25">
      <c r="B108" s="3" t="s">
        <v>161</v>
      </c>
      <c r="C108" s="4" t="s">
        <v>161</v>
      </c>
    </row>
    <row r="110" spans="2:7" x14ac:dyDescent="0.25">
      <c r="B110" s="8" t="s">
        <v>185</v>
      </c>
      <c r="C110" s="9" t="s">
        <v>184</v>
      </c>
    </row>
    <row r="111" spans="2:7" x14ac:dyDescent="0.25">
      <c r="B111" s="3" t="s">
        <v>161</v>
      </c>
      <c r="C111" s="4" t="s">
        <v>161</v>
      </c>
    </row>
    <row r="113" spans="2:80" x14ac:dyDescent="0.25">
      <c r="B113" s="8" t="s">
        <v>161</v>
      </c>
      <c r="C113" s="9" t="s">
        <v>161</v>
      </c>
    </row>
    <row r="114" spans="2:80" x14ac:dyDescent="0.25">
      <c r="B114" s="3" t="s">
        <v>161</v>
      </c>
      <c r="C114" s="4" t="s">
        <v>161</v>
      </c>
    </row>
    <row r="116" spans="2:80" x14ac:dyDescent="0.25">
      <c r="B116" s="27" t="s">
        <v>186</v>
      </c>
      <c r="C116" s="9" t="s">
        <v>187</v>
      </c>
    </row>
    <row r="117" spans="2:80" x14ac:dyDescent="0.25">
      <c r="B117" s="26" t="s">
        <v>161</v>
      </c>
      <c r="C117" s="4" t="s">
        <v>161</v>
      </c>
    </row>
    <row r="119" spans="2:80" x14ac:dyDescent="0.25">
      <c r="B119" s="8" t="s">
        <v>188</v>
      </c>
      <c r="C119" s="9" t="s">
        <v>161</v>
      </c>
    </row>
    <row r="122" spans="2:80" x14ac:dyDescent="0.25">
      <c r="B122" s="17" t="s">
        <v>190</v>
      </c>
    </row>
    <row r="124" spans="2:80" x14ac:dyDescent="0.25">
      <c r="B124" s="8" t="s">
        <v>176</v>
      </c>
      <c r="C124" s="9" t="s">
        <v>191</v>
      </c>
      <c r="D124" s="8" t="s">
        <v>192</v>
      </c>
      <c r="E124" s="8" t="s">
        <v>193</v>
      </c>
      <c r="F124" s="23"/>
    </row>
    <row r="125" spans="2:80" x14ac:dyDescent="0.25">
      <c r="B125" s="3" t="s">
        <v>161</v>
      </c>
      <c r="C125" s="4" t="s">
        <v>161</v>
      </c>
      <c r="D125" s="3" t="s">
        <v>161</v>
      </c>
      <c r="E125" s="3" t="s">
        <v>161</v>
      </c>
    </row>
    <row r="128" spans="2:80" x14ac:dyDescent="0.25">
      <c r="B128" s="17" t="s">
        <v>194</v>
      </c>
      <c r="C128" s="25" t="s">
        <v>161</v>
      </c>
      <c r="D128" s="17"/>
      <c r="E128" s="17"/>
      <c r="F128" s="23"/>
      <c r="G128" s="23"/>
      <c r="H128" s="23"/>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row>
    <row r="130" spans="2:4" x14ac:dyDescent="0.25">
      <c r="B130" s="17" t="s">
        <v>195</v>
      </c>
    </row>
    <row r="132" spans="2:4" x14ac:dyDescent="0.25">
      <c r="B132" s="8" t="s">
        <v>196</v>
      </c>
      <c r="C132" s="9" t="s">
        <v>184</v>
      </c>
      <c r="D132" s="17"/>
    </row>
    <row r="133" spans="2:4" x14ac:dyDescent="0.25">
      <c r="B133" s="3" t="s">
        <v>161</v>
      </c>
      <c r="C133" s="4" t="s">
        <v>161</v>
      </c>
    </row>
    <row r="136" spans="2:4" x14ac:dyDescent="0.25">
      <c r="B136" s="8" t="s">
        <v>197</v>
      </c>
      <c r="C136" s="9" t="s">
        <v>198</v>
      </c>
      <c r="D136" s="17"/>
    </row>
    <row r="137" spans="2:4" x14ac:dyDescent="0.25">
      <c r="B137" s="3" t="s">
        <v>161</v>
      </c>
      <c r="C137" s="4" t="s">
        <v>161</v>
      </c>
    </row>
    <row r="140" spans="2:4" x14ac:dyDescent="0.25">
      <c r="B140" s="17" t="s">
        <v>199</v>
      </c>
    </row>
    <row r="143" spans="2:4" x14ac:dyDescent="0.25">
      <c r="B143" s="17" t="s">
        <v>200</v>
      </c>
    </row>
    <row r="145" spans="2:80" x14ac:dyDescent="0.25">
      <c r="B145" s="8" t="s">
        <v>176</v>
      </c>
      <c r="C145" s="9" t="s">
        <v>201</v>
      </c>
      <c r="D145" s="8" t="s">
        <v>191</v>
      </c>
      <c r="E145" s="8" t="s">
        <v>192</v>
      </c>
      <c r="F145" s="24" t="s">
        <v>193</v>
      </c>
      <c r="G145" s="23"/>
    </row>
    <row r="146" spans="2:80" x14ac:dyDescent="0.25">
      <c r="B146" s="3" t="s">
        <v>161</v>
      </c>
      <c r="C146" s="4" t="s">
        <v>161</v>
      </c>
      <c r="D146" s="3" t="s">
        <v>161</v>
      </c>
      <c r="E146" s="3" t="s">
        <v>161</v>
      </c>
      <c r="F146" s="22" t="s">
        <v>161</v>
      </c>
    </row>
    <row r="149" spans="2:80" x14ac:dyDescent="0.25">
      <c r="B149" s="17" t="s">
        <v>194</v>
      </c>
      <c r="C149" s="25" t="s">
        <v>161</v>
      </c>
      <c r="D149" s="17"/>
      <c r="E149" s="17"/>
      <c r="F149" s="23"/>
      <c r="G149" s="23"/>
      <c r="H149" s="23"/>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row>
    <row r="151" spans="2:80" x14ac:dyDescent="0.25">
      <c r="B151" s="17" t="s">
        <v>195</v>
      </c>
    </row>
    <row r="153" spans="2:80" x14ac:dyDescent="0.25">
      <c r="B153" s="8" t="s">
        <v>196</v>
      </c>
      <c r="C153" s="9" t="s">
        <v>184</v>
      </c>
      <c r="D153" s="17"/>
    </row>
    <row r="154" spans="2:80" x14ac:dyDescent="0.25">
      <c r="B154" s="3" t="s">
        <v>161</v>
      </c>
      <c r="C154" s="4" t="s">
        <v>161</v>
      </c>
    </row>
    <row r="157" spans="2:80" x14ac:dyDescent="0.25">
      <c r="B157" s="8" t="s">
        <v>197</v>
      </c>
      <c r="C157" s="9" t="s">
        <v>198</v>
      </c>
      <c r="D157" s="17"/>
    </row>
    <row r="158" spans="2:80" x14ac:dyDescent="0.25">
      <c r="B158" s="3" t="s">
        <v>161</v>
      </c>
      <c r="C158" s="4" t="s">
        <v>161</v>
      </c>
    </row>
    <row r="161" spans="2:7" x14ac:dyDescent="0.25">
      <c r="B161" s="17" t="s">
        <v>199</v>
      </c>
    </row>
    <row r="164" spans="2:7" x14ac:dyDescent="0.25">
      <c r="B164" s="17" t="s">
        <v>202</v>
      </c>
    </row>
    <row r="165" spans="2:7" x14ac:dyDescent="0.25">
      <c r="B165" s="8" t="s">
        <v>176</v>
      </c>
      <c r="C165" s="9" t="s">
        <v>203</v>
      </c>
      <c r="D165" s="8" t="s">
        <v>204</v>
      </c>
      <c r="E165" s="8" t="s">
        <v>205</v>
      </c>
      <c r="F165" s="24" t="s">
        <v>206</v>
      </c>
      <c r="G165" s="23"/>
    </row>
    <row r="166" spans="2:7" x14ac:dyDescent="0.25">
      <c r="B166" s="3" t="s">
        <v>161</v>
      </c>
      <c r="C166" s="4" t="s">
        <v>161</v>
      </c>
      <c r="D166" s="3" t="s">
        <v>161</v>
      </c>
      <c r="E166" s="3" t="s">
        <v>161</v>
      </c>
      <c r="F166" s="22" t="s">
        <v>161</v>
      </c>
    </row>
    <row r="167" spans="2:7" x14ac:dyDescent="0.25">
      <c r="B167" s="11" t="s">
        <v>207</v>
      </c>
    </row>
  </sheetData>
  <mergeCells count="3">
    <mergeCell ref="B1:E1"/>
    <mergeCell ref="C3:C8"/>
    <mergeCell ref="D3:D8"/>
  </mergeCells>
  <hyperlinks>
    <hyperlink ref="A1" location="Index!A1" display="Index" xr:uid="{D4697701-162F-422F-91A3-1FB391439B2B}"/>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A1881-6829-40D0-8094-43B42D570ABB}">
  <sheetPr codeName="Sheet55"/>
  <dimension ref="A1:CB194"/>
  <sheetViews>
    <sheetView workbookViewId="0">
      <selection activeCell="B18" sqref="B18"/>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ustomWidth="1"/>
    <col min="9" max="16384" width="9.140625" style="11"/>
  </cols>
  <sheetData>
    <row r="1" spans="1:9" x14ac:dyDescent="0.25">
      <c r="A1" s="45" t="s">
        <v>0</v>
      </c>
      <c r="B1" s="197" t="s">
        <v>109</v>
      </c>
      <c r="C1" s="197"/>
      <c r="D1" s="197"/>
      <c r="E1" s="197"/>
    </row>
    <row r="3" spans="1:9" ht="15" customHeight="1" x14ac:dyDescent="0.25">
      <c r="B3" s="1" t="s">
        <v>440</v>
      </c>
      <c r="C3" s="202"/>
      <c r="D3" s="199"/>
    </row>
    <row r="4" spans="1:9" ht="30" customHeight="1" x14ac:dyDescent="0.25">
      <c r="B4" s="2" t="s">
        <v>441</v>
      </c>
      <c r="C4" s="202"/>
      <c r="D4" s="199"/>
    </row>
    <row r="5" spans="1:9" ht="15" customHeight="1" x14ac:dyDescent="0.25">
      <c r="B5" s="2" t="s">
        <v>127</v>
      </c>
      <c r="C5" s="202"/>
      <c r="D5" s="199"/>
    </row>
    <row r="6" spans="1:9" ht="45" customHeight="1" x14ac:dyDescent="0.25">
      <c r="B6" s="2" t="s">
        <v>442</v>
      </c>
      <c r="C6" s="202"/>
      <c r="D6" s="199"/>
    </row>
    <row r="7" spans="1:9" ht="30" customHeight="1" x14ac:dyDescent="0.25">
      <c r="B7" s="2" t="s">
        <v>130</v>
      </c>
      <c r="C7" s="158" t="s">
        <v>131</v>
      </c>
      <c r="D7" s="158" t="s">
        <v>132</v>
      </c>
    </row>
    <row r="8" spans="1:9" ht="12.75" customHeight="1" x14ac:dyDescent="0.25"/>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2153</v>
      </c>
      <c r="C15" s="21" t="s">
        <v>139</v>
      </c>
      <c r="D15" s="11" t="s">
        <v>245</v>
      </c>
      <c r="E15" s="11" t="s">
        <v>246</v>
      </c>
      <c r="F15" s="13">
        <v>754000</v>
      </c>
      <c r="G15" s="13">
        <v>12695.85</v>
      </c>
      <c r="H15" s="13">
        <v>6.34</v>
      </c>
    </row>
    <row r="16" spans="1:9" x14ac:dyDescent="0.25">
      <c r="B16" s="11" t="s">
        <v>2152</v>
      </c>
      <c r="C16" s="21" t="s">
        <v>139</v>
      </c>
      <c r="D16" s="11" t="s">
        <v>248</v>
      </c>
      <c r="E16" s="11" t="s">
        <v>249</v>
      </c>
      <c r="F16" s="13">
        <v>321000</v>
      </c>
      <c r="G16" s="13">
        <v>10049.870000000001</v>
      </c>
      <c r="H16" s="13">
        <v>5.0199999999999996</v>
      </c>
    </row>
    <row r="17" spans="2:8" x14ac:dyDescent="0.25">
      <c r="B17" s="11" t="s">
        <v>2151</v>
      </c>
      <c r="C17" s="21" t="s">
        <v>139</v>
      </c>
      <c r="D17" s="11" t="s">
        <v>252</v>
      </c>
      <c r="E17" s="11" t="s">
        <v>253</v>
      </c>
      <c r="F17" s="13">
        <v>1545000</v>
      </c>
      <c r="G17" s="13">
        <v>6564.71</v>
      </c>
      <c r="H17" s="13">
        <v>3.28</v>
      </c>
    </row>
    <row r="18" spans="2:8" x14ac:dyDescent="0.25">
      <c r="B18" s="11" t="s">
        <v>2150</v>
      </c>
      <c r="C18" s="21" t="s">
        <v>139</v>
      </c>
      <c r="D18" s="11" t="s">
        <v>283</v>
      </c>
      <c r="E18" s="11" t="s">
        <v>443</v>
      </c>
      <c r="F18" s="13">
        <v>61455</v>
      </c>
      <c r="G18" s="13">
        <v>6158.28</v>
      </c>
      <c r="H18" s="13">
        <v>3.08</v>
      </c>
    </row>
    <row r="19" spans="2:8" x14ac:dyDescent="0.25">
      <c r="B19" s="11" t="s">
        <v>2148</v>
      </c>
      <c r="C19" s="21" t="s">
        <v>139</v>
      </c>
      <c r="D19" s="11" t="s">
        <v>245</v>
      </c>
      <c r="E19" s="11" t="s">
        <v>247</v>
      </c>
      <c r="F19" s="13">
        <v>476000</v>
      </c>
      <c r="G19" s="13">
        <v>5710.1</v>
      </c>
      <c r="H19" s="13">
        <v>2.85</v>
      </c>
    </row>
    <row r="20" spans="2:8" x14ac:dyDescent="0.25">
      <c r="B20" s="11" t="s">
        <v>2147</v>
      </c>
      <c r="C20" s="21" t="s">
        <v>139</v>
      </c>
      <c r="D20" s="11" t="s">
        <v>444</v>
      </c>
      <c r="E20" s="11" t="s">
        <v>445</v>
      </c>
      <c r="F20" s="13">
        <v>746538</v>
      </c>
      <c r="G20" s="13">
        <v>5145.51</v>
      </c>
      <c r="H20" s="13">
        <v>2.57</v>
      </c>
    </row>
    <row r="21" spans="2:8" x14ac:dyDescent="0.25">
      <c r="B21" s="11" t="s">
        <v>2149</v>
      </c>
      <c r="C21" s="21" t="s">
        <v>139</v>
      </c>
      <c r="D21" s="11" t="s">
        <v>288</v>
      </c>
      <c r="E21" s="11" t="s">
        <v>324</v>
      </c>
      <c r="F21" s="13">
        <v>2400000</v>
      </c>
      <c r="G21" s="13">
        <v>4813.4399999999996</v>
      </c>
      <c r="H21" s="13">
        <v>2.4</v>
      </c>
    </row>
    <row r="22" spans="2:8" x14ac:dyDescent="0.25">
      <c r="B22" s="11" t="s">
        <v>2146</v>
      </c>
      <c r="C22" s="21" t="s">
        <v>139</v>
      </c>
      <c r="D22" s="11" t="s">
        <v>140</v>
      </c>
      <c r="E22" s="11" t="s">
        <v>142</v>
      </c>
      <c r="F22" s="13">
        <v>122589</v>
      </c>
      <c r="G22" s="13">
        <v>4786.0600000000004</v>
      </c>
      <c r="H22" s="13">
        <v>2.39</v>
      </c>
    </row>
    <row r="23" spans="2:8" x14ac:dyDescent="0.25">
      <c r="B23" s="11" t="s">
        <v>2142</v>
      </c>
      <c r="C23" s="21" t="s">
        <v>139</v>
      </c>
      <c r="D23" s="11" t="s">
        <v>265</v>
      </c>
      <c r="E23" s="11" t="s">
        <v>350</v>
      </c>
      <c r="F23" s="13">
        <v>254600</v>
      </c>
      <c r="G23" s="13">
        <v>4548.3</v>
      </c>
      <c r="H23" s="13">
        <v>2.27</v>
      </c>
    </row>
    <row r="24" spans="2:8" x14ac:dyDescent="0.25">
      <c r="B24" s="11" t="s">
        <v>2145</v>
      </c>
      <c r="C24" s="21" t="s">
        <v>139</v>
      </c>
      <c r="D24" s="11" t="s">
        <v>317</v>
      </c>
      <c r="E24" s="11" t="s">
        <v>318</v>
      </c>
      <c r="F24" s="13">
        <v>624942</v>
      </c>
      <c r="G24" s="13">
        <v>4518.6400000000003</v>
      </c>
      <c r="H24" s="13">
        <v>2.2599999999999998</v>
      </c>
    </row>
    <row r="25" spans="2:8" x14ac:dyDescent="0.25">
      <c r="B25" s="11" t="s">
        <v>2143</v>
      </c>
      <c r="C25" s="21" t="s">
        <v>139</v>
      </c>
      <c r="D25" s="11" t="s">
        <v>269</v>
      </c>
      <c r="E25" s="11" t="s">
        <v>428</v>
      </c>
      <c r="F25" s="13">
        <v>279000</v>
      </c>
      <c r="G25" s="13">
        <v>4123.8999999999996</v>
      </c>
      <c r="H25" s="13">
        <v>2.06</v>
      </c>
    </row>
    <row r="26" spans="2:8" x14ac:dyDescent="0.25">
      <c r="B26" s="11" t="s">
        <v>2141</v>
      </c>
      <c r="C26" s="21" t="s">
        <v>139</v>
      </c>
      <c r="D26" s="11" t="s">
        <v>267</v>
      </c>
      <c r="E26" s="11" t="s">
        <v>446</v>
      </c>
      <c r="F26" s="13">
        <v>707500</v>
      </c>
      <c r="G26" s="13">
        <v>3993.84</v>
      </c>
      <c r="H26" s="13">
        <v>1.99</v>
      </c>
    </row>
    <row r="27" spans="2:8" x14ac:dyDescent="0.25">
      <c r="B27" s="11" t="s">
        <v>2136</v>
      </c>
      <c r="C27" s="21" t="s">
        <v>139</v>
      </c>
      <c r="D27" s="11" t="s">
        <v>262</v>
      </c>
      <c r="E27" s="11" t="s">
        <v>447</v>
      </c>
      <c r="F27" s="13">
        <v>253000</v>
      </c>
      <c r="G27" s="13">
        <v>3934.91</v>
      </c>
      <c r="H27" s="13">
        <v>1.96</v>
      </c>
    </row>
    <row r="28" spans="2:8" x14ac:dyDescent="0.25">
      <c r="B28" s="11" t="s">
        <v>2140</v>
      </c>
      <c r="C28" s="21" t="s">
        <v>139</v>
      </c>
      <c r="D28" s="11" t="s">
        <v>245</v>
      </c>
      <c r="E28" s="11" t="s">
        <v>251</v>
      </c>
      <c r="F28" s="13">
        <v>1882351</v>
      </c>
      <c r="G28" s="13">
        <v>3891.38</v>
      </c>
      <c r="H28" s="13">
        <v>1.94</v>
      </c>
    </row>
    <row r="29" spans="2:8" x14ac:dyDescent="0.25">
      <c r="B29" s="11" t="s">
        <v>2137</v>
      </c>
      <c r="C29" s="21" t="s">
        <v>139</v>
      </c>
      <c r="D29" s="11" t="s">
        <v>280</v>
      </c>
      <c r="E29" s="11" t="s">
        <v>448</v>
      </c>
      <c r="F29" s="13">
        <v>146000</v>
      </c>
      <c r="G29" s="13">
        <v>3770.52</v>
      </c>
      <c r="H29" s="13">
        <v>1.88</v>
      </c>
    </row>
    <row r="30" spans="2:8" x14ac:dyDescent="0.25">
      <c r="B30" s="11" t="s">
        <v>2126</v>
      </c>
      <c r="C30" s="21" t="s">
        <v>139</v>
      </c>
      <c r="D30" s="11" t="s">
        <v>262</v>
      </c>
      <c r="E30" s="11" t="s">
        <v>343</v>
      </c>
      <c r="F30" s="13">
        <v>275000</v>
      </c>
      <c r="G30" s="13">
        <v>3707</v>
      </c>
      <c r="H30" s="13">
        <v>1.85</v>
      </c>
    </row>
    <row r="31" spans="2:8" x14ac:dyDescent="0.25">
      <c r="B31" s="11" t="s">
        <v>2139</v>
      </c>
      <c r="C31" s="21" t="s">
        <v>139</v>
      </c>
      <c r="D31" s="11" t="s">
        <v>267</v>
      </c>
      <c r="E31" s="11" t="s">
        <v>449</v>
      </c>
      <c r="F31" s="13">
        <v>10570</v>
      </c>
      <c r="G31" s="13">
        <v>3602.72</v>
      </c>
      <c r="H31" s="13">
        <v>1.8</v>
      </c>
    </row>
    <row r="32" spans="2:8" x14ac:dyDescent="0.25">
      <c r="B32" s="11" t="s">
        <v>2135</v>
      </c>
      <c r="C32" s="21" t="s">
        <v>139</v>
      </c>
      <c r="D32" s="11" t="s">
        <v>254</v>
      </c>
      <c r="E32" s="11" t="s">
        <v>282</v>
      </c>
      <c r="F32" s="13">
        <v>292000</v>
      </c>
      <c r="G32" s="13">
        <v>3587.22</v>
      </c>
      <c r="H32" s="13">
        <v>1.79</v>
      </c>
    </row>
    <row r="33" spans="2:8" x14ac:dyDescent="0.25">
      <c r="B33" s="11" t="s">
        <v>2132</v>
      </c>
      <c r="C33" s="21" t="s">
        <v>139</v>
      </c>
      <c r="D33" s="11" t="s">
        <v>274</v>
      </c>
      <c r="E33" s="11" t="s">
        <v>275</v>
      </c>
      <c r="F33" s="13">
        <v>326000</v>
      </c>
      <c r="G33" s="13">
        <v>3577.69</v>
      </c>
      <c r="H33" s="13">
        <v>1.79</v>
      </c>
    </row>
    <row r="34" spans="2:8" x14ac:dyDescent="0.25">
      <c r="B34" s="11" t="s">
        <v>2138</v>
      </c>
      <c r="C34" s="21" t="s">
        <v>139</v>
      </c>
      <c r="D34" s="11" t="s">
        <v>260</v>
      </c>
      <c r="E34" s="11" t="s">
        <v>292</v>
      </c>
      <c r="F34" s="13">
        <v>135000</v>
      </c>
      <c r="G34" s="13">
        <v>3535.72</v>
      </c>
      <c r="H34" s="13">
        <v>1.77</v>
      </c>
    </row>
    <row r="35" spans="2:8" x14ac:dyDescent="0.25">
      <c r="B35" s="11" t="s">
        <v>2133</v>
      </c>
      <c r="C35" s="21" t="s">
        <v>139</v>
      </c>
      <c r="D35" s="11" t="s">
        <v>430</v>
      </c>
      <c r="E35" s="11" t="s">
        <v>431</v>
      </c>
      <c r="F35" s="13">
        <v>132000</v>
      </c>
      <c r="G35" s="13">
        <v>3368.18</v>
      </c>
      <c r="H35" s="13">
        <v>1.68</v>
      </c>
    </row>
    <row r="36" spans="2:8" x14ac:dyDescent="0.25">
      <c r="B36" s="11" t="s">
        <v>2118</v>
      </c>
      <c r="C36" s="21" t="s">
        <v>139</v>
      </c>
      <c r="D36" s="11" t="s">
        <v>332</v>
      </c>
      <c r="E36" s="11" t="s">
        <v>450</v>
      </c>
      <c r="F36" s="13">
        <v>597000</v>
      </c>
      <c r="G36" s="13">
        <v>3338.72</v>
      </c>
      <c r="H36" s="13">
        <v>1.67</v>
      </c>
    </row>
    <row r="37" spans="2:8" x14ac:dyDescent="0.25">
      <c r="B37" s="11" t="s">
        <v>2127</v>
      </c>
      <c r="C37" s="21" t="s">
        <v>139</v>
      </c>
      <c r="D37" s="11" t="s">
        <v>262</v>
      </c>
      <c r="E37" s="11" t="s">
        <v>451</v>
      </c>
      <c r="F37" s="13">
        <v>49500</v>
      </c>
      <c r="G37" s="13">
        <v>3336.05</v>
      </c>
      <c r="H37" s="13">
        <v>1.67</v>
      </c>
    </row>
    <row r="38" spans="2:8" x14ac:dyDescent="0.25">
      <c r="B38" s="11" t="s">
        <v>2128</v>
      </c>
      <c r="C38" s="21" t="s">
        <v>139</v>
      </c>
      <c r="D38" s="11" t="s">
        <v>300</v>
      </c>
      <c r="E38" s="11" t="s">
        <v>452</v>
      </c>
      <c r="F38" s="13">
        <v>205800</v>
      </c>
      <c r="G38" s="13">
        <v>3286.42</v>
      </c>
      <c r="H38" s="13">
        <v>1.64</v>
      </c>
    </row>
    <row r="39" spans="2:8" x14ac:dyDescent="0.25">
      <c r="B39" s="11" t="s">
        <v>2134</v>
      </c>
      <c r="C39" s="21" t="s">
        <v>139</v>
      </c>
      <c r="D39" s="11" t="s">
        <v>453</v>
      </c>
      <c r="E39" s="11" t="s">
        <v>454</v>
      </c>
      <c r="F39" s="13">
        <v>1073000</v>
      </c>
      <c r="G39" s="13">
        <v>3282.31</v>
      </c>
      <c r="H39" s="13">
        <v>1.64</v>
      </c>
    </row>
    <row r="40" spans="2:8" x14ac:dyDescent="0.25">
      <c r="B40" s="11" t="s">
        <v>2130</v>
      </c>
      <c r="C40" s="21" t="s">
        <v>139</v>
      </c>
      <c r="D40" s="11" t="s">
        <v>288</v>
      </c>
      <c r="E40" s="11" t="s">
        <v>289</v>
      </c>
      <c r="F40" s="13">
        <v>69000</v>
      </c>
      <c r="G40" s="13">
        <v>3254.56</v>
      </c>
      <c r="H40" s="13">
        <v>1.63</v>
      </c>
    </row>
    <row r="41" spans="2:8" x14ac:dyDescent="0.25">
      <c r="B41" s="11" t="s">
        <v>2739</v>
      </c>
      <c r="C41" s="21" t="s">
        <v>139</v>
      </c>
      <c r="D41" s="11" t="s">
        <v>140</v>
      </c>
      <c r="E41" s="11" t="s">
        <v>455</v>
      </c>
      <c r="F41" s="13">
        <v>319200</v>
      </c>
      <c r="G41" s="13">
        <v>3101.83</v>
      </c>
      <c r="H41" s="13">
        <v>1.55</v>
      </c>
    </row>
    <row r="42" spans="2:8" x14ac:dyDescent="0.25">
      <c r="B42" s="11" t="s">
        <v>2129</v>
      </c>
      <c r="C42" s="21" t="s">
        <v>139</v>
      </c>
      <c r="D42" s="11" t="s">
        <v>456</v>
      </c>
      <c r="E42" s="11" t="s">
        <v>457</v>
      </c>
      <c r="F42" s="13">
        <v>219000</v>
      </c>
      <c r="G42" s="13">
        <v>3059.98</v>
      </c>
      <c r="H42" s="13">
        <v>1.53</v>
      </c>
    </row>
    <row r="43" spans="2:8" x14ac:dyDescent="0.25">
      <c r="B43" s="11" t="s">
        <v>2131</v>
      </c>
      <c r="C43" s="21" t="s">
        <v>139</v>
      </c>
      <c r="D43" s="11" t="s">
        <v>254</v>
      </c>
      <c r="E43" s="11" t="s">
        <v>458</v>
      </c>
      <c r="F43" s="13">
        <v>24089</v>
      </c>
      <c r="G43" s="13">
        <v>2883.77</v>
      </c>
      <c r="H43" s="13">
        <v>1.44</v>
      </c>
    </row>
    <row r="44" spans="2:8" x14ac:dyDescent="0.25">
      <c r="B44" s="11" t="s">
        <v>459</v>
      </c>
      <c r="C44" s="21" t="s">
        <v>139</v>
      </c>
      <c r="D44" s="11" t="s">
        <v>355</v>
      </c>
      <c r="E44" s="11" t="s">
        <v>460</v>
      </c>
      <c r="F44" s="13">
        <v>74200</v>
      </c>
      <c r="G44" s="13">
        <v>2859.22</v>
      </c>
      <c r="H44" s="13">
        <v>1.43</v>
      </c>
    </row>
    <row r="45" spans="2:8" x14ac:dyDescent="0.25">
      <c r="B45" s="11" t="s">
        <v>2144</v>
      </c>
      <c r="C45" s="21" t="s">
        <v>139</v>
      </c>
      <c r="D45" s="11" t="s">
        <v>296</v>
      </c>
      <c r="E45" s="11" t="s">
        <v>461</v>
      </c>
      <c r="F45" s="13">
        <v>124996</v>
      </c>
      <c r="G45" s="13">
        <v>2550.17</v>
      </c>
      <c r="H45" s="13">
        <v>1.27</v>
      </c>
    </row>
    <row r="46" spans="2:8" x14ac:dyDescent="0.25">
      <c r="B46" s="11" t="s">
        <v>2740</v>
      </c>
      <c r="C46" s="21" t="s">
        <v>139</v>
      </c>
      <c r="D46" s="11" t="s">
        <v>290</v>
      </c>
      <c r="E46" s="11" t="s">
        <v>462</v>
      </c>
      <c r="F46" s="13">
        <v>451960</v>
      </c>
      <c r="G46" s="13">
        <v>2510.41</v>
      </c>
      <c r="H46" s="13">
        <v>1.25</v>
      </c>
    </row>
    <row r="47" spans="2:8" x14ac:dyDescent="0.25">
      <c r="B47" s="11" t="s">
        <v>2741</v>
      </c>
      <c r="C47" s="21" t="s">
        <v>139</v>
      </c>
      <c r="D47" s="11" t="s">
        <v>417</v>
      </c>
      <c r="E47" s="11" t="s">
        <v>463</v>
      </c>
      <c r="F47" s="13">
        <v>42600</v>
      </c>
      <c r="G47" s="13">
        <v>2376.91</v>
      </c>
      <c r="H47" s="13">
        <v>1.19</v>
      </c>
    </row>
    <row r="48" spans="2:8" x14ac:dyDescent="0.25">
      <c r="B48" s="11" t="s">
        <v>2676</v>
      </c>
      <c r="C48" s="21" t="s">
        <v>139</v>
      </c>
      <c r="D48" s="11" t="s">
        <v>254</v>
      </c>
      <c r="E48" s="11" t="s">
        <v>310</v>
      </c>
      <c r="F48" s="13">
        <v>27000</v>
      </c>
      <c r="G48" s="13">
        <v>2344.48</v>
      </c>
      <c r="H48" s="13">
        <v>1.17</v>
      </c>
    </row>
    <row r="49" spans="2:8" x14ac:dyDescent="0.25">
      <c r="B49" s="11" t="s">
        <v>2124</v>
      </c>
      <c r="C49" s="21" t="s">
        <v>139</v>
      </c>
      <c r="D49" s="11" t="s">
        <v>276</v>
      </c>
      <c r="E49" s="11" t="s">
        <v>464</v>
      </c>
      <c r="F49" s="13">
        <v>129000</v>
      </c>
      <c r="G49" s="13">
        <v>2316.65</v>
      </c>
      <c r="H49" s="13">
        <v>1.1599999999999999</v>
      </c>
    </row>
    <row r="50" spans="2:8" x14ac:dyDescent="0.25">
      <c r="B50" s="11" t="s">
        <v>2125</v>
      </c>
      <c r="C50" s="21" t="s">
        <v>139</v>
      </c>
      <c r="D50" s="11" t="s">
        <v>300</v>
      </c>
      <c r="E50" s="11" t="s">
        <v>465</v>
      </c>
      <c r="F50" s="13">
        <v>650000</v>
      </c>
      <c r="G50" s="13">
        <v>2146.63</v>
      </c>
      <c r="H50" s="13">
        <v>1.07</v>
      </c>
    </row>
    <row r="51" spans="2:8" x14ac:dyDescent="0.25">
      <c r="B51" s="11" t="s">
        <v>351</v>
      </c>
      <c r="C51" s="21" t="s">
        <v>139</v>
      </c>
      <c r="D51" s="11" t="s">
        <v>293</v>
      </c>
      <c r="E51" s="11" t="s">
        <v>352</v>
      </c>
      <c r="F51" s="13">
        <v>247525</v>
      </c>
      <c r="G51" s="13">
        <v>2118.5700000000002</v>
      </c>
      <c r="H51" s="13">
        <v>1.06</v>
      </c>
    </row>
    <row r="52" spans="2:8" x14ac:dyDescent="0.25">
      <c r="B52" s="11" t="s">
        <v>2120</v>
      </c>
      <c r="C52" s="21" t="s">
        <v>139</v>
      </c>
      <c r="D52" s="11" t="s">
        <v>267</v>
      </c>
      <c r="E52" s="11" t="s">
        <v>466</v>
      </c>
      <c r="F52" s="13">
        <v>426000</v>
      </c>
      <c r="G52" s="13">
        <v>2096.13</v>
      </c>
      <c r="H52" s="13">
        <v>1.05</v>
      </c>
    </row>
    <row r="53" spans="2:8" x14ac:dyDescent="0.25">
      <c r="B53" s="11" t="s">
        <v>2116</v>
      </c>
      <c r="C53" s="21" t="s">
        <v>139</v>
      </c>
      <c r="D53" s="11" t="s">
        <v>388</v>
      </c>
      <c r="E53" s="11" t="s">
        <v>467</v>
      </c>
      <c r="F53" s="13">
        <v>199800</v>
      </c>
      <c r="G53" s="13">
        <v>2086.71</v>
      </c>
      <c r="H53" s="13">
        <v>1.04</v>
      </c>
    </row>
    <row r="54" spans="2:8" x14ac:dyDescent="0.25">
      <c r="B54" s="11" t="s">
        <v>2115</v>
      </c>
      <c r="C54" s="21" t="s">
        <v>139</v>
      </c>
      <c r="D54" s="11" t="s">
        <v>308</v>
      </c>
      <c r="E54" s="11" t="s">
        <v>468</v>
      </c>
      <c r="F54" s="13">
        <v>18900</v>
      </c>
      <c r="G54" s="13">
        <v>2079.7199999999998</v>
      </c>
      <c r="H54" s="13">
        <v>1.04</v>
      </c>
    </row>
    <row r="55" spans="2:8" x14ac:dyDescent="0.25">
      <c r="B55" s="11" t="s">
        <v>2119</v>
      </c>
      <c r="C55" s="21" t="s">
        <v>139</v>
      </c>
      <c r="D55" s="11" t="s">
        <v>265</v>
      </c>
      <c r="E55" s="11" t="s">
        <v>266</v>
      </c>
      <c r="F55" s="13">
        <v>162781</v>
      </c>
      <c r="G55" s="13">
        <v>2077.9</v>
      </c>
      <c r="H55" s="13">
        <v>1.04</v>
      </c>
    </row>
    <row r="56" spans="2:8" x14ac:dyDescent="0.25">
      <c r="B56" s="11" t="s">
        <v>2121</v>
      </c>
      <c r="C56" s="21" t="s">
        <v>139</v>
      </c>
      <c r="D56" s="11" t="s">
        <v>328</v>
      </c>
      <c r="E56" s="11" t="s">
        <v>469</v>
      </c>
      <c r="F56" s="13">
        <v>30600</v>
      </c>
      <c r="G56" s="13">
        <v>2053.9899999999998</v>
      </c>
      <c r="H56" s="13">
        <v>1.03</v>
      </c>
    </row>
    <row r="57" spans="2:8" x14ac:dyDescent="0.25">
      <c r="B57" s="11" t="s">
        <v>2112</v>
      </c>
      <c r="C57" s="21" t="s">
        <v>139</v>
      </c>
      <c r="D57" s="11" t="s">
        <v>285</v>
      </c>
      <c r="E57" s="11" t="s">
        <v>303</v>
      </c>
      <c r="F57" s="13">
        <v>342000</v>
      </c>
      <c r="G57" s="13">
        <v>2035.07</v>
      </c>
      <c r="H57" s="13">
        <v>1.02</v>
      </c>
    </row>
    <row r="58" spans="2:8" x14ac:dyDescent="0.25">
      <c r="B58" s="11" t="s">
        <v>2114</v>
      </c>
      <c r="C58" s="21" t="s">
        <v>139</v>
      </c>
      <c r="D58" s="11" t="s">
        <v>285</v>
      </c>
      <c r="E58" s="11" t="s">
        <v>470</v>
      </c>
      <c r="F58" s="13">
        <v>333000</v>
      </c>
      <c r="G58" s="13">
        <v>2016.98</v>
      </c>
      <c r="H58" s="13">
        <v>1.01</v>
      </c>
    </row>
    <row r="59" spans="2:8" x14ac:dyDescent="0.25">
      <c r="B59" s="11" t="s">
        <v>2110</v>
      </c>
      <c r="C59" s="21" t="s">
        <v>139</v>
      </c>
      <c r="D59" s="11" t="s">
        <v>280</v>
      </c>
      <c r="E59" s="11" t="s">
        <v>281</v>
      </c>
      <c r="F59" s="13">
        <v>200600</v>
      </c>
      <c r="G59" s="13">
        <v>2007</v>
      </c>
      <c r="H59" s="13">
        <v>1</v>
      </c>
    </row>
    <row r="60" spans="2:8" x14ac:dyDescent="0.25">
      <c r="B60" s="11" t="s">
        <v>2122</v>
      </c>
      <c r="C60" s="21" t="s">
        <v>139</v>
      </c>
      <c r="D60" s="11" t="s">
        <v>293</v>
      </c>
      <c r="E60" s="11" t="s">
        <v>294</v>
      </c>
      <c r="F60" s="13">
        <v>5400</v>
      </c>
      <c r="G60" s="13">
        <v>1987.43</v>
      </c>
      <c r="H60" s="13">
        <v>0.99</v>
      </c>
    </row>
    <row r="61" spans="2:8" x14ac:dyDescent="0.25">
      <c r="B61" s="11" t="s">
        <v>2113</v>
      </c>
      <c r="C61" s="21" t="s">
        <v>139</v>
      </c>
      <c r="D61" s="11" t="s">
        <v>271</v>
      </c>
      <c r="E61" s="11" t="s">
        <v>471</v>
      </c>
      <c r="F61" s="13">
        <v>162000</v>
      </c>
      <c r="G61" s="13">
        <v>1956.31</v>
      </c>
      <c r="H61" s="13">
        <v>0.98</v>
      </c>
    </row>
    <row r="62" spans="2:8" x14ac:dyDescent="0.25">
      <c r="B62" s="11" t="s">
        <v>2109</v>
      </c>
      <c r="C62" s="21" t="s">
        <v>139</v>
      </c>
      <c r="D62" s="11" t="s">
        <v>325</v>
      </c>
      <c r="E62" s="11" t="s">
        <v>472</v>
      </c>
      <c r="F62" s="13">
        <v>187425</v>
      </c>
      <c r="G62" s="13">
        <v>1869.28</v>
      </c>
      <c r="H62" s="13">
        <v>0.93</v>
      </c>
    </row>
    <row r="63" spans="2:8" x14ac:dyDescent="0.25">
      <c r="B63" s="11" t="s">
        <v>2111</v>
      </c>
      <c r="C63" s="21" t="s">
        <v>139</v>
      </c>
      <c r="D63" s="11" t="s">
        <v>254</v>
      </c>
      <c r="E63" s="11" t="s">
        <v>473</v>
      </c>
      <c r="F63" s="13">
        <v>630000</v>
      </c>
      <c r="G63" s="13">
        <v>1837.4</v>
      </c>
      <c r="H63" s="13">
        <v>0.92</v>
      </c>
    </row>
    <row r="64" spans="2:8" x14ac:dyDescent="0.25">
      <c r="B64" s="11" t="s">
        <v>2123</v>
      </c>
      <c r="C64" s="21" t="s">
        <v>139</v>
      </c>
      <c r="D64" s="11" t="s">
        <v>474</v>
      </c>
      <c r="E64" s="11" t="s">
        <v>475</v>
      </c>
      <c r="F64" s="13">
        <v>100000</v>
      </c>
      <c r="G64" s="13">
        <v>1837</v>
      </c>
      <c r="H64" s="13">
        <v>0.92</v>
      </c>
    </row>
    <row r="65" spans="2:8" x14ac:dyDescent="0.25">
      <c r="B65" s="11" t="s">
        <v>2104</v>
      </c>
      <c r="C65" s="21" t="s">
        <v>139</v>
      </c>
      <c r="D65" s="11" t="s">
        <v>417</v>
      </c>
      <c r="E65" s="11" t="s">
        <v>423</v>
      </c>
      <c r="F65" s="13">
        <v>15150</v>
      </c>
      <c r="G65" s="13">
        <v>1823.13</v>
      </c>
      <c r="H65" s="13">
        <v>0.91</v>
      </c>
    </row>
    <row r="66" spans="2:8" x14ac:dyDescent="0.25">
      <c r="B66" s="11" t="s">
        <v>2105</v>
      </c>
      <c r="C66" s="21" t="s">
        <v>139</v>
      </c>
      <c r="D66" s="11" t="s">
        <v>245</v>
      </c>
      <c r="E66" s="11" t="s">
        <v>476</v>
      </c>
      <c r="F66" s="13">
        <v>1800000</v>
      </c>
      <c r="G66" s="13">
        <v>1748.88</v>
      </c>
      <c r="H66" s="13">
        <v>0.87</v>
      </c>
    </row>
    <row r="67" spans="2:8" x14ac:dyDescent="0.25">
      <c r="B67" s="11" t="s">
        <v>2117</v>
      </c>
      <c r="C67" s="21" t="s">
        <v>139</v>
      </c>
      <c r="D67" s="11" t="s">
        <v>283</v>
      </c>
      <c r="E67" s="11" t="s">
        <v>477</v>
      </c>
      <c r="F67" s="13">
        <v>53000</v>
      </c>
      <c r="G67" s="13">
        <v>1674.24</v>
      </c>
      <c r="H67" s="13">
        <v>0.84</v>
      </c>
    </row>
    <row r="68" spans="2:8" x14ac:dyDescent="0.25">
      <c r="B68" s="11" t="s">
        <v>2108</v>
      </c>
      <c r="C68" s="21" t="s">
        <v>139</v>
      </c>
      <c r="D68" s="11" t="s">
        <v>478</v>
      </c>
      <c r="E68" s="11" t="s">
        <v>479</v>
      </c>
      <c r="F68" s="13">
        <v>198000</v>
      </c>
      <c r="G68" s="13">
        <v>1662.31</v>
      </c>
      <c r="H68" s="13">
        <v>0.83</v>
      </c>
    </row>
    <row r="69" spans="2:8" x14ac:dyDescent="0.25">
      <c r="B69" s="11" t="s">
        <v>480</v>
      </c>
      <c r="C69" s="21" t="s">
        <v>139</v>
      </c>
      <c r="D69" s="11" t="s">
        <v>276</v>
      </c>
      <c r="E69" s="11" t="s">
        <v>481</v>
      </c>
      <c r="F69" s="13">
        <v>460000</v>
      </c>
      <c r="G69" s="13">
        <v>1647.49</v>
      </c>
      <c r="H69" s="13">
        <v>0.82</v>
      </c>
    </row>
    <row r="70" spans="2:8" x14ac:dyDescent="0.25">
      <c r="B70" s="11" t="s">
        <v>2742</v>
      </c>
      <c r="C70" s="21" t="s">
        <v>139</v>
      </c>
      <c r="D70" s="11" t="s">
        <v>140</v>
      </c>
      <c r="E70" s="11" t="s">
        <v>482</v>
      </c>
      <c r="F70" s="13">
        <v>264000</v>
      </c>
      <c r="G70" s="13">
        <v>1564.07</v>
      </c>
      <c r="H70" s="13">
        <v>0.78</v>
      </c>
    </row>
    <row r="71" spans="2:8" x14ac:dyDescent="0.25">
      <c r="B71" s="11" t="s">
        <v>2106</v>
      </c>
      <c r="C71" s="21" t="s">
        <v>139</v>
      </c>
      <c r="D71" s="11" t="s">
        <v>332</v>
      </c>
      <c r="E71" s="11" t="s">
        <v>483</v>
      </c>
      <c r="F71" s="13">
        <v>258000</v>
      </c>
      <c r="G71" s="13">
        <v>1514.2</v>
      </c>
      <c r="H71" s="13">
        <v>0.76</v>
      </c>
    </row>
    <row r="72" spans="2:8" x14ac:dyDescent="0.25">
      <c r="B72" s="17" t="s">
        <v>151</v>
      </c>
      <c r="C72" s="25"/>
      <c r="D72" s="17"/>
      <c r="E72" s="17"/>
      <c r="F72" s="23"/>
      <c r="G72" s="23">
        <f>SUM(G12:G71)</f>
        <v>188425.76000000004</v>
      </c>
      <c r="H72" s="23">
        <f>SUM(H12:H71)</f>
        <v>94.120000000000033</v>
      </c>
    </row>
    <row r="73" spans="2:8" x14ac:dyDescent="0.25">
      <c r="B73" s="17" t="s">
        <v>152</v>
      </c>
      <c r="C73" s="25"/>
      <c r="D73" s="17"/>
      <c r="E73" s="17"/>
      <c r="F73" s="23"/>
      <c r="G73" s="23">
        <v>304.43</v>
      </c>
      <c r="H73" s="23">
        <v>0.15</v>
      </c>
    </row>
    <row r="74" spans="2:8" x14ac:dyDescent="0.25">
      <c r="B74" s="17" t="s">
        <v>153</v>
      </c>
      <c r="C74" s="25"/>
      <c r="D74" s="17"/>
      <c r="E74" s="17"/>
      <c r="F74" s="23"/>
      <c r="G74" s="23">
        <v>188730.19</v>
      </c>
      <c r="H74" s="23">
        <v>94.27</v>
      </c>
    </row>
    <row r="75" spans="2:8" x14ac:dyDescent="0.25">
      <c r="B75" s="17" t="s">
        <v>226</v>
      </c>
      <c r="C75" s="25"/>
      <c r="D75" s="17"/>
      <c r="E75" s="17"/>
      <c r="F75" s="23"/>
      <c r="G75" s="23">
        <v>11522.691048500004</v>
      </c>
      <c r="H75" s="23">
        <v>5.730000000000004</v>
      </c>
    </row>
    <row r="76" spans="2:8" x14ac:dyDescent="0.25">
      <c r="B76" s="17" t="s">
        <v>155</v>
      </c>
      <c r="C76" s="25"/>
      <c r="D76" s="17"/>
      <c r="E76" s="17"/>
      <c r="F76" s="23"/>
      <c r="G76" s="23">
        <v>200252.88104850001</v>
      </c>
      <c r="H76" s="23">
        <v>100</v>
      </c>
    </row>
    <row r="77" spans="2:8" x14ac:dyDescent="0.25">
      <c r="B77" s="11" t="s">
        <v>156</v>
      </c>
    </row>
    <row r="78" spans="2:8" x14ac:dyDescent="0.25">
      <c r="B78" s="17" t="s">
        <v>157</v>
      </c>
    </row>
    <row r="79" spans="2:8" x14ac:dyDescent="0.25">
      <c r="B79" s="17" t="s">
        <v>158</v>
      </c>
      <c r="C79" s="21" t="s">
        <v>159</v>
      </c>
    </row>
    <row r="80" spans="2:8" x14ac:dyDescent="0.25">
      <c r="B80" s="17" t="s">
        <v>162</v>
      </c>
      <c r="C80" s="21" t="s">
        <v>161</v>
      </c>
    </row>
    <row r="81" spans="2:3" x14ac:dyDescent="0.25">
      <c r="B81" s="17" t="s">
        <v>163</v>
      </c>
      <c r="C81" s="21" t="s">
        <v>161</v>
      </c>
    </row>
    <row r="82" spans="2:3" x14ac:dyDescent="0.25">
      <c r="B82" s="17" t="s">
        <v>164</v>
      </c>
      <c r="C82" s="21" t="s">
        <v>165</v>
      </c>
    </row>
    <row r="83" spans="2:3" x14ac:dyDescent="0.25">
      <c r="B83" s="17" t="s">
        <v>484</v>
      </c>
      <c r="C83" s="25"/>
    </row>
    <row r="84" spans="2:3" x14ac:dyDescent="0.25">
      <c r="B84" s="17" t="s">
        <v>485</v>
      </c>
      <c r="C84" s="25"/>
    </row>
    <row r="85" spans="2:3" x14ac:dyDescent="0.25">
      <c r="B85" s="17" t="s">
        <v>486</v>
      </c>
      <c r="C85" s="25"/>
    </row>
    <row r="86" spans="2:3" x14ac:dyDescent="0.25">
      <c r="B86" s="17" t="s">
        <v>487</v>
      </c>
      <c r="C86" s="25"/>
    </row>
    <row r="87" spans="2:3" x14ac:dyDescent="0.25">
      <c r="B87" s="17" t="s">
        <v>1547</v>
      </c>
      <c r="C87" s="25"/>
    </row>
    <row r="88" spans="2:3" x14ac:dyDescent="0.25">
      <c r="B88" s="11" t="s">
        <v>170</v>
      </c>
    </row>
    <row r="89" spans="2:3" x14ac:dyDescent="0.25">
      <c r="B89" s="11" t="s">
        <v>228</v>
      </c>
    </row>
    <row r="92" spans="2:3" x14ac:dyDescent="0.25">
      <c r="B92" s="8" t="s">
        <v>229</v>
      </c>
      <c r="C92" s="9"/>
    </row>
    <row r="93" spans="2:3" ht="30" x14ac:dyDescent="0.25">
      <c r="B93" s="8" t="s">
        <v>230</v>
      </c>
      <c r="C93" s="10" t="s">
        <v>231</v>
      </c>
    </row>
    <row r="94" spans="2:3" x14ac:dyDescent="0.25">
      <c r="B94" s="3" t="s">
        <v>232</v>
      </c>
      <c r="C94" s="4"/>
    </row>
    <row r="95" spans="2:3" x14ac:dyDescent="0.25">
      <c r="B95" s="3" t="s">
        <v>233</v>
      </c>
      <c r="C95" s="4"/>
    </row>
    <row r="96" spans="2:3" x14ac:dyDescent="0.25">
      <c r="B96" s="3" t="s">
        <v>234</v>
      </c>
      <c r="C96" s="4"/>
    </row>
    <row r="97" spans="2:7" x14ac:dyDescent="0.25">
      <c r="B97" s="3" t="s">
        <v>235</v>
      </c>
      <c r="C97" s="4"/>
    </row>
    <row r="98" spans="2:7" x14ac:dyDescent="0.25">
      <c r="B98" s="3" t="s">
        <v>236</v>
      </c>
      <c r="C98" s="4"/>
    </row>
    <row r="99" spans="2:7" x14ac:dyDescent="0.25">
      <c r="B99" s="3" t="s">
        <v>237</v>
      </c>
      <c r="C99" s="4"/>
    </row>
    <row r="100" spans="2:7" x14ac:dyDescent="0.25">
      <c r="B100" s="8" t="s">
        <v>238</v>
      </c>
      <c r="C100" s="9"/>
    </row>
    <row r="102" spans="2:7" x14ac:dyDescent="0.25">
      <c r="B102" s="3" t="s">
        <v>171</v>
      </c>
      <c r="C102" s="4"/>
      <c r="D102" s="3"/>
    </row>
    <row r="103" spans="2:7" ht="30" x14ac:dyDescent="0.25">
      <c r="B103" s="6" t="s">
        <v>172</v>
      </c>
      <c r="C103" s="5" t="s">
        <v>173</v>
      </c>
      <c r="D103" s="6" t="s">
        <v>174</v>
      </c>
    </row>
    <row r="104" spans="2:7" x14ac:dyDescent="0.25">
      <c r="B104" s="3" t="s">
        <v>161</v>
      </c>
      <c r="C104" s="4" t="s">
        <v>161</v>
      </c>
      <c r="D104" s="3" t="s">
        <v>161</v>
      </c>
    </row>
    <row r="106" spans="2:7" x14ac:dyDescent="0.25">
      <c r="B106" s="8" t="s">
        <v>175</v>
      </c>
      <c r="C106" s="33">
        <v>45473</v>
      </c>
      <c r="D106" s="3"/>
      <c r="E106" s="26"/>
      <c r="F106" s="32"/>
    </row>
    <row r="107" spans="2:7" x14ac:dyDescent="0.25">
      <c r="B107" s="8" t="s">
        <v>176</v>
      </c>
      <c r="C107" s="9" t="s">
        <v>177</v>
      </c>
      <c r="D107" s="8" t="s">
        <v>178</v>
      </c>
      <c r="E107" s="27" t="s">
        <v>179</v>
      </c>
      <c r="F107" s="24" t="s">
        <v>180</v>
      </c>
      <c r="G107" s="23"/>
    </row>
    <row r="108" spans="2:7" x14ac:dyDescent="0.25">
      <c r="B108" s="30" t="s">
        <v>161</v>
      </c>
      <c r="C108" s="31" t="s">
        <v>161</v>
      </c>
      <c r="D108" s="30" t="s">
        <v>161</v>
      </c>
      <c r="E108" s="29" t="s">
        <v>161</v>
      </c>
      <c r="F108" s="28" t="s">
        <v>161</v>
      </c>
    </row>
    <row r="111" spans="2:7" x14ac:dyDescent="0.25">
      <c r="B111" s="17" t="s">
        <v>181</v>
      </c>
    </row>
    <row r="112" spans="2:7" x14ac:dyDescent="0.25">
      <c r="B112" s="17"/>
    </row>
    <row r="113" spans="2:6" x14ac:dyDescent="0.25">
      <c r="B113" s="17" t="s">
        <v>182</v>
      </c>
    </row>
    <row r="114" spans="2:6" x14ac:dyDescent="0.25">
      <c r="B114" s="8" t="s">
        <v>183</v>
      </c>
      <c r="C114" s="9" t="s">
        <v>184</v>
      </c>
      <c r="D114" s="17"/>
    </row>
    <row r="115" spans="2:6" x14ac:dyDescent="0.25">
      <c r="B115" s="3" t="s">
        <v>161</v>
      </c>
      <c r="C115" s="4" t="s">
        <v>161</v>
      </c>
    </row>
    <row r="117" spans="2:6" x14ac:dyDescent="0.25">
      <c r="B117" s="8" t="s">
        <v>185</v>
      </c>
      <c r="C117" s="9" t="s">
        <v>184</v>
      </c>
    </row>
    <row r="118" spans="2:6" x14ac:dyDescent="0.25">
      <c r="B118" s="3" t="s">
        <v>161</v>
      </c>
      <c r="C118" s="4" t="s">
        <v>161</v>
      </c>
    </row>
    <row r="120" spans="2:6" x14ac:dyDescent="0.25">
      <c r="B120" s="8" t="s">
        <v>161</v>
      </c>
      <c r="C120" s="9" t="s">
        <v>161</v>
      </c>
    </row>
    <row r="121" spans="2:6" x14ac:dyDescent="0.25">
      <c r="B121" s="3" t="s">
        <v>161</v>
      </c>
      <c r="C121" s="4" t="s">
        <v>161</v>
      </c>
    </row>
    <row r="123" spans="2:6" x14ac:dyDescent="0.25">
      <c r="B123" s="27" t="s">
        <v>186</v>
      </c>
      <c r="C123" s="9" t="s">
        <v>187</v>
      </c>
    </row>
    <row r="124" spans="2:6" x14ac:dyDescent="0.25">
      <c r="B124" s="26" t="s">
        <v>161</v>
      </c>
      <c r="C124" s="4" t="s">
        <v>161</v>
      </c>
    </row>
    <row r="126" spans="2:6" x14ac:dyDescent="0.25">
      <c r="B126" s="8" t="s">
        <v>188</v>
      </c>
      <c r="C126" s="9" t="s">
        <v>161</v>
      </c>
    </row>
    <row r="128" spans="2:6" x14ac:dyDescent="0.25">
      <c r="B128" s="8" t="s">
        <v>189</v>
      </c>
      <c r="C128" s="33">
        <v>45473</v>
      </c>
      <c r="D128" s="3"/>
      <c r="E128" s="26"/>
      <c r="F128" s="32"/>
    </row>
    <row r="129" spans="2:7" x14ac:dyDescent="0.25">
      <c r="B129" s="8" t="s">
        <v>176</v>
      </c>
      <c r="C129" s="9" t="s">
        <v>177</v>
      </c>
      <c r="D129" s="8" t="s">
        <v>178</v>
      </c>
      <c r="E129" s="27" t="s">
        <v>179</v>
      </c>
      <c r="F129" s="24" t="s">
        <v>180</v>
      </c>
      <c r="G129" s="23"/>
    </row>
    <row r="130" spans="2:7" x14ac:dyDescent="0.25">
      <c r="B130" s="30" t="s">
        <v>161</v>
      </c>
      <c r="C130" s="31" t="s">
        <v>161</v>
      </c>
      <c r="D130" s="30" t="s">
        <v>161</v>
      </c>
      <c r="E130" s="29" t="s">
        <v>161</v>
      </c>
      <c r="F130" s="28" t="s">
        <v>161</v>
      </c>
    </row>
    <row r="131" spans="2:7" x14ac:dyDescent="0.25">
      <c r="B131" s="17" t="s">
        <v>181</v>
      </c>
    </row>
    <row r="132" spans="2:7" x14ac:dyDescent="0.25">
      <c r="B132" s="17"/>
    </row>
    <row r="133" spans="2:7" x14ac:dyDescent="0.25">
      <c r="B133" s="17" t="s">
        <v>182</v>
      </c>
    </row>
    <row r="134" spans="2:7" x14ac:dyDescent="0.25">
      <c r="B134" s="8" t="s">
        <v>183</v>
      </c>
      <c r="C134" s="9" t="s">
        <v>184</v>
      </c>
      <c r="D134" s="17"/>
    </row>
    <row r="135" spans="2:7" x14ac:dyDescent="0.25">
      <c r="B135" s="3" t="s">
        <v>161</v>
      </c>
      <c r="C135" s="4" t="s">
        <v>161</v>
      </c>
    </row>
    <row r="137" spans="2:7" x14ac:dyDescent="0.25">
      <c r="B137" s="8" t="s">
        <v>185</v>
      </c>
      <c r="C137" s="9" t="s">
        <v>184</v>
      </c>
    </row>
    <row r="138" spans="2:7" x14ac:dyDescent="0.25">
      <c r="B138" s="3" t="s">
        <v>161</v>
      </c>
      <c r="C138" s="4" t="s">
        <v>161</v>
      </c>
    </row>
    <row r="140" spans="2:7" x14ac:dyDescent="0.25">
      <c r="B140" s="8" t="s">
        <v>161</v>
      </c>
      <c r="C140" s="9" t="s">
        <v>161</v>
      </c>
    </row>
    <row r="141" spans="2:7" x14ac:dyDescent="0.25">
      <c r="B141" s="3" t="s">
        <v>161</v>
      </c>
      <c r="C141" s="4" t="s">
        <v>161</v>
      </c>
    </row>
    <row r="143" spans="2:7" x14ac:dyDescent="0.25">
      <c r="B143" s="27" t="s">
        <v>186</v>
      </c>
      <c r="C143" s="9" t="s">
        <v>187</v>
      </c>
    </row>
    <row r="144" spans="2:7" x14ac:dyDescent="0.25">
      <c r="B144" s="26" t="s">
        <v>161</v>
      </c>
      <c r="C144" s="4" t="s">
        <v>161</v>
      </c>
    </row>
    <row r="146" spans="2:80" x14ac:dyDescent="0.25">
      <c r="B146" s="8" t="s">
        <v>188</v>
      </c>
      <c r="C146" s="9" t="s">
        <v>161</v>
      </c>
    </row>
    <row r="149" spans="2:80" x14ac:dyDescent="0.25">
      <c r="B149" s="17" t="s">
        <v>190</v>
      </c>
    </row>
    <row r="151" spans="2:80" x14ac:dyDescent="0.25">
      <c r="B151" s="8" t="s">
        <v>176</v>
      </c>
      <c r="C151" s="9" t="s">
        <v>191</v>
      </c>
      <c r="D151" s="8" t="s">
        <v>192</v>
      </c>
      <c r="E151" s="8" t="s">
        <v>193</v>
      </c>
      <c r="F151" s="23"/>
    </row>
    <row r="152" spans="2:80" x14ac:dyDescent="0.25">
      <c r="B152" s="3" t="s">
        <v>161</v>
      </c>
      <c r="C152" s="4" t="s">
        <v>161</v>
      </c>
      <c r="D152" s="3" t="s">
        <v>161</v>
      </c>
      <c r="E152" s="3" t="s">
        <v>161</v>
      </c>
    </row>
    <row r="155" spans="2:80" x14ac:dyDescent="0.25">
      <c r="B155" s="17" t="s">
        <v>194</v>
      </c>
      <c r="C155" s="25" t="s">
        <v>161</v>
      </c>
      <c r="D155" s="17"/>
      <c r="E155" s="17"/>
      <c r="F155" s="23"/>
      <c r="G155" s="23"/>
      <c r="H155" s="23"/>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row>
    <row r="157" spans="2:80" x14ac:dyDescent="0.25">
      <c r="B157" s="17" t="s">
        <v>195</v>
      </c>
    </row>
    <row r="159" spans="2:80" x14ac:dyDescent="0.25">
      <c r="B159" s="8" t="s">
        <v>196</v>
      </c>
      <c r="C159" s="9" t="s">
        <v>184</v>
      </c>
      <c r="D159" s="17"/>
    </row>
    <row r="160" spans="2:80" x14ac:dyDescent="0.25">
      <c r="B160" s="3" t="s">
        <v>161</v>
      </c>
      <c r="C160" s="4" t="s">
        <v>161</v>
      </c>
    </row>
    <row r="163" spans="2:80" x14ac:dyDescent="0.25">
      <c r="B163" s="8" t="s">
        <v>197</v>
      </c>
      <c r="C163" s="9" t="s">
        <v>198</v>
      </c>
      <c r="D163" s="17"/>
    </row>
    <row r="164" spans="2:80" x14ac:dyDescent="0.25">
      <c r="B164" s="3" t="s">
        <v>161</v>
      </c>
      <c r="C164" s="4" t="s">
        <v>161</v>
      </c>
    </row>
    <row r="167" spans="2:80" x14ac:dyDescent="0.25">
      <c r="B167" s="17" t="s">
        <v>199</v>
      </c>
    </row>
    <row r="170" spans="2:80" x14ac:dyDescent="0.25">
      <c r="B170" s="17" t="s">
        <v>200</v>
      </c>
    </row>
    <row r="172" spans="2:80" x14ac:dyDescent="0.25">
      <c r="B172" s="8" t="s">
        <v>176</v>
      </c>
      <c r="C172" s="9" t="s">
        <v>201</v>
      </c>
      <c r="D172" s="8" t="s">
        <v>191</v>
      </c>
      <c r="E172" s="8" t="s">
        <v>192</v>
      </c>
      <c r="F172" s="24" t="s">
        <v>193</v>
      </c>
      <c r="G172" s="23"/>
    </row>
    <row r="173" spans="2:80" x14ac:dyDescent="0.25">
      <c r="B173" s="3" t="s">
        <v>161</v>
      </c>
      <c r="C173" s="4" t="s">
        <v>161</v>
      </c>
      <c r="D173" s="3" t="s">
        <v>161</v>
      </c>
      <c r="E173" s="3" t="s">
        <v>161</v>
      </c>
      <c r="F173" s="22" t="s">
        <v>161</v>
      </c>
    </row>
    <row r="176" spans="2:80" x14ac:dyDescent="0.25">
      <c r="B176" s="17" t="s">
        <v>194</v>
      </c>
      <c r="C176" s="25" t="s">
        <v>161</v>
      </c>
      <c r="D176" s="17"/>
      <c r="E176" s="17"/>
      <c r="F176" s="23"/>
      <c r="G176" s="23"/>
      <c r="H176" s="23"/>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row>
    <row r="178" spans="2:7" x14ac:dyDescent="0.25">
      <c r="B178" s="17" t="s">
        <v>195</v>
      </c>
    </row>
    <row r="180" spans="2:7" x14ac:dyDescent="0.25">
      <c r="B180" s="8" t="s">
        <v>196</v>
      </c>
      <c r="C180" s="9" t="s">
        <v>184</v>
      </c>
      <c r="D180" s="17"/>
    </row>
    <row r="181" spans="2:7" x14ac:dyDescent="0.25">
      <c r="B181" s="3" t="s">
        <v>161</v>
      </c>
      <c r="C181" s="4" t="s">
        <v>161</v>
      </c>
    </row>
    <row r="184" spans="2:7" x14ac:dyDescent="0.25">
      <c r="B184" s="8" t="s">
        <v>197</v>
      </c>
      <c r="C184" s="9" t="s">
        <v>198</v>
      </c>
      <c r="D184" s="17"/>
    </row>
    <row r="185" spans="2:7" x14ac:dyDescent="0.25">
      <c r="B185" s="3" t="s">
        <v>161</v>
      </c>
      <c r="C185" s="4" t="s">
        <v>161</v>
      </c>
    </row>
    <row r="188" spans="2:7" x14ac:dyDescent="0.25">
      <c r="B188" s="17" t="s">
        <v>199</v>
      </c>
    </row>
    <row r="191" spans="2:7" x14ac:dyDescent="0.25">
      <c r="B191" s="17" t="s">
        <v>202</v>
      </c>
    </row>
    <row r="192" spans="2:7" x14ac:dyDescent="0.25">
      <c r="B192" s="8" t="s">
        <v>176</v>
      </c>
      <c r="C192" s="9" t="s">
        <v>203</v>
      </c>
      <c r="D192" s="8" t="s">
        <v>204</v>
      </c>
      <c r="E192" s="8" t="s">
        <v>205</v>
      </c>
      <c r="F192" s="24" t="s">
        <v>206</v>
      </c>
      <c r="G192" s="23"/>
    </row>
    <row r="193" spans="2:6" x14ac:dyDescent="0.25">
      <c r="B193" s="3" t="s">
        <v>161</v>
      </c>
      <c r="C193" s="4" t="s">
        <v>161</v>
      </c>
      <c r="D193" s="3" t="s">
        <v>161</v>
      </c>
      <c r="E193" s="3" t="s">
        <v>161</v>
      </c>
      <c r="F193" s="22" t="s">
        <v>161</v>
      </c>
    </row>
    <row r="194" spans="2:6" x14ac:dyDescent="0.25">
      <c r="B194" s="11" t="s">
        <v>207</v>
      </c>
    </row>
  </sheetData>
  <mergeCells count="3">
    <mergeCell ref="B1:E1"/>
    <mergeCell ref="C3:C6"/>
    <mergeCell ref="D3:D6"/>
  </mergeCells>
  <hyperlinks>
    <hyperlink ref="A1" location="Index!A1" display="Index" xr:uid="{CEAB088F-EC29-4ED7-9059-305847D6D98F}"/>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0848F-78D2-4F97-9DFE-E2A26C877ECF}">
  <sheetPr codeName="Sheet54"/>
  <dimension ref="A1:CB238"/>
  <sheetViews>
    <sheetView workbookViewId="0">
      <selection activeCell="B20" sqref="B20"/>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ustomWidth="1"/>
    <col min="9" max="16384" width="9.140625" style="11"/>
  </cols>
  <sheetData>
    <row r="1" spans="1:9" x14ac:dyDescent="0.25">
      <c r="A1" s="45" t="s">
        <v>0</v>
      </c>
      <c r="B1" s="197" t="s">
        <v>107</v>
      </c>
      <c r="C1" s="197"/>
      <c r="D1" s="197"/>
      <c r="E1" s="197"/>
    </row>
    <row r="3" spans="1:9" ht="15" customHeight="1" x14ac:dyDescent="0.25">
      <c r="B3" s="1" t="s">
        <v>488</v>
      </c>
      <c r="C3" s="202"/>
      <c r="D3" s="199"/>
    </row>
    <row r="4" spans="1:9" ht="30" customHeight="1" x14ac:dyDescent="0.25">
      <c r="B4" s="2" t="s">
        <v>441</v>
      </c>
      <c r="C4" s="202"/>
      <c r="D4" s="199"/>
    </row>
    <row r="5" spans="1:9" ht="15" customHeight="1" x14ac:dyDescent="0.25">
      <c r="B5" s="2" t="s">
        <v>127</v>
      </c>
      <c r="C5" s="202"/>
      <c r="D5" s="199"/>
    </row>
    <row r="6" spans="1:9" ht="45" customHeight="1" x14ac:dyDescent="0.25">
      <c r="B6" s="2" t="s">
        <v>489</v>
      </c>
      <c r="C6" s="202"/>
      <c r="D6" s="199"/>
    </row>
    <row r="7" spans="1:9" ht="30" customHeight="1" x14ac:dyDescent="0.25">
      <c r="B7" s="2" t="s">
        <v>130</v>
      </c>
      <c r="C7" s="14" t="s">
        <v>131</v>
      </c>
      <c r="D7" s="14" t="s">
        <v>132</v>
      </c>
    </row>
    <row r="8" spans="1:9" ht="12.75" customHeight="1" x14ac:dyDescent="0.25"/>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2153</v>
      </c>
      <c r="C15" s="21" t="s">
        <v>139</v>
      </c>
      <c r="D15" s="11" t="s">
        <v>245</v>
      </c>
      <c r="E15" s="11" t="s">
        <v>246</v>
      </c>
      <c r="F15" s="13">
        <v>687500</v>
      </c>
      <c r="G15" s="13">
        <v>11576.13</v>
      </c>
      <c r="H15" s="13">
        <v>5.49</v>
      </c>
    </row>
    <row r="16" spans="1:9" x14ac:dyDescent="0.25">
      <c r="B16" s="11" t="s">
        <v>2152</v>
      </c>
      <c r="C16" s="21" t="s">
        <v>139</v>
      </c>
      <c r="D16" s="11" t="s">
        <v>248</v>
      </c>
      <c r="E16" s="11" t="s">
        <v>249</v>
      </c>
      <c r="F16" s="13">
        <v>297000</v>
      </c>
      <c r="G16" s="13">
        <v>9298.48</v>
      </c>
      <c r="H16" s="13">
        <v>4.41</v>
      </c>
    </row>
    <row r="17" spans="2:8" x14ac:dyDescent="0.25">
      <c r="B17" s="11" t="s">
        <v>2151</v>
      </c>
      <c r="C17" s="21" t="s">
        <v>139</v>
      </c>
      <c r="D17" s="11" t="s">
        <v>252</v>
      </c>
      <c r="E17" s="11" t="s">
        <v>253</v>
      </c>
      <c r="F17" s="13">
        <v>1576000</v>
      </c>
      <c r="G17" s="13">
        <v>6696.42</v>
      </c>
      <c r="H17" s="13">
        <v>3.18</v>
      </c>
    </row>
    <row r="18" spans="2:8" x14ac:dyDescent="0.25">
      <c r="B18" s="11" t="s">
        <v>2150</v>
      </c>
      <c r="C18" s="21" t="s">
        <v>139</v>
      </c>
      <c r="D18" s="11" t="s">
        <v>283</v>
      </c>
      <c r="E18" s="11" t="s">
        <v>443</v>
      </c>
      <c r="F18" s="13">
        <v>56100</v>
      </c>
      <c r="G18" s="13">
        <v>5621.67</v>
      </c>
      <c r="H18" s="13">
        <v>2.67</v>
      </c>
    </row>
    <row r="19" spans="2:8" x14ac:dyDescent="0.25">
      <c r="B19" s="11" t="s">
        <v>2148</v>
      </c>
      <c r="C19" s="21" t="s">
        <v>139</v>
      </c>
      <c r="D19" s="11" t="s">
        <v>245</v>
      </c>
      <c r="E19" s="11" t="s">
        <v>247</v>
      </c>
      <c r="F19" s="13">
        <v>435000</v>
      </c>
      <c r="G19" s="13">
        <v>5218.26</v>
      </c>
      <c r="H19" s="13">
        <v>2.48</v>
      </c>
    </row>
    <row r="20" spans="2:8" x14ac:dyDescent="0.25">
      <c r="B20" s="11" t="s">
        <v>2142</v>
      </c>
      <c r="C20" s="21" t="s">
        <v>139</v>
      </c>
      <c r="D20" s="11" t="s">
        <v>265</v>
      </c>
      <c r="E20" s="11" t="s">
        <v>350</v>
      </c>
      <c r="F20" s="13">
        <v>274500</v>
      </c>
      <c r="G20" s="13">
        <v>4903.8100000000004</v>
      </c>
      <c r="H20" s="13">
        <v>2.33</v>
      </c>
    </row>
    <row r="21" spans="2:8" x14ac:dyDescent="0.25">
      <c r="B21" s="11" t="s">
        <v>2147</v>
      </c>
      <c r="C21" s="21" t="s">
        <v>139</v>
      </c>
      <c r="D21" s="11" t="s">
        <v>444</v>
      </c>
      <c r="E21" s="11" t="s">
        <v>445</v>
      </c>
      <c r="F21" s="13">
        <v>680999</v>
      </c>
      <c r="G21" s="13">
        <v>4693.79</v>
      </c>
      <c r="H21" s="13">
        <v>2.23</v>
      </c>
    </row>
    <row r="22" spans="2:8" x14ac:dyDescent="0.25">
      <c r="B22" s="11" t="s">
        <v>2149</v>
      </c>
      <c r="C22" s="21" t="s">
        <v>139</v>
      </c>
      <c r="D22" s="11" t="s">
        <v>288</v>
      </c>
      <c r="E22" s="11" t="s">
        <v>324</v>
      </c>
      <c r="F22" s="13">
        <v>2211000</v>
      </c>
      <c r="G22" s="13">
        <v>4434.38</v>
      </c>
      <c r="H22" s="13">
        <v>2.1</v>
      </c>
    </row>
    <row r="23" spans="2:8" x14ac:dyDescent="0.25">
      <c r="B23" s="11" t="s">
        <v>2146</v>
      </c>
      <c r="C23" s="21" t="s">
        <v>139</v>
      </c>
      <c r="D23" s="11" t="s">
        <v>140</v>
      </c>
      <c r="E23" s="11" t="s">
        <v>142</v>
      </c>
      <c r="F23" s="13">
        <v>111564</v>
      </c>
      <c r="G23" s="13">
        <v>4355.63</v>
      </c>
      <c r="H23" s="13">
        <v>2.0699999999999998</v>
      </c>
    </row>
    <row r="24" spans="2:8" x14ac:dyDescent="0.25">
      <c r="B24" s="11" t="s">
        <v>2145</v>
      </c>
      <c r="C24" s="21" t="s">
        <v>139</v>
      </c>
      <c r="D24" s="11" t="s">
        <v>317</v>
      </c>
      <c r="E24" s="11" t="s">
        <v>318</v>
      </c>
      <c r="F24" s="13">
        <v>574734</v>
      </c>
      <c r="G24" s="13">
        <v>4155.6099999999997</v>
      </c>
      <c r="H24" s="13">
        <v>1.97</v>
      </c>
    </row>
    <row r="25" spans="2:8" x14ac:dyDescent="0.25">
      <c r="B25" s="11" t="s">
        <v>2126</v>
      </c>
      <c r="C25" s="21" t="s">
        <v>139</v>
      </c>
      <c r="D25" s="11" t="s">
        <v>262</v>
      </c>
      <c r="E25" s="11" t="s">
        <v>343</v>
      </c>
      <c r="F25" s="13">
        <v>305000</v>
      </c>
      <c r="G25" s="13">
        <v>4111.3999999999996</v>
      </c>
      <c r="H25" s="13">
        <v>1.95</v>
      </c>
    </row>
    <row r="26" spans="2:8" x14ac:dyDescent="0.25">
      <c r="B26" s="11" t="s">
        <v>2143</v>
      </c>
      <c r="C26" s="21" t="s">
        <v>139</v>
      </c>
      <c r="D26" s="11" t="s">
        <v>269</v>
      </c>
      <c r="E26" s="11" t="s">
        <v>428</v>
      </c>
      <c r="F26" s="13">
        <v>261000</v>
      </c>
      <c r="G26" s="13">
        <v>3857.84</v>
      </c>
      <c r="H26" s="13">
        <v>1.83</v>
      </c>
    </row>
    <row r="27" spans="2:8" x14ac:dyDescent="0.25">
      <c r="B27" s="11" t="s">
        <v>2140</v>
      </c>
      <c r="C27" s="21" t="s">
        <v>139</v>
      </c>
      <c r="D27" s="11" t="s">
        <v>245</v>
      </c>
      <c r="E27" s="11" t="s">
        <v>251</v>
      </c>
      <c r="F27" s="13">
        <v>1739789</v>
      </c>
      <c r="G27" s="13">
        <v>3596.67</v>
      </c>
      <c r="H27" s="13">
        <v>1.71</v>
      </c>
    </row>
    <row r="28" spans="2:8" x14ac:dyDescent="0.25">
      <c r="B28" s="11" t="s">
        <v>2141</v>
      </c>
      <c r="C28" s="21" t="s">
        <v>139</v>
      </c>
      <c r="D28" s="11" t="s">
        <v>267</v>
      </c>
      <c r="E28" s="11" t="s">
        <v>446</v>
      </c>
      <c r="F28" s="13">
        <v>633500</v>
      </c>
      <c r="G28" s="13">
        <v>3576.11</v>
      </c>
      <c r="H28" s="13">
        <v>1.7</v>
      </c>
    </row>
    <row r="29" spans="2:8" x14ac:dyDescent="0.25">
      <c r="B29" s="11" t="s">
        <v>2136</v>
      </c>
      <c r="C29" s="21" t="s">
        <v>139</v>
      </c>
      <c r="D29" s="11" t="s">
        <v>262</v>
      </c>
      <c r="E29" s="11" t="s">
        <v>447</v>
      </c>
      <c r="F29" s="13">
        <v>228900</v>
      </c>
      <c r="G29" s="13">
        <v>3560.08</v>
      </c>
      <c r="H29" s="13">
        <v>1.69</v>
      </c>
    </row>
    <row r="30" spans="2:8" x14ac:dyDescent="0.25">
      <c r="B30" s="11" t="s">
        <v>2135</v>
      </c>
      <c r="C30" s="21" t="s">
        <v>139</v>
      </c>
      <c r="D30" s="11" t="s">
        <v>254</v>
      </c>
      <c r="E30" s="11" t="s">
        <v>282</v>
      </c>
      <c r="F30" s="13">
        <v>287000</v>
      </c>
      <c r="G30" s="13">
        <v>3525.8</v>
      </c>
      <c r="H30" s="13">
        <v>1.67</v>
      </c>
    </row>
    <row r="31" spans="2:8" x14ac:dyDescent="0.25">
      <c r="B31" s="11" t="s">
        <v>2132</v>
      </c>
      <c r="C31" s="21" t="s">
        <v>139</v>
      </c>
      <c r="D31" s="11" t="s">
        <v>274</v>
      </c>
      <c r="E31" s="11" t="s">
        <v>275</v>
      </c>
      <c r="F31" s="13">
        <v>312000</v>
      </c>
      <c r="G31" s="13">
        <v>3424.04</v>
      </c>
      <c r="H31" s="13">
        <v>1.62</v>
      </c>
    </row>
    <row r="32" spans="2:8" x14ac:dyDescent="0.25">
      <c r="B32" s="11" t="s">
        <v>2137</v>
      </c>
      <c r="C32" s="21" t="s">
        <v>139</v>
      </c>
      <c r="D32" s="11" t="s">
        <v>280</v>
      </c>
      <c r="E32" s="11" t="s">
        <v>448</v>
      </c>
      <c r="F32" s="13">
        <v>132000</v>
      </c>
      <c r="G32" s="13">
        <v>3408.97</v>
      </c>
      <c r="H32" s="13">
        <v>1.62</v>
      </c>
    </row>
    <row r="33" spans="2:8" x14ac:dyDescent="0.25">
      <c r="B33" s="11" t="s">
        <v>2139</v>
      </c>
      <c r="C33" s="21" t="s">
        <v>139</v>
      </c>
      <c r="D33" s="11" t="s">
        <v>267</v>
      </c>
      <c r="E33" s="11" t="s">
        <v>449</v>
      </c>
      <c r="F33" s="13">
        <v>9850</v>
      </c>
      <c r="G33" s="13">
        <v>3357.31</v>
      </c>
      <c r="H33" s="13">
        <v>1.59</v>
      </c>
    </row>
    <row r="34" spans="2:8" x14ac:dyDescent="0.25">
      <c r="B34" s="11" t="s">
        <v>2138</v>
      </c>
      <c r="C34" s="21" t="s">
        <v>139</v>
      </c>
      <c r="D34" s="11" t="s">
        <v>260</v>
      </c>
      <c r="E34" s="11" t="s">
        <v>292</v>
      </c>
      <c r="F34" s="13">
        <v>128000</v>
      </c>
      <c r="G34" s="13">
        <v>3352.38</v>
      </c>
      <c r="H34" s="13">
        <v>1.59</v>
      </c>
    </row>
    <row r="35" spans="2:8" x14ac:dyDescent="0.25">
      <c r="B35" s="11" t="s">
        <v>2127</v>
      </c>
      <c r="C35" s="21" t="s">
        <v>139</v>
      </c>
      <c r="D35" s="11" t="s">
        <v>262</v>
      </c>
      <c r="E35" s="11" t="s">
        <v>451</v>
      </c>
      <c r="F35" s="13">
        <v>49500</v>
      </c>
      <c r="G35" s="13">
        <v>3336.05</v>
      </c>
      <c r="H35" s="13">
        <v>1.58</v>
      </c>
    </row>
    <row r="36" spans="2:8" x14ac:dyDescent="0.25">
      <c r="B36" s="11" t="s">
        <v>2134</v>
      </c>
      <c r="C36" s="21" t="s">
        <v>139</v>
      </c>
      <c r="D36" s="11" t="s">
        <v>453</v>
      </c>
      <c r="E36" s="11" t="s">
        <v>454</v>
      </c>
      <c r="F36" s="13">
        <v>1086000</v>
      </c>
      <c r="G36" s="13">
        <v>3322.07</v>
      </c>
      <c r="H36" s="13">
        <v>1.58</v>
      </c>
    </row>
    <row r="37" spans="2:8" x14ac:dyDescent="0.25">
      <c r="B37" s="11" t="s">
        <v>2133</v>
      </c>
      <c r="C37" s="21" t="s">
        <v>139</v>
      </c>
      <c r="D37" s="11" t="s">
        <v>430</v>
      </c>
      <c r="E37" s="11" t="s">
        <v>431</v>
      </c>
      <c r="F37" s="13">
        <v>125390</v>
      </c>
      <c r="G37" s="13">
        <v>3199.51</v>
      </c>
      <c r="H37" s="13">
        <v>1.52</v>
      </c>
    </row>
    <row r="38" spans="2:8" x14ac:dyDescent="0.25">
      <c r="B38" s="11" t="s">
        <v>2118</v>
      </c>
      <c r="C38" s="21" t="s">
        <v>139</v>
      </c>
      <c r="D38" s="11" t="s">
        <v>332</v>
      </c>
      <c r="E38" s="11" t="s">
        <v>450</v>
      </c>
      <c r="F38" s="13">
        <v>570000</v>
      </c>
      <c r="G38" s="13">
        <v>3187.73</v>
      </c>
      <c r="H38" s="13">
        <v>1.51</v>
      </c>
    </row>
    <row r="39" spans="2:8" x14ac:dyDescent="0.25">
      <c r="B39" s="11" t="s">
        <v>2128</v>
      </c>
      <c r="C39" s="21" t="s">
        <v>139</v>
      </c>
      <c r="D39" s="11" t="s">
        <v>300</v>
      </c>
      <c r="E39" s="11" t="s">
        <v>452</v>
      </c>
      <c r="F39" s="13">
        <v>184800</v>
      </c>
      <c r="G39" s="13">
        <v>2951.07</v>
      </c>
      <c r="H39" s="13">
        <v>1.4</v>
      </c>
    </row>
    <row r="40" spans="2:8" x14ac:dyDescent="0.25">
      <c r="B40" s="11" t="s">
        <v>2130</v>
      </c>
      <c r="C40" s="21" t="s">
        <v>139</v>
      </c>
      <c r="D40" s="11" t="s">
        <v>288</v>
      </c>
      <c r="E40" s="11" t="s">
        <v>289</v>
      </c>
      <c r="F40" s="13">
        <v>60000</v>
      </c>
      <c r="G40" s="13">
        <v>2830.05</v>
      </c>
      <c r="H40" s="13">
        <v>1.34</v>
      </c>
    </row>
    <row r="41" spans="2:8" x14ac:dyDescent="0.25">
      <c r="B41" s="11" t="s">
        <v>2129</v>
      </c>
      <c r="C41" s="21" t="s">
        <v>139</v>
      </c>
      <c r="D41" s="11" t="s">
        <v>456</v>
      </c>
      <c r="E41" s="11" t="s">
        <v>457</v>
      </c>
      <c r="F41" s="13">
        <v>199500</v>
      </c>
      <c r="G41" s="13">
        <v>2787.51</v>
      </c>
      <c r="H41" s="13">
        <v>1.32</v>
      </c>
    </row>
    <row r="42" spans="2:8" x14ac:dyDescent="0.25">
      <c r="B42" s="11" t="s">
        <v>459</v>
      </c>
      <c r="C42" s="21" t="s">
        <v>139</v>
      </c>
      <c r="D42" s="11" t="s">
        <v>355</v>
      </c>
      <c r="E42" s="11" t="s">
        <v>460</v>
      </c>
      <c r="F42" s="13">
        <v>71000</v>
      </c>
      <c r="G42" s="13">
        <v>2735.91</v>
      </c>
      <c r="H42" s="13">
        <v>1.3</v>
      </c>
    </row>
    <row r="43" spans="2:8" x14ac:dyDescent="0.25">
      <c r="B43" s="11" t="s">
        <v>2131</v>
      </c>
      <c r="C43" s="21" t="s">
        <v>139</v>
      </c>
      <c r="D43" s="11" t="s">
        <v>254</v>
      </c>
      <c r="E43" s="11" t="s">
        <v>458</v>
      </c>
      <c r="F43" s="13">
        <v>22799</v>
      </c>
      <c r="G43" s="13">
        <v>2729.34</v>
      </c>
      <c r="H43" s="13">
        <v>1.3</v>
      </c>
    </row>
    <row r="44" spans="2:8" x14ac:dyDescent="0.25">
      <c r="B44" s="11" t="s">
        <v>2676</v>
      </c>
      <c r="C44" s="21" t="s">
        <v>139</v>
      </c>
      <c r="D44" s="11" t="s">
        <v>254</v>
      </c>
      <c r="E44" s="11" t="s">
        <v>310</v>
      </c>
      <c r="F44" s="13">
        <v>28241</v>
      </c>
      <c r="G44" s="13">
        <v>2452.2399999999998</v>
      </c>
      <c r="H44" s="13">
        <v>1.1599999999999999</v>
      </c>
    </row>
    <row r="45" spans="2:8" x14ac:dyDescent="0.25">
      <c r="B45" s="11" t="s">
        <v>2144</v>
      </c>
      <c r="C45" s="21" t="s">
        <v>139</v>
      </c>
      <c r="D45" s="11" t="s">
        <v>296</v>
      </c>
      <c r="E45" s="11" t="s">
        <v>461</v>
      </c>
      <c r="F45" s="13">
        <v>120000</v>
      </c>
      <c r="G45" s="13">
        <v>2448.2399999999998</v>
      </c>
      <c r="H45" s="13">
        <v>1.1599999999999999</v>
      </c>
    </row>
    <row r="46" spans="2:8" x14ac:dyDescent="0.25">
      <c r="B46" s="11" t="s">
        <v>2124</v>
      </c>
      <c r="C46" s="21" t="s">
        <v>139</v>
      </c>
      <c r="D46" s="11" t="s">
        <v>276</v>
      </c>
      <c r="E46" s="11" t="s">
        <v>464</v>
      </c>
      <c r="F46" s="13">
        <v>131000</v>
      </c>
      <c r="G46" s="13">
        <v>2352.56</v>
      </c>
      <c r="H46" s="13">
        <v>1.1200000000000001</v>
      </c>
    </row>
    <row r="47" spans="2:8" x14ac:dyDescent="0.25">
      <c r="B47" s="11" t="s">
        <v>2741</v>
      </c>
      <c r="C47" s="21" t="s">
        <v>139</v>
      </c>
      <c r="D47" s="11" t="s">
        <v>417</v>
      </c>
      <c r="E47" s="11" t="s">
        <v>463</v>
      </c>
      <c r="F47" s="13">
        <v>41800</v>
      </c>
      <c r="G47" s="13">
        <v>2332.27</v>
      </c>
      <c r="H47" s="13">
        <v>1.1100000000000001</v>
      </c>
    </row>
    <row r="48" spans="2:8" x14ac:dyDescent="0.25">
      <c r="B48" s="11" t="s">
        <v>351</v>
      </c>
      <c r="C48" s="21" t="s">
        <v>139</v>
      </c>
      <c r="D48" s="11" t="s">
        <v>293</v>
      </c>
      <c r="E48" s="11" t="s">
        <v>352</v>
      </c>
      <c r="F48" s="13">
        <v>241000</v>
      </c>
      <c r="G48" s="13">
        <v>2062.7199999999998</v>
      </c>
      <c r="H48" s="13">
        <v>0.98</v>
      </c>
    </row>
    <row r="49" spans="2:8" x14ac:dyDescent="0.25">
      <c r="B49" s="11" t="s">
        <v>2125</v>
      </c>
      <c r="C49" s="21" t="s">
        <v>139</v>
      </c>
      <c r="D49" s="11" t="s">
        <v>300</v>
      </c>
      <c r="E49" s="11" t="s">
        <v>465</v>
      </c>
      <c r="F49" s="13">
        <v>615000</v>
      </c>
      <c r="G49" s="13">
        <v>2031.04</v>
      </c>
      <c r="H49" s="13">
        <v>0.96</v>
      </c>
    </row>
    <row r="50" spans="2:8" x14ac:dyDescent="0.25">
      <c r="B50" s="11" t="s">
        <v>2110</v>
      </c>
      <c r="C50" s="21" t="s">
        <v>139</v>
      </c>
      <c r="D50" s="11" t="s">
        <v>280</v>
      </c>
      <c r="E50" s="11" t="s">
        <v>281</v>
      </c>
      <c r="F50" s="13">
        <v>201752</v>
      </c>
      <c r="G50" s="13">
        <v>2018.53</v>
      </c>
      <c r="H50" s="13">
        <v>0.96</v>
      </c>
    </row>
    <row r="51" spans="2:8" x14ac:dyDescent="0.25">
      <c r="B51" s="11" t="s">
        <v>2120</v>
      </c>
      <c r="C51" s="21" t="s">
        <v>139</v>
      </c>
      <c r="D51" s="11" t="s">
        <v>267</v>
      </c>
      <c r="E51" s="11" t="s">
        <v>466</v>
      </c>
      <c r="F51" s="13">
        <v>402000</v>
      </c>
      <c r="G51" s="13">
        <v>1978.04</v>
      </c>
      <c r="H51" s="13">
        <v>0.94</v>
      </c>
    </row>
    <row r="52" spans="2:8" x14ac:dyDescent="0.25">
      <c r="B52" s="11" t="s">
        <v>2116</v>
      </c>
      <c r="C52" s="21" t="s">
        <v>139</v>
      </c>
      <c r="D52" s="11" t="s">
        <v>388</v>
      </c>
      <c r="E52" s="11" t="s">
        <v>467</v>
      </c>
      <c r="F52" s="13">
        <v>184500</v>
      </c>
      <c r="G52" s="13">
        <v>1926.92</v>
      </c>
      <c r="H52" s="13">
        <v>0.91</v>
      </c>
    </row>
    <row r="53" spans="2:8" x14ac:dyDescent="0.25">
      <c r="B53" s="11" t="s">
        <v>2119</v>
      </c>
      <c r="C53" s="21" t="s">
        <v>139</v>
      </c>
      <c r="D53" s="11" t="s">
        <v>265</v>
      </c>
      <c r="E53" s="11" t="s">
        <v>266</v>
      </c>
      <c r="F53" s="13">
        <v>148000</v>
      </c>
      <c r="G53" s="13">
        <v>1889.22</v>
      </c>
      <c r="H53" s="13">
        <v>0.9</v>
      </c>
    </row>
    <row r="54" spans="2:8" x14ac:dyDescent="0.25">
      <c r="B54" s="11" t="s">
        <v>2123</v>
      </c>
      <c r="C54" s="21" t="s">
        <v>139</v>
      </c>
      <c r="D54" s="11" t="s">
        <v>474</v>
      </c>
      <c r="E54" s="11" t="s">
        <v>475</v>
      </c>
      <c r="F54" s="13">
        <v>100000</v>
      </c>
      <c r="G54" s="13">
        <v>1837</v>
      </c>
      <c r="H54" s="13">
        <v>0.87</v>
      </c>
    </row>
    <row r="55" spans="2:8" x14ac:dyDescent="0.25">
      <c r="B55" s="11" t="s">
        <v>2115</v>
      </c>
      <c r="C55" s="21" t="s">
        <v>139</v>
      </c>
      <c r="D55" s="11" t="s">
        <v>308</v>
      </c>
      <c r="E55" s="11" t="s">
        <v>468</v>
      </c>
      <c r="F55" s="13">
        <v>16600</v>
      </c>
      <c r="G55" s="13">
        <v>1826.63</v>
      </c>
      <c r="H55" s="13">
        <v>0.87</v>
      </c>
    </row>
    <row r="56" spans="2:8" x14ac:dyDescent="0.25">
      <c r="B56" s="11" t="s">
        <v>2112</v>
      </c>
      <c r="C56" s="21" t="s">
        <v>139</v>
      </c>
      <c r="D56" s="11" t="s">
        <v>285</v>
      </c>
      <c r="E56" s="11" t="s">
        <v>303</v>
      </c>
      <c r="F56" s="13">
        <v>306000</v>
      </c>
      <c r="G56" s="13">
        <v>1820.85</v>
      </c>
      <c r="H56" s="13">
        <v>0.86</v>
      </c>
    </row>
    <row r="57" spans="2:8" x14ac:dyDescent="0.25">
      <c r="B57" s="11" t="s">
        <v>2121</v>
      </c>
      <c r="C57" s="21" t="s">
        <v>139</v>
      </c>
      <c r="D57" s="11" t="s">
        <v>328</v>
      </c>
      <c r="E57" s="11" t="s">
        <v>469</v>
      </c>
      <c r="F57" s="13">
        <v>27000</v>
      </c>
      <c r="G57" s="13">
        <v>1812.35</v>
      </c>
      <c r="H57" s="13">
        <v>0.86</v>
      </c>
    </row>
    <row r="58" spans="2:8" x14ac:dyDescent="0.25">
      <c r="B58" s="11" t="s">
        <v>2122</v>
      </c>
      <c r="C58" s="21" t="s">
        <v>139</v>
      </c>
      <c r="D58" s="11" t="s">
        <v>293</v>
      </c>
      <c r="E58" s="11" t="s">
        <v>294</v>
      </c>
      <c r="F58" s="13">
        <v>4900</v>
      </c>
      <c r="G58" s="13">
        <v>1803.41</v>
      </c>
      <c r="H58" s="13">
        <v>0.86</v>
      </c>
    </row>
    <row r="59" spans="2:8" x14ac:dyDescent="0.25">
      <c r="B59" s="11" t="s">
        <v>2114</v>
      </c>
      <c r="C59" s="21" t="s">
        <v>139</v>
      </c>
      <c r="D59" s="11" t="s">
        <v>285</v>
      </c>
      <c r="E59" s="11" t="s">
        <v>470</v>
      </c>
      <c r="F59" s="13">
        <v>297000</v>
      </c>
      <c r="G59" s="13">
        <v>1798.93</v>
      </c>
      <c r="H59" s="13">
        <v>0.85</v>
      </c>
    </row>
    <row r="60" spans="2:8" x14ac:dyDescent="0.25">
      <c r="B60" s="11" t="s">
        <v>2113</v>
      </c>
      <c r="C60" s="21" t="s">
        <v>139</v>
      </c>
      <c r="D60" s="11" t="s">
        <v>271</v>
      </c>
      <c r="E60" s="11" t="s">
        <v>471</v>
      </c>
      <c r="F60" s="13">
        <v>145600</v>
      </c>
      <c r="G60" s="13">
        <v>1758.27</v>
      </c>
      <c r="H60" s="13">
        <v>0.83</v>
      </c>
    </row>
    <row r="61" spans="2:8" x14ac:dyDescent="0.25">
      <c r="B61" s="11" t="s">
        <v>2108</v>
      </c>
      <c r="C61" s="21" t="s">
        <v>139</v>
      </c>
      <c r="D61" s="11" t="s">
        <v>478</v>
      </c>
      <c r="E61" s="11" t="s">
        <v>479</v>
      </c>
      <c r="F61" s="13">
        <v>207000</v>
      </c>
      <c r="G61" s="13">
        <v>1737.87</v>
      </c>
      <c r="H61" s="13">
        <v>0.82</v>
      </c>
    </row>
    <row r="62" spans="2:8" x14ac:dyDescent="0.25">
      <c r="B62" s="11" t="s">
        <v>2104</v>
      </c>
      <c r="C62" s="21" t="s">
        <v>139</v>
      </c>
      <c r="D62" s="11" t="s">
        <v>417</v>
      </c>
      <c r="E62" s="11" t="s">
        <v>423</v>
      </c>
      <c r="F62" s="13">
        <v>14400</v>
      </c>
      <c r="G62" s="13">
        <v>1732.87</v>
      </c>
      <c r="H62" s="13">
        <v>0.82</v>
      </c>
    </row>
    <row r="63" spans="2:8" x14ac:dyDescent="0.25">
      <c r="B63" s="11" t="s">
        <v>2111</v>
      </c>
      <c r="C63" s="21" t="s">
        <v>139</v>
      </c>
      <c r="D63" s="11" t="s">
        <v>254</v>
      </c>
      <c r="E63" s="11" t="s">
        <v>473</v>
      </c>
      <c r="F63" s="13">
        <v>590000</v>
      </c>
      <c r="G63" s="13">
        <v>1720.74</v>
      </c>
      <c r="H63" s="13">
        <v>0.82</v>
      </c>
    </row>
    <row r="64" spans="2:8" x14ac:dyDescent="0.25">
      <c r="B64" s="11" t="s">
        <v>2117</v>
      </c>
      <c r="C64" s="21" t="s">
        <v>139</v>
      </c>
      <c r="D64" s="11" t="s">
        <v>283</v>
      </c>
      <c r="E64" s="11" t="s">
        <v>477</v>
      </c>
      <c r="F64" s="13">
        <v>53000</v>
      </c>
      <c r="G64" s="13">
        <v>1674.24</v>
      </c>
      <c r="H64" s="13">
        <v>0.79</v>
      </c>
    </row>
    <row r="65" spans="2:8" x14ac:dyDescent="0.25">
      <c r="B65" s="11" t="s">
        <v>2109</v>
      </c>
      <c r="C65" s="21" t="s">
        <v>139</v>
      </c>
      <c r="D65" s="11" t="s">
        <v>325</v>
      </c>
      <c r="E65" s="11" t="s">
        <v>472</v>
      </c>
      <c r="F65" s="13">
        <v>158190</v>
      </c>
      <c r="G65" s="13">
        <v>1577.71</v>
      </c>
      <c r="H65" s="13">
        <v>0.75</v>
      </c>
    </row>
    <row r="66" spans="2:8" x14ac:dyDescent="0.25">
      <c r="B66" s="11" t="s">
        <v>2105</v>
      </c>
      <c r="C66" s="21" t="s">
        <v>139</v>
      </c>
      <c r="D66" s="11" t="s">
        <v>245</v>
      </c>
      <c r="E66" s="11" t="s">
        <v>476</v>
      </c>
      <c r="F66" s="13">
        <v>1620000</v>
      </c>
      <c r="G66" s="13">
        <v>1573.99</v>
      </c>
      <c r="H66" s="13">
        <v>0.75</v>
      </c>
    </row>
    <row r="67" spans="2:8" x14ac:dyDescent="0.25">
      <c r="B67" s="11" t="s">
        <v>480</v>
      </c>
      <c r="C67" s="21" t="s">
        <v>139</v>
      </c>
      <c r="D67" s="11" t="s">
        <v>276</v>
      </c>
      <c r="E67" s="11" t="s">
        <v>481</v>
      </c>
      <c r="F67" s="13">
        <v>425000</v>
      </c>
      <c r="G67" s="13">
        <v>1522.14</v>
      </c>
      <c r="H67" s="13">
        <v>0.72</v>
      </c>
    </row>
    <row r="68" spans="2:8" x14ac:dyDescent="0.25">
      <c r="B68" s="11" t="s">
        <v>2742</v>
      </c>
      <c r="C68" s="21" t="s">
        <v>139</v>
      </c>
      <c r="D68" s="11" t="s">
        <v>140</v>
      </c>
      <c r="E68" s="11" t="s">
        <v>482</v>
      </c>
      <c r="F68" s="13">
        <v>243000</v>
      </c>
      <c r="G68" s="13">
        <v>1439.65</v>
      </c>
      <c r="H68" s="13">
        <v>0.68</v>
      </c>
    </row>
    <row r="69" spans="2:8" x14ac:dyDescent="0.25">
      <c r="B69" s="11" t="s">
        <v>2106</v>
      </c>
      <c r="C69" s="21" t="s">
        <v>139</v>
      </c>
      <c r="D69" s="11" t="s">
        <v>332</v>
      </c>
      <c r="E69" s="11" t="s">
        <v>483</v>
      </c>
      <c r="F69" s="13">
        <v>241500</v>
      </c>
      <c r="G69" s="13">
        <v>1417.36</v>
      </c>
      <c r="H69" s="13">
        <v>0.67</v>
      </c>
    </row>
    <row r="70" spans="2:8" x14ac:dyDescent="0.25">
      <c r="B70" s="11" t="s">
        <v>2107</v>
      </c>
      <c r="C70" s="21" t="s">
        <v>139</v>
      </c>
      <c r="D70" s="11" t="s">
        <v>254</v>
      </c>
      <c r="E70" s="11" t="s">
        <v>490</v>
      </c>
      <c r="F70" s="13">
        <v>30000</v>
      </c>
      <c r="G70" s="13">
        <v>1356.53</v>
      </c>
      <c r="H70" s="13">
        <v>0.64</v>
      </c>
    </row>
    <row r="71" spans="2:8" x14ac:dyDescent="0.25">
      <c r="B71" s="17" t="s">
        <v>151</v>
      </c>
      <c r="C71" s="25"/>
      <c r="D71" s="17"/>
      <c r="E71" s="17"/>
      <c r="F71" s="23"/>
      <c r="G71" s="23">
        <f>SUM(G12:G70)</f>
        <v>173706.34</v>
      </c>
      <c r="H71" s="23">
        <f>SUM(H12:H70)</f>
        <v>82.409999999999968</v>
      </c>
    </row>
    <row r="72" spans="2:8" x14ac:dyDescent="0.25">
      <c r="B72" s="37" t="s">
        <v>133</v>
      </c>
      <c r="C72" s="38" t="s">
        <v>134</v>
      </c>
      <c r="D72" s="37" t="s">
        <v>213</v>
      </c>
      <c r="E72" s="37" t="s">
        <v>136</v>
      </c>
      <c r="F72" s="36" t="s">
        <v>145</v>
      </c>
      <c r="G72" s="36" t="s">
        <v>146</v>
      </c>
      <c r="H72" s="36" t="s">
        <v>147</v>
      </c>
    </row>
    <row r="73" spans="2:8" x14ac:dyDescent="0.25">
      <c r="B73" s="17" t="s">
        <v>214</v>
      </c>
    </row>
    <row r="74" spans="2:8" x14ac:dyDescent="0.25">
      <c r="B74" s="17" t="s">
        <v>138</v>
      </c>
    </row>
    <row r="75" spans="2:8" x14ac:dyDescent="0.25">
      <c r="B75" s="17" t="s">
        <v>491</v>
      </c>
    </row>
    <row r="76" spans="2:8" x14ac:dyDescent="0.25">
      <c r="B76" s="11" t="s">
        <v>492</v>
      </c>
      <c r="C76" s="21">
        <v>6.98</v>
      </c>
      <c r="D76" s="11" t="s">
        <v>493</v>
      </c>
      <c r="E76" s="11" t="s">
        <v>494</v>
      </c>
      <c r="F76" s="13">
        <v>3000000</v>
      </c>
      <c r="G76" s="13">
        <v>3031.86</v>
      </c>
      <c r="H76" s="13">
        <v>1.44</v>
      </c>
    </row>
    <row r="77" spans="2:8" x14ac:dyDescent="0.25">
      <c r="B77" s="11" t="s">
        <v>495</v>
      </c>
      <c r="C77" s="21">
        <v>6.98</v>
      </c>
      <c r="D77" s="11" t="s">
        <v>493</v>
      </c>
      <c r="E77" s="11" t="s">
        <v>496</v>
      </c>
      <c r="F77" s="13">
        <v>3000000</v>
      </c>
      <c r="G77" s="13">
        <v>3013.96</v>
      </c>
      <c r="H77" s="13">
        <v>1.43</v>
      </c>
    </row>
    <row r="78" spans="2:8" x14ac:dyDescent="0.25">
      <c r="B78" s="11" t="s">
        <v>497</v>
      </c>
      <c r="C78" s="21">
        <v>7.06</v>
      </c>
      <c r="D78" s="11" t="s">
        <v>493</v>
      </c>
      <c r="E78" s="11" t="s">
        <v>498</v>
      </c>
      <c r="F78" s="13">
        <v>2000000</v>
      </c>
      <c r="G78" s="13">
        <v>1975.85</v>
      </c>
      <c r="H78" s="13">
        <v>0.94</v>
      </c>
    </row>
    <row r="79" spans="2:8" x14ac:dyDescent="0.25">
      <c r="B79" s="11" t="s">
        <v>499</v>
      </c>
      <c r="C79" s="21">
        <v>7.04</v>
      </c>
      <c r="D79" s="11" t="s">
        <v>493</v>
      </c>
      <c r="E79" s="11" t="s">
        <v>500</v>
      </c>
      <c r="F79" s="13">
        <v>1162900</v>
      </c>
      <c r="G79" s="13">
        <v>1103.2</v>
      </c>
      <c r="H79" s="13">
        <v>0.52</v>
      </c>
    </row>
    <row r="80" spans="2:8" x14ac:dyDescent="0.25">
      <c r="B80" s="11" t="s">
        <v>501</v>
      </c>
      <c r="C80" s="21">
        <v>7.05</v>
      </c>
      <c r="D80" s="11" t="s">
        <v>493</v>
      </c>
      <c r="E80" s="11" t="s">
        <v>502</v>
      </c>
      <c r="F80" s="13">
        <v>1000000</v>
      </c>
      <c r="G80" s="13">
        <v>1037</v>
      </c>
      <c r="H80" s="13">
        <v>0.49</v>
      </c>
    </row>
    <row r="81" spans="2:8" x14ac:dyDescent="0.25">
      <c r="B81" s="11" t="s">
        <v>503</v>
      </c>
      <c r="C81" s="21">
        <v>7</v>
      </c>
      <c r="D81" s="11" t="s">
        <v>493</v>
      </c>
      <c r="E81" s="11" t="s">
        <v>504</v>
      </c>
      <c r="F81" s="13">
        <v>200000</v>
      </c>
      <c r="G81" s="13">
        <v>201.97</v>
      </c>
      <c r="H81" s="13">
        <v>0.1</v>
      </c>
    </row>
    <row r="82" spans="2:8" x14ac:dyDescent="0.25">
      <c r="B82" s="17" t="s">
        <v>505</v>
      </c>
      <c r="C82" s="25"/>
      <c r="D82" s="17"/>
      <c r="E82" s="17"/>
      <c r="F82" s="23"/>
      <c r="G82" s="23">
        <f>SUM(G72:G81)</f>
        <v>10363.84</v>
      </c>
      <c r="H82" s="23">
        <f>SUM(H72:H81)</f>
        <v>4.92</v>
      </c>
    </row>
    <row r="83" spans="2:8" x14ac:dyDescent="0.25">
      <c r="B83" s="17" t="s">
        <v>506</v>
      </c>
    </row>
    <row r="84" spans="2:8" x14ac:dyDescent="0.25">
      <c r="B84" s="11" t="s">
        <v>2743</v>
      </c>
      <c r="C84" s="21">
        <v>7.71</v>
      </c>
      <c r="D84" s="11" t="s">
        <v>507</v>
      </c>
      <c r="E84" s="11" t="s">
        <v>508</v>
      </c>
      <c r="F84" s="13">
        <v>2500</v>
      </c>
      <c r="G84" s="13">
        <v>2513.0700000000002</v>
      </c>
      <c r="H84" s="13">
        <v>1.19</v>
      </c>
    </row>
    <row r="85" spans="2:8" x14ac:dyDescent="0.25">
      <c r="B85" s="11" t="s">
        <v>509</v>
      </c>
      <c r="C85" s="21">
        <v>7.98</v>
      </c>
      <c r="D85" s="11" t="s">
        <v>507</v>
      </c>
      <c r="E85" s="11" t="s">
        <v>510</v>
      </c>
      <c r="F85" s="13">
        <v>220</v>
      </c>
      <c r="G85" s="13">
        <v>2185.06</v>
      </c>
      <c r="H85" s="13">
        <v>1.04</v>
      </c>
    </row>
    <row r="86" spans="2:8" x14ac:dyDescent="0.25">
      <c r="B86" s="11" t="s">
        <v>2036</v>
      </c>
      <c r="C86" s="21">
        <v>7.98</v>
      </c>
      <c r="D86" s="11" t="s">
        <v>507</v>
      </c>
      <c r="E86" s="11" t="s">
        <v>511</v>
      </c>
      <c r="F86" s="13">
        <v>150</v>
      </c>
      <c r="G86" s="13">
        <v>1452.42</v>
      </c>
      <c r="H86" s="13">
        <v>0.69</v>
      </c>
    </row>
    <row r="87" spans="2:8" x14ac:dyDescent="0.25">
      <c r="B87" s="11" t="s">
        <v>2565</v>
      </c>
      <c r="C87" s="21">
        <v>7.8</v>
      </c>
      <c r="D87" s="11" t="s">
        <v>507</v>
      </c>
      <c r="E87" s="11" t="s">
        <v>512</v>
      </c>
      <c r="F87" s="13">
        <v>160</v>
      </c>
      <c r="G87" s="13">
        <v>1370.56</v>
      </c>
      <c r="H87" s="13">
        <v>0.65</v>
      </c>
    </row>
    <row r="88" spans="2:8" x14ac:dyDescent="0.25">
      <c r="B88" s="11" t="s">
        <v>1824</v>
      </c>
      <c r="C88" s="21">
        <v>7.8</v>
      </c>
      <c r="D88" s="11" t="s">
        <v>507</v>
      </c>
      <c r="E88" s="11" t="s">
        <v>513</v>
      </c>
      <c r="F88" s="13">
        <v>120</v>
      </c>
      <c r="G88" s="13">
        <v>1038.32</v>
      </c>
      <c r="H88" s="13">
        <v>0.49</v>
      </c>
    </row>
    <row r="89" spans="2:8" x14ac:dyDescent="0.25">
      <c r="B89" s="11" t="s">
        <v>2568</v>
      </c>
      <c r="C89" s="21">
        <v>7.8</v>
      </c>
      <c r="D89" s="11" t="s">
        <v>507</v>
      </c>
      <c r="E89" s="11" t="s">
        <v>514</v>
      </c>
      <c r="F89" s="13">
        <v>110</v>
      </c>
      <c r="G89" s="13">
        <v>929.19</v>
      </c>
      <c r="H89" s="13">
        <v>0.44</v>
      </c>
    </row>
    <row r="90" spans="2:8" x14ac:dyDescent="0.25">
      <c r="B90" s="11" t="s">
        <v>515</v>
      </c>
      <c r="C90" s="21">
        <v>7.48</v>
      </c>
      <c r="D90" s="11" t="s">
        <v>507</v>
      </c>
      <c r="E90" s="11" t="s">
        <v>516</v>
      </c>
      <c r="F90" s="13">
        <v>50</v>
      </c>
      <c r="G90" s="13">
        <v>499.25</v>
      </c>
      <c r="H90" s="13">
        <v>0.24</v>
      </c>
    </row>
    <row r="91" spans="2:8" x14ac:dyDescent="0.25">
      <c r="B91" s="11" t="s">
        <v>2097</v>
      </c>
      <c r="C91" s="21">
        <v>8.68</v>
      </c>
      <c r="D91" s="11" t="s">
        <v>517</v>
      </c>
      <c r="E91" s="11" t="s">
        <v>518</v>
      </c>
      <c r="F91" s="13">
        <v>50</v>
      </c>
      <c r="G91" s="13">
        <v>499.05</v>
      </c>
      <c r="H91" s="13">
        <v>0.24</v>
      </c>
    </row>
    <row r="92" spans="2:8" x14ac:dyDescent="0.25">
      <c r="B92" s="11" t="s">
        <v>2744</v>
      </c>
      <c r="C92" s="21">
        <v>7.57</v>
      </c>
      <c r="D92" s="11" t="s">
        <v>519</v>
      </c>
      <c r="E92" s="11" t="s">
        <v>520</v>
      </c>
      <c r="F92" s="13">
        <v>250</v>
      </c>
      <c r="G92" s="13">
        <v>496.5</v>
      </c>
      <c r="H92" s="13">
        <v>0.24</v>
      </c>
    </row>
    <row r="93" spans="2:8" x14ac:dyDescent="0.25">
      <c r="B93" s="11" t="s">
        <v>2745</v>
      </c>
      <c r="C93" s="21">
        <v>7.49</v>
      </c>
      <c r="D93" s="11" t="s">
        <v>519</v>
      </c>
      <c r="E93" s="11" t="s">
        <v>521</v>
      </c>
      <c r="F93" s="13">
        <v>250</v>
      </c>
      <c r="G93" s="13">
        <v>492.99</v>
      </c>
      <c r="H93" s="13">
        <v>0.23</v>
      </c>
    </row>
    <row r="94" spans="2:8" x14ac:dyDescent="0.25">
      <c r="B94" s="11" t="s">
        <v>2746</v>
      </c>
      <c r="C94" s="21">
        <v>7.8</v>
      </c>
      <c r="D94" s="11" t="s">
        <v>507</v>
      </c>
      <c r="E94" s="11" t="s">
        <v>522</v>
      </c>
      <c r="F94" s="13">
        <v>10</v>
      </c>
      <c r="G94" s="13">
        <v>78.5</v>
      </c>
      <c r="H94" s="13">
        <v>0.04</v>
      </c>
    </row>
    <row r="95" spans="2:8" x14ac:dyDescent="0.25">
      <c r="B95" s="17" t="s">
        <v>523</v>
      </c>
      <c r="C95" s="25"/>
      <c r="D95" s="17"/>
      <c r="E95" s="17"/>
      <c r="F95" s="23"/>
      <c r="G95" s="23">
        <f>SUM(G83:G94)</f>
        <v>11554.91</v>
      </c>
      <c r="H95" s="23">
        <f>SUM(H83:H94)</f>
        <v>5.4900000000000011</v>
      </c>
    </row>
    <row r="96" spans="2:8" x14ac:dyDescent="0.25">
      <c r="B96" s="17" t="s">
        <v>524</v>
      </c>
      <c r="C96" s="25"/>
      <c r="D96" s="17"/>
      <c r="E96" s="17"/>
      <c r="F96" s="23"/>
      <c r="G96" s="23">
        <v>312.63</v>
      </c>
      <c r="H96" s="23">
        <v>0.15</v>
      </c>
    </row>
    <row r="97" spans="2:8" x14ac:dyDescent="0.25">
      <c r="B97" s="17" t="s">
        <v>153</v>
      </c>
      <c r="C97" s="25"/>
      <c r="D97" s="17"/>
      <c r="E97" s="17"/>
      <c r="F97" s="23"/>
      <c r="G97" s="23">
        <v>195937.72</v>
      </c>
      <c r="H97" s="23">
        <v>92.97</v>
      </c>
    </row>
    <row r="98" spans="2:8" x14ac:dyDescent="0.25">
      <c r="B98" s="17" t="s">
        <v>226</v>
      </c>
      <c r="C98" s="25"/>
      <c r="D98" s="17"/>
      <c r="E98" s="17"/>
      <c r="F98" s="23"/>
      <c r="G98" s="23">
        <v>14789.087832800002</v>
      </c>
      <c r="H98" s="23">
        <v>7.0300000000000011</v>
      </c>
    </row>
    <row r="99" spans="2:8" x14ac:dyDescent="0.25">
      <c r="B99" s="17" t="s">
        <v>155</v>
      </c>
      <c r="C99" s="25"/>
      <c r="D99" s="17"/>
      <c r="E99" s="17"/>
      <c r="F99" s="23"/>
      <c r="G99" s="23">
        <v>210726.8078328</v>
      </c>
      <c r="H99" s="23">
        <v>100</v>
      </c>
    </row>
    <row r="100" spans="2:8" x14ac:dyDescent="0.25">
      <c r="B100" s="11" t="s">
        <v>156</v>
      </c>
    </row>
    <row r="101" spans="2:8" x14ac:dyDescent="0.25">
      <c r="B101" s="17" t="s">
        <v>157</v>
      </c>
    </row>
    <row r="102" spans="2:8" x14ac:dyDescent="0.25">
      <c r="B102" s="17" t="s">
        <v>158</v>
      </c>
      <c r="C102" s="21" t="s">
        <v>159</v>
      </c>
    </row>
    <row r="103" spans="2:8" x14ac:dyDescent="0.25">
      <c r="B103" s="17" t="s">
        <v>162</v>
      </c>
      <c r="C103" s="21" t="s">
        <v>161</v>
      </c>
    </row>
    <row r="104" spans="2:8" x14ac:dyDescent="0.25">
      <c r="B104" s="17" t="s">
        <v>163</v>
      </c>
      <c r="C104" s="21" t="s">
        <v>161</v>
      </c>
    </row>
    <row r="105" spans="2:8" x14ac:dyDescent="0.25">
      <c r="B105" s="17" t="s">
        <v>164</v>
      </c>
      <c r="C105" s="21" t="s">
        <v>165</v>
      </c>
    </row>
    <row r="106" spans="2:8" x14ac:dyDescent="0.25">
      <c r="B106" s="17" t="s">
        <v>525</v>
      </c>
      <c r="C106" s="25"/>
    </row>
    <row r="107" spans="2:8" x14ac:dyDescent="0.25">
      <c r="B107" s="17" t="s">
        <v>526</v>
      </c>
      <c r="C107" s="25"/>
    </row>
    <row r="108" spans="2:8" x14ac:dyDescent="0.25">
      <c r="B108" s="17" t="s">
        <v>527</v>
      </c>
      <c r="C108" s="25"/>
    </row>
    <row r="109" spans="2:8" x14ac:dyDescent="0.25">
      <c r="B109" s="17" t="s">
        <v>528</v>
      </c>
      <c r="C109" s="25"/>
    </row>
    <row r="110" spans="2:8" x14ac:dyDescent="0.25">
      <c r="B110" s="17" t="s">
        <v>1548</v>
      </c>
      <c r="C110" s="25"/>
    </row>
    <row r="111" spans="2:8" x14ac:dyDescent="0.25">
      <c r="B111" s="11" t="s">
        <v>170</v>
      </c>
    </row>
    <row r="112" spans="2:8" x14ac:dyDescent="0.25">
      <c r="B112" s="11" t="s">
        <v>228</v>
      </c>
    </row>
    <row r="115" spans="2:4" x14ac:dyDescent="0.25">
      <c r="B115" s="8" t="s">
        <v>229</v>
      </c>
      <c r="C115" s="9"/>
    </row>
    <row r="116" spans="2:4" ht="30" x14ac:dyDescent="0.25">
      <c r="B116" s="8" t="s">
        <v>230</v>
      </c>
      <c r="C116" s="10" t="s">
        <v>231</v>
      </c>
    </row>
    <row r="117" spans="2:4" x14ac:dyDescent="0.25">
      <c r="B117" s="3" t="s">
        <v>232</v>
      </c>
      <c r="C117" s="4"/>
    </row>
    <row r="118" spans="2:4" x14ac:dyDescent="0.25">
      <c r="B118" s="3" t="s">
        <v>233</v>
      </c>
      <c r="C118" s="4"/>
    </row>
    <row r="119" spans="2:4" x14ac:dyDescent="0.25">
      <c r="B119" s="3" t="s">
        <v>234</v>
      </c>
      <c r="C119" s="4"/>
    </row>
    <row r="120" spans="2:4" x14ac:dyDescent="0.25">
      <c r="B120" s="3" t="s">
        <v>235</v>
      </c>
      <c r="C120" s="4"/>
    </row>
    <row r="121" spans="2:4" x14ac:dyDescent="0.25">
      <c r="B121" s="3" t="s">
        <v>236</v>
      </c>
      <c r="C121" s="4"/>
    </row>
    <row r="122" spans="2:4" x14ac:dyDescent="0.25">
      <c r="B122" s="3" t="s">
        <v>237</v>
      </c>
      <c r="C122" s="4"/>
    </row>
    <row r="123" spans="2:4" x14ac:dyDescent="0.25">
      <c r="B123" s="8" t="s">
        <v>238</v>
      </c>
      <c r="C123" s="9"/>
    </row>
    <row r="125" spans="2:4" x14ac:dyDescent="0.25">
      <c r="B125" s="3" t="s">
        <v>171</v>
      </c>
      <c r="C125" s="4"/>
      <c r="D125" s="3"/>
    </row>
    <row r="126" spans="2:4" ht="30" x14ac:dyDescent="0.25">
      <c r="B126" s="6" t="s">
        <v>172</v>
      </c>
      <c r="C126" s="5" t="s">
        <v>173</v>
      </c>
      <c r="D126" s="6" t="s">
        <v>174</v>
      </c>
    </row>
    <row r="127" spans="2:4" x14ac:dyDescent="0.25">
      <c r="B127" s="3" t="s">
        <v>161</v>
      </c>
      <c r="C127" s="4" t="s">
        <v>161</v>
      </c>
      <c r="D127" s="3" t="s">
        <v>161</v>
      </c>
    </row>
    <row r="129" spans="2:7" x14ac:dyDescent="0.25">
      <c r="B129" s="8" t="s">
        <v>175</v>
      </c>
      <c r="C129" s="33">
        <v>45473</v>
      </c>
      <c r="D129" s="3"/>
      <c r="E129" s="26"/>
      <c r="F129" s="32"/>
    </row>
    <row r="130" spans="2:7" x14ac:dyDescent="0.25">
      <c r="B130" s="8" t="s">
        <v>176</v>
      </c>
      <c r="C130" s="9" t="s">
        <v>177</v>
      </c>
      <c r="D130" s="8" t="s">
        <v>178</v>
      </c>
      <c r="E130" s="27" t="s">
        <v>179</v>
      </c>
      <c r="F130" s="24" t="s">
        <v>180</v>
      </c>
      <c r="G130" s="23"/>
    </row>
    <row r="131" spans="2:7" x14ac:dyDescent="0.25">
      <c r="B131" s="30" t="s">
        <v>161</v>
      </c>
      <c r="C131" s="31" t="s">
        <v>161</v>
      </c>
      <c r="D131" s="30" t="s">
        <v>161</v>
      </c>
      <c r="E131" s="29" t="s">
        <v>161</v>
      </c>
      <c r="F131" s="28" t="s">
        <v>161</v>
      </c>
    </row>
    <row r="134" spans="2:7" x14ac:dyDescent="0.25">
      <c r="B134" s="17" t="s">
        <v>181</v>
      </c>
    </row>
    <row r="135" spans="2:7" x14ac:dyDescent="0.25">
      <c r="B135" s="17"/>
    </row>
    <row r="136" spans="2:7" x14ac:dyDescent="0.25">
      <c r="B136" s="17" t="s">
        <v>182</v>
      </c>
    </row>
    <row r="137" spans="2:7" x14ac:dyDescent="0.25">
      <c r="B137" s="8" t="s">
        <v>183</v>
      </c>
      <c r="C137" s="9" t="s">
        <v>184</v>
      </c>
      <c r="D137" s="17"/>
    </row>
    <row r="138" spans="2:7" x14ac:dyDescent="0.25">
      <c r="B138" s="3" t="s">
        <v>161</v>
      </c>
      <c r="C138" s="4" t="s">
        <v>161</v>
      </c>
    </row>
    <row r="140" spans="2:7" x14ac:dyDescent="0.25">
      <c r="B140" s="8" t="s">
        <v>185</v>
      </c>
      <c r="C140" s="9" t="s">
        <v>184</v>
      </c>
    </row>
    <row r="141" spans="2:7" x14ac:dyDescent="0.25">
      <c r="B141" s="3" t="s">
        <v>161</v>
      </c>
      <c r="C141" s="4" t="s">
        <v>161</v>
      </c>
    </row>
    <row r="143" spans="2:7" x14ac:dyDescent="0.25">
      <c r="B143" s="8" t="s">
        <v>161</v>
      </c>
      <c r="C143" s="9" t="s">
        <v>161</v>
      </c>
    </row>
    <row r="144" spans="2:7" x14ac:dyDescent="0.25">
      <c r="B144" s="3" t="s">
        <v>161</v>
      </c>
      <c r="C144" s="4" t="s">
        <v>161</v>
      </c>
    </row>
    <row r="146" spans="2:7" x14ac:dyDescent="0.25">
      <c r="B146" s="27" t="s">
        <v>186</v>
      </c>
      <c r="C146" s="9" t="s">
        <v>187</v>
      </c>
    </row>
    <row r="147" spans="2:7" x14ac:dyDescent="0.25">
      <c r="B147" s="26" t="s">
        <v>161</v>
      </c>
      <c r="C147" s="4" t="s">
        <v>161</v>
      </c>
    </row>
    <row r="149" spans="2:7" x14ac:dyDescent="0.25">
      <c r="B149" s="8" t="s">
        <v>188</v>
      </c>
      <c r="C149" s="9" t="s">
        <v>161</v>
      </c>
    </row>
    <row r="151" spans="2:7" x14ac:dyDescent="0.25">
      <c r="B151" s="8" t="s">
        <v>189</v>
      </c>
      <c r="C151" s="33">
        <v>45473</v>
      </c>
      <c r="D151" s="3"/>
      <c r="E151" s="26"/>
      <c r="F151" s="32"/>
    </row>
    <row r="152" spans="2:7" x14ac:dyDescent="0.25">
      <c r="B152" s="8" t="s">
        <v>176</v>
      </c>
      <c r="C152" s="9" t="s">
        <v>177</v>
      </c>
      <c r="D152" s="8" t="s">
        <v>178</v>
      </c>
      <c r="E152" s="27" t="s">
        <v>179</v>
      </c>
      <c r="F152" s="24" t="s">
        <v>180</v>
      </c>
      <c r="G152" s="23"/>
    </row>
    <row r="153" spans="2:7" x14ac:dyDescent="0.25">
      <c r="B153" s="30" t="s">
        <v>161</v>
      </c>
      <c r="C153" s="31" t="s">
        <v>161</v>
      </c>
      <c r="D153" s="30" t="s">
        <v>161</v>
      </c>
      <c r="E153" s="29" t="s">
        <v>161</v>
      </c>
      <c r="F153" s="28" t="s">
        <v>161</v>
      </c>
    </row>
    <row r="154" spans="2:7" x14ac:dyDescent="0.25">
      <c r="B154" s="17" t="s">
        <v>181</v>
      </c>
    </row>
    <row r="155" spans="2:7" x14ac:dyDescent="0.25">
      <c r="B155" s="17"/>
    </row>
    <row r="156" spans="2:7" x14ac:dyDescent="0.25">
      <c r="B156" s="17" t="s">
        <v>182</v>
      </c>
    </row>
    <row r="157" spans="2:7" x14ac:dyDescent="0.25">
      <c r="B157" s="8" t="s">
        <v>183</v>
      </c>
      <c r="C157" s="9" t="s">
        <v>184</v>
      </c>
      <c r="D157" s="17"/>
    </row>
    <row r="158" spans="2:7" x14ac:dyDescent="0.25">
      <c r="B158" s="3" t="s">
        <v>161</v>
      </c>
      <c r="C158" s="4" t="s">
        <v>161</v>
      </c>
    </row>
    <row r="160" spans="2:7" x14ac:dyDescent="0.25">
      <c r="B160" s="8" t="s">
        <v>185</v>
      </c>
      <c r="C160" s="9" t="s">
        <v>184</v>
      </c>
    </row>
    <row r="161" spans="2:6" x14ac:dyDescent="0.25">
      <c r="B161" s="3" t="s">
        <v>161</v>
      </c>
      <c r="C161" s="4" t="s">
        <v>161</v>
      </c>
    </row>
    <row r="163" spans="2:6" x14ac:dyDescent="0.25">
      <c r="B163" s="8" t="s">
        <v>161</v>
      </c>
      <c r="C163" s="9" t="s">
        <v>161</v>
      </c>
    </row>
    <row r="164" spans="2:6" x14ac:dyDescent="0.25">
      <c r="B164" s="3" t="s">
        <v>161</v>
      </c>
      <c r="C164" s="4" t="s">
        <v>161</v>
      </c>
    </row>
    <row r="166" spans="2:6" x14ac:dyDescent="0.25">
      <c r="B166" s="27" t="s">
        <v>186</v>
      </c>
      <c r="C166" s="9" t="s">
        <v>187</v>
      </c>
    </row>
    <row r="167" spans="2:6" x14ac:dyDescent="0.25">
      <c r="B167" s="26" t="s">
        <v>161</v>
      </c>
      <c r="C167" s="4" t="s">
        <v>161</v>
      </c>
    </row>
    <row r="169" spans="2:6" x14ac:dyDescent="0.25">
      <c r="B169" s="8" t="s">
        <v>188</v>
      </c>
      <c r="C169" s="9" t="s">
        <v>161</v>
      </c>
    </row>
    <row r="172" spans="2:6" x14ac:dyDescent="0.25">
      <c r="B172" s="17" t="s">
        <v>190</v>
      </c>
    </row>
    <row r="174" spans="2:6" x14ac:dyDescent="0.25">
      <c r="B174" s="8" t="s">
        <v>176</v>
      </c>
      <c r="C174" s="9" t="s">
        <v>191</v>
      </c>
      <c r="D174" s="8" t="s">
        <v>192</v>
      </c>
      <c r="E174" s="8" t="s">
        <v>193</v>
      </c>
      <c r="F174" s="23"/>
    </row>
    <row r="175" spans="2:6" x14ac:dyDescent="0.25">
      <c r="B175" s="3" t="s">
        <v>161</v>
      </c>
      <c r="C175" s="4" t="s">
        <v>161</v>
      </c>
      <c r="D175" s="3" t="s">
        <v>161</v>
      </c>
      <c r="E175" s="3" t="s">
        <v>161</v>
      </c>
    </row>
    <row r="178" spans="2:80" x14ac:dyDescent="0.25">
      <c r="B178" s="17" t="s">
        <v>194</v>
      </c>
      <c r="C178" s="25" t="s">
        <v>161</v>
      </c>
      <c r="D178" s="17"/>
      <c r="E178" s="17"/>
      <c r="F178" s="23"/>
      <c r="G178" s="23"/>
      <c r="H178" s="23"/>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row>
    <row r="180" spans="2:80" x14ac:dyDescent="0.25">
      <c r="B180" s="17" t="s">
        <v>195</v>
      </c>
    </row>
    <row r="182" spans="2:80" x14ac:dyDescent="0.25">
      <c r="B182" s="8" t="s">
        <v>196</v>
      </c>
      <c r="C182" s="9" t="s">
        <v>184</v>
      </c>
      <c r="D182" s="17"/>
    </row>
    <row r="183" spans="2:80" x14ac:dyDescent="0.25">
      <c r="B183" s="3" t="s">
        <v>161</v>
      </c>
      <c r="C183" s="4" t="s">
        <v>161</v>
      </c>
    </row>
    <row r="186" spans="2:80" x14ac:dyDescent="0.25">
      <c r="B186" s="8" t="s">
        <v>197</v>
      </c>
      <c r="C186" s="9" t="s">
        <v>198</v>
      </c>
      <c r="D186" s="17"/>
    </row>
    <row r="187" spans="2:80" x14ac:dyDescent="0.25">
      <c r="B187" s="3" t="s">
        <v>161</v>
      </c>
      <c r="C187" s="4" t="s">
        <v>161</v>
      </c>
    </row>
    <row r="190" spans="2:80" x14ac:dyDescent="0.25">
      <c r="B190" s="17" t="s">
        <v>199</v>
      </c>
    </row>
    <row r="193" spans="2:80" x14ac:dyDescent="0.25">
      <c r="B193" s="17" t="s">
        <v>200</v>
      </c>
    </row>
    <row r="195" spans="2:80" x14ac:dyDescent="0.25">
      <c r="B195" s="8" t="s">
        <v>176</v>
      </c>
      <c r="C195" s="9" t="s">
        <v>201</v>
      </c>
      <c r="D195" s="8" t="s">
        <v>191</v>
      </c>
      <c r="E195" s="8" t="s">
        <v>192</v>
      </c>
      <c r="F195" s="24" t="s">
        <v>193</v>
      </c>
      <c r="G195" s="23"/>
    </row>
    <row r="196" spans="2:80" x14ac:dyDescent="0.25">
      <c r="B196" s="3" t="s">
        <v>161</v>
      </c>
      <c r="C196" s="4" t="s">
        <v>161</v>
      </c>
      <c r="D196" s="3" t="s">
        <v>161</v>
      </c>
      <c r="E196" s="3" t="s">
        <v>161</v>
      </c>
      <c r="F196" s="22" t="s">
        <v>161</v>
      </c>
    </row>
    <row r="199" spans="2:80" x14ac:dyDescent="0.25">
      <c r="B199" s="17" t="s">
        <v>194</v>
      </c>
      <c r="C199" s="25" t="s">
        <v>161</v>
      </c>
      <c r="D199" s="17"/>
      <c r="E199" s="17"/>
      <c r="F199" s="23"/>
      <c r="G199" s="23"/>
      <c r="H199" s="23"/>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row>
    <row r="201" spans="2:80" x14ac:dyDescent="0.25">
      <c r="B201" s="17" t="s">
        <v>195</v>
      </c>
    </row>
    <row r="203" spans="2:80" x14ac:dyDescent="0.25">
      <c r="B203" s="8" t="s">
        <v>196</v>
      </c>
      <c r="C203" s="9" t="s">
        <v>184</v>
      </c>
      <c r="D203" s="17"/>
    </row>
    <row r="204" spans="2:80" x14ac:dyDescent="0.25">
      <c r="B204" s="3" t="s">
        <v>161</v>
      </c>
      <c r="C204" s="4" t="s">
        <v>161</v>
      </c>
    </row>
    <row r="207" spans="2:80" x14ac:dyDescent="0.25">
      <c r="B207" s="8" t="s">
        <v>197</v>
      </c>
      <c r="C207" s="9" t="s">
        <v>198</v>
      </c>
      <c r="D207" s="17"/>
    </row>
    <row r="208" spans="2:80" x14ac:dyDescent="0.25">
      <c r="B208" s="3" t="s">
        <v>161</v>
      </c>
      <c r="C208" s="4" t="s">
        <v>161</v>
      </c>
    </row>
    <row r="211" spans="2:7" x14ac:dyDescent="0.25">
      <c r="B211" s="17" t="s">
        <v>199</v>
      </c>
    </row>
    <row r="214" spans="2:7" x14ac:dyDescent="0.25">
      <c r="B214" s="17" t="s">
        <v>202</v>
      </c>
    </row>
    <row r="215" spans="2:7" x14ac:dyDescent="0.25">
      <c r="B215" s="8" t="s">
        <v>176</v>
      </c>
      <c r="C215" s="9" t="s">
        <v>203</v>
      </c>
      <c r="D215" s="8" t="s">
        <v>204</v>
      </c>
      <c r="E215" s="8" t="s">
        <v>205</v>
      </c>
      <c r="F215" s="24" t="s">
        <v>206</v>
      </c>
      <c r="G215" s="23"/>
    </row>
    <row r="216" spans="2:7" x14ac:dyDescent="0.25">
      <c r="B216" s="3" t="s">
        <v>161</v>
      </c>
      <c r="C216" s="4" t="s">
        <v>161</v>
      </c>
      <c r="D216" s="3" t="s">
        <v>161</v>
      </c>
      <c r="E216" s="3" t="s">
        <v>161</v>
      </c>
      <c r="F216" s="22" t="s">
        <v>161</v>
      </c>
    </row>
    <row r="217" spans="2:7" x14ac:dyDescent="0.25">
      <c r="B217" s="11" t="s">
        <v>207</v>
      </c>
    </row>
    <row r="219" spans="2:7" x14ac:dyDescent="0.25">
      <c r="B219" s="106" t="s">
        <v>1844</v>
      </c>
    </row>
    <row r="221" spans="2:7" x14ac:dyDescent="0.25">
      <c r="B221" s="17" t="s">
        <v>1843</v>
      </c>
      <c r="C221" s="65"/>
    </row>
    <row r="222" spans="2:7" x14ac:dyDescent="0.25">
      <c r="C222" s="65"/>
    </row>
    <row r="223" spans="2:7" x14ac:dyDescent="0.25">
      <c r="C223" s="65"/>
    </row>
    <row r="224" spans="2:7" x14ac:dyDescent="0.25">
      <c r="B224" s="11" t="s">
        <v>1842</v>
      </c>
      <c r="C224" s="107">
        <v>294368055</v>
      </c>
    </row>
    <row r="225" spans="2:3" x14ac:dyDescent="0.25">
      <c r="C225" s="108"/>
    </row>
    <row r="226" spans="2:3" x14ac:dyDescent="0.25">
      <c r="B226" s="11" t="s">
        <v>1841</v>
      </c>
      <c r="C226" s="107">
        <v>236588055</v>
      </c>
    </row>
    <row r="227" spans="2:3" x14ac:dyDescent="0.25">
      <c r="C227" s="108"/>
    </row>
    <row r="228" spans="2:3" x14ac:dyDescent="0.25">
      <c r="B228" s="11" t="s">
        <v>1840</v>
      </c>
      <c r="C228" s="108">
        <v>57780000</v>
      </c>
    </row>
    <row r="229" spans="2:3" x14ac:dyDescent="0.25">
      <c r="C229" s="108"/>
    </row>
    <row r="230" spans="2:3" x14ac:dyDescent="0.25">
      <c r="B230" s="17" t="s">
        <v>1839</v>
      </c>
      <c r="C230" s="109">
        <v>130738066</v>
      </c>
    </row>
    <row r="231" spans="2:3" x14ac:dyDescent="0.25">
      <c r="C231" s="108"/>
    </row>
    <row r="232" spans="2:3" x14ac:dyDescent="0.25">
      <c r="B232" s="11" t="s">
        <v>1838</v>
      </c>
      <c r="C232" s="107">
        <v>59388066</v>
      </c>
    </row>
    <row r="233" spans="2:3" x14ac:dyDescent="0.25">
      <c r="C233" s="108"/>
    </row>
    <row r="234" spans="2:3" ht="30" x14ac:dyDescent="0.25">
      <c r="B234" s="15" t="s">
        <v>1837</v>
      </c>
      <c r="C234" s="107">
        <v>71350000</v>
      </c>
    </row>
    <row r="235" spans="2:3" x14ac:dyDescent="0.25">
      <c r="C235" s="108"/>
    </row>
    <row r="236" spans="2:3" ht="30" x14ac:dyDescent="0.25">
      <c r="B236" s="15" t="s">
        <v>1836</v>
      </c>
      <c r="C236" s="107">
        <v>61273551.370000005</v>
      </c>
    </row>
    <row r="237" spans="2:3" x14ac:dyDescent="0.25">
      <c r="C237" s="108"/>
    </row>
    <row r="238" spans="2:3" x14ac:dyDescent="0.25">
      <c r="B238" s="17" t="s">
        <v>1835</v>
      </c>
      <c r="C238" s="109">
        <v>0</v>
      </c>
    </row>
  </sheetData>
  <mergeCells count="3">
    <mergeCell ref="B1:E1"/>
    <mergeCell ref="C3:C6"/>
    <mergeCell ref="D3:D6"/>
  </mergeCells>
  <hyperlinks>
    <hyperlink ref="A1" location="Index!A1" display="Index" xr:uid="{69F2B199-6AFA-45A4-B7AD-7F5DB594F5A5}"/>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842F5-210E-4DD6-98BF-F5F8750634AE}">
  <sheetPr codeName="Sheet53"/>
  <dimension ref="A1:CB184"/>
  <sheetViews>
    <sheetView workbookViewId="0">
      <selection sqref="A1:XFD1048576"/>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ustomWidth="1"/>
    <col min="9" max="16384" width="9.140625" style="11"/>
  </cols>
  <sheetData>
    <row r="1" spans="1:9" x14ac:dyDescent="0.25">
      <c r="A1" s="45" t="s">
        <v>0</v>
      </c>
      <c r="B1" s="197" t="s">
        <v>105</v>
      </c>
      <c r="C1" s="197"/>
      <c r="D1" s="197"/>
      <c r="E1" s="197"/>
    </row>
    <row r="3" spans="1:9" ht="15" customHeight="1" x14ac:dyDescent="0.25">
      <c r="B3" s="1" t="s">
        <v>529</v>
      </c>
      <c r="C3" s="198"/>
      <c r="D3" s="199"/>
    </row>
    <row r="4" spans="1:9" ht="15" customHeight="1" x14ac:dyDescent="0.25">
      <c r="B4" s="2" t="s">
        <v>530</v>
      </c>
      <c r="C4" s="198"/>
      <c r="D4" s="199"/>
    </row>
    <row r="5" spans="1:9" ht="15" customHeight="1" x14ac:dyDescent="0.25">
      <c r="B5" s="2" t="s">
        <v>127</v>
      </c>
      <c r="C5" s="198"/>
      <c r="D5" s="199"/>
    </row>
    <row r="6" spans="1:9" ht="15" customHeight="1" x14ac:dyDescent="0.25">
      <c r="B6" s="7" t="s">
        <v>128</v>
      </c>
      <c r="C6" s="198"/>
      <c r="D6" s="199"/>
    </row>
    <row r="7" spans="1:9" ht="30" customHeight="1" x14ac:dyDescent="0.25">
      <c r="B7" s="7" t="s">
        <v>531</v>
      </c>
      <c r="C7" s="198"/>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2728</v>
      </c>
      <c r="C15" s="21" t="s">
        <v>139</v>
      </c>
      <c r="D15" s="11" t="s">
        <v>325</v>
      </c>
      <c r="E15" s="11" t="s">
        <v>420</v>
      </c>
      <c r="F15" s="13">
        <v>1350000</v>
      </c>
      <c r="G15" s="13">
        <v>5107.7299999999996</v>
      </c>
      <c r="H15" s="13">
        <v>7.13</v>
      </c>
    </row>
    <row r="16" spans="1:9" x14ac:dyDescent="0.25">
      <c r="B16" s="11" t="s">
        <v>2152</v>
      </c>
      <c r="C16" s="21" t="s">
        <v>139</v>
      </c>
      <c r="D16" s="11" t="s">
        <v>248</v>
      </c>
      <c r="E16" s="11" t="s">
        <v>249</v>
      </c>
      <c r="F16" s="13">
        <v>150000</v>
      </c>
      <c r="G16" s="13">
        <v>4696.2</v>
      </c>
      <c r="H16" s="13">
        <v>6.55</v>
      </c>
    </row>
    <row r="17" spans="2:8" x14ac:dyDescent="0.25">
      <c r="B17" s="11" t="s">
        <v>2747</v>
      </c>
      <c r="C17" s="21" t="s">
        <v>139</v>
      </c>
      <c r="D17" s="11" t="s">
        <v>532</v>
      </c>
      <c r="E17" s="11" t="s">
        <v>533</v>
      </c>
      <c r="F17" s="13">
        <v>800000</v>
      </c>
      <c r="G17" s="13">
        <v>3632</v>
      </c>
      <c r="H17" s="13">
        <v>5.07</v>
      </c>
    </row>
    <row r="18" spans="2:8" x14ac:dyDescent="0.25">
      <c r="B18" s="11" t="s">
        <v>2748</v>
      </c>
      <c r="C18" s="21" t="s">
        <v>139</v>
      </c>
      <c r="D18" s="11" t="s">
        <v>260</v>
      </c>
      <c r="E18" s="11" t="s">
        <v>534</v>
      </c>
      <c r="F18" s="13">
        <v>481000</v>
      </c>
      <c r="G18" s="13">
        <v>3223.9</v>
      </c>
      <c r="H18" s="13">
        <v>4.5</v>
      </c>
    </row>
    <row r="19" spans="2:8" x14ac:dyDescent="0.25">
      <c r="B19" s="11" t="s">
        <v>2654</v>
      </c>
      <c r="C19" s="21" t="s">
        <v>139</v>
      </c>
      <c r="D19" s="11" t="s">
        <v>260</v>
      </c>
      <c r="E19" s="11" t="s">
        <v>261</v>
      </c>
      <c r="F19" s="13">
        <v>25500</v>
      </c>
      <c r="G19" s="13">
        <v>2975.31</v>
      </c>
      <c r="H19" s="13">
        <v>4.1500000000000004</v>
      </c>
    </row>
    <row r="20" spans="2:8" x14ac:dyDescent="0.25">
      <c r="B20" s="11" t="s">
        <v>2749</v>
      </c>
      <c r="C20" s="21" t="s">
        <v>139</v>
      </c>
      <c r="D20" s="11" t="s">
        <v>535</v>
      </c>
      <c r="E20" s="11" t="s">
        <v>536</v>
      </c>
      <c r="F20" s="13">
        <v>600000</v>
      </c>
      <c r="G20" s="13">
        <v>2838.9</v>
      </c>
      <c r="H20" s="13">
        <v>3.96</v>
      </c>
    </row>
    <row r="21" spans="2:8" x14ac:dyDescent="0.25">
      <c r="B21" s="11" t="s">
        <v>2750</v>
      </c>
      <c r="C21" s="21" t="s">
        <v>139</v>
      </c>
      <c r="D21" s="11" t="s">
        <v>325</v>
      </c>
      <c r="E21" s="11" t="s">
        <v>537</v>
      </c>
      <c r="F21" s="13">
        <v>595000</v>
      </c>
      <c r="G21" s="13">
        <v>2621.57</v>
      </c>
      <c r="H21" s="13">
        <v>3.66</v>
      </c>
    </row>
    <row r="22" spans="2:8" x14ac:dyDescent="0.25">
      <c r="B22" s="11" t="s">
        <v>2751</v>
      </c>
      <c r="C22" s="21" t="s">
        <v>139</v>
      </c>
      <c r="D22" s="11" t="s">
        <v>260</v>
      </c>
      <c r="E22" s="11" t="s">
        <v>538</v>
      </c>
      <c r="F22" s="13">
        <v>87000</v>
      </c>
      <c r="G22" s="13">
        <v>2323.29</v>
      </c>
      <c r="H22" s="13">
        <v>3.24</v>
      </c>
    </row>
    <row r="23" spans="2:8" x14ac:dyDescent="0.25">
      <c r="B23" s="11" t="s">
        <v>539</v>
      </c>
      <c r="C23" s="21" t="s">
        <v>139</v>
      </c>
      <c r="D23" s="11" t="s">
        <v>317</v>
      </c>
      <c r="E23" s="11" t="s">
        <v>540</v>
      </c>
      <c r="F23" s="13">
        <v>840000</v>
      </c>
      <c r="G23" s="13">
        <v>2303.2800000000002</v>
      </c>
      <c r="H23" s="13">
        <v>3.21</v>
      </c>
    </row>
    <row r="24" spans="2:8" x14ac:dyDescent="0.25">
      <c r="B24" s="11" t="s">
        <v>2752</v>
      </c>
      <c r="C24" s="21" t="s">
        <v>139</v>
      </c>
      <c r="D24" s="11" t="s">
        <v>260</v>
      </c>
      <c r="E24" s="11" t="s">
        <v>541</v>
      </c>
      <c r="F24" s="13">
        <v>115000</v>
      </c>
      <c r="G24" s="13">
        <v>2085.4699999999998</v>
      </c>
      <c r="H24" s="13">
        <v>2.91</v>
      </c>
    </row>
    <row r="25" spans="2:8" x14ac:dyDescent="0.25">
      <c r="B25" s="11" t="s">
        <v>2116</v>
      </c>
      <c r="C25" s="21" t="s">
        <v>139</v>
      </c>
      <c r="D25" s="11" t="s">
        <v>388</v>
      </c>
      <c r="E25" s="11" t="s">
        <v>467</v>
      </c>
      <c r="F25" s="13">
        <v>195000</v>
      </c>
      <c r="G25" s="13">
        <v>2036.58</v>
      </c>
      <c r="H25" s="13">
        <v>2.84</v>
      </c>
    </row>
    <row r="26" spans="2:8" x14ac:dyDescent="0.25">
      <c r="B26" s="11" t="s">
        <v>2732</v>
      </c>
      <c r="C26" s="21" t="s">
        <v>139</v>
      </c>
      <c r="D26" s="11" t="s">
        <v>325</v>
      </c>
      <c r="E26" s="11" t="s">
        <v>425</v>
      </c>
      <c r="F26" s="13">
        <v>600000</v>
      </c>
      <c r="G26" s="13">
        <v>1985.7</v>
      </c>
      <c r="H26" s="13">
        <v>2.77</v>
      </c>
    </row>
    <row r="27" spans="2:8" x14ac:dyDescent="0.25">
      <c r="B27" s="11" t="s">
        <v>2753</v>
      </c>
      <c r="C27" s="21" t="s">
        <v>139</v>
      </c>
      <c r="D27" s="11" t="s">
        <v>325</v>
      </c>
      <c r="E27" s="11" t="s">
        <v>542</v>
      </c>
      <c r="F27" s="13">
        <v>270000</v>
      </c>
      <c r="G27" s="13">
        <v>1940.22</v>
      </c>
      <c r="H27" s="13">
        <v>2.71</v>
      </c>
    </row>
    <row r="28" spans="2:8" x14ac:dyDescent="0.25">
      <c r="B28" s="11" t="s">
        <v>2754</v>
      </c>
      <c r="C28" s="21" t="s">
        <v>139</v>
      </c>
      <c r="D28" s="11" t="s">
        <v>328</v>
      </c>
      <c r="E28" s="11" t="s">
        <v>543</v>
      </c>
      <c r="F28" s="13">
        <v>400000</v>
      </c>
      <c r="G28" s="13">
        <v>1920</v>
      </c>
      <c r="H28" s="13">
        <v>2.68</v>
      </c>
    </row>
    <row r="29" spans="2:8" x14ac:dyDescent="0.25">
      <c r="B29" s="11" t="s">
        <v>2755</v>
      </c>
      <c r="C29" s="21" t="s">
        <v>139</v>
      </c>
      <c r="D29" s="11" t="s">
        <v>248</v>
      </c>
      <c r="E29" s="11" t="s">
        <v>544</v>
      </c>
      <c r="F29" s="13">
        <v>600000</v>
      </c>
      <c r="G29" s="13">
        <v>1823.7</v>
      </c>
      <c r="H29" s="13">
        <v>2.5499999999999998</v>
      </c>
    </row>
    <row r="30" spans="2:8" x14ac:dyDescent="0.25">
      <c r="B30" s="11" t="s">
        <v>2720</v>
      </c>
      <c r="C30" s="21" t="s">
        <v>139</v>
      </c>
      <c r="D30" s="11" t="s">
        <v>365</v>
      </c>
      <c r="E30" s="11" t="s">
        <v>391</v>
      </c>
      <c r="F30" s="13">
        <v>125000</v>
      </c>
      <c r="G30" s="13">
        <v>1750.81</v>
      </c>
      <c r="H30" s="13">
        <v>2.44</v>
      </c>
    </row>
    <row r="31" spans="2:8" x14ac:dyDescent="0.25">
      <c r="B31" s="11" t="s">
        <v>2733</v>
      </c>
      <c r="C31" s="21" t="s">
        <v>139</v>
      </c>
      <c r="D31" s="11" t="s">
        <v>388</v>
      </c>
      <c r="E31" s="11" t="s">
        <v>426</v>
      </c>
      <c r="F31" s="13">
        <v>1000000</v>
      </c>
      <c r="G31" s="13">
        <v>1740.1</v>
      </c>
      <c r="H31" s="13">
        <v>2.4300000000000002</v>
      </c>
    </row>
    <row r="32" spans="2:8" x14ac:dyDescent="0.25">
      <c r="B32" s="11" t="s">
        <v>2756</v>
      </c>
      <c r="C32" s="21" t="s">
        <v>139</v>
      </c>
      <c r="D32" s="11" t="s">
        <v>300</v>
      </c>
      <c r="E32" s="11" t="s">
        <v>545</v>
      </c>
      <c r="F32" s="13">
        <v>725000</v>
      </c>
      <c r="G32" s="13">
        <v>1591.74</v>
      </c>
      <c r="H32" s="13">
        <v>2.2200000000000002</v>
      </c>
    </row>
    <row r="33" spans="2:8" x14ac:dyDescent="0.25">
      <c r="B33" s="11" t="s">
        <v>2136</v>
      </c>
      <c r="C33" s="21" t="s">
        <v>139</v>
      </c>
      <c r="D33" s="11" t="s">
        <v>262</v>
      </c>
      <c r="E33" s="11" t="s">
        <v>447</v>
      </c>
      <c r="F33" s="13">
        <v>100000</v>
      </c>
      <c r="G33" s="13">
        <v>1555.3</v>
      </c>
      <c r="H33" s="13">
        <v>2.17</v>
      </c>
    </row>
    <row r="34" spans="2:8" x14ac:dyDescent="0.25">
      <c r="B34" s="11" t="s">
        <v>546</v>
      </c>
      <c r="C34" s="21" t="s">
        <v>139</v>
      </c>
      <c r="D34" s="11" t="s">
        <v>328</v>
      </c>
      <c r="E34" s="11" t="s">
        <v>547</v>
      </c>
      <c r="F34" s="13">
        <v>1743501</v>
      </c>
      <c r="G34" s="13">
        <v>1456.87</v>
      </c>
      <c r="H34" s="13">
        <v>2.0299999999999998</v>
      </c>
    </row>
    <row r="35" spans="2:8" x14ac:dyDescent="0.25">
      <c r="B35" s="11" t="s">
        <v>2757</v>
      </c>
      <c r="C35" s="21" t="s">
        <v>139</v>
      </c>
      <c r="D35" s="11" t="s">
        <v>388</v>
      </c>
      <c r="E35" s="11" t="s">
        <v>548</v>
      </c>
      <c r="F35" s="13">
        <v>175600</v>
      </c>
      <c r="G35" s="13">
        <v>1444.31</v>
      </c>
      <c r="H35" s="13">
        <v>2.02</v>
      </c>
    </row>
    <row r="36" spans="2:8" x14ac:dyDescent="0.25">
      <c r="B36" s="11" t="s">
        <v>2758</v>
      </c>
      <c r="C36" s="21" t="s">
        <v>139</v>
      </c>
      <c r="D36" s="11" t="s">
        <v>260</v>
      </c>
      <c r="E36" s="11" t="s">
        <v>549</v>
      </c>
      <c r="F36" s="13">
        <v>165000</v>
      </c>
      <c r="G36" s="13">
        <v>1380.14</v>
      </c>
      <c r="H36" s="13">
        <v>1.93</v>
      </c>
    </row>
    <row r="37" spans="2:8" x14ac:dyDescent="0.25">
      <c r="B37" s="11" t="s">
        <v>2759</v>
      </c>
      <c r="C37" s="21" t="s">
        <v>139</v>
      </c>
      <c r="D37" s="11" t="s">
        <v>550</v>
      </c>
      <c r="E37" s="11" t="s">
        <v>551</v>
      </c>
      <c r="F37" s="13">
        <v>195000</v>
      </c>
      <c r="G37" s="13">
        <v>1352.42</v>
      </c>
      <c r="H37" s="13">
        <v>1.89</v>
      </c>
    </row>
    <row r="38" spans="2:8" x14ac:dyDescent="0.25">
      <c r="B38" s="11" t="s">
        <v>2760</v>
      </c>
      <c r="C38" s="21" t="s">
        <v>139</v>
      </c>
      <c r="D38" s="11" t="s">
        <v>248</v>
      </c>
      <c r="E38" s="11" t="s">
        <v>552</v>
      </c>
      <c r="F38" s="13">
        <v>375000</v>
      </c>
      <c r="G38" s="13">
        <v>1245.3800000000001</v>
      </c>
      <c r="H38" s="13">
        <v>1.74</v>
      </c>
    </row>
    <row r="39" spans="2:8" x14ac:dyDescent="0.25">
      <c r="B39" s="11" t="s">
        <v>2138</v>
      </c>
      <c r="C39" s="21" t="s">
        <v>139</v>
      </c>
      <c r="D39" s="11" t="s">
        <v>260</v>
      </c>
      <c r="E39" s="11" t="s">
        <v>292</v>
      </c>
      <c r="F39" s="13">
        <v>47000</v>
      </c>
      <c r="G39" s="13">
        <v>1230.95</v>
      </c>
      <c r="H39" s="13">
        <v>1.72</v>
      </c>
    </row>
    <row r="40" spans="2:8" x14ac:dyDescent="0.25">
      <c r="B40" s="11" t="s">
        <v>2761</v>
      </c>
      <c r="C40" s="21" t="s">
        <v>139</v>
      </c>
      <c r="D40" s="11" t="s">
        <v>283</v>
      </c>
      <c r="E40" s="11" t="s">
        <v>553</v>
      </c>
      <c r="F40" s="13">
        <v>33916</v>
      </c>
      <c r="G40" s="13">
        <v>1212.24</v>
      </c>
      <c r="H40" s="13">
        <v>1.69</v>
      </c>
    </row>
    <row r="41" spans="2:8" x14ac:dyDescent="0.25">
      <c r="B41" s="11" t="s">
        <v>2685</v>
      </c>
      <c r="C41" s="21" t="s">
        <v>139</v>
      </c>
      <c r="D41" s="11" t="s">
        <v>325</v>
      </c>
      <c r="E41" s="11" t="s">
        <v>326</v>
      </c>
      <c r="F41" s="13">
        <v>700000</v>
      </c>
      <c r="G41" s="13">
        <v>1138.2</v>
      </c>
      <c r="H41" s="13">
        <v>1.59</v>
      </c>
    </row>
    <row r="42" spans="2:8" x14ac:dyDescent="0.25">
      <c r="B42" s="11" t="s">
        <v>2762</v>
      </c>
      <c r="C42" s="21" t="s">
        <v>139</v>
      </c>
      <c r="D42" s="11" t="s">
        <v>355</v>
      </c>
      <c r="E42" s="11" t="s">
        <v>554</v>
      </c>
      <c r="F42" s="13">
        <v>320000</v>
      </c>
      <c r="G42" s="13">
        <v>1035.0999999999999</v>
      </c>
      <c r="H42" s="13">
        <v>1.44</v>
      </c>
    </row>
    <row r="43" spans="2:8" x14ac:dyDescent="0.25">
      <c r="B43" s="11" t="s">
        <v>2763</v>
      </c>
      <c r="C43" s="21" t="s">
        <v>139</v>
      </c>
      <c r="D43" s="11" t="s">
        <v>325</v>
      </c>
      <c r="E43" s="11" t="s">
        <v>555</v>
      </c>
      <c r="F43" s="13">
        <v>1000000</v>
      </c>
      <c r="G43" s="13">
        <v>1007</v>
      </c>
      <c r="H43" s="13">
        <v>1.41</v>
      </c>
    </row>
    <row r="44" spans="2:8" x14ac:dyDescent="0.25">
      <c r="B44" s="11" t="s">
        <v>2764</v>
      </c>
      <c r="C44" s="21" t="s">
        <v>139</v>
      </c>
      <c r="D44" s="11" t="s">
        <v>283</v>
      </c>
      <c r="E44" s="11" t="s">
        <v>556</v>
      </c>
      <c r="F44" s="13">
        <v>41000</v>
      </c>
      <c r="G44" s="13">
        <v>998.78</v>
      </c>
      <c r="H44" s="13">
        <v>1.39</v>
      </c>
    </row>
    <row r="45" spans="2:8" x14ac:dyDescent="0.25">
      <c r="B45" s="11" t="s">
        <v>2109</v>
      </c>
      <c r="C45" s="21" t="s">
        <v>139</v>
      </c>
      <c r="D45" s="11" t="s">
        <v>325</v>
      </c>
      <c r="E45" s="11" t="s">
        <v>472</v>
      </c>
      <c r="F45" s="13">
        <v>100000</v>
      </c>
      <c r="G45" s="13">
        <v>997.35</v>
      </c>
      <c r="H45" s="13">
        <v>1.39</v>
      </c>
    </row>
    <row r="46" spans="2:8" x14ac:dyDescent="0.25">
      <c r="B46" s="11" t="s">
        <v>2765</v>
      </c>
      <c r="C46" s="21" t="s">
        <v>139</v>
      </c>
      <c r="D46" s="11" t="s">
        <v>262</v>
      </c>
      <c r="E46" s="11" t="s">
        <v>557</v>
      </c>
      <c r="F46" s="13">
        <v>25658</v>
      </c>
      <c r="G46" s="13">
        <v>925.91</v>
      </c>
      <c r="H46" s="13">
        <v>1.29</v>
      </c>
    </row>
    <row r="47" spans="2:8" x14ac:dyDescent="0.25">
      <c r="B47" s="11" t="s">
        <v>2766</v>
      </c>
      <c r="C47" s="21" t="s">
        <v>139</v>
      </c>
      <c r="D47" s="11" t="s">
        <v>248</v>
      </c>
      <c r="E47" s="11" t="s">
        <v>558</v>
      </c>
      <c r="F47" s="13">
        <v>500000</v>
      </c>
      <c r="G47" s="13">
        <v>828.15</v>
      </c>
      <c r="H47" s="13">
        <v>1.1599999999999999</v>
      </c>
    </row>
    <row r="48" spans="2:8" x14ac:dyDescent="0.25">
      <c r="B48" s="11" t="s">
        <v>2767</v>
      </c>
      <c r="C48" s="21" t="s">
        <v>139</v>
      </c>
      <c r="D48" s="11" t="s">
        <v>274</v>
      </c>
      <c r="E48" s="11" t="s">
        <v>559</v>
      </c>
      <c r="F48" s="13">
        <v>186500</v>
      </c>
      <c r="G48" s="13">
        <v>801.39</v>
      </c>
      <c r="H48" s="13">
        <v>1.1200000000000001</v>
      </c>
    </row>
    <row r="49" spans="2:8" x14ac:dyDescent="0.25">
      <c r="B49" s="11" t="s">
        <v>2768</v>
      </c>
      <c r="C49" s="21" t="s">
        <v>139</v>
      </c>
      <c r="D49" s="11" t="s">
        <v>328</v>
      </c>
      <c r="E49" s="11" t="s">
        <v>560</v>
      </c>
      <c r="F49" s="13">
        <v>49414</v>
      </c>
      <c r="G49" s="13">
        <v>791.04</v>
      </c>
      <c r="H49" s="13">
        <v>1.1000000000000001</v>
      </c>
    </row>
    <row r="50" spans="2:8" x14ac:dyDescent="0.25">
      <c r="B50" s="11" t="s">
        <v>2769</v>
      </c>
      <c r="C50" s="21" t="s">
        <v>139</v>
      </c>
      <c r="D50" s="11" t="s">
        <v>274</v>
      </c>
      <c r="E50" s="11" t="s">
        <v>561</v>
      </c>
      <c r="F50" s="13">
        <v>120100</v>
      </c>
      <c r="G50" s="13">
        <v>709.85</v>
      </c>
      <c r="H50" s="13">
        <v>0.99</v>
      </c>
    </row>
    <row r="51" spans="2:8" x14ac:dyDescent="0.25">
      <c r="B51" s="11" t="s">
        <v>2770</v>
      </c>
      <c r="C51" s="21" t="s">
        <v>139</v>
      </c>
      <c r="D51" s="11" t="s">
        <v>300</v>
      </c>
      <c r="E51" s="11" t="s">
        <v>562</v>
      </c>
      <c r="F51" s="13">
        <v>110000</v>
      </c>
      <c r="G51" s="13">
        <v>691.3</v>
      </c>
      <c r="H51" s="13">
        <v>0.96</v>
      </c>
    </row>
    <row r="52" spans="2:8" x14ac:dyDescent="0.25">
      <c r="B52" s="11" t="s">
        <v>2771</v>
      </c>
      <c r="C52" s="21" t="s">
        <v>139</v>
      </c>
      <c r="D52" s="11" t="s">
        <v>283</v>
      </c>
      <c r="E52" s="11" t="s">
        <v>563</v>
      </c>
      <c r="F52" s="13">
        <v>95000</v>
      </c>
      <c r="G52" s="13">
        <v>651.94000000000005</v>
      </c>
      <c r="H52" s="13">
        <v>0.91</v>
      </c>
    </row>
    <row r="53" spans="2:8" x14ac:dyDescent="0.25">
      <c r="B53" s="11" t="s">
        <v>2663</v>
      </c>
      <c r="C53" s="21" t="s">
        <v>139</v>
      </c>
      <c r="D53" s="11" t="s">
        <v>283</v>
      </c>
      <c r="E53" s="11" t="s">
        <v>284</v>
      </c>
      <c r="F53" s="13">
        <v>25700</v>
      </c>
      <c r="G53" s="13">
        <v>643</v>
      </c>
      <c r="H53" s="13">
        <v>0.9</v>
      </c>
    </row>
    <row r="54" spans="2:8" x14ac:dyDescent="0.25">
      <c r="B54" s="11" t="s">
        <v>2772</v>
      </c>
      <c r="C54" s="21" t="s">
        <v>139</v>
      </c>
      <c r="D54" s="11" t="s">
        <v>262</v>
      </c>
      <c r="E54" s="11" t="s">
        <v>564</v>
      </c>
      <c r="F54" s="13">
        <v>100000</v>
      </c>
      <c r="G54" s="13">
        <v>637.15</v>
      </c>
      <c r="H54" s="13">
        <v>0.89</v>
      </c>
    </row>
    <row r="55" spans="2:8" x14ac:dyDescent="0.25">
      <c r="B55" s="11" t="s">
        <v>2106</v>
      </c>
      <c r="C55" s="21" t="s">
        <v>139</v>
      </c>
      <c r="D55" s="11" t="s">
        <v>332</v>
      </c>
      <c r="E55" s="11" t="s">
        <v>483</v>
      </c>
      <c r="F55" s="13">
        <v>74910</v>
      </c>
      <c r="G55" s="13">
        <v>439.65</v>
      </c>
      <c r="H55" s="13">
        <v>0.61</v>
      </c>
    </row>
    <row r="56" spans="2:8" x14ac:dyDescent="0.25">
      <c r="B56" s="11" t="s">
        <v>2773</v>
      </c>
      <c r="C56" s="21" t="s">
        <v>139</v>
      </c>
      <c r="D56" s="11" t="s">
        <v>283</v>
      </c>
      <c r="E56" s="11" t="s">
        <v>565</v>
      </c>
      <c r="F56" s="13">
        <v>100000</v>
      </c>
      <c r="G56" s="13">
        <v>256.33999999999997</v>
      </c>
      <c r="H56" s="13">
        <v>0.36</v>
      </c>
    </row>
    <row r="57" spans="2:8" x14ac:dyDescent="0.25">
      <c r="B57" s="11" t="s">
        <v>2774</v>
      </c>
      <c r="C57" s="21" t="s">
        <v>139</v>
      </c>
      <c r="D57" s="11" t="s">
        <v>260</v>
      </c>
      <c r="E57" s="11" t="s">
        <v>566</v>
      </c>
      <c r="F57" s="13">
        <v>2011</v>
      </c>
      <c r="G57" s="13">
        <v>31.82</v>
      </c>
      <c r="H57" s="13">
        <v>0.04</v>
      </c>
    </row>
    <row r="58" spans="2:8" x14ac:dyDescent="0.25">
      <c r="B58" s="17" t="s">
        <v>151</v>
      </c>
      <c r="C58" s="25"/>
      <c r="D58" s="17"/>
      <c r="E58" s="17"/>
      <c r="F58" s="23"/>
      <c r="G58" s="23">
        <f>SUM(G12:G57)</f>
        <v>70058.079999999987</v>
      </c>
      <c r="H58" s="23">
        <f>SUM(H12:H57)</f>
        <v>97.759999999999991</v>
      </c>
    </row>
    <row r="59" spans="2:8" x14ac:dyDescent="0.25">
      <c r="B59" s="17" t="s">
        <v>152</v>
      </c>
      <c r="C59" s="25"/>
      <c r="D59" s="17"/>
      <c r="E59" s="17"/>
      <c r="F59" s="23"/>
      <c r="G59" s="23">
        <v>1127.6600000000001</v>
      </c>
      <c r="H59" s="23">
        <v>1.57</v>
      </c>
    </row>
    <row r="60" spans="2:8" x14ac:dyDescent="0.25">
      <c r="B60" s="17" t="s">
        <v>153</v>
      </c>
      <c r="C60" s="25"/>
      <c r="D60" s="17"/>
      <c r="E60" s="17"/>
      <c r="F60" s="23"/>
      <c r="G60" s="23">
        <v>71185.740000000005</v>
      </c>
      <c r="H60" s="23">
        <v>99.33</v>
      </c>
    </row>
    <row r="61" spans="2:8" x14ac:dyDescent="0.25">
      <c r="B61" s="17" t="s">
        <v>226</v>
      </c>
      <c r="C61" s="25"/>
      <c r="D61" s="17"/>
      <c r="E61" s="17"/>
      <c r="F61" s="23"/>
      <c r="G61" s="23">
        <v>467.08962669999505</v>
      </c>
      <c r="H61" s="23">
        <v>0.67000000000000171</v>
      </c>
    </row>
    <row r="62" spans="2:8" x14ac:dyDescent="0.25">
      <c r="B62" s="17" t="s">
        <v>155</v>
      </c>
      <c r="C62" s="25"/>
      <c r="D62" s="17"/>
      <c r="E62" s="17"/>
      <c r="F62" s="23"/>
      <c r="G62" s="23">
        <v>71652.829626699997</v>
      </c>
      <c r="H62" s="23">
        <v>100</v>
      </c>
    </row>
    <row r="63" spans="2:8" x14ac:dyDescent="0.25">
      <c r="B63" s="11" t="s">
        <v>156</v>
      </c>
    </row>
    <row r="64" spans="2:8" x14ac:dyDescent="0.25">
      <c r="B64" s="17" t="s">
        <v>157</v>
      </c>
    </row>
    <row r="65" spans="2:3" x14ac:dyDescent="0.25">
      <c r="B65" s="17" t="s">
        <v>158</v>
      </c>
      <c r="C65" s="21" t="s">
        <v>159</v>
      </c>
    </row>
    <row r="66" spans="2:3" x14ac:dyDescent="0.25">
      <c r="B66" s="17" t="s">
        <v>162</v>
      </c>
      <c r="C66" s="21" t="s">
        <v>161</v>
      </c>
    </row>
    <row r="67" spans="2:3" x14ac:dyDescent="0.25">
      <c r="B67" s="17" t="s">
        <v>163</v>
      </c>
      <c r="C67" s="21" t="s">
        <v>161</v>
      </c>
    </row>
    <row r="68" spans="2:3" x14ac:dyDescent="0.25">
      <c r="B68" s="17" t="s">
        <v>164</v>
      </c>
      <c r="C68" s="21" t="s">
        <v>165</v>
      </c>
    </row>
    <row r="69" spans="2:3" x14ac:dyDescent="0.25">
      <c r="B69" s="17" t="s">
        <v>567</v>
      </c>
      <c r="C69" s="25"/>
    </row>
    <row r="70" spans="2:3" x14ac:dyDescent="0.25">
      <c r="B70" s="17" t="s">
        <v>568</v>
      </c>
      <c r="C70" s="25"/>
    </row>
    <row r="71" spans="2:3" x14ac:dyDescent="0.25">
      <c r="B71" s="17" t="s">
        <v>569</v>
      </c>
      <c r="C71" s="25"/>
    </row>
    <row r="72" spans="2:3" x14ac:dyDescent="0.25">
      <c r="B72" s="17" t="s">
        <v>570</v>
      </c>
      <c r="C72" s="25"/>
    </row>
    <row r="73" spans="2:3" x14ac:dyDescent="0.25">
      <c r="B73" s="17" t="s">
        <v>571</v>
      </c>
      <c r="C73" s="25"/>
    </row>
    <row r="74" spans="2:3" x14ac:dyDescent="0.25">
      <c r="B74" s="17" t="s">
        <v>572</v>
      </c>
      <c r="C74" s="25"/>
    </row>
    <row r="75" spans="2:3" x14ac:dyDescent="0.25">
      <c r="B75" s="17" t="s">
        <v>573</v>
      </c>
      <c r="C75" s="25"/>
    </row>
    <row r="76" spans="2:3" x14ac:dyDescent="0.25">
      <c r="B76" s="17" t="s">
        <v>574</v>
      </c>
      <c r="C76" s="25"/>
    </row>
    <row r="77" spans="2:3" x14ac:dyDescent="0.25">
      <c r="B77" s="17" t="s">
        <v>1283</v>
      </c>
      <c r="C77" s="25"/>
    </row>
    <row r="78" spans="2:3" x14ac:dyDescent="0.25">
      <c r="B78" s="11" t="s">
        <v>170</v>
      </c>
    </row>
    <row r="79" spans="2:3" x14ac:dyDescent="0.25">
      <c r="B79" s="11" t="s">
        <v>228</v>
      </c>
    </row>
    <row r="82" spans="2:6" x14ac:dyDescent="0.25">
      <c r="B82" s="8" t="s">
        <v>229</v>
      </c>
      <c r="C82" s="9"/>
    </row>
    <row r="83" spans="2:6" ht="30" x14ac:dyDescent="0.25">
      <c r="B83" s="8" t="s">
        <v>230</v>
      </c>
      <c r="C83" s="10" t="s">
        <v>231</v>
      </c>
    </row>
    <row r="84" spans="2:6" x14ac:dyDescent="0.25">
      <c r="B84" s="3" t="s">
        <v>232</v>
      </c>
      <c r="C84" s="149">
        <v>200</v>
      </c>
    </row>
    <row r="85" spans="2:6" x14ac:dyDescent="0.25">
      <c r="B85" s="3" t="s">
        <v>233</v>
      </c>
      <c r="C85" s="149">
        <v>0</v>
      </c>
    </row>
    <row r="86" spans="2:6" x14ac:dyDescent="0.25">
      <c r="B86" s="3" t="s">
        <v>234</v>
      </c>
      <c r="C86" s="149">
        <v>0</v>
      </c>
    </row>
    <row r="87" spans="2:6" x14ac:dyDescent="0.25">
      <c r="B87" s="3" t="s">
        <v>235</v>
      </c>
      <c r="C87" s="149">
        <v>0</v>
      </c>
    </row>
    <row r="88" spans="2:6" x14ac:dyDescent="0.25">
      <c r="B88" s="3" t="s">
        <v>236</v>
      </c>
      <c r="C88" s="149">
        <v>0</v>
      </c>
    </row>
    <row r="89" spans="2:6" x14ac:dyDescent="0.25">
      <c r="B89" s="3" t="s">
        <v>237</v>
      </c>
      <c r="C89" s="149">
        <v>0</v>
      </c>
    </row>
    <row r="90" spans="2:6" x14ac:dyDescent="0.25">
      <c r="B90" s="8" t="s">
        <v>238</v>
      </c>
      <c r="C90" s="143">
        <v>200</v>
      </c>
    </row>
    <row r="92" spans="2:6" x14ac:dyDescent="0.25">
      <c r="B92" s="3" t="s">
        <v>171</v>
      </c>
      <c r="C92" s="4"/>
      <c r="D92" s="3"/>
    </row>
    <row r="93" spans="2:6" ht="30" x14ac:dyDescent="0.25">
      <c r="B93" s="6" t="s">
        <v>172</v>
      </c>
      <c r="C93" s="5" t="s">
        <v>173</v>
      </c>
      <c r="D93" s="6" t="s">
        <v>174</v>
      </c>
    </row>
    <row r="94" spans="2:6" x14ac:dyDescent="0.25">
      <c r="B94" s="3" t="s">
        <v>161</v>
      </c>
      <c r="C94" s="4" t="s">
        <v>161</v>
      </c>
      <c r="D94" s="3" t="s">
        <v>161</v>
      </c>
    </row>
    <row r="96" spans="2:6" x14ac:dyDescent="0.25">
      <c r="B96" s="8" t="s">
        <v>175</v>
      </c>
      <c r="C96" s="33">
        <v>45473</v>
      </c>
      <c r="D96" s="3"/>
      <c r="E96" s="26"/>
      <c r="F96" s="32"/>
    </row>
    <row r="97" spans="2:7" x14ac:dyDescent="0.25">
      <c r="B97" s="8" t="s">
        <v>176</v>
      </c>
      <c r="C97" s="9" t="s">
        <v>177</v>
      </c>
      <c r="D97" s="8" t="s">
        <v>178</v>
      </c>
      <c r="E97" s="27" t="s">
        <v>179</v>
      </c>
      <c r="F97" s="24" t="s">
        <v>180</v>
      </c>
      <c r="G97" s="23"/>
    </row>
    <row r="98" spans="2:7" x14ac:dyDescent="0.25">
      <c r="B98" s="30" t="s">
        <v>161</v>
      </c>
      <c r="C98" s="31" t="s">
        <v>161</v>
      </c>
      <c r="D98" s="30" t="s">
        <v>161</v>
      </c>
      <c r="E98" s="29" t="s">
        <v>161</v>
      </c>
      <c r="F98" s="28">
        <f>C90</f>
        <v>200</v>
      </c>
    </row>
    <row r="101" spans="2:7" x14ac:dyDescent="0.25">
      <c r="B101" s="17" t="s">
        <v>181</v>
      </c>
    </row>
    <row r="102" spans="2:7" x14ac:dyDescent="0.25">
      <c r="B102" s="17"/>
    </row>
    <row r="103" spans="2:7" x14ac:dyDescent="0.25">
      <c r="B103" s="17" t="s">
        <v>182</v>
      </c>
    </row>
    <row r="104" spans="2:7" x14ac:dyDescent="0.25">
      <c r="B104" s="8" t="s">
        <v>183</v>
      </c>
      <c r="C104" s="9" t="s">
        <v>184</v>
      </c>
      <c r="D104" s="17"/>
    </row>
    <row r="105" spans="2:7" x14ac:dyDescent="0.25">
      <c r="B105" s="3" t="s">
        <v>161</v>
      </c>
      <c r="C105" s="4" t="s">
        <v>161</v>
      </c>
    </row>
    <row r="107" spans="2:7" x14ac:dyDescent="0.25">
      <c r="B107" s="8" t="s">
        <v>185</v>
      </c>
      <c r="C107" s="9" t="s">
        <v>184</v>
      </c>
    </row>
    <row r="108" spans="2:7" x14ac:dyDescent="0.25">
      <c r="B108" s="3" t="s">
        <v>161</v>
      </c>
      <c r="C108" s="4" t="s">
        <v>161</v>
      </c>
    </row>
    <row r="110" spans="2:7" x14ac:dyDescent="0.25">
      <c r="B110" s="8" t="s">
        <v>161</v>
      </c>
      <c r="C110" s="9" t="s">
        <v>161</v>
      </c>
    </row>
    <row r="111" spans="2:7" x14ac:dyDescent="0.25">
      <c r="B111" s="3" t="s">
        <v>161</v>
      </c>
      <c r="C111" s="4" t="s">
        <v>161</v>
      </c>
    </row>
    <row r="113" spans="2:7" x14ac:dyDescent="0.25">
      <c r="B113" s="27" t="s">
        <v>186</v>
      </c>
      <c r="C113" s="9" t="s">
        <v>187</v>
      </c>
    </row>
    <row r="114" spans="2:7" x14ac:dyDescent="0.25">
      <c r="B114" s="26" t="s">
        <v>161</v>
      </c>
      <c r="C114" s="4" t="s">
        <v>161</v>
      </c>
    </row>
    <row r="116" spans="2:7" x14ac:dyDescent="0.25">
      <c r="B116" s="8" t="s">
        <v>188</v>
      </c>
      <c r="C116" s="9" t="s">
        <v>161</v>
      </c>
    </row>
    <row r="118" spans="2:7" x14ac:dyDescent="0.25">
      <c r="B118" s="8" t="s">
        <v>189</v>
      </c>
      <c r="C118" s="33">
        <v>45473</v>
      </c>
      <c r="D118" s="3"/>
      <c r="E118" s="26"/>
      <c r="F118" s="32"/>
    </row>
    <row r="119" spans="2:7" x14ac:dyDescent="0.25">
      <c r="B119" s="8" t="s">
        <v>176</v>
      </c>
      <c r="C119" s="9" t="s">
        <v>177</v>
      </c>
      <c r="D119" s="8" t="s">
        <v>178</v>
      </c>
      <c r="E119" s="27" t="s">
        <v>179</v>
      </c>
      <c r="F119" s="24" t="s">
        <v>180</v>
      </c>
      <c r="G119" s="23"/>
    </row>
    <row r="120" spans="2:7" x14ac:dyDescent="0.25">
      <c r="B120" s="30" t="s">
        <v>161</v>
      </c>
      <c r="C120" s="31" t="s">
        <v>161</v>
      </c>
      <c r="D120" s="30" t="s">
        <v>161</v>
      </c>
      <c r="E120" s="29" t="s">
        <v>161</v>
      </c>
      <c r="F120" s="28" t="s">
        <v>161</v>
      </c>
    </row>
    <row r="121" spans="2:7" x14ac:dyDescent="0.25">
      <c r="B121" s="17" t="s">
        <v>181</v>
      </c>
    </row>
    <row r="122" spans="2:7" x14ac:dyDescent="0.25">
      <c r="B122" s="17"/>
    </row>
    <row r="123" spans="2:7" x14ac:dyDescent="0.25">
      <c r="B123" s="17" t="s">
        <v>182</v>
      </c>
    </row>
    <row r="124" spans="2:7" x14ac:dyDescent="0.25">
      <c r="B124" s="8" t="s">
        <v>183</v>
      </c>
      <c r="C124" s="9" t="s">
        <v>184</v>
      </c>
      <c r="D124" s="17"/>
    </row>
    <row r="125" spans="2:7" x14ac:dyDescent="0.25">
      <c r="B125" s="3" t="s">
        <v>161</v>
      </c>
      <c r="C125" s="4" t="s">
        <v>161</v>
      </c>
    </row>
    <row r="127" spans="2:7" x14ac:dyDescent="0.25">
      <c r="B127" s="8" t="s">
        <v>185</v>
      </c>
      <c r="C127" s="9" t="s">
        <v>184</v>
      </c>
    </row>
    <row r="128" spans="2:7" x14ac:dyDescent="0.25">
      <c r="B128" s="3" t="s">
        <v>161</v>
      </c>
      <c r="C128" s="4" t="s">
        <v>161</v>
      </c>
    </row>
    <row r="130" spans="2:6" x14ac:dyDescent="0.25">
      <c r="B130" s="8" t="s">
        <v>161</v>
      </c>
      <c r="C130" s="9" t="s">
        <v>161</v>
      </c>
    </row>
    <row r="131" spans="2:6" x14ac:dyDescent="0.25">
      <c r="B131" s="3" t="s">
        <v>161</v>
      </c>
      <c r="C131" s="4" t="s">
        <v>161</v>
      </c>
    </row>
    <row r="133" spans="2:6" x14ac:dyDescent="0.25">
      <c r="B133" s="27" t="s">
        <v>186</v>
      </c>
      <c r="C133" s="9" t="s">
        <v>187</v>
      </c>
    </row>
    <row r="134" spans="2:6" x14ac:dyDescent="0.25">
      <c r="B134" s="26" t="s">
        <v>161</v>
      </c>
      <c r="C134" s="4" t="s">
        <v>161</v>
      </c>
    </row>
    <row r="136" spans="2:6" x14ac:dyDescent="0.25">
      <c r="B136" s="8" t="s">
        <v>188</v>
      </c>
      <c r="C136" s="9" t="s">
        <v>161</v>
      </c>
    </row>
    <row r="139" spans="2:6" x14ac:dyDescent="0.25">
      <c r="B139" s="17" t="s">
        <v>190</v>
      </c>
    </row>
    <row r="141" spans="2:6" x14ac:dyDescent="0.25">
      <c r="B141" s="8" t="s">
        <v>176</v>
      </c>
      <c r="C141" s="9" t="s">
        <v>191</v>
      </c>
      <c r="D141" s="8" t="s">
        <v>192</v>
      </c>
      <c r="E141" s="8" t="s">
        <v>193</v>
      </c>
      <c r="F141" s="23"/>
    </row>
    <row r="142" spans="2:6" x14ac:dyDescent="0.25">
      <c r="B142" s="3" t="s">
        <v>161</v>
      </c>
      <c r="C142" s="4" t="s">
        <v>161</v>
      </c>
      <c r="D142" s="3" t="s">
        <v>161</v>
      </c>
      <c r="E142" s="3" t="s">
        <v>161</v>
      </c>
    </row>
    <row r="145" spans="2:80" x14ac:dyDescent="0.25">
      <c r="B145" s="17" t="s">
        <v>194</v>
      </c>
      <c r="C145" s="25" t="s">
        <v>161</v>
      </c>
      <c r="D145" s="17"/>
      <c r="E145" s="17"/>
      <c r="F145" s="23"/>
      <c r="G145" s="23"/>
      <c r="H145" s="23"/>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c r="BT145" s="17"/>
      <c r="BU145" s="17"/>
      <c r="BV145" s="17"/>
      <c r="BW145" s="17"/>
      <c r="BX145" s="17"/>
      <c r="BY145" s="17"/>
      <c r="BZ145" s="17"/>
      <c r="CA145" s="17"/>
      <c r="CB145" s="17"/>
    </row>
    <row r="147" spans="2:80" x14ac:dyDescent="0.25">
      <c r="B147" s="17" t="s">
        <v>195</v>
      </c>
    </row>
    <row r="149" spans="2:80" x14ac:dyDescent="0.25">
      <c r="B149" s="8" t="s">
        <v>196</v>
      </c>
      <c r="C149" s="9" t="s">
        <v>184</v>
      </c>
      <c r="D149" s="17"/>
    </row>
    <row r="150" spans="2:80" x14ac:dyDescent="0.25">
      <c r="B150" s="3" t="s">
        <v>161</v>
      </c>
      <c r="C150" s="4" t="s">
        <v>161</v>
      </c>
    </row>
    <row r="153" spans="2:80" x14ac:dyDescent="0.25">
      <c r="B153" s="8" t="s">
        <v>197</v>
      </c>
      <c r="C153" s="9" t="s">
        <v>198</v>
      </c>
      <c r="D153" s="17"/>
    </row>
    <row r="154" spans="2:80" x14ac:dyDescent="0.25">
      <c r="B154" s="3" t="s">
        <v>161</v>
      </c>
      <c r="C154" s="4" t="s">
        <v>161</v>
      </c>
    </row>
    <row r="157" spans="2:80" x14ac:dyDescent="0.25">
      <c r="B157" s="17" t="s">
        <v>199</v>
      </c>
    </row>
    <row r="160" spans="2:80" x14ac:dyDescent="0.25">
      <c r="B160" s="17" t="s">
        <v>200</v>
      </c>
    </row>
    <row r="162" spans="2:80" x14ac:dyDescent="0.25">
      <c r="B162" s="8" t="s">
        <v>176</v>
      </c>
      <c r="C162" s="9" t="s">
        <v>201</v>
      </c>
      <c r="D162" s="8" t="s">
        <v>191</v>
      </c>
      <c r="E162" s="8" t="s">
        <v>192</v>
      </c>
      <c r="F162" s="24" t="s">
        <v>193</v>
      </c>
      <c r="G162" s="23"/>
    </row>
    <row r="163" spans="2:80" x14ac:dyDescent="0.25">
      <c r="B163" s="3" t="s">
        <v>161</v>
      </c>
      <c r="C163" s="4" t="s">
        <v>161</v>
      </c>
      <c r="D163" s="3" t="s">
        <v>161</v>
      </c>
      <c r="E163" s="3" t="s">
        <v>161</v>
      </c>
      <c r="F163" s="22" t="s">
        <v>161</v>
      </c>
    </row>
    <row r="166" spans="2:80" x14ac:dyDescent="0.25">
      <c r="B166" s="17" t="s">
        <v>194</v>
      </c>
      <c r="C166" s="25" t="s">
        <v>161</v>
      </c>
      <c r="D166" s="17"/>
      <c r="E166" s="17"/>
      <c r="F166" s="23"/>
      <c r="G166" s="23"/>
      <c r="H166" s="23"/>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row>
    <row r="168" spans="2:80" x14ac:dyDescent="0.25">
      <c r="B168" s="17" t="s">
        <v>195</v>
      </c>
    </row>
    <row r="170" spans="2:80" x14ac:dyDescent="0.25">
      <c r="B170" s="8" t="s">
        <v>196</v>
      </c>
      <c r="C170" s="9" t="s">
        <v>184</v>
      </c>
      <c r="D170" s="17"/>
    </row>
    <row r="171" spans="2:80" x14ac:dyDescent="0.25">
      <c r="B171" s="3" t="s">
        <v>161</v>
      </c>
      <c r="C171" s="4" t="s">
        <v>161</v>
      </c>
    </row>
    <row r="174" spans="2:80" x14ac:dyDescent="0.25">
      <c r="B174" s="8" t="s">
        <v>197</v>
      </c>
      <c r="C174" s="9" t="s">
        <v>198</v>
      </c>
      <c r="D174" s="17"/>
    </row>
    <row r="175" spans="2:80" x14ac:dyDescent="0.25">
      <c r="B175" s="3" t="s">
        <v>161</v>
      </c>
      <c r="C175" s="4" t="s">
        <v>161</v>
      </c>
    </row>
    <row r="178" spans="2:7" x14ac:dyDescent="0.25">
      <c r="B178" s="17" t="s">
        <v>199</v>
      </c>
    </row>
    <row r="181" spans="2:7" x14ac:dyDescent="0.25">
      <c r="B181" s="17" t="s">
        <v>202</v>
      </c>
    </row>
    <row r="182" spans="2:7" x14ac:dyDescent="0.25">
      <c r="B182" s="8" t="s">
        <v>176</v>
      </c>
      <c r="C182" s="9" t="s">
        <v>203</v>
      </c>
      <c r="D182" s="8" t="s">
        <v>204</v>
      </c>
      <c r="E182" s="8" t="s">
        <v>205</v>
      </c>
      <c r="F182" s="24" t="s">
        <v>206</v>
      </c>
      <c r="G182" s="23"/>
    </row>
    <row r="183" spans="2:7" x14ac:dyDescent="0.25">
      <c r="B183" s="3" t="s">
        <v>161</v>
      </c>
      <c r="C183" s="4" t="s">
        <v>161</v>
      </c>
      <c r="D183" s="3" t="s">
        <v>161</v>
      </c>
      <c r="E183" s="3" t="s">
        <v>161</v>
      </c>
      <c r="F183" s="22" t="s">
        <v>161</v>
      </c>
    </row>
    <row r="184" spans="2:7" x14ac:dyDescent="0.25">
      <c r="B184" s="11" t="s">
        <v>207</v>
      </c>
    </row>
  </sheetData>
  <mergeCells count="3">
    <mergeCell ref="B1:E1"/>
    <mergeCell ref="C3:C7"/>
    <mergeCell ref="D3:D7"/>
  </mergeCells>
  <hyperlinks>
    <hyperlink ref="A1" location="Index!A1" display="Index" xr:uid="{83EA90B5-BFDE-403C-B6E3-7F02F7E35AA4}"/>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516CA-CDFB-4E4C-9C75-7A8F42CB172B}">
  <sheetPr codeName="Sheet52"/>
  <dimension ref="A1:CB171"/>
  <sheetViews>
    <sheetView workbookViewId="0">
      <selection sqref="A1:XFD1048576"/>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ustomWidth="1"/>
    <col min="9" max="16384" width="9.140625" style="11"/>
  </cols>
  <sheetData>
    <row r="1" spans="1:9" x14ac:dyDescent="0.25">
      <c r="A1" s="45" t="s">
        <v>0</v>
      </c>
      <c r="B1" s="197" t="s">
        <v>103</v>
      </c>
      <c r="C1" s="197"/>
      <c r="D1" s="197"/>
      <c r="E1" s="197"/>
    </row>
    <row r="3" spans="1:9" ht="18" customHeight="1" x14ac:dyDescent="0.25">
      <c r="B3" s="1" t="s">
        <v>575</v>
      </c>
      <c r="C3" s="198"/>
      <c r="D3" s="199"/>
    </row>
    <row r="4" spans="1:9" ht="18" customHeight="1" x14ac:dyDescent="0.25">
      <c r="B4" s="2" t="s">
        <v>576</v>
      </c>
      <c r="C4" s="198"/>
      <c r="D4" s="199"/>
    </row>
    <row r="5" spans="1:9" ht="18" customHeight="1" x14ac:dyDescent="0.25">
      <c r="B5" s="2" t="s">
        <v>127</v>
      </c>
      <c r="C5" s="198"/>
      <c r="D5" s="199"/>
    </row>
    <row r="6" spans="1:9" ht="18" customHeight="1" x14ac:dyDescent="0.25">
      <c r="B6" s="2" t="s">
        <v>577</v>
      </c>
      <c r="C6" s="198"/>
      <c r="D6" s="199"/>
    </row>
    <row r="7" spans="1:9" ht="18" customHeight="1" x14ac:dyDescent="0.25">
      <c r="B7" s="2" t="s">
        <v>578</v>
      </c>
      <c r="C7" s="198"/>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2775</v>
      </c>
      <c r="C15" s="21" t="s">
        <v>139</v>
      </c>
      <c r="D15" s="11" t="s">
        <v>271</v>
      </c>
      <c r="E15" s="11" t="s">
        <v>579</v>
      </c>
      <c r="F15" s="13">
        <v>172774</v>
      </c>
      <c r="G15" s="13">
        <v>606.61</v>
      </c>
      <c r="H15" s="13">
        <v>9.59</v>
      </c>
    </row>
    <row r="16" spans="1:9" x14ac:dyDescent="0.25">
      <c r="B16" s="11" t="s">
        <v>2776</v>
      </c>
      <c r="C16" s="21" t="s">
        <v>139</v>
      </c>
      <c r="D16" s="11" t="s">
        <v>315</v>
      </c>
      <c r="E16" s="11" t="s">
        <v>580</v>
      </c>
      <c r="F16" s="13">
        <v>13444</v>
      </c>
      <c r="G16" s="13">
        <v>568.45000000000005</v>
      </c>
      <c r="H16" s="13">
        <v>8.98</v>
      </c>
    </row>
    <row r="17" spans="2:8" x14ac:dyDescent="0.25">
      <c r="B17" s="11" t="s">
        <v>2777</v>
      </c>
      <c r="C17" s="21" t="s">
        <v>139</v>
      </c>
      <c r="D17" s="11" t="s">
        <v>285</v>
      </c>
      <c r="E17" s="11" t="s">
        <v>581</v>
      </c>
      <c r="F17" s="13">
        <v>27343</v>
      </c>
      <c r="G17" s="13">
        <v>407.94</v>
      </c>
      <c r="H17" s="13">
        <v>6.45</v>
      </c>
    </row>
    <row r="18" spans="2:8" x14ac:dyDescent="0.25">
      <c r="B18" s="11" t="s">
        <v>2150</v>
      </c>
      <c r="C18" s="21" t="s">
        <v>139</v>
      </c>
      <c r="D18" s="11" t="s">
        <v>283</v>
      </c>
      <c r="E18" s="11" t="s">
        <v>443</v>
      </c>
      <c r="F18" s="13">
        <v>3675</v>
      </c>
      <c r="G18" s="13">
        <v>368.26</v>
      </c>
      <c r="H18" s="13">
        <v>5.82</v>
      </c>
    </row>
    <row r="19" spans="2:8" x14ac:dyDescent="0.25">
      <c r="B19" s="11" t="s">
        <v>2778</v>
      </c>
      <c r="C19" s="21" t="s">
        <v>139</v>
      </c>
      <c r="D19" s="11" t="s">
        <v>276</v>
      </c>
      <c r="E19" s="11" t="s">
        <v>582</v>
      </c>
      <c r="F19" s="13">
        <v>43296</v>
      </c>
      <c r="G19" s="13">
        <v>344.98</v>
      </c>
      <c r="H19" s="13">
        <v>5.45</v>
      </c>
    </row>
    <row r="20" spans="2:8" x14ac:dyDescent="0.25">
      <c r="B20" s="11" t="s">
        <v>2725</v>
      </c>
      <c r="C20" s="21" t="s">
        <v>139</v>
      </c>
      <c r="D20" s="11" t="s">
        <v>312</v>
      </c>
      <c r="E20" s="11" t="s">
        <v>414</v>
      </c>
      <c r="F20" s="13">
        <v>23004</v>
      </c>
      <c r="G20" s="13">
        <v>332.19</v>
      </c>
      <c r="H20" s="13">
        <v>5.25</v>
      </c>
    </row>
    <row r="21" spans="2:8" x14ac:dyDescent="0.25">
      <c r="B21" s="11" t="s">
        <v>2727</v>
      </c>
      <c r="C21" s="21" t="s">
        <v>139</v>
      </c>
      <c r="D21" s="11" t="s">
        <v>276</v>
      </c>
      <c r="E21" s="11" t="s">
        <v>419</v>
      </c>
      <c r="F21" s="13">
        <v>4377</v>
      </c>
      <c r="G21" s="13">
        <v>311.45</v>
      </c>
      <c r="H21" s="13">
        <v>4.92</v>
      </c>
    </row>
    <row r="22" spans="2:8" x14ac:dyDescent="0.25">
      <c r="B22" s="11" t="s">
        <v>2779</v>
      </c>
      <c r="C22" s="21" t="s">
        <v>139</v>
      </c>
      <c r="D22" s="11" t="s">
        <v>271</v>
      </c>
      <c r="E22" s="11" t="s">
        <v>583</v>
      </c>
      <c r="F22" s="13">
        <v>20913</v>
      </c>
      <c r="G22" s="13">
        <v>309.68</v>
      </c>
      <c r="H22" s="13">
        <v>4.8899999999999997</v>
      </c>
    </row>
    <row r="23" spans="2:8" x14ac:dyDescent="0.25">
      <c r="B23" s="11" t="s">
        <v>2678</v>
      </c>
      <c r="C23" s="21" t="s">
        <v>139</v>
      </c>
      <c r="D23" s="11" t="s">
        <v>312</v>
      </c>
      <c r="E23" s="11" t="s">
        <v>313</v>
      </c>
      <c r="F23" s="13">
        <v>81573</v>
      </c>
      <c r="G23" s="13">
        <v>306.14</v>
      </c>
      <c r="H23" s="13">
        <v>4.84</v>
      </c>
    </row>
    <row r="24" spans="2:8" x14ac:dyDescent="0.25">
      <c r="B24" s="11" t="s">
        <v>2149</v>
      </c>
      <c r="C24" s="21" t="s">
        <v>139</v>
      </c>
      <c r="D24" s="11" t="s">
        <v>288</v>
      </c>
      <c r="E24" s="11" t="s">
        <v>324</v>
      </c>
      <c r="F24" s="13">
        <v>132873</v>
      </c>
      <c r="G24" s="13">
        <v>266.49</v>
      </c>
      <c r="H24" s="13">
        <v>4.21</v>
      </c>
    </row>
    <row r="25" spans="2:8" x14ac:dyDescent="0.25">
      <c r="B25" s="11" t="s">
        <v>2133</v>
      </c>
      <c r="C25" s="21" t="s">
        <v>139</v>
      </c>
      <c r="D25" s="11" t="s">
        <v>430</v>
      </c>
      <c r="E25" s="11" t="s">
        <v>431</v>
      </c>
      <c r="F25" s="13">
        <v>10092</v>
      </c>
      <c r="G25" s="13">
        <v>257.51</v>
      </c>
      <c r="H25" s="13">
        <v>4.07</v>
      </c>
    </row>
    <row r="26" spans="2:8" x14ac:dyDescent="0.25">
      <c r="B26" s="11" t="s">
        <v>2780</v>
      </c>
      <c r="C26" s="21" t="s">
        <v>139</v>
      </c>
      <c r="D26" s="11" t="s">
        <v>332</v>
      </c>
      <c r="E26" s="11" t="s">
        <v>584</v>
      </c>
      <c r="F26" s="13">
        <v>7426</v>
      </c>
      <c r="G26" s="13">
        <v>238.22</v>
      </c>
      <c r="H26" s="13">
        <v>3.76</v>
      </c>
    </row>
    <row r="27" spans="2:8" x14ac:dyDescent="0.25">
      <c r="B27" s="11" t="s">
        <v>2121</v>
      </c>
      <c r="C27" s="21" t="s">
        <v>139</v>
      </c>
      <c r="D27" s="11" t="s">
        <v>328</v>
      </c>
      <c r="E27" s="11" t="s">
        <v>469</v>
      </c>
      <c r="F27" s="13">
        <v>3356</v>
      </c>
      <c r="G27" s="13">
        <v>225.27</v>
      </c>
      <c r="H27" s="13">
        <v>3.56</v>
      </c>
    </row>
    <row r="28" spans="2:8" x14ac:dyDescent="0.25">
      <c r="B28" s="11" t="s">
        <v>2781</v>
      </c>
      <c r="C28" s="21" t="s">
        <v>139</v>
      </c>
      <c r="D28" s="11" t="s">
        <v>312</v>
      </c>
      <c r="E28" s="11" t="s">
        <v>585</v>
      </c>
      <c r="F28" s="13">
        <v>1151013</v>
      </c>
      <c r="G28" s="13">
        <v>205.92</v>
      </c>
      <c r="H28" s="13">
        <v>3.25</v>
      </c>
    </row>
    <row r="29" spans="2:8" x14ac:dyDescent="0.25">
      <c r="B29" s="11" t="s">
        <v>2730</v>
      </c>
      <c r="C29" s="21" t="s">
        <v>139</v>
      </c>
      <c r="D29" s="11" t="s">
        <v>271</v>
      </c>
      <c r="E29" s="11" t="s">
        <v>422</v>
      </c>
      <c r="F29" s="13">
        <v>11507</v>
      </c>
      <c r="G29" s="13">
        <v>175</v>
      </c>
      <c r="H29" s="13">
        <v>2.77</v>
      </c>
    </row>
    <row r="30" spans="2:8" x14ac:dyDescent="0.25">
      <c r="B30" s="11" t="s">
        <v>2782</v>
      </c>
      <c r="C30" s="21" t="s">
        <v>139</v>
      </c>
      <c r="D30" s="11" t="s">
        <v>267</v>
      </c>
      <c r="E30" s="11" t="s">
        <v>586</v>
      </c>
      <c r="F30" s="13">
        <v>15037</v>
      </c>
      <c r="G30" s="13">
        <v>164.21</v>
      </c>
      <c r="H30" s="13">
        <v>2.59</v>
      </c>
    </row>
    <row r="31" spans="2:8" x14ac:dyDescent="0.25">
      <c r="B31" s="11" t="s">
        <v>2783</v>
      </c>
      <c r="C31" s="21" t="s">
        <v>139</v>
      </c>
      <c r="D31" s="11" t="s">
        <v>267</v>
      </c>
      <c r="E31" s="11" t="s">
        <v>587</v>
      </c>
      <c r="F31" s="13">
        <v>6067</v>
      </c>
      <c r="G31" s="13">
        <v>162.47999999999999</v>
      </c>
      <c r="H31" s="13">
        <v>2.57</v>
      </c>
    </row>
    <row r="32" spans="2:8" x14ac:dyDescent="0.25">
      <c r="B32" s="11" t="s">
        <v>2784</v>
      </c>
      <c r="C32" s="21" t="s">
        <v>139</v>
      </c>
      <c r="D32" s="11" t="s">
        <v>265</v>
      </c>
      <c r="E32" s="11" t="s">
        <v>588</v>
      </c>
      <c r="F32" s="13">
        <v>7978</v>
      </c>
      <c r="G32" s="13">
        <v>158.44999999999999</v>
      </c>
      <c r="H32" s="13">
        <v>2.5</v>
      </c>
    </row>
    <row r="33" spans="2:8" x14ac:dyDescent="0.25">
      <c r="B33" s="11" t="s">
        <v>2114</v>
      </c>
      <c r="C33" s="21" t="s">
        <v>139</v>
      </c>
      <c r="D33" s="11" t="s">
        <v>285</v>
      </c>
      <c r="E33" s="11" t="s">
        <v>470</v>
      </c>
      <c r="F33" s="13">
        <v>20883</v>
      </c>
      <c r="G33" s="13">
        <v>126.49</v>
      </c>
      <c r="H33" s="13">
        <v>2</v>
      </c>
    </row>
    <row r="34" spans="2:8" x14ac:dyDescent="0.25">
      <c r="B34" s="11" t="s">
        <v>2785</v>
      </c>
      <c r="C34" s="21" t="s">
        <v>139</v>
      </c>
      <c r="D34" s="11" t="s">
        <v>285</v>
      </c>
      <c r="E34" s="11" t="s">
        <v>589</v>
      </c>
      <c r="F34" s="13">
        <v>12131</v>
      </c>
      <c r="G34" s="13">
        <v>117.88</v>
      </c>
      <c r="H34" s="13">
        <v>1.86</v>
      </c>
    </row>
    <row r="35" spans="2:8" x14ac:dyDescent="0.25">
      <c r="B35" s="11" t="s">
        <v>2786</v>
      </c>
      <c r="C35" s="21" t="s">
        <v>139</v>
      </c>
      <c r="D35" s="11" t="s">
        <v>280</v>
      </c>
      <c r="E35" s="11" t="s">
        <v>590</v>
      </c>
      <c r="F35" s="13">
        <v>1979</v>
      </c>
      <c r="G35" s="13">
        <v>79.03</v>
      </c>
      <c r="H35" s="13">
        <v>1.25</v>
      </c>
    </row>
    <row r="36" spans="2:8" x14ac:dyDescent="0.25">
      <c r="B36" s="11" t="s">
        <v>591</v>
      </c>
      <c r="C36" s="21" t="s">
        <v>139</v>
      </c>
      <c r="D36" s="11" t="s">
        <v>288</v>
      </c>
      <c r="E36" s="11" t="s">
        <v>592</v>
      </c>
      <c r="F36" s="13">
        <v>41044</v>
      </c>
      <c r="G36" s="13">
        <v>72.42</v>
      </c>
      <c r="H36" s="13">
        <v>1.1399999999999999</v>
      </c>
    </row>
    <row r="37" spans="2:8" x14ac:dyDescent="0.25">
      <c r="B37" s="11" t="s">
        <v>2138</v>
      </c>
      <c r="C37" s="21" t="s">
        <v>139</v>
      </c>
      <c r="D37" s="11" t="s">
        <v>260</v>
      </c>
      <c r="E37" s="11" t="s">
        <v>292</v>
      </c>
      <c r="F37" s="13">
        <v>2760</v>
      </c>
      <c r="G37" s="13">
        <v>72.290000000000006</v>
      </c>
      <c r="H37" s="13">
        <v>1.1399999999999999</v>
      </c>
    </row>
    <row r="38" spans="2:8" x14ac:dyDescent="0.25">
      <c r="B38" s="11" t="s">
        <v>2104</v>
      </c>
      <c r="C38" s="21" t="s">
        <v>139</v>
      </c>
      <c r="D38" s="11" t="s">
        <v>417</v>
      </c>
      <c r="E38" s="11" t="s">
        <v>423</v>
      </c>
      <c r="F38" s="13">
        <v>571</v>
      </c>
      <c r="G38" s="13">
        <v>68.709999999999994</v>
      </c>
      <c r="H38" s="13">
        <v>1.0900000000000001</v>
      </c>
    </row>
    <row r="39" spans="2:8" x14ac:dyDescent="0.25">
      <c r="B39" s="11" t="s">
        <v>2682</v>
      </c>
      <c r="C39" s="21" t="s">
        <v>139</v>
      </c>
      <c r="D39" s="11" t="s">
        <v>320</v>
      </c>
      <c r="E39" s="11" t="s">
        <v>321</v>
      </c>
      <c r="F39" s="13">
        <v>11519</v>
      </c>
      <c r="G39" s="13">
        <v>64.88</v>
      </c>
      <c r="H39" s="13">
        <v>1.03</v>
      </c>
    </row>
    <row r="40" spans="2:8" x14ac:dyDescent="0.25">
      <c r="B40" s="11" t="s">
        <v>2787</v>
      </c>
      <c r="C40" s="21" t="s">
        <v>139</v>
      </c>
      <c r="D40" s="11" t="s">
        <v>140</v>
      </c>
      <c r="E40" s="11" t="s">
        <v>593</v>
      </c>
      <c r="F40" s="13">
        <v>677</v>
      </c>
      <c r="G40" s="13">
        <v>47.4</v>
      </c>
      <c r="H40" s="13">
        <v>0.75</v>
      </c>
    </row>
    <row r="41" spans="2:8" x14ac:dyDescent="0.25">
      <c r="B41" s="11" t="s">
        <v>2788</v>
      </c>
      <c r="C41" s="21" t="s">
        <v>139</v>
      </c>
      <c r="D41" s="11" t="s">
        <v>365</v>
      </c>
      <c r="E41" s="11" t="s">
        <v>594</v>
      </c>
      <c r="F41" s="13">
        <v>99</v>
      </c>
      <c r="G41" s="13">
        <v>38.71</v>
      </c>
      <c r="H41" s="13">
        <v>0.61</v>
      </c>
    </row>
    <row r="42" spans="2:8" x14ac:dyDescent="0.25">
      <c r="B42" s="11" t="s">
        <v>595</v>
      </c>
      <c r="C42" s="21" t="s">
        <v>139</v>
      </c>
      <c r="D42" s="11" t="s">
        <v>254</v>
      </c>
      <c r="E42" s="11" t="s">
        <v>596</v>
      </c>
      <c r="F42" s="13">
        <v>3506</v>
      </c>
      <c r="G42" s="13">
        <v>29.01</v>
      </c>
      <c r="H42" s="13">
        <v>0.46</v>
      </c>
    </row>
    <row r="43" spans="2:8" x14ac:dyDescent="0.25">
      <c r="B43" s="11" t="s">
        <v>2738</v>
      </c>
      <c r="C43" s="21" t="s">
        <v>139</v>
      </c>
      <c r="D43" s="11" t="s">
        <v>276</v>
      </c>
      <c r="E43" s="11" t="s">
        <v>434</v>
      </c>
      <c r="F43" s="13">
        <v>1340</v>
      </c>
      <c r="G43" s="13">
        <v>21.28</v>
      </c>
      <c r="H43" s="13">
        <v>0.34</v>
      </c>
    </row>
    <row r="44" spans="2:8" x14ac:dyDescent="0.25">
      <c r="B44" s="11" t="s">
        <v>2789</v>
      </c>
      <c r="C44" s="21" t="s">
        <v>139</v>
      </c>
      <c r="D44" s="11" t="s">
        <v>308</v>
      </c>
      <c r="E44" s="11" t="s">
        <v>597</v>
      </c>
      <c r="F44" s="13">
        <v>5135</v>
      </c>
      <c r="G44" s="13">
        <v>15.45</v>
      </c>
      <c r="H44" s="13">
        <v>0.24</v>
      </c>
    </row>
    <row r="45" spans="2:8" x14ac:dyDescent="0.25">
      <c r="B45" s="17" t="s">
        <v>151</v>
      </c>
      <c r="C45" s="25"/>
      <c r="D45" s="17"/>
      <c r="E45" s="17"/>
      <c r="F45" s="23"/>
      <c r="G45" s="23">
        <f>SUM(G12:G44)</f>
        <v>6162.7999999999993</v>
      </c>
      <c r="H45" s="23">
        <f>SUM(H12:H44)</f>
        <v>97.38</v>
      </c>
    </row>
    <row r="46" spans="2:8" x14ac:dyDescent="0.25">
      <c r="B46" s="17" t="s">
        <v>152</v>
      </c>
      <c r="C46" s="25"/>
      <c r="D46" s="17"/>
      <c r="E46" s="17"/>
      <c r="F46" s="23"/>
      <c r="G46" s="23">
        <v>164</v>
      </c>
      <c r="H46" s="23">
        <v>2.59</v>
      </c>
    </row>
    <row r="47" spans="2:8" x14ac:dyDescent="0.25">
      <c r="B47" s="17" t="s">
        <v>153</v>
      </c>
      <c r="C47" s="25"/>
      <c r="D47" s="17"/>
      <c r="E47" s="17"/>
      <c r="F47" s="23"/>
      <c r="G47" s="23">
        <v>6326.8</v>
      </c>
      <c r="H47" s="23">
        <v>99.97</v>
      </c>
    </row>
    <row r="48" spans="2:8" x14ac:dyDescent="0.25">
      <c r="B48" s="17" t="s">
        <v>226</v>
      </c>
      <c r="C48" s="25"/>
      <c r="D48" s="17"/>
      <c r="E48" s="17"/>
      <c r="F48" s="23"/>
      <c r="G48" s="23">
        <v>1.771440210000037</v>
      </c>
      <c r="H48" s="23">
        <v>3.0000000000001137E-2</v>
      </c>
    </row>
    <row r="49" spans="2:8" x14ac:dyDescent="0.25">
      <c r="B49" s="17" t="s">
        <v>155</v>
      </c>
      <c r="C49" s="25"/>
      <c r="D49" s="17"/>
      <c r="E49" s="17"/>
      <c r="F49" s="23"/>
      <c r="G49" s="23">
        <v>6328.5714402100002</v>
      </c>
      <c r="H49" s="23">
        <v>100</v>
      </c>
    </row>
    <row r="50" spans="2:8" x14ac:dyDescent="0.25">
      <c r="B50" s="11" t="s">
        <v>156</v>
      </c>
    </row>
    <row r="51" spans="2:8" x14ac:dyDescent="0.25">
      <c r="B51" s="17" t="s">
        <v>157</v>
      </c>
    </row>
    <row r="52" spans="2:8" x14ac:dyDescent="0.25">
      <c r="B52" s="17" t="s">
        <v>158</v>
      </c>
      <c r="C52" s="21" t="s">
        <v>159</v>
      </c>
    </row>
    <row r="53" spans="2:8" x14ac:dyDescent="0.25">
      <c r="B53" s="17" t="s">
        <v>162</v>
      </c>
      <c r="C53" s="21" t="s">
        <v>161</v>
      </c>
    </row>
    <row r="54" spans="2:8" x14ac:dyDescent="0.25">
      <c r="B54" s="17" t="s">
        <v>163</v>
      </c>
      <c r="C54" s="21" t="s">
        <v>161</v>
      </c>
    </row>
    <row r="55" spans="2:8" x14ac:dyDescent="0.25">
      <c r="B55" s="17" t="s">
        <v>164</v>
      </c>
      <c r="C55" s="21" t="s">
        <v>165</v>
      </c>
    </row>
    <row r="56" spans="2:8" x14ac:dyDescent="0.25">
      <c r="B56" s="17" t="s">
        <v>598</v>
      </c>
      <c r="C56" s="25"/>
    </row>
    <row r="57" spans="2:8" x14ac:dyDescent="0.25">
      <c r="B57" s="17" t="s">
        <v>599</v>
      </c>
      <c r="C57" s="25"/>
    </row>
    <row r="58" spans="2:8" x14ac:dyDescent="0.25">
      <c r="B58" s="17" t="s">
        <v>600</v>
      </c>
      <c r="C58" s="25"/>
    </row>
    <row r="59" spans="2:8" x14ac:dyDescent="0.25">
      <c r="B59" s="17" t="s">
        <v>601</v>
      </c>
      <c r="C59" s="25"/>
    </row>
    <row r="60" spans="2:8" x14ac:dyDescent="0.25">
      <c r="B60" s="17" t="s">
        <v>602</v>
      </c>
      <c r="C60" s="25"/>
    </row>
    <row r="61" spans="2:8" x14ac:dyDescent="0.25">
      <c r="B61" s="17" t="s">
        <v>603</v>
      </c>
      <c r="C61" s="25"/>
    </row>
    <row r="62" spans="2:8" x14ac:dyDescent="0.25">
      <c r="B62" s="17" t="s">
        <v>604</v>
      </c>
      <c r="C62" s="25"/>
    </row>
    <row r="63" spans="2:8" x14ac:dyDescent="0.25">
      <c r="B63" s="17" t="s">
        <v>605</v>
      </c>
      <c r="C63" s="25"/>
    </row>
    <row r="64" spans="2:8" x14ac:dyDescent="0.25">
      <c r="B64" s="17" t="s">
        <v>1549</v>
      </c>
      <c r="C64" s="25"/>
    </row>
    <row r="65" spans="2:4" x14ac:dyDescent="0.25">
      <c r="B65" s="11" t="s">
        <v>170</v>
      </c>
    </row>
    <row r="66" spans="2:4" x14ac:dyDescent="0.25">
      <c r="B66" s="11" t="s">
        <v>228</v>
      </c>
    </row>
    <row r="69" spans="2:4" x14ac:dyDescent="0.25">
      <c r="B69" s="8" t="s">
        <v>229</v>
      </c>
      <c r="C69" s="9"/>
    </row>
    <row r="70" spans="2:4" ht="30" x14ac:dyDescent="0.25">
      <c r="B70" s="8" t="s">
        <v>230</v>
      </c>
      <c r="C70" s="10" t="s">
        <v>231</v>
      </c>
    </row>
    <row r="71" spans="2:4" x14ac:dyDescent="0.25">
      <c r="B71" s="3" t="s">
        <v>232</v>
      </c>
      <c r="C71" s="4"/>
    </row>
    <row r="72" spans="2:4" x14ac:dyDescent="0.25">
      <c r="B72" s="3" t="s">
        <v>233</v>
      </c>
      <c r="C72" s="4"/>
    </row>
    <row r="73" spans="2:4" x14ac:dyDescent="0.25">
      <c r="B73" s="3" t="s">
        <v>234</v>
      </c>
      <c r="C73" s="4"/>
    </row>
    <row r="74" spans="2:4" x14ac:dyDescent="0.25">
      <c r="B74" s="3" t="s">
        <v>235</v>
      </c>
      <c r="C74" s="4"/>
    </row>
    <row r="75" spans="2:4" x14ac:dyDescent="0.25">
      <c r="B75" s="3" t="s">
        <v>236</v>
      </c>
      <c r="C75" s="4"/>
    </row>
    <row r="76" spans="2:4" x14ac:dyDescent="0.25">
      <c r="B76" s="3" t="s">
        <v>237</v>
      </c>
      <c r="C76" s="4"/>
    </row>
    <row r="77" spans="2:4" x14ac:dyDescent="0.25">
      <c r="B77" s="8" t="s">
        <v>238</v>
      </c>
      <c r="C77" s="9"/>
    </row>
    <row r="79" spans="2:4" x14ac:dyDescent="0.25">
      <c r="B79" s="3" t="s">
        <v>171</v>
      </c>
      <c r="C79" s="4"/>
      <c r="D79" s="3"/>
    </row>
    <row r="80" spans="2:4" ht="30" x14ac:dyDescent="0.25">
      <c r="B80" s="6" t="s">
        <v>172</v>
      </c>
      <c r="C80" s="5" t="s">
        <v>173</v>
      </c>
      <c r="D80" s="6" t="s">
        <v>174</v>
      </c>
    </row>
    <row r="81" spans="2:7" x14ac:dyDescent="0.25">
      <c r="B81" s="3" t="s">
        <v>161</v>
      </c>
      <c r="C81" s="4" t="s">
        <v>161</v>
      </c>
      <c r="D81" s="3" t="s">
        <v>161</v>
      </c>
    </row>
    <row r="83" spans="2:7" x14ac:dyDescent="0.25">
      <c r="B83" s="8" t="s">
        <v>175</v>
      </c>
      <c r="C83" s="33">
        <v>45473</v>
      </c>
      <c r="D83" s="3"/>
      <c r="E83" s="26"/>
      <c r="F83" s="32"/>
    </row>
    <row r="84" spans="2:7" x14ac:dyDescent="0.25">
      <c r="B84" s="8" t="s">
        <v>176</v>
      </c>
      <c r="C84" s="9" t="s">
        <v>177</v>
      </c>
      <c r="D84" s="8" t="s">
        <v>178</v>
      </c>
      <c r="E84" s="27" t="s">
        <v>179</v>
      </c>
      <c r="F84" s="24" t="s">
        <v>180</v>
      </c>
      <c r="G84" s="23"/>
    </row>
    <row r="85" spans="2:7" x14ac:dyDescent="0.25">
      <c r="B85" s="30" t="s">
        <v>161</v>
      </c>
      <c r="C85" s="31" t="s">
        <v>161</v>
      </c>
      <c r="D85" s="30" t="s">
        <v>161</v>
      </c>
      <c r="E85" s="29" t="s">
        <v>161</v>
      </c>
      <c r="F85" s="28" t="s">
        <v>161</v>
      </c>
    </row>
    <row r="88" spans="2:7" x14ac:dyDescent="0.25">
      <c r="B88" s="17" t="s">
        <v>181</v>
      </c>
    </row>
    <row r="89" spans="2:7" x14ac:dyDescent="0.25">
      <c r="B89" s="17"/>
    </row>
    <row r="90" spans="2:7" x14ac:dyDescent="0.25">
      <c r="B90" s="17" t="s">
        <v>182</v>
      </c>
    </row>
    <row r="91" spans="2:7" x14ac:dyDescent="0.25">
      <c r="B91" s="8" t="s">
        <v>183</v>
      </c>
      <c r="C91" s="9" t="s">
        <v>184</v>
      </c>
      <c r="D91" s="17"/>
    </row>
    <row r="92" spans="2:7" x14ac:dyDescent="0.25">
      <c r="B92" s="3" t="s">
        <v>161</v>
      </c>
      <c r="C92" s="4" t="s">
        <v>161</v>
      </c>
    </row>
    <row r="94" spans="2:7" x14ac:dyDescent="0.25">
      <c r="B94" s="8" t="s">
        <v>185</v>
      </c>
      <c r="C94" s="9" t="s">
        <v>184</v>
      </c>
    </row>
    <row r="95" spans="2:7" x14ac:dyDescent="0.25">
      <c r="B95" s="3" t="s">
        <v>161</v>
      </c>
      <c r="C95" s="4" t="s">
        <v>161</v>
      </c>
    </row>
    <row r="97" spans="2:7" x14ac:dyDescent="0.25">
      <c r="B97" s="8" t="s">
        <v>161</v>
      </c>
      <c r="C97" s="9" t="s">
        <v>161</v>
      </c>
    </row>
    <row r="98" spans="2:7" x14ac:dyDescent="0.25">
      <c r="B98" s="3" t="s">
        <v>161</v>
      </c>
      <c r="C98" s="4" t="s">
        <v>161</v>
      </c>
    </row>
    <row r="100" spans="2:7" x14ac:dyDescent="0.25">
      <c r="B100" s="27" t="s">
        <v>186</v>
      </c>
      <c r="C100" s="9" t="s">
        <v>187</v>
      </c>
    </row>
    <row r="101" spans="2:7" x14ac:dyDescent="0.25">
      <c r="B101" s="26" t="s">
        <v>161</v>
      </c>
      <c r="C101" s="4" t="s">
        <v>161</v>
      </c>
    </row>
    <row r="103" spans="2:7" x14ac:dyDescent="0.25">
      <c r="B103" s="8" t="s">
        <v>188</v>
      </c>
      <c r="C103" s="9" t="s">
        <v>161</v>
      </c>
    </row>
    <row r="105" spans="2:7" x14ac:dyDescent="0.25">
      <c r="B105" s="8" t="s">
        <v>189</v>
      </c>
      <c r="C105" s="33">
        <v>45473</v>
      </c>
      <c r="D105" s="3"/>
      <c r="E105" s="26"/>
      <c r="F105" s="32"/>
    </row>
    <row r="106" spans="2:7" x14ac:dyDescent="0.25">
      <c r="B106" s="8" t="s">
        <v>176</v>
      </c>
      <c r="C106" s="9" t="s">
        <v>177</v>
      </c>
      <c r="D106" s="8" t="s">
        <v>178</v>
      </c>
      <c r="E106" s="27" t="s">
        <v>179</v>
      </c>
      <c r="F106" s="24" t="s">
        <v>180</v>
      </c>
      <c r="G106" s="23"/>
    </row>
    <row r="107" spans="2:7" x14ac:dyDescent="0.25">
      <c r="B107" s="30" t="s">
        <v>161</v>
      </c>
      <c r="C107" s="31" t="s">
        <v>161</v>
      </c>
      <c r="D107" s="30" t="s">
        <v>161</v>
      </c>
      <c r="E107" s="29" t="s">
        <v>161</v>
      </c>
      <c r="F107" s="28" t="s">
        <v>161</v>
      </c>
    </row>
    <row r="108" spans="2:7" x14ac:dyDescent="0.25">
      <c r="B108" s="17" t="s">
        <v>181</v>
      </c>
    </row>
    <row r="109" spans="2:7" x14ac:dyDescent="0.25">
      <c r="B109" s="17"/>
    </row>
    <row r="110" spans="2:7" x14ac:dyDescent="0.25">
      <c r="B110" s="17" t="s">
        <v>182</v>
      </c>
    </row>
    <row r="111" spans="2:7" x14ac:dyDescent="0.25">
      <c r="B111" s="8" t="s">
        <v>183</v>
      </c>
      <c r="C111" s="9" t="s">
        <v>184</v>
      </c>
      <c r="D111" s="17"/>
    </row>
    <row r="112" spans="2:7" x14ac:dyDescent="0.25">
      <c r="B112" s="3" t="s">
        <v>161</v>
      </c>
      <c r="C112" s="4" t="s">
        <v>161</v>
      </c>
    </row>
    <row r="114" spans="2:6" x14ac:dyDescent="0.25">
      <c r="B114" s="8" t="s">
        <v>185</v>
      </c>
      <c r="C114" s="9" t="s">
        <v>184</v>
      </c>
    </row>
    <row r="115" spans="2:6" x14ac:dyDescent="0.25">
      <c r="B115" s="3" t="s">
        <v>161</v>
      </c>
      <c r="C115" s="4" t="s">
        <v>161</v>
      </c>
    </row>
    <row r="117" spans="2:6" x14ac:dyDescent="0.25">
      <c r="B117" s="8" t="s">
        <v>161</v>
      </c>
      <c r="C117" s="9" t="s">
        <v>161</v>
      </c>
    </row>
    <row r="118" spans="2:6" x14ac:dyDescent="0.25">
      <c r="B118" s="3" t="s">
        <v>161</v>
      </c>
      <c r="C118" s="4" t="s">
        <v>161</v>
      </c>
    </row>
    <row r="120" spans="2:6" x14ac:dyDescent="0.25">
      <c r="B120" s="27" t="s">
        <v>186</v>
      </c>
      <c r="C120" s="9" t="s">
        <v>187</v>
      </c>
    </row>
    <row r="121" spans="2:6" x14ac:dyDescent="0.25">
      <c r="B121" s="26" t="s">
        <v>161</v>
      </c>
      <c r="C121" s="4" t="s">
        <v>161</v>
      </c>
    </row>
    <row r="123" spans="2:6" x14ac:dyDescent="0.25">
      <c r="B123" s="8" t="s">
        <v>188</v>
      </c>
      <c r="C123" s="9" t="s">
        <v>161</v>
      </c>
    </row>
    <row r="126" spans="2:6" x14ac:dyDescent="0.25">
      <c r="B126" s="17" t="s">
        <v>190</v>
      </c>
    </row>
    <row r="128" spans="2:6" x14ac:dyDescent="0.25">
      <c r="B128" s="8" t="s">
        <v>176</v>
      </c>
      <c r="C128" s="9" t="s">
        <v>191</v>
      </c>
      <c r="D128" s="8" t="s">
        <v>192</v>
      </c>
      <c r="E128" s="8" t="s">
        <v>193</v>
      </c>
      <c r="F128" s="23"/>
    </row>
    <row r="129" spans="2:80" x14ac:dyDescent="0.25">
      <c r="B129" s="3" t="s">
        <v>161</v>
      </c>
      <c r="C129" s="4" t="s">
        <v>161</v>
      </c>
      <c r="D129" s="3" t="s">
        <v>161</v>
      </c>
      <c r="E129" s="3" t="s">
        <v>161</v>
      </c>
    </row>
    <row r="132" spans="2:80" x14ac:dyDescent="0.25">
      <c r="B132" s="17" t="s">
        <v>194</v>
      </c>
      <c r="C132" s="25" t="s">
        <v>161</v>
      </c>
      <c r="D132" s="17"/>
      <c r="E132" s="17"/>
      <c r="F132" s="23"/>
      <c r="G132" s="23"/>
      <c r="H132" s="23"/>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row>
    <row r="134" spans="2:80" x14ac:dyDescent="0.25">
      <c r="B134" s="17" t="s">
        <v>195</v>
      </c>
    </row>
    <row r="136" spans="2:80" x14ac:dyDescent="0.25">
      <c r="B136" s="8" t="s">
        <v>196</v>
      </c>
      <c r="C136" s="9" t="s">
        <v>184</v>
      </c>
      <c r="D136" s="17"/>
    </row>
    <row r="137" spans="2:80" x14ac:dyDescent="0.25">
      <c r="B137" s="3" t="s">
        <v>161</v>
      </c>
      <c r="C137" s="4" t="s">
        <v>161</v>
      </c>
    </row>
    <row r="140" spans="2:80" x14ac:dyDescent="0.25">
      <c r="B140" s="8" t="s">
        <v>197</v>
      </c>
      <c r="C140" s="9" t="s">
        <v>198</v>
      </c>
      <c r="D140" s="17"/>
    </row>
    <row r="141" spans="2:80" x14ac:dyDescent="0.25">
      <c r="B141" s="3" t="s">
        <v>161</v>
      </c>
      <c r="C141" s="4" t="s">
        <v>161</v>
      </c>
    </row>
    <row r="144" spans="2:80" x14ac:dyDescent="0.25">
      <c r="B144" s="17" t="s">
        <v>199</v>
      </c>
    </row>
    <row r="147" spans="2:80" x14ac:dyDescent="0.25">
      <c r="B147" s="17" t="s">
        <v>200</v>
      </c>
    </row>
    <row r="149" spans="2:80" x14ac:dyDescent="0.25">
      <c r="B149" s="8" t="s">
        <v>176</v>
      </c>
      <c r="C149" s="9" t="s">
        <v>201</v>
      </c>
      <c r="D149" s="8" t="s">
        <v>191</v>
      </c>
      <c r="E149" s="8" t="s">
        <v>192</v>
      </c>
      <c r="F149" s="24" t="s">
        <v>193</v>
      </c>
      <c r="G149" s="23"/>
    </row>
    <row r="150" spans="2:80" x14ac:dyDescent="0.25">
      <c r="B150" s="3" t="s">
        <v>161</v>
      </c>
      <c r="C150" s="4" t="s">
        <v>161</v>
      </c>
      <c r="D150" s="3" t="s">
        <v>161</v>
      </c>
      <c r="E150" s="3" t="s">
        <v>161</v>
      </c>
      <c r="F150" s="22" t="s">
        <v>161</v>
      </c>
    </row>
    <row r="153" spans="2:80" x14ac:dyDescent="0.25">
      <c r="B153" s="17" t="s">
        <v>194</v>
      </c>
      <c r="C153" s="25" t="s">
        <v>161</v>
      </c>
      <c r="D153" s="17"/>
      <c r="E153" s="17"/>
      <c r="F153" s="23"/>
      <c r="G153" s="23"/>
      <c r="H153" s="23"/>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row>
    <row r="155" spans="2:80" x14ac:dyDescent="0.25">
      <c r="B155" s="17" t="s">
        <v>195</v>
      </c>
    </row>
    <row r="157" spans="2:80" x14ac:dyDescent="0.25">
      <c r="B157" s="8" t="s">
        <v>196</v>
      </c>
      <c r="C157" s="9" t="s">
        <v>184</v>
      </c>
      <c r="D157" s="17"/>
    </row>
    <row r="158" spans="2:80" x14ac:dyDescent="0.25">
      <c r="B158" s="3" t="s">
        <v>161</v>
      </c>
      <c r="C158" s="4" t="s">
        <v>161</v>
      </c>
    </row>
    <row r="161" spans="2:7" x14ac:dyDescent="0.25">
      <c r="B161" s="8" t="s">
        <v>197</v>
      </c>
      <c r="C161" s="9" t="s">
        <v>198</v>
      </c>
      <c r="D161" s="17"/>
    </row>
    <row r="162" spans="2:7" x14ac:dyDescent="0.25">
      <c r="B162" s="3" t="s">
        <v>161</v>
      </c>
      <c r="C162" s="4" t="s">
        <v>161</v>
      </c>
    </row>
    <row r="165" spans="2:7" x14ac:dyDescent="0.25">
      <c r="B165" s="17" t="s">
        <v>199</v>
      </c>
    </row>
    <row r="168" spans="2:7" x14ac:dyDescent="0.25">
      <c r="B168" s="17" t="s">
        <v>202</v>
      </c>
    </row>
    <row r="169" spans="2:7" x14ac:dyDescent="0.25">
      <c r="B169" s="8" t="s">
        <v>176</v>
      </c>
      <c r="C169" s="9" t="s">
        <v>203</v>
      </c>
      <c r="D169" s="8" t="s">
        <v>204</v>
      </c>
      <c r="E169" s="8" t="s">
        <v>205</v>
      </c>
      <c r="F169" s="24" t="s">
        <v>206</v>
      </c>
      <c r="G169" s="23"/>
    </row>
    <row r="170" spans="2:7" x14ac:dyDescent="0.25">
      <c r="B170" s="3" t="s">
        <v>161</v>
      </c>
      <c r="C170" s="4" t="s">
        <v>161</v>
      </c>
      <c r="D170" s="3" t="s">
        <v>161</v>
      </c>
      <c r="E170" s="3" t="s">
        <v>161</v>
      </c>
      <c r="F170" s="22" t="s">
        <v>161</v>
      </c>
    </row>
    <row r="171" spans="2:7" x14ac:dyDescent="0.25">
      <c r="B171" s="11" t="s">
        <v>207</v>
      </c>
    </row>
  </sheetData>
  <mergeCells count="3">
    <mergeCell ref="B1:E1"/>
    <mergeCell ref="C3:C7"/>
    <mergeCell ref="D3:D7"/>
  </mergeCells>
  <hyperlinks>
    <hyperlink ref="A1" location="Index!A1" display="Index" xr:uid="{77A485C2-2B82-4CDA-A086-77A786AD27BA}"/>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9C6D4-D80B-4985-A7C2-1CE410F72F71}">
  <sheetPr codeName="Sheet51"/>
  <dimension ref="A1:CB212"/>
  <sheetViews>
    <sheetView workbookViewId="0">
      <selection activeCell="E35" sqref="E35"/>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col min="9" max="16384" width="9.140625" style="11"/>
  </cols>
  <sheetData>
    <row r="1" spans="1:9" x14ac:dyDescent="0.25">
      <c r="A1" s="45" t="s">
        <v>0</v>
      </c>
      <c r="B1" s="197" t="s">
        <v>101</v>
      </c>
      <c r="C1" s="197"/>
      <c r="D1" s="197"/>
      <c r="E1" s="197"/>
    </row>
    <row r="3" spans="1:9" ht="18" customHeight="1" x14ac:dyDescent="0.25">
      <c r="B3" s="1" t="s">
        <v>101</v>
      </c>
      <c r="C3" s="198"/>
      <c r="D3" s="199"/>
    </row>
    <row r="4" spans="1:9" ht="18" customHeight="1" x14ac:dyDescent="0.25">
      <c r="B4" s="2" t="s">
        <v>1490</v>
      </c>
      <c r="C4" s="198"/>
      <c r="D4" s="199"/>
    </row>
    <row r="5" spans="1:9" ht="18" customHeight="1" x14ac:dyDescent="0.25">
      <c r="B5" s="2" t="s">
        <v>127</v>
      </c>
      <c r="C5" s="198"/>
      <c r="D5" s="199"/>
    </row>
    <row r="6" spans="1:9" ht="18" customHeight="1" x14ac:dyDescent="0.25">
      <c r="B6" s="3" t="s">
        <v>1491</v>
      </c>
      <c r="C6" s="198"/>
      <c r="D6" s="199"/>
    </row>
    <row r="7" spans="1:9" ht="18" customHeight="1" x14ac:dyDescent="0.25">
      <c r="B7" s="3" t="s">
        <v>1492</v>
      </c>
      <c r="C7" s="198"/>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2152</v>
      </c>
      <c r="C15" s="21" t="s">
        <v>139</v>
      </c>
      <c r="D15" s="11" t="s">
        <v>248</v>
      </c>
      <c r="E15" s="11" t="s">
        <v>249</v>
      </c>
      <c r="F15" s="13">
        <v>21485</v>
      </c>
      <c r="G15" s="13">
        <v>672.65</v>
      </c>
      <c r="H15" s="13">
        <v>9.11</v>
      </c>
    </row>
    <row r="16" spans="1:9" x14ac:dyDescent="0.25">
      <c r="B16" s="11" t="s">
        <v>2651</v>
      </c>
      <c r="C16" s="21" t="s">
        <v>139</v>
      </c>
      <c r="D16" s="11" t="s">
        <v>256</v>
      </c>
      <c r="E16" s="11" t="s">
        <v>257</v>
      </c>
      <c r="F16" s="13">
        <v>17030</v>
      </c>
      <c r="G16" s="13">
        <v>604.29999999999995</v>
      </c>
      <c r="H16" s="13">
        <v>8.18</v>
      </c>
    </row>
    <row r="17" spans="2:8" x14ac:dyDescent="0.25">
      <c r="B17" s="11" t="s">
        <v>2725</v>
      </c>
      <c r="C17" s="21" t="s">
        <v>139</v>
      </c>
      <c r="D17" s="11" t="s">
        <v>312</v>
      </c>
      <c r="E17" s="11" t="s">
        <v>414</v>
      </c>
      <c r="F17" s="13">
        <v>37472</v>
      </c>
      <c r="G17" s="13">
        <v>541.11</v>
      </c>
      <c r="H17" s="13">
        <v>7.33</v>
      </c>
    </row>
    <row r="18" spans="2:8" x14ac:dyDescent="0.25">
      <c r="B18" s="11" t="s">
        <v>2728</v>
      </c>
      <c r="C18" s="21" t="s">
        <v>139</v>
      </c>
      <c r="D18" s="11" t="s">
        <v>325</v>
      </c>
      <c r="E18" s="11" t="s">
        <v>420</v>
      </c>
      <c r="F18" s="13">
        <v>68418</v>
      </c>
      <c r="G18" s="13">
        <v>258.86</v>
      </c>
      <c r="H18" s="13">
        <v>3.51</v>
      </c>
    </row>
    <row r="19" spans="2:8" x14ac:dyDescent="0.25">
      <c r="B19" s="11" t="s">
        <v>2790</v>
      </c>
      <c r="C19" s="21" t="s">
        <v>139</v>
      </c>
      <c r="D19" s="11" t="s">
        <v>278</v>
      </c>
      <c r="E19" s="11" t="s">
        <v>606</v>
      </c>
      <c r="F19" s="13">
        <v>23726</v>
      </c>
      <c r="G19" s="13">
        <v>223.18</v>
      </c>
      <c r="H19" s="13">
        <v>3.02</v>
      </c>
    </row>
    <row r="20" spans="2:8" x14ac:dyDescent="0.25">
      <c r="B20" s="11" t="s">
        <v>2732</v>
      </c>
      <c r="C20" s="21" t="s">
        <v>139</v>
      </c>
      <c r="D20" s="11" t="s">
        <v>325</v>
      </c>
      <c r="E20" s="11" t="s">
        <v>425</v>
      </c>
      <c r="F20" s="13">
        <v>65618</v>
      </c>
      <c r="G20" s="13">
        <v>217.16</v>
      </c>
      <c r="H20" s="13">
        <v>2.94</v>
      </c>
    </row>
    <row r="21" spans="2:8" x14ac:dyDescent="0.25">
      <c r="B21" s="11" t="s">
        <v>2654</v>
      </c>
      <c r="C21" s="21" t="s">
        <v>139</v>
      </c>
      <c r="D21" s="11" t="s">
        <v>260</v>
      </c>
      <c r="E21" s="11" t="s">
        <v>261</v>
      </c>
      <c r="F21" s="13">
        <v>1661</v>
      </c>
      <c r="G21" s="13">
        <v>193.8</v>
      </c>
      <c r="H21" s="13">
        <v>2.62</v>
      </c>
    </row>
    <row r="22" spans="2:8" x14ac:dyDescent="0.25">
      <c r="B22" s="11" t="s">
        <v>2791</v>
      </c>
      <c r="C22" s="21" t="s">
        <v>139</v>
      </c>
      <c r="D22" s="11" t="s">
        <v>320</v>
      </c>
      <c r="E22" s="11" t="s">
        <v>607</v>
      </c>
      <c r="F22" s="13">
        <v>27919</v>
      </c>
      <c r="G22" s="13">
        <v>174.51</v>
      </c>
      <c r="H22" s="13">
        <v>2.36</v>
      </c>
    </row>
    <row r="23" spans="2:8" x14ac:dyDescent="0.25">
      <c r="B23" s="11" t="s">
        <v>2792</v>
      </c>
      <c r="C23" s="21" t="s">
        <v>139</v>
      </c>
      <c r="D23" s="11" t="s">
        <v>262</v>
      </c>
      <c r="E23" s="11" t="s">
        <v>608</v>
      </c>
      <c r="F23" s="13">
        <v>4363</v>
      </c>
      <c r="G23" s="13">
        <v>173.07</v>
      </c>
      <c r="H23" s="13">
        <v>2.34</v>
      </c>
    </row>
    <row r="24" spans="2:8" x14ac:dyDescent="0.25">
      <c r="B24" s="11" t="s">
        <v>2143</v>
      </c>
      <c r="C24" s="21" t="s">
        <v>139</v>
      </c>
      <c r="D24" s="11" t="s">
        <v>269</v>
      </c>
      <c r="E24" s="11" t="s">
        <v>428</v>
      </c>
      <c r="F24" s="13">
        <v>10582</v>
      </c>
      <c r="G24" s="13">
        <v>156.41</v>
      </c>
      <c r="H24" s="13">
        <v>2.12</v>
      </c>
    </row>
    <row r="25" spans="2:8" x14ac:dyDescent="0.25">
      <c r="B25" s="11" t="s">
        <v>539</v>
      </c>
      <c r="C25" s="21" t="s">
        <v>139</v>
      </c>
      <c r="D25" s="11" t="s">
        <v>317</v>
      </c>
      <c r="E25" s="11" t="s">
        <v>540</v>
      </c>
      <c r="F25" s="13">
        <v>56167</v>
      </c>
      <c r="G25" s="13">
        <v>154.01</v>
      </c>
      <c r="H25" s="13">
        <v>2.09</v>
      </c>
    </row>
    <row r="26" spans="2:8" x14ac:dyDescent="0.25">
      <c r="B26" s="11" t="s">
        <v>2793</v>
      </c>
      <c r="C26" s="21" t="s">
        <v>139</v>
      </c>
      <c r="D26" s="11" t="s">
        <v>267</v>
      </c>
      <c r="E26" s="11" t="s">
        <v>609</v>
      </c>
      <c r="F26" s="13">
        <v>3416</v>
      </c>
      <c r="G26" s="13">
        <v>145.5</v>
      </c>
      <c r="H26" s="13">
        <v>1.97</v>
      </c>
    </row>
    <row r="27" spans="2:8" x14ac:dyDescent="0.25">
      <c r="B27" s="11" t="s">
        <v>2751</v>
      </c>
      <c r="C27" s="21" t="s">
        <v>139</v>
      </c>
      <c r="D27" s="11" t="s">
        <v>260</v>
      </c>
      <c r="E27" s="11" t="s">
        <v>538</v>
      </c>
      <c r="F27" s="13">
        <v>5307</v>
      </c>
      <c r="G27" s="13">
        <v>141.72</v>
      </c>
      <c r="H27" s="13">
        <v>1.92</v>
      </c>
    </row>
    <row r="28" spans="2:8" x14ac:dyDescent="0.25">
      <c r="B28" s="11" t="s">
        <v>2789</v>
      </c>
      <c r="C28" s="21" t="s">
        <v>139</v>
      </c>
      <c r="D28" s="11" t="s">
        <v>308</v>
      </c>
      <c r="E28" s="11" t="s">
        <v>597</v>
      </c>
      <c r="F28" s="13">
        <v>41398</v>
      </c>
      <c r="G28" s="13">
        <v>124.55</v>
      </c>
      <c r="H28" s="13">
        <v>1.69</v>
      </c>
    </row>
    <row r="29" spans="2:8" x14ac:dyDescent="0.25">
      <c r="B29" s="11" t="s">
        <v>2141</v>
      </c>
      <c r="C29" s="21" t="s">
        <v>139</v>
      </c>
      <c r="D29" s="11" t="s">
        <v>267</v>
      </c>
      <c r="E29" s="11" t="s">
        <v>446</v>
      </c>
      <c r="F29" s="13">
        <v>21173</v>
      </c>
      <c r="G29" s="13">
        <v>119.52</v>
      </c>
      <c r="H29" s="13">
        <v>1.62</v>
      </c>
    </row>
    <row r="30" spans="2:8" x14ac:dyDescent="0.25">
      <c r="B30" s="11" t="s">
        <v>2781</v>
      </c>
      <c r="C30" s="21" t="s">
        <v>139</v>
      </c>
      <c r="D30" s="11" t="s">
        <v>312</v>
      </c>
      <c r="E30" s="11" t="s">
        <v>585</v>
      </c>
      <c r="F30" s="13">
        <v>666272</v>
      </c>
      <c r="G30" s="13">
        <v>119.2</v>
      </c>
      <c r="H30" s="13">
        <v>1.61</v>
      </c>
    </row>
    <row r="31" spans="2:8" x14ac:dyDescent="0.25">
      <c r="B31" s="11" t="s">
        <v>2780</v>
      </c>
      <c r="C31" s="21" t="s">
        <v>139</v>
      </c>
      <c r="D31" s="11" t="s">
        <v>332</v>
      </c>
      <c r="E31" s="11" t="s">
        <v>584</v>
      </c>
      <c r="F31" s="13">
        <v>3662</v>
      </c>
      <c r="G31" s="13">
        <v>117.47</v>
      </c>
      <c r="H31" s="13">
        <v>1.59</v>
      </c>
    </row>
    <row r="32" spans="2:8" x14ac:dyDescent="0.25">
      <c r="B32" s="11" t="s">
        <v>2794</v>
      </c>
      <c r="C32" s="21" t="s">
        <v>139</v>
      </c>
      <c r="D32" s="11" t="s">
        <v>444</v>
      </c>
      <c r="E32" s="11" t="s">
        <v>610</v>
      </c>
      <c r="F32" s="13">
        <v>46245</v>
      </c>
      <c r="G32" s="13">
        <v>111.86</v>
      </c>
      <c r="H32" s="13">
        <v>1.51</v>
      </c>
    </row>
    <row r="33" spans="2:8" x14ac:dyDescent="0.25">
      <c r="B33" s="11" t="s">
        <v>2750</v>
      </c>
      <c r="C33" s="21" t="s">
        <v>139</v>
      </c>
      <c r="D33" s="11" t="s">
        <v>325</v>
      </c>
      <c r="E33" s="11" t="s">
        <v>537</v>
      </c>
      <c r="F33" s="13">
        <v>24400</v>
      </c>
      <c r="G33" s="13">
        <v>107.51</v>
      </c>
      <c r="H33" s="13">
        <v>1.46</v>
      </c>
    </row>
    <row r="34" spans="2:8" x14ac:dyDescent="0.25">
      <c r="B34" s="11" t="s">
        <v>2760</v>
      </c>
      <c r="C34" s="21" t="s">
        <v>139</v>
      </c>
      <c r="D34" s="11" t="s">
        <v>248</v>
      </c>
      <c r="E34" s="11" t="s">
        <v>552</v>
      </c>
      <c r="F34" s="13">
        <v>30787</v>
      </c>
      <c r="G34" s="13">
        <v>102.24</v>
      </c>
      <c r="H34" s="13">
        <v>1.38</v>
      </c>
    </row>
    <row r="35" spans="2:8" x14ac:dyDescent="0.25">
      <c r="B35" s="11" t="s">
        <v>2795</v>
      </c>
      <c r="C35" s="21" t="s">
        <v>139</v>
      </c>
      <c r="D35" s="11" t="s">
        <v>267</v>
      </c>
      <c r="E35" s="11" t="s">
        <v>611</v>
      </c>
      <c r="F35" s="13">
        <v>5766</v>
      </c>
      <c r="G35" s="13">
        <v>95.9</v>
      </c>
      <c r="H35" s="13">
        <v>1.3</v>
      </c>
    </row>
    <row r="36" spans="2:8" x14ac:dyDescent="0.25">
      <c r="B36" s="11" t="s">
        <v>2796</v>
      </c>
      <c r="C36" s="21" t="s">
        <v>139</v>
      </c>
      <c r="D36" s="11" t="s">
        <v>315</v>
      </c>
      <c r="E36" s="11" t="s">
        <v>612</v>
      </c>
      <c r="F36" s="13">
        <v>8814</v>
      </c>
      <c r="G36" s="13">
        <v>91.88</v>
      </c>
      <c r="H36" s="13">
        <v>1.24</v>
      </c>
    </row>
    <row r="37" spans="2:8" x14ac:dyDescent="0.25">
      <c r="B37" s="11" t="s">
        <v>2797</v>
      </c>
      <c r="C37" s="21" t="s">
        <v>139</v>
      </c>
      <c r="D37" s="11" t="s">
        <v>278</v>
      </c>
      <c r="E37" s="11" t="s">
        <v>613</v>
      </c>
      <c r="F37" s="13">
        <v>1448</v>
      </c>
      <c r="G37" s="13">
        <v>89.57</v>
      </c>
      <c r="H37" s="13">
        <v>1.21</v>
      </c>
    </row>
    <row r="38" spans="2:8" x14ac:dyDescent="0.25">
      <c r="B38" s="11" t="s">
        <v>2766</v>
      </c>
      <c r="C38" s="21" t="s">
        <v>139</v>
      </c>
      <c r="D38" s="11" t="s">
        <v>248</v>
      </c>
      <c r="E38" s="11" t="s">
        <v>558</v>
      </c>
      <c r="F38" s="13">
        <v>52874</v>
      </c>
      <c r="G38" s="13">
        <v>87.58</v>
      </c>
      <c r="H38" s="13">
        <v>1.19</v>
      </c>
    </row>
    <row r="39" spans="2:8" x14ac:dyDescent="0.25">
      <c r="B39" s="11" t="s">
        <v>2755</v>
      </c>
      <c r="C39" s="21" t="s">
        <v>139</v>
      </c>
      <c r="D39" s="11" t="s">
        <v>248</v>
      </c>
      <c r="E39" s="11" t="s">
        <v>544</v>
      </c>
      <c r="F39" s="13">
        <v>27497</v>
      </c>
      <c r="G39" s="13">
        <v>83.58</v>
      </c>
      <c r="H39" s="13">
        <v>1.1299999999999999</v>
      </c>
    </row>
    <row r="40" spans="2:8" x14ac:dyDescent="0.25">
      <c r="B40" s="11" t="s">
        <v>2657</v>
      </c>
      <c r="C40" s="21" t="s">
        <v>139</v>
      </c>
      <c r="D40" s="11" t="s">
        <v>267</v>
      </c>
      <c r="E40" s="11" t="s">
        <v>268</v>
      </c>
      <c r="F40" s="13">
        <v>64</v>
      </c>
      <c r="G40" s="13">
        <v>82.85</v>
      </c>
      <c r="H40" s="13">
        <v>1.1200000000000001</v>
      </c>
    </row>
    <row r="41" spans="2:8" x14ac:dyDescent="0.25">
      <c r="B41" s="11" t="s">
        <v>2798</v>
      </c>
      <c r="C41" s="21" t="s">
        <v>139</v>
      </c>
      <c r="D41" s="11" t="s">
        <v>267</v>
      </c>
      <c r="E41" s="11" t="s">
        <v>614</v>
      </c>
      <c r="F41" s="13">
        <v>2548</v>
      </c>
      <c r="G41" s="13">
        <v>82.27</v>
      </c>
      <c r="H41" s="13">
        <v>1.1100000000000001</v>
      </c>
    </row>
    <row r="42" spans="2:8" x14ac:dyDescent="0.25">
      <c r="B42" s="11" t="s">
        <v>2125</v>
      </c>
      <c r="C42" s="21" t="s">
        <v>139</v>
      </c>
      <c r="D42" s="11" t="s">
        <v>300</v>
      </c>
      <c r="E42" s="11" t="s">
        <v>465</v>
      </c>
      <c r="F42" s="13">
        <v>24079</v>
      </c>
      <c r="G42" s="13">
        <v>79.52</v>
      </c>
      <c r="H42" s="13">
        <v>1.08</v>
      </c>
    </row>
    <row r="43" spans="2:8" x14ac:dyDescent="0.25">
      <c r="B43" s="11" t="s">
        <v>2799</v>
      </c>
      <c r="C43" s="21" t="s">
        <v>139</v>
      </c>
      <c r="D43" s="11" t="s">
        <v>332</v>
      </c>
      <c r="E43" s="11" t="s">
        <v>615</v>
      </c>
      <c r="F43" s="13">
        <v>5865</v>
      </c>
      <c r="G43" s="13">
        <v>79.08</v>
      </c>
      <c r="H43" s="13">
        <v>1.07</v>
      </c>
    </row>
    <row r="44" spans="2:8" x14ac:dyDescent="0.25">
      <c r="B44" s="11" t="s">
        <v>2678</v>
      </c>
      <c r="C44" s="21" t="s">
        <v>139</v>
      </c>
      <c r="D44" s="11" t="s">
        <v>312</v>
      </c>
      <c r="E44" s="11" t="s">
        <v>313</v>
      </c>
      <c r="F44" s="13">
        <v>20799</v>
      </c>
      <c r="G44" s="13">
        <v>78.06</v>
      </c>
      <c r="H44" s="13">
        <v>1.06</v>
      </c>
    </row>
    <row r="45" spans="2:8" x14ac:dyDescent="0.25">
      <c r="B45" s="11" t="s">
        <v>616</v>
      </c>
      <c r="C45" s="21" t="s">
        <v>139</v>
      </c>
      <c r="D45" s="11" t="s">
        <v>269</v>
      </c>
      <c r="E45" s="11" t="s">
        <v>617</v>
      </c>
      <c r="F45" s="13">
        <v>79510</v>
      </c>
      <c r="G45" s="13">
        <v>76.78</v>
      </c>
      <c r="H45" s="13">
        <v>1.04</v>
      </c>
    </row>
    <row r="46" spans="2:8" x14ac:dyDescent="0.25">
      <c r="B46" s="11" t="s">
        <v>2800</v>
      </c>
      <c r="C46" s="21" t="s">
        <v>139</v>
      </c>
      <c r="D46" s="11" t="s">
        <v>256</v>
      </c>
      <c r="E46" s="11" t="s">
        <v>618</v>
      </c>
      <c r="F46" s="13">
        <v>23027</v>
      </c>
      <c r="G46" s="13">
        <v>72.87</v>
      </c>
      <c r="H46" s="13">
        <v>0.99</v>
      </c>
    </row>
    <row r="47" spans="2:8" x14ac:dyDescent="0.25">
      <c r="B47" s="11" t="s">
        <v>2801</v>
      </c>
      <c r="C47" s="21" t="s">
        <v>139</v>
      </c>
      <c r="D47" s="11" t="s">
        <v>262</v>
      </c>
      <c r="E47" s="11" t="s">
        <v>619</v>
      </c>
      <c r="F47" s="13">
        <v>10125</v>
      </c>
      <c r="G47" s="13">
        <v>72.739999999999995</v>
      </c>
      <c r="H47" s="13">
        <v>0.99</v>
      </c>
    </row>
    <row r="48" spans="2:8" x14ac:dyDescent="0.25">
      <c r="B48" s="11" t="s">
        <v>2802</v>
      </c>
      <c r="C48" s="21" t="s">
        <v>139</v>
      </c>
      <c r="D48" s="11" t="s">
        <v>312</v>
      </c>
      <c r="E48" s="11" t="s">
        <v>620</v>
      </c>
      <c r="F48" s="13">
        <v>3753</v>
      </c>
      <c r="G48" s="13">
        <v>69.599999999999994</v>
      </c>
      <c r="H48" s="13">
        <v>0.94</v>
      </c>
    </row>
    <row r="49" spans="2:8" x14ac:dyDescent="0.25">
      <c r="B49" s="11" t="s">
        <v>2682</v>
      </c>
      <c r="C49" s="21" t="s">
        <v>139</v>
      </c>
      <c r="D49" s="11" t="s">
        <v>320</v>
      </c>
      <c r="E49" s="11" t="s">
        <v>321</v>
      </c>
      <c r="F49" s="13">
        <v>12297</v>
      </c>
      <c r="G49" s="13">
        <v>69.260000000000005</v>
      </c>
      <c r="H49" s="13">
        <v>0.94</v>
      </c>
    </row>
    <row r="50" spans="2:8" x14ac:dyDescent="0.25">
      <c r="B50" s="11" t="s">
        <v>2803</v>
      </c>
      <c r="C50" s="21" t="s">
        <v>139</v>
      </c>
      <c r="D50" s="11" t="s">
        <v>332</v>
      </c>
      <c r="E50" s="11" t="s">
        <v>621</v>
      </c>
      <c r="F50" s="13">
        <v>3739</v>
      </c>
      <c r="G50" s="13">
        <v>66.02</v>
      </c>
      <c r="H50" s="13">
        <v>0.89</v>
      </c>
    </row>
    <row r="51" spans="2:8" x14ac:dyDescent="0.25">
      <c r="B51" s="11" t="s">
        <v>622</v>
      </c>
      <c r="C51" s="21" t="s">
        <v>139</v>
      </c>
      <c r="D51" s="11" t="s">
        <v>355</v>
      </c>
      <c r="E51" s="11" t="s">
        <v>623</v>
      </c>
      <c r="F51" s="13">
        <v>3285</v>
      </c>
      <c r="G51" s="13">
        <v>61.1</v>
      </c>
      <c r="H51" s="13">
        <v>0.83</v>
      </c>
    </row>
    <row r="52" spans="2:8" x14ac:dyDescent="0.25">
      <c r="B52" s="11" t="s">
        <v>2695</v>
      </c>
      <c r="C52" s="21" t="s">
        <v>139</v>
      </c>
      <c r="D52" s="11" t="s">
        <v>344</v>
      </c>
      <c r="E52" s="11" t="s">
        <v>354</v>
      </c>
      <c r="F52" s="13">
        <v>27930</v>
      </c>
      <c r="G52" s="13">
        <v>59.83</v>
      </c>
      <c r="H52" s="13">
        <v>0.81</v>
      </c>
    </row>
    <row r="53" spans="2:8" x14ac:dyDescent="0.25">
      <c r="B53" s="11" t="s">
        <v>2804</v>
      </c>
      <c r="C53" s="21" t="s">
        <v>139</v>
      </c>
      <c r="D53" s="11" t="s">
        <v>260</v>
      </c>
      <c r="E53" s="11" t="s">
        <v>624</v>
      </c>
      <c r="F53" s="13">
        <v>1343</v>
      </c>
      <c r="G53" s="13">
        <v>58.94</v>
      </c>
      <c r="H53" s="13">
        <v>0.8</v>
      </c>
    </row>
    <row r="54" spans="2:8" x14ac:dyDescent="0.25">
      <c r="B54" s="11" t="s">
        <v>2805</v>
      </c>
      <c r="C54" s="21" t="s">
        <v>139</v>
      </c>
      <c r="D54" s="11" t="s">
        <v>267</v>
      </c>
      <c r="E54" s="11" t="s">
        <v>625</v>
      </c>
      <c r="F54" s="13">
        <v>10611</v>
      </c>
      <c r="G54" s="13">
        <v>57.5</v>
      </c>
      <c r="H54" s="13">
        <v>0.78</v>
      </c>
    </row>
    <row r="55" spans="2:8" x14ac:dyDescent="0.25">
      <c r="B55" s="11" t="s">
        <v>2748</v>
      </c>
      <c r="C55" s="21" t="s">
        <v>139</v>
      </c>
      <c r="D55" s="11" t="s">
        <v>260</v>
      </c>
      <c r="E55" s="11" t="s">
        <v>534</v>
      </c>
      <c r="F55" s="13">
        <v>8514</v>
      </c>
      <c r="G55" s="13">
        <v>57.07</v>
      </c>
      <c r="H55" s="13">
        <v>0.77</v>
      </c>
    </row>
    <row r="56" spans="2:8" x14ac:dyDescent="0.25">
      <c r="B56" s="11" t="s">
        <v>2138</v>
      </c>
      <c r="C56" s="21" t="s">
        <v>139</v>
      </c>
      <c r="D56" s="11" t="s">
        <v>260</v>
      </c>
      <c r="E56" s="11" t="s">
        <v>292</v>
      </c>
      <c r="F56" s="13">
        <v>2172</v>
      </c>
      <c r="G56" s="13">
        <v>56.89</v>
      </c>
      <c r="H56" s="13">
        <v>0.77</v>
      </c>
    </row>
    <row r="57" spans="2:8" x14ac:dyDescent="0.25">
      <c r="B57" s="11" t="s">
        <v>2806</v>
      </c>
      <c r="C57" s="21" t="s">
        <v>139</v>
      </c>
      <c r="D57" s="11" t="s">
        <v>315</v>
      </c>
      <c r="E57" s="11" t="s">
        <v>626</v>
      </c>
      <c r="F57" s="13">
        <v>4632</v>
      </c>
      <c r="G57" s="13">
        <v>56.74</v>
      </c>
      <c r="H57" s="13">
        <v>0.77</v>
      </c>
    </row>
    <row r="58" spans="2:8" x14ac:dyDescent="0.25">
      <c r="B58" s="11" t="s">
        <v>2671</v>
      </c>
      <c r="C58" s="21" t="s">
        <v>139</v>
      </c>
      <c r="D58" s="11" t="s">
        <v>300</v>
      </c>
      <c r="E58" s="11" t="s">
        <v>301</v>
      </c>
      <c r="F58" s="13">
        <v>11239</v>
      </c>
      <c r="G58" s="13">
        <v>56.61</v>
      </c>
      <c r="H58" s="13">
        <v>0.77</v>
      </c>
    </row>
    <row r="59" spans="2:8" x14ac:dyDescent="0.25">
      <c r="B59" s="11" t="s">
        <v>2807</v>
      </c>
      <c r="C59" s="21" t="s">
        <v>139</v>
      </c>
      <c r="D59" s="11" t="s">
        <v>278</v>
      </c>
      <c r="E59" s="11" t="s">
        <v>627</v>
      </c>
      <c r="F59" s="13">
        <v>4291</v>
      </c>
      <c r="G59" s="13">
        <v>56.14</v>
      </c>
      <c r="H59" s="13">
        <v>0.76</v>
      </c>
    </row>
    <row r="60" spans="2:8" x14ac:dyDescent="0.25">
      <c r="B60" s="11" t="s">
        <v>2808</v>
      </c>
      <c r="C60" s="21" t="s">
        <v>139</v>
      </c>
      <c r="D60" s="11" t="s">
        <v>256</v>
      </c>
      <c r="E60" s="11" t="s">
        <v>628</v>
      </c>
      <c r="F60" s="13">
        <v>4506</v>
      </c>
      <c r="G60" s="13">
        <v>52.98</v>
      </c>
      <c r="H60" s="13">
        <v>0.72</v>
      </c>
    </row>
    <row r="61" spans="2:8" x14ac:dyDescent="0.25">
      <c r="B61" s="11" t="s">
        <v>2809</v>
      </c>
      <c r="C61" s="21" t="s">
        <v>139</v>
      </c>
      <c r="D61" s="11" t="s">
        <v>260</v>
      </c>
      <c r="E61" s="11" t="s">
        <v>629</v>
      </c>
      <c r="F61" s="13">
        <v>190</v>
      </c>
      <c r="G61" s="13">
        <v>52.95</v>
      </c>
      <c r="H61" s="13">
        <v>0.72</v>
      </c>
    </row>
    <row r="62" spans="2:8" x14ac:dyDescent="0.25">
      <c r="B62" s="11" t="s">
        <v>2810</v>
      </c>
      <c r="C62" s="21" t="s">
        <v>139</v>
      </c>
      <c r="D62" s="11" t="s">
        <v>300</v>
      </c>
      <c r="E62" s="11" t="s">
        <v>630</v>
      </c>
      <c r="F62" s="13">
        <v>5932</v>
      </c>
      <c r="G62" s="13">
        <v>51.78</v>
      </c>
      <c r="H62" s="13">
        <v>0.7</v>
      </c>
    </row>
    <row r="63" spans="2:8" x14ac:dyDescent="0.25">
      <c r="B63" s="11" t="s">
        <v>2811</v>
      </c>
      <c r="C63" s="21" t="s">
        <v>139</v>
      </c>
      <c r="D63" s="11" t="s">
        <v>308</v>
      </c>
      <c r="E63" s="11" t="s">
        <v>631</v>
      </c>
      <c r="F63" s="13">
        <v>5675</v>
      </c>
      <c r="G63" s="13">
        <v>50.33</v>
      </c>
      <c r="H63" s="13">
        <v>0.68</v>
      </c>
    </row>
    <row r="64" spans="2:8" x14ac:dyDescent="0.25">
      <c r="B64" s="11" t="s">
        <v>2812</v>
      </c>
      <c r="C64" s="21" t="s">
        <v>139</v>
      </c>
      <c r="D64" s="11" t="s">
        <v>632</v>
      </c>
      <c r="E64" s="11" t="s">
        <v>633</v>
      </c>
      <c r="F64" s="13">
        <v>3527</v>
      </c>
      <c r="G64" s="13">
        <v>49.84</v>
      </c>
      <c r="H64" s="13">
        <v>0.67</v>
      </c>
    </row>
    <row r="65" spans="2:8" x14ac:dyDescent="0.25">
      <c r="B65" s="11" t="s">
        <v>459</v>
      </c>
      <c r="C65" s="21" t="s">
        <v>139</v>
      </c>
      <c r="D65" s="11" t="s">
        <v>355</v>
      </c>
      <c r="E65" s="11" t="s">
        <v>460</v>
      </c>
      <c r="F65" s="13">
        <v>1259</v>
      </c>
      <c r="G65" s="13">
        <v>48.51</v>
      </c>
      <c r="H65" s="13">
        <v>0.66</v>
      </c>
    </row>
    <row r="66" spans="2:8" x14ac:dyDescent="0.25">
      <c r="B66" s="11" t="s">
        <v>2813</v>
      </c>
      <c r="C66" s="21" t="s">
        <v>139</v>
      </c>
      <c r="D66" s="11" t="s">
        <v>278</v>
      </c>
      <c r="E66" s="11" t="s">
        <v>634</v>
      </c>
      <c r="F66" s="13">
        <v>2294</v>
      </c>
      <c r="G66" s="13">
        <v>47.81</v>
      </c>
      <c r="H66" s="13">
        <v>0.65</v>
      </c>
    </row>
    <row r="67" spans="2:8" x14ac:dyDescent="0.25">
      <c r="B67" s="11" t="s">
        <v>2685</v>
      </c>
      <c r="C67" s="21" t="s">
        <v>139</v>
      </c>
      <c r="D67" s="11" t="s">
        <v>325</v>
      </c>
      <c r="E67" s="11" t="s">
        <v>326</v>
      </c>
      <c r="F67" s="13">
        <v>29291</v>
      </c>
      <c r="G67" s="13">
        <v>47.63</v>
      </c>
      <c r="H67" s="13">
        <v>0.64</v>
      </c>
    </row>
    <row r="68" spans="2:8" x14ac:dyDescent="0.25">
      <c r="B68" s="11" t="s">
        <v>2814</v>
      </c>
      <c r="C68" s="21" t="s">
        <v>139</v>
      </c>
      <c r="D68" s="11" t="s">
        <v>312</v>
      </c>
      <c r="E68" s="11" t="s">
        <v>635</v>
      </c>
      <c r="F68" s="13">
        <v>41931</v>
      </c>
      <c r="G68" s="13">
        <v>47.45</v>
      </c>
      <c r="H68" s="13">
        <v>0.64</v>
      </c>
    </row>
    <row r="69" spans="2:8" x14ac:dyDescent="0.25">
      <c r="B69" s="11" t="s">
        <v>2752</v>
      </c>
      <c r="C69" s="21" t="s">
        <v>139</v>
      </c>
      <c r="D69" s="11" t="s">
        <v>260</v>
      </c>
      <c r="E69" s="11" t="s">
        <v>541</v>
      </c>
      <c r="F69" s="13">
        <v>2531</v>
      </c>
      <c r="G69" s="13">
        <v>45.9</v>
      </c>
      <c r="H69" s="13">
        <v>0.62</v>
      </c>
    </row>
    <row r="70" spans="2:8" x14ac:dyDescent="0.25">
      <c r="B70" s="11" t="s">
        <v>2677</v>
      </c>
      <c r="C70" s="21" t="s">
        <v>139</v>
      </c>
      <c r="D70" s="11" t="s">
        <v>248</v>
      </c>
      <c r="E70" s="11" t="s">
        <v>311</v>
      </c>
      <c r="F70" s="13">
        <v>22775</v>
      </c>
      <c r="G70" s="13">
        <v>45.69</v>
      </c>
      <c r="H70" s="13">
        <v>0.62</v>
      </c>
    </row>
    <row r="71" spans="2:8" x14ac:dyDescent="0.25">
      <c r="B71" s="11" t="s">
        <v>2128</v>
      </c>
      <c r="C71" s="21" t="s">
        <v>139</v>
      </c>
      <c r="D71" s="11" t="s">
        <v>300</v>
      </c>
      <c r="E71" s="11" t="s">
        <v>452</v>
      </c>
      <c r="F71" s="13">
        <v>2645</v>
      </c>
      <c r="G71" s="13">
        <v>42.24</v>
      </c>
      <c r="H71" s="13">
        <v>0.56999999999999995</v>
      </c>
    </row>
    <row r="72" spans="2:8" x14ac:dyDescent="0.25">
      <c r="B72" s="11" t="s">
        <v>2815</v>
      </c>
      <c r="C72" s="21" t="s">
        <v>139</v>
      </c>
      <c r="D72" s="11" t="s">
        <v>355</v>
      </c>
      <c r="E72" s="11" t="s">
        <v>636</v>
      </c>
      <c r="F72" s="13">
        <v>5783</v>
      </c>
      <c r="G72" s="13">
        <v>42.14</v>
      </c>
      <c r="H72" s="13">
        <v>0.56999999999999995</v>
      </c>
    </row>
    <row r="73" spans="2:8" x14ac:dyDescent="0.25">
      <c r="B73" s="11" t="s">
        <v>2816</v>
      </c>
      <c r="C73" s="21" t="s">
        <v>139</v>
      </c>
      <c r="D73" s="11" t="s">
        <v>300</v>
      </c>
      <c r="E73" s="11" t="s">
        <v>637</v>
      </c>
      <c r="F73" s="13">
        <v>13518</v>
      </c>
      <c r="G73" s="13">
        <v>40.090000000000003</v>
      </c>
      <c r="H73" s="13">
        <v>0.54</v>
      </c>
    </row>
    <row r="74" spans="2:8" x14ac:dyDescent="0.25">
      <c r="B74" s="11" t="s">
        <v>2817</v>
      </c>
      <c r="C74" s="21" t="s">
        <v>139</v>
      </c>
      <c r="D74" s="11" t="s">
        <v>278</v>
      </c>
      <c r="E74" s="11" t="s">
        <v>638</v>
      </c>
      <c r="F74" s="13">
        <v>3170</v>
      </c>
      <c r="G74" s="13">
        <v>38.19</v>
      </c>
      <c r="H74" s="13">
        <v>0.52</v>
      </c>
    </row>
    <row r="75" spans="2:8" x14ac:dyDescent="0.25">
      <c r="B75" s="11" t="s">
        <v>2770</v>
      </c>
      <c r="C75" s="21" t="s">
        <v>139</v>
      </c>
      <c r="D75" s="11" t="s">
        <v>300</v>
      </c>
      <c r="E75" s="11" t="s">
        <v>562</v>
      </c>
      <c r="F75" s="13">
        <v>5528</v>
      </c>
      <c r="G75" s="13">
        <v>34.74</v>
      </c>
      <c r="H75" s="13">
        <v>0.47</v>
      </c>
    </row>
    <row r="76" spans="2:8" x14ac:dyDescent="0.25">
      <c r="B76" s="11" t="s">
        <v>2818</v>
      </c>
      <c r="C76" s="21" t="s">
        <v>139</v>
      </c>
      <c r="D76" s="11" t="s">
        <v>267</v>
      </c>
      <c r="E76" s="11" t="s">
        <v>639</v>
      </c>
      <c r="F76" s="13">
        <v>5138</v>
      </c>
      <c r="G76" s="13">
        <v>34.479999999999997</v>
      </c>
      <c r="H76" s="13">
        <v>0.47</v>
      </c>
    </row>
    <row r="77" spans="2:8" x14ac:dyDescent="0.25">
      <c r="B77" s="11" t="s">
        <v>2758</v>
      </c>
      <c r="C77" s="21" t="s">
        <v>139</v>
      </c>
      <c r="D77" s="11" t="s">
        <v>260</v>
      </c>
      <c r="E77" s="11" t="s">
        <v>549</v>
      </c>
      <c r="F77" s="13">
        <v>4101</v>
      </c>
      <c r="G77" s="13">
        <v>34.299999999999997</v>
      </c>
      <c r="H77" s="13">
        <v>0.46</v>
      </c>
    </row>
    <row r="78" spans="2:8" x14ac:dyDescent="0.25">
      <c r="B78" s="11" t="s">
        <v>2819</v>
      </c>
      <c r="C78" s="21" t="s">
        <v>139</v>
      </c>
      <c r="D78" s="11" t="s">
        <v>320</v>
      </c>
      <c r="E78" s="11" t="s">
        <v>640</v>
      </c>
      <c r="F78" s="13">
        <v>23096</v>
      </c>
      <c r="G78" s="13">
        <v>33.299999999999997</v>
      </c>
      <c r="H78" s="13">
        <v>0.45</v>
      </c>
    </row>
    <row r="79" spans="2:8" x14ac:dyDescent="0.25">
      <c r="B79" s="11" t="s">
        <v>2672</v>
      </c>
      <c r="C79" s="21" t="s">
        <v>139</v>
      </c>
      <c r="D79" s="11" t="s">
        <v>267</v>
      </c>
      <c r="E79" s="11" t="s">
        <v>302</v>
      </c>
      <c r="F79" s="13">
        <v>5705</v>
      </c>
      <c r="G79" s="13">
        <v>32.65</v>
      </c>
      <c r="H79" s="13">
        <v>0.44</v>
      </c>
    </row>
    <row r="80" spans="2:8" x14ac:dyDescent="0.25">
      <c r="B80" s="11" t="s">
        <v>2820</v>
      </c>
      <c r="C80" s="21" t="s">
        <v>139</v>
      </c>
      <c r="D80" s="11" t="s">
        <v>320</v>
      </c>
      <c r="E80" s="11" t="s">
        <v>641</v>
      </c>
      <c r="F80" s="13">
        <v>2034</v>
      </c>
      <c r="G80" s="13">
        <v>31.88</v>
      </c>
      <c r="H80" s="13">
        <v>0.43</v>
      </c>
    </row>
    <row r="81" spans="2:8" x14ac:dyDescent="0.25">
      <c r="B81" s="11" t="s">
        <v>2821</v>
      </c>
      <c r="C81" s="21" t="s">
        <v>139</v>
      </c>
      <c r="D81" s="11" t="s">
        <v>320</v>
      </c>
      <c r="E81" s="11" t="s">
        <v>642</v>
      </c>
      <c r="F81" s="13">
        <v>3148</v>
      </c>
      <c r="G81" s="13">
        <v>26.44</v>
      </c>
      <c r="H81" s="13">
        <v>0.36</v>
      </c>
    </row>
    <row r="82" spans="2:8" x14ac:dyDescent="0.25">
      <c r="B82" s="11" t="s">
        <v>2822</v>
      </c>
      <c r="C82" s="21" t="s">
        <v>139</v>
      </c>
      <c r="D82" s="11" t="s">
        <v>260</v>
      </c>
      <c r="E82" s="11" t="s">
        <v>643</v>
      </c>
      <c r="F82" s="13">
        <v>2929</v>
      </c>
      <c r="G82" s="13">
        <v>25.89</v>
      </c>
      <c r="H82" s="13">
        <v>0.35</v>
      </c>
    </row>
    <row r="83" spans="2:8" x14ac:dyDescent="0.25">
      <c r="B83" s="11" t="s">
        <v>2681</v>
      </c>
      <c r="C83" s="21" t="s">
        <v>139</v>
      </c>
      <c r="D83" s="11" t="s">
        <v>256</v>
      </c>
      <c r="E83" s="11" t="s">
        <v>319</v>
      </c>
      <c r="F83" s="13">
        <v>5306</v>
      </c>
      <c r="G83" s="13">
        <v>25.55</v>
      </c>
      <c r="H83" s="13">
        <v>0.35</v>
      </c>
    </row>
    <row r="84" spans="2:8" x14ac:dyDescent="0.25">
      <c r="B84" s="11" t="s">
        <v>2676</v>
      </c>
      <c r="C84" s="21" t="s">
        <v>139</v>
      </c>
      <c r="D84" s="11" t="s">
        <v>254</v>
      </c>
      <c r="E84" s="11" t="s">
        <v>310</v>
      </c>
      <c r="F84" s="13">
        <v>275</v>
      </c>
      <c r="G84" s="13">
        <v>23.88</v>
      </c>
      <c r="H84" s="13">
        <v>0.32</v>
      </c>
    </row>
    <row r="85" spans="2:8" x14ac:dyDescent="0.25">
      <c r="B85" s="11" t="s">
        <v>2823</v>
      </c>
      <c r="C85" s="21" t="s">
        <v>139</v>
      </c>
      <c r="D85" s="11" t="s">
        <v>365</v>
      </c>
      <c r="E85" s="11" t="s">
        <v>644</v>
      </c>
      <c r="F85" s="13">
        <v>4756</v>
      </c>
      <c r="G85" s="13">
        <v>22.85</v>
      </c>
      <c r="H85" s="13">
        <v>0.31</v>
      </c>
    </row>
    <row r="86" spans="2:8" x14ac:dyDescent="0.25">
      <c r="B86" s="11" t="s">
        <v>2824</v>
      </c>
      <c r="C86" s="21" t="s">
        <v>139</v>
      </c>
      <c r="D86" s="11" t="s">
        <v>312</v>
      </c>
      <c r="E86" s="11" t="s">
        <v>645</v>
      </c>
      <c r="F86" s="13">
        <v>1236</v>
      </c>
      <c r="G86" s="13">
        <v>22.54</v>
      </c>
      <c r="H86" s="13">
        <v>0.31</v>
      </c>
    </row>
    <row r="87" spans="2:8" x14ac:dyDescent="0.25">
      <c r="B87" s="11" t="s">
        <v>2825</v>
      </c>
      <c r="C87" s="21" t="s">
        <v>139</v>
      </c>
      <c r="D87" s="11" t="s">
        <v>260</v>
      </c>
      <c r="E87" s="11" t="s">
        <v>646</v>
      </c>
      <c r="F87" s="13">
        <v>1340</v>
      </c>
      <c r="G87" s="13">
        <v>21.4</v>
      </c>
      <c r="H87" s="13">
        <v>0.28999999999999998</v>
      </c>
    </row>
    <row r="88" spans="2:8" x14ac:dyDescent="0.25">
      <c r="B88" s="11" t="s">
        <v>2826</v>
      </c>
      <c r="C88" s="21" t="s">
        <v>139</v>
      </c>
      <c r="D88" s="11" t="s">
        <v>355</v>
      </c>
      <c r="E88" s="11" t="s">
        <v>647</v>
      </c>
      <c r="F88" s="13">
        <v>1563</v>
      </c>
      <c r="G88" s="13">
        <v>20.62</v>
      </c>
      <c r="H88" s="13">
        <v>0.28000000000000003</v>
      </c>
    </row>
    <row r="89" spans="2:8" x14ac:dyDescent="0.25">
      <c r="B89" s="11" t="s">
        <v>2827</v>
      </c>
      <c r="C89" s="21" t="s">
        <v>139</v>
      </c>
      <c r="D89" s="11" t="s">
        <v>260</v>
      </c>
      <c r="E89" s="11" t="s">
        <v>648</v>
      </c>
      <c r="F89" s="13">
        <v>5819</v>
      </c>
      <c r="G89" s="13">
        <v>17.079999999999998</v>
      </c>
      <c r="H89" s="13">
        <v>0.23</v>
      </c>
    </row>
    <row r="90" spans="2:8" x14ac:dyDescent="0.25">
      <c r="B90" s="17" t="s">
        <v>151</v>
      </c>
      <c r="C90" s="25"/>
      <c r="D90" s="17"/>
      <c r="E90" s="17"/>
      <c r="F90" s="23"/>
      <c r="G90" s="23">
        <f>SUM(G12:G89)</f>
        <v>7368.1399999999985</v>
      </c>
      <c r="H90" s="23">
        <f>SUM(H12:H89)</f>
        <v>99.769999999999968</v>
      </c>
    </row>
    <row r="91" spans="2:8" x14ac:dyDescent="0.25">
      <c r="B91" s="17" t="s">
        <v>152</v>
      </c>
      <c r="C91" s="25"/>
      <c r="D91" s="17"/>
      <c r="E91" s="17"/>
      <c r="F91" s="23"/>
      <c r="G91" s="23">
        <v>9.23</v>
      </c>
      <c r="H91" s="23">
        <v>0.12</v>
      </c>
    </row>
    <row r="92" spans="2:8" x14ac:dyDescent="0.25">
      <c r="B92" s="17" t="s">
        <v>153</v>
      </c>
      <c r="C92" s="25"/>
      <c r="D92" s="17"/>
      <c r="E92" s="17"/>
      <c r="F92" s="23"/>
      <c r="G92" s="23">
        <v>7377.37</v>
      </c>
      <c r="H92" s="23">
        <v>99.89</v>
      </c>
    </row>
    <row r="93" spans="2:8" x14ac:dyDescent="0.25">
      <c r="B93" s="17" t="s">
        <v>226</v>
      </c>
      <c r="C93" s="25"/>
      <c r="D93" s="17"/>
      <c r="E93" s="17"/>
      <c r="F93" s="23"/>
      <c r="G93" s="23">
        <v>7.1792593499999562</v>
      </c>
      <c r="H93" s="23">
        <v>0.10999999999999943</v>
      </c>
    </row>
    <row r="94" spans="2:8" x14ac:dyDescent="0.25">
      <c r="B94" s="17" t="s">
        <v>155</v>
      </c>
      <c r="C94" s="25"/>
      <c r="D94" s="17"/>
      <c r="E94" s="17"/>
      <c r="F94" s="23"/>
      <c r="G94" s="23">
        <v>7384.5492593500003</v>
      </c>
      <c r="H94" s="23">
        <v>100</v>
      </c>
    </row>
    <row r="95" spans="2:8" x14ac:dyDescent="0.25">
      <c r="B95" s="11" t="s">
        <v>156</v>
      </c>
    </row>
    <row r="96" spans="2:8" x14ac:dyDescent="0.25">
      <c r="B96" s="17" t="s">
        <v>157</v>
      </c>
    </row>
    <row r="97" spans="2:3" x14ac:dyDescent="0.25">
      <c r="B97" s="17" t="s">
        <v>158</v>
      </c>
      <c r="C97" s="21" t="s">
        <v>159</v>
      </c>
    </row>
    <row r="98" spans="2:3" x14ac:dyDescent="0.25">
      <c r="B98" s="17" t="s">
        <v>162</v>
      </c>
      <c r="C98" s="21" t="s">
        <v>161</v>
      </c>
    </row>
    <row r="99" spans="2:3" x14ac:dyDescent="0.25">
      <c r="B99" s="17" t="s">
        <v>163</v>
      </c>
      <c r="C99" s="21" t="s">
        <v>161</v>
      </c>
    </row>
    <row r="100" spans="2:3" x14ac:dyDescent="0.25">
      <c r="B100" s="17" t="s">
        <v>164</v>
      </c>
      <c r="C100" s="21" t="s">
        <v>165</v>
      </c>
    </row>
    <row r="101" spans="2:3" x14ac:dyDescent="0.25">
      <c r="B101" s="17" t="s">
        <v>649</v>
      </c>
      <c r="C101" s="25"/>
    </row>
    <row r="102" spans="2:3" x14ac:dyDescent="0.25">
      <c r="B102" s="17" t="s">
        <v>650</v>
      </c>
      <c r="C102" s="25"/>
    </row>
    <row r="103" spans="2:3" x14ac:dyDescent="0.25">
      <c r="B103" s="17" t="s">
        <v>651</v>
      </c>
      <c r="C103" s="25"/>
    </row>
    <row r="104" spans="2:3" x14ac:dyDescent="0.25">
      <c r="B104" s="17" t="s">
        <v>652</v>
      </c>
      <c r="C104" s="25"/>
    </row>
    <row r="105" spans="2:3" x14ac:dyDescent="0.25">
      <c r="B105" s="17" t="s">
        <v>653</v>
      </c>
      <c r="C105" s="25"/>
    </row>
    <row r="106" spans="2:3" x14ac:dyDescent="0.25">
      <c r="B106" s="11" t="s">
        <v>170</v>
      </c>
    </row>
    <row r="107" spans="2:3" x14ac:dyDescent="0.25">
      <c r="B107" s="11" t="s">
        <v>228</v>
      </c>
    </row>
    <row r="110" spans="2:3" x14ac:dyDescent="0.25">
      <c r="B110" s="8" t="s">
        <v>229</v>
      </c>
      <c r="C110" s="9"/>
    </row>
    <row r="111" spans="2:3" ht="30" x14ac:dyDescent="0.25">
      <c r="B111" s="8" t="s">
        <v>230</v>
      </c>
      <c r="C111" s="10" t="s">
        <v>231</v>
      </c>
    </row>
    <row r="112" spans="2:3" x14ac:dyDescent="0.25">
      <c r="B112" s="3" t="s">
        <v>232</v>
      </c>
      <c r="C112" s="4"/>
    </row>
    <row r="113" spans="2:7" x14ac:dyDescent="0.25">
      <c r="B113" s="3" t="s">
        <v>233</v>
      </c>
      <c r="C113" s="4"/>
    </row>
    <row r="114" spans="2:7" x14ac:dyDescent="0.25">
      <c r="B114" s="3" t="s">
        <v>234</v>
      </c>
      <c r="C114" s="4"/>
    </row>
    <row r="115" spans="2:7" x14ac:dyDescent="0.25">
      <c r="B115" s="3" t="s">
        <v>235</v>
      </c>
      <c r="C115" s="4"/>
    </row>
    <row r="116" spans="2:7" x14ac:dyDescent="0.25">
      <c r="B116" s="3" t="s">
        <v>236</v>
      </c>
      <c r="C116" s="4"/>
    </row>
    <row r="117" spans="2:7" x14ac:dyDescent="0.25">
      <c r="B117" s="3" t="s">
        <v>237</v>
      </c>
      <c r="C117" s="4"/>
    </row>
    <row r="118" spans="2:7" x14ac:dyDescent="0.25">
      <c r="B118" s="8" t="s">
        <v>238</v>
      </c>
      <c r="C118" s="9"/>
    </row>
    <row r="120" spans="2:7" x14ac:dyDescent="0.25">
      <c r="B120" s="3" t="s">
        <v>171</v>
      </c>
      <c r="C120" s="4"/>
      <c r="D120" s="3"/>
    </row>
    <row r="121" spans="2:7" ht="30" x14ac:dyDescent="0.25">
      <c r="B121" s="6" t="s">
        <v>172</v>
      </c>
      <c r="C121" s="5" t="s">
        <v>173</v>
      </c>
      <c r="D121" s="6" t="s">
        <v>174</v>
      </c>
    </row>
    <row r="122" spans="2:7" x14ac:dyDescent="0.25">
      <c r="B122" s="3" t="s">
        <v>161</v>
      </c>
      <c r="C122" s="4" t="s">
        <v>161</v>
      </c>
      <c r="D122" s="3" t="s">
        <v>161</v>
      </c>
    </row>
    <row r="124" spans="2:7" x14ac:dyDescent="0.25">
      <c r="B124" s="8" t="s">
        <v>175</v>
      </c>
      <c r="C124" s="33">
        <v>45473</v>
      </c>
      <c r="D124" s="3"/>
      <c r="E124" s="26"/>
      <c r="F124" s="32"/>
    </row>
    <row r="125" spans="2:7" x14ac:dyDescent="0.25">
      <c r="B125" s="8" t="s">
        <v>176</v>
      </c>
      <c r="C125" s="9" t="s">
        <v>177</v>
      </c>
      <c r="D125" s="8" t="s">
        <v>178</v>
      </c>
      <c r="E125" s="27" t="s">
        <v>179</v>
      </c>
      <c r="F125" s="24" t="s">
        <v>180</v>
      </c>
      <c r="G125" s="23"/>
    </row>
    <row r="126" spans="2:7" x14ac:dyDescent="0.25">
      <c r="B126" s="30" t="s">
        <v>161</v>
      </c>
      <c r="C126" s="31" t="s">
        <v>161</v>
      </c>
      <c r="D126" s="30" t="s">
        <v>161</v>
      </c>
      <c r="E126" s="29" t="s">
        <v>161</v>
      </c>
      <c r="F126" s="28" t="s">
        <v>161</v>
      </c>
    </row>
    <row r="129" spans="2:4" x14ac:dyDescent="0.25">
      <c r="B129" s="17" t="s">
        <v>181</v>
      </c>
    </row>
    <row r="130" spans="2:4" x14ac:dyDescent="0.25">
      <c r="B130" s="17"/>
    </row>
    <row r="131" spans="2:4" x14ac:dyDescent="0.25">
      <c r="B131" s="17" t="s">
        <v>182</v>
      </c>
    </row>
    <row r="132" spans="2:4" x14ac:dyDescent="0.25">
      <c r="B132" s="8" t="s">
        <v>183</v>
      </c>
      <c r="C132" s="9" t="s">
        <v>184</v>
      </c>
      <c r="D132" s="17"/>
    </row>
    <row r="133" spans="2:4" x14ac:dyDescent="0.25">
      <c r="B133" s="3" t="s">
        <v>161</v>
      </c>
      <c r="C133" s="4" t="s">
        <v>161</v>
      </c>
    </row>
    <row r="135" spans="2:4" x14ac:dyDescent="0.25">
      <c r="B135" s="8" t="s">
        <v>185</v>
      </c>
      <c r="C135" s="9" t="s">
        <v>184</v>
      </c>
    </row>
    <row r="136" spans="2:4" x14ac:dyDescent="0.25">
      <c r="B136" s="3" t="s">
        <v>161</v>
      </c>
      <c r="C136" s="4" t="s">
        <v>161</v>
      </c>
    </row>
    <row r="138" spans="2:4" x14ac:dyDescent="0.25">
      <c r="B138" s="8" t="s">
        <v>161</v>
      </c>
      <c r="C138" s="9" t="s">
        <v>161</v>
      </c>
    </row>
    <row r="139" spans="2:4" x14ac:dyDescent="0.25">
      <c r="B139" s="3" t="s">
        <v>161</v>
      </c>
      <c r="C139" s="4" t="s">
        <v>161</v>
      </c>
    </row>
    <row r="141" spans="2:4" x14ac:dyDescent="0.25">
      <c r="B141" s="27" t="s">
        <v>186</v>
      </c>
      <c r="C141" s="9" t="s">
        <v>187</v>
      </c>
    </row>
    <row r="142" spans="2:4" x14ac:dyDescent="0.25">
      <c r="B142" s="26" t="s">
        <v>161</v>
      </c>
      <c r="C142" s="4" t="s">
        <v>161</v>
      </c>
    </row>
    <row r="144" spans="2:4" x14ac:dyDescent="0.25">
      <c r="B144" s="8" t="s">
        <v>188</v>
      </c>
      <c r="C144" s="9" t="s">
        <v>161</v>
      </c>
    </row>
    <row r="146" spans="2:7" x14ac:dyDescent="0.25">
      <c r="B146" s="8" t="s">
        <v>189</v>
      </c>
      <c r="C146" s="33">
        <v>45473</v>
      </c>
      <c r="D146" s="3"/>
      <c r="E146" s="26"/>
      <c r="F146" s="32"/>
    </row>
    <row r="147" spans="2:7" x14ac:dyDescent="0.25">
      <c r="B147" s="8" t="s">
        <v>176</v>
      </c>
      <c r="C147" s="9" t="s">
        <v>177</v>
      </c>
      <c r="D147" s="8" t="s">
        <v>178</v>
      </c>
      <c r="E147" s="27" t="s">
        <v>179</v>
      </c>
      <c r="F147" s="24" t="s">
        <v>180</v>
      </c>
      <c r="G147" s="23"/>
    </row>
    <row r="148" spans="2:7" x14ac:dyDescent="0.25">
      <c r="B148" s="30" t="s">
        <v>161</v>
      </c>
      <c r="C148" s="31" t="s">
        <v>161</v>
      </c>
      <c r="D148" s="30" t="s">
        <v>161</v>
      </c>
      <c r="E148" s="29" t="s">
        <v>161</v>
      </c>
      <c r="F148" s="28" t="s">
        <v>161</v>
      </c>
    </row>
    <row r="149" spans="2:7" x14ac:dyDescent="0.25">
      <c r="B149" s="17" t="s">
        <v>181</v>
      </c>
    </row>
    <row r="150" spans="2:7" x14ac:dyDescent="0.25">
      <c r="B150" s="17"/>
    </row>
    <row r="151" spans="2:7" x14ac:dyDescent="0.25">
      <c r="B151" s="17" t="s">
        <v>182</v>
      </c>
    </row>
    <row r="152" spans="2:7" x14ac:dyDescent="0.25">
      <c r="B152" s="8" t="s">
        <v>183</v>
      </c>
      <c r="C152" s="9" t="s">
        <v>184</v>
      </c>
      <c r="D152" s="17"/>
    </row>
    <row r="153" spans="2:7" x14ac:dyDescent="0.25">
      <c r="B153" s="3" t="s">
        <v>161</v>
      </c>
      <c r="C153" s="4" t="s">
        <v>161</v>
      </c>
    </row>
    <row r="155" spans="2:7" x14ac:dyDescent="0.25">
      <c r="B155" s="8" t="s">
        <v>185</v>
      </c>
      <c r="C155" s="9" t="s">
        <v>184</v>
      </c>
    </row>
    <row r="156" spans="2:7" x14ac:dyDescent="0.25">
      <c r="B156" s="3" t="s">
        <v>161</v>
      </c>
      <c r="C156" s="4" t="s">
        <v>161</v>
      </c>
    </row>
    <row r="158" spans="2:7" x14ac:dyDescent="0.25">
      <c r="B158" s="8" t="s">
        <v>161</v>
      </c>
      <c r="C158" s="9" t="s">
        <v>161</v>
      </c>
    </row>
    <row r="159" spans="2:7" x14ac:dyDescent="0.25">
      <c r="B159" s="3" t="s">
        <v>161</v>
      </c>
      <c r="C159" s="4" t="s">
        <v>161</v>
      </c>
    </row>
    <row r="161" spans="2:80" x14ac:dyDescent="0.25">
      <c r="B161" s="27" t="s">
        <v>186</v>
      </c>
      <c r="C161" s="9" t="s">
        <v>187</v>
      </c>
    </row>
    <row r="162" spans="2:80" x14ac:dyDescent="0.25">
      <c r="B162" s="26" t="s">
        <v>161</v>
      </c>
      <c r="C162" s="4" t="s">
        <v>161</v>
      </c>
    </row>
    <row r="164" spans="2:80" x14ac:dyDescent="0.25">
      <c r="B164" s="8" t="s">
        <v>188</v>
      </c>
      <c r="C164" s="9" t="s">
        <v>161</v>
      </c>
    </row>
    <row r="167" spans="2:80" x14ac:dyDescent="0.25">
      <c r="B167" s="17" t="s">
        <v>190</v>
      </c>
    </row>
    <row r="169" spans="2:80" x14ac:dyDescent="0.25">
      <c r="B169" s="8" t="s">
        <v>176</v>
      </c>
      <c r="C169" s="9" t="s">
        <v>191</v>
      </c>
      <c r="D169" s="8" t="s">
        <v>192</v>
      </c>
      <c r="E169" s="8" t="s">
        <v>193</v>
      </c>
      <c r="F169" s="23"/>
    </row>
    <row r="170" spans="2:80" x14ac:dyDescent="0.25">
      <c r="B170" s="3" t="s">
        <v>161</v>
      </c>
      <c r="C170" s="4" t="s">
        <v>161</v>
      </c>
      <c r="D170" s="3" t="s">
        <v>161</v>
      </c>
      <c r="E170" s="3" t="s">
        <v>161</v>
      </c>
    </row>
    <row r="173" spans="2:80" x14ac:dyDescent="0.25">
      <c r="B173" s="17" t="s">
        <v>194</v>
      </c>
      <c r="C173" s="25" t="s">
        <v>161</v>
      </c>
      <c r="D173" s="17"/>
      <c r="E173" s="17"/>
      <c r="F173" s="23"/>
      <c r="G173" s="23"/>
      <c r="H173" s="23"/>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row>
    <row r="175" spans="2:80" x14ac:dyDescent="0.25">
      <c r="B175" s="17" t="s">
        <v>195</v>
      </c>
    </row>
    <row r="177" spans="2:7" x14ac:dyDescent="0.25">
      <c r="B177" s="8" t="s">
        <v>196</v>
      </c>
      <c r="C177" s="9" t="s">
        <v>184</v>
      </c>
      <c r="D177" s="17"/>
    </row>
    <row r="178" spans="2:7" x14ac:dyDescent="0.25">
      <c r="B178" s="3" t="s">
        <v>161</v>
      </c>
      <c r="C178" s="4" t="s">
        <v>161</v>
      </c>
    </row>
    <row r="181" spans="2:7" x14ac:dyDescent="0.25">
      <c r="B181" s="8" t="s">
        <v>197</v>
      </c>
      <c r="C181" s="9" t="s">
        <v>198</v>
      </c>
      <c r="D181" s="17"/>
    </row>
    <row r="182" spans="2:7" x14ac:dyDescent="0.25">
      <c r="B182" s="3" t="s">
        <v>161</v>
      </c>
      <c r="C182" s="4" t="s">
        <v>161</v>
      </c>
    </row>
    <row r="185" spans="2:7" x14ac:dyDescent="0.25">
      <c r="B185" s="17" t="s">
        <v>199</v>
      </c>
    </row>
    <row r="188" spans="2:7" x14ac:dyDescent="0.25">
      <c r="B188" s="17" t="s">
        <v>200</v>
      </c>
    </row>
    <row r="190" spans="2:7" x14ac:dyDescent="0.25">
      <c r="B190" s="8" t="s">
        <v>176</v>
      </c>
      <c r="C190" s="9" t="s">
        <v>201</v>
      </c>
      <c r="D190" s="8" t="s">
        <v>191</v>
      </c>
      <c r="E190" s="8" t="s">
        <v>192</v>
      </c>
      <c r="F190" s="24" t="s">
        <v>193</v>
      </c>
      <c r="G190" s="23"/>
    </row>
    <row r="191" spans="2:7" x14ac:dyDescent="0.25">
      <c r="B191" s="3" t="s">
        <v>161</v>
      </c>
      <c r="C191" s="4" t="s">
        <v>161</v>
      </c>
      <c r="D191" s="3" t="s">
        <v>161</v>
      </c>
      <c r="E191" s="3" t="s">
        <v>161</v>
      </c>
      <c r="F191" s="22" t="s">
        <v>161</v>
      </c>
    </row>
    <row r="194" spans="2:80" x14ac:dyDescent="0.25">
      <c r="B194" s="17" t="s">
        <v>194</v>
      </c>
      <c r="C194" s="25" t="s">
        <v>161</v>
      </c>
      <c r="D194" s="17"/>
      <c r="E194" s="17"/>
      <c r="F194" s="23"/>
      <c r="G194" s="23"/>
      <c r="H194" s="23"/>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row>
    <row r="196" spans="2:80" x14ac:dyDescent="0.25">
      <c r="B196" s="17" t="s">
        <v>195</v>
      </c>
    </row>
    <row r="198" spans="2:80" x14ac:dyDescent="0.25">
      <c r="B198" s="8" t="s">
        <v>196</v>
      </c>
      <c r="C198" s="9" t="s">
        <v>184</v>
      </c>
      <c r="D198" s="17"/>
    </row>
    <row r="199" spans="2:80" x14ac:dyDescent="0.25">
      <c r="B199" s="3" t="s">
        <v>161</v>
      </c>
      <c r="C199" s="4" t="s">
        <v>161</v>
      </c>
    </row>
    <row r="202" spans="2:80" x14ac:dyDescent="0.25">
      <c r="B202" s="8" t="s">
        <v>197</v>
      </c>
      <c r="C202" s="9" t="s">
        <v>198</v>
      </c>
      <c r="D202" s="17"/>
    </row>
    <row r="203" spans="2:80" x14ac:dyDescent="0.25">
      <c r="B203" s="3" t="s">
        <v>161</v>
      </c>
      <c r="C203" s="4" t="s">
        <v>161</v>
      </c>
    </row>
    <row r="206" spans="2:80" x14ac:dyDescent="0.25">
      <c r="B206" s="17" t="s">
        <v>199</v>
      </c>
    </row>
    <row r="209" spans="2:7" x14ac:dyDescent="0.25">
      <c r="B209" s="17" t="s">
        <v>202</v>
      </c>
    </row>
    <row r="210" spans="2:7" x14ac:dyDescent="0.25">
      <c r="B210" s="8" t="s">
        <v>176</v>
      </c>
      <c r="C210" s="9" t="s">
        <v>203</v>
      </c>
      <c r="D210" s="8" t="s">
        <v>204</v>
      </c>
      <c r="E210" s="8" t="s">
        <v>205</v>
      </c>
      <c r="F210" s="24" t="s">
        <v>206</v>
      </c>
      <c r="G210" s="23"/>
    </row>
    <row r="211" spans="2:7" x14ac:dyDescent="0.25">
      <c r="B211" s="3" t="s">
        <v>161</v>
      </c>
      <c r="C211" s="4" t="s">
        <v>161</v>
      </c>
      <c r="D211" s="3" t="s">
        <v>161</v>
      </c>
      <c r="E211" s="3" t="s">
        <v>161</v>
      </c>
      <c r="F211" s="22" t="s">
        <v>161</v>
      </c>
    </row>
    <row r="212" spans="2:7" x14ac:dyDescent="0.25">
      <c r="B212" s="11" t="s">
        <v>207</v>
      </c>
    </row>
  </sheetData>
  <mergeCells count="3">
    <mergeCell ref="B1:E1"/>
    <mergeCell ref="C3:C7"/>
    <mergeCell ref="D3:D7"/>
  </mergeCells>
  <hyperlinks>
    <hyperlink ref="A1" location="Index!A1" display="Index" xr:uid="{9912F043-216F-4727-9967-2A0985B3D56C}"/>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8C78C-7A5A-4C15-89E2-528DB9F6E2C0}">
  <sheetPr codeName="Sheet50"/>
  <dimension ref="A1:CB214"/>
  <sheetViews>
    <sheetView workbookViewId="0">
      <selection activeCell="B97" sqref="B97"/>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col min="9" max="16384" width="9.140625" style="11"/>
  </cols>
  <sheetData>
    <row r="1" spans="1:9" x14ac:dyDescent="0.25">
      <c r="A1" s="45" t="s">
        <v>0</v>
      </c>
      <c r="B1" s="197" t="s">
        <v>99</v>
      </c>
      <c r="C1" s="197"/>
      <c r="D1" s="197"/>
      <c r="E1" s="197"/>
    </row>
    <row r="3" spans="1:9" ht="18" customHeight="1" x14ac:dyDescent="0.25">
      <c r="B3" s="1" t="s">
        <v>99</v>
      </c>
      <c r="C3" s="198"/>
      <c r="D3" s="199"/>
    </row>
    <row r="4" spans="1:9" ht="18" customHeight="1" x14ac:dyDescent="0.25">
      <c r="B4" s="2" t="s">
        <v>1493</v>
      </c>
      <c r="C4" s="198"/>
      <c r="D4" s="199"/>
    </row>
    <row r="5" spans="1:9" ht="18" customHeight="1" x14ac:dyDescent="0.25">
      <c r="B5" s="2" t="s">
        <v>127</v>
      </c>
      <c r="C5" s="198"/>
      <c r="D5" s="199"/>
    </row>
    <row r="6" spans="1:9" ht="18" customHeight="1" x14ac:dyDescent="0.25">
      <c r="B6" s="3" t="s">
        <v>1491</v>
      </c>
      <c r="C6" s="198"/>
      <c r="D6" s="199"/>
    </row>
    <row r="7" spans="1:9" ht="41.25" customHeight="1" x14ac:dyDescent="0.25">
      <c r="B7" s="15" t="s">
        <v>1494</v>
      </c>
      <c r="C7" s="198"/>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2152</v>
      </c>
      <c r="C15" s="21" t="s">
        <v>139</v>
      </c>
      <c r="D15" s="11" t="s">
        <v>248</v>
      </c>
      <c r="E15" s="11" t="s">
        <v>249</v>
      </c>
      <c r="F15" s="13">
        <v>28571</v>
      </c>
      <c r="G15" s="13">
        <v>894.5</v>
      </c>
      <c r="H15" s="13">
        <v>8.8800000000000008</v>
      </c>
    </row>
    <row r="16" spans="1:9" x14ac:dyDescent="0.25">
      <c r="B16" s="11" t="s">
        <v>2726</v>
      </c>
      <c r="C16" s="21" t="s">
        <v>139</v>
      </c>
      <c r="D16" s="11" t="s">
        <v>417</v>
      </c>
      <c r="E16" s="11" t="s">
        <v>418</v>
      </c>
      <c r="F16" s="13">
        <v>21851</v>
      </c>
      <c r="G16" s="13">
        <v>626.39</v>
      </c>
      <c r="H16" s="13">
        <v>6.22</v>
      </c>
    </row>
    <row r="17" spans="2:8" x14ac:dyDescent="0.25">
      <c r="B17" s="11" t="s">
        <v>2729</v>
      </c>
      <c r="C17" s="21" t="s">
        <v>139</v>
      </c>
      <c r="D17" s="11" t="s">
        <v>417</v>
      </c>
      <c r="E17" s="11" t="s">
        <v>421</v>
      </c>
      <c r="F17" s="13">
        <v>40197</v>
      </c>
      <c r="G17" s="13">
        <v>397.85</v>
      </c>
      <c r="H17" s="13">
        <v>3.95</v>
      </c>
    </row>
    <row r="18" spans="2:8" x14ac:dyDescent="0.25">
      <c r="B18" s="11" t="s">
        <v>2730</v>
      </c>
      <c r="C18" s="21" t="s">
        <v>139</v>
      </c>
      <c r="D18" s="11" t="s">
        <v>271</v>
      </c>
      <c r="E18" s="11" t="s">
        <v>422</v>
      </c>
      <c r="F18" s="13">
        <v>24609</v>
      </c>
      <c r="G18" s="13">
        <v>374.27</v>
      </c>
      <c r="H18" s="13">
        <v>3.72</v>
      </c>
    </row>
    <row r="19" spans="2:8" x14ac:dyDescent="0.25">
      <c r="B19" s="11" t="s">
        <v>2104</v>
      </c>
      <c r="C19" s="21" t="s">
        <v>139</v>
      </c>
      <c r="D19" s="11" t="s">
        <v>417</v>
      </c>
      <c r="E19" s="11" t="s">
        <v>423</v>
      </c>
      <c r="F19" s="13">
        <v>3010</v>
      </c>
      <c r="G19" s="13">
        <v>362.22</v>
      </c>
      <c r="H19" s="13">
        <v>3.6</v>
      </c>
    </row>
    <row r="20" spans="2:8" x14ac:dyDescent="0.25">
      <c r="B20" s="11" t="s">
        <v>2733</v>
      </c>
      <c r="C20" s="21" t="s">
        <v>139</v>
      </c>
      <c r="D20" s="11" t="s">
        <v>388</v>
      </c>
      <c r="E20" s="11" t="s">
        <v>426</v>
      </c>
      <c r="F20" s="13">
        <v>188029</v>
      </c>
      <c r="G20" s="13">
        <v>327.19</v>
      </c>
      <c r="H20" s="13">
        <v>3.25</v>
      </c>
    </row>
    <row r="21" spans="2:8" x14ac:dyDescent="0.25">
      <c r="B21" s="11" t="s">
        <v>2134</v>
      </c>
      <c r="C21" s="21" t="s">
        <v>139</v>
      </c>
      <c r="D21" s="11" t="s">
        <v>453</v>
      </c>
      <c r="E21" s="11" t="s">
        <v>454</v>
      </c>
      <c r="F21" s="13">
        <v>81732</v>
      </c>
      <c r="G21" s="13">
        <v>250.02</v>
      </c>
      <c r="H21" s="13">
        <v>2.48</v>
      </c>
    </row>
    <row r="22" spans="2:8" x14ac:dyDescent="0.25">
      <c r="B22" s="11" t="s">
        <v>2828</v>
      </c>
      <c r="C22" s="21" t="s">
        <v>139</v>
      </c>
      <c r="D22" s="11" t="s">
        <v>417</v>
      </c>
      <c r="E22" s="11" t="s">
        <v>654</v>
      </c>
      <c r="F22" s="13">
        <v>2582</v>
      </c>
      <c r="G22" s="13">
        <v>245.33</v>
      </c>
      <c r="H22" s="13">
        <v>2.44</v>
      </c>
    </row>
    <row r="23" spans="2:8" x14ac:dyDescent="0.25">
      <c r="B23" s="11" t="s">
        <v>2759</v>
      </c>
      <c r="C23" s="21" t="s">
        <v>139</v>
      </c>
      <c r="D23" s="11" t="s">
        <v>550</v>
      </c>
      <c r="E23" s="11" t="s">
        <v>551</v>
      </c>
      <c r="F23" s="13">
        <v>33336</v>
      </c>
      <c r="G23" s="13">
        <v>231.2</v>
      </c>
      <c r="H23" s="13">
        <v>2.2999999999999998</v>
      </c>
    </row>
    <row r="24" spans="2:8" x14ac:dyDescent="0.25">
      <c r="B24" s="11" t="s">
        <v>2792</v>
      </c>
      <c r="C24" s="21" t="s">
        <v>139</v>
      </c>
      <c r="D24" s="11" t="s">
        <v>262</v>
      </c>
      <c r="E24" s="11" t="s">
        <v>608</v>
      </c>
      <c r="F24" s="13">
        <v>5768</v>
      </c>
      <c r="G24" s="13">
        <v>228.81</v>
      </c>
      <c r="H24" s="13">
        <v>2.27</v>
      </c>
    </row>
    <row r="25" spans="2:8" x14ac:dyDescent="0.25">
      <c r="B25" s="11" t="s">
        <v>2737</v>
      </c>
      <c r="C25" s="21" t="s">
        <v>139</v>
      </c>
      <c r="D25" s="11" t="s">
        <v>388</v>
      </c>
      <c r="E25" s="11" t="s">
        <v>433</v>
      </c>
      <c r="F25" s="13">
        <v>21717</v>
      </c>
      <c r="G25" s="13">
        <v>202.29</v>
      </c>
      <c r="H25" s="13">
        <v>2.0099999999999998</v>
      </c>
    </row>
    <row r="26" spans="2:8" x14ac:dyDescent="0.25">
      <c r="B26" s="11" t="s">
        <v>2131</v>
      </c>
      <c r="C26" s="21" t="s">
        <v>139</v>
      </c>
      <c r="D26" s="11" t="s">
        <v>254</v>
      </c>
      <c r="E26" s="11" t="s">
        <v>458</v>
      </c>
      <c r="F26" s="13">
        <v>1601</v>
      </c>
      <c r="G26" s="13">
        <v>191.66</v>
      </c>
      <c r="H26" s="13">
        <v>1.9</v>
      </c>
    </row>
    <row r="27" spans="2:8" x14ac:dyDescent="0.25">
      <c r="B27" s="11" t="s">
        <v>2829</v>
      </c>
      <c r="C27" s="21" t="s">
        <v>139</v>
      </c>
      <c r="D27" s="11" t="s">
        <v>262</v>
      </c>
      <c r="E27" s="11" t="s">
        <v>655</v>
      </c>
      <c r="F27" s="13">
        <v>10875</v>
      </c>
      <c r="G27" s="13">
        <v>181.65</v>
      </c>
      <c r="H27" s="13">
        <v>1.8</v>
      </c>
    </row>
    <row r="28" spans="2:8" x14ac:dyDescent="0.25">
      <c r="B28" s="11" t="s">
        <v>2659</v>
      </c>
      <c r="C28" s="21" t="s">
        <v>139</v>
      </c>
      <c r="D28" s="11" t="s">
        <v>271</v>
      </c>
      <c r="E28" s="11" t="s">
        <v>272</v>
      </c>
      <c r="F28" s="13">
        <v>2773</v>
      </c>
      <c r="G28" s="13">
        <v>177.54</v>
      </c>
      <c r="H28" s="13">
        <v>1.76</v>
      </c>
    </row>
    <row r="29" spans="2:8" x14ac:dyDescent="0.25">
      <c r="B29" s="11" t="s">
        <v>2779</v>
      </c>
      <c r="C29" s="21" t="s">
        <v>139</v>
      </c>
      <c r="D29" s="11" t="s">
        <v>271</v>
      </c>
      <c r="E29" s="11" t="s">
        <v>583</v>
      </c>
      <c r="F29" s="13">
        <v>11961</v>
      </c>
      <c r="G29" s="13">
        <v>177.12</v>
      </c>
      <c r="H29" s="13">
        <v>1.76</v>
      </c>
    </row>
    <row r="30" spans="2:8" x14ac:dyDescent="0.25">
      <c r="B30" s="11" t="s">
        <v>2830</v>
      </c>
      <c r="C30" s="21" t="s">
        <v>139</v>
      </c>
      <c r="D30" s="11" t="s">
        <v>271</v>
      </c>
      <c r="E30" s="11" t="s">
        <v>656</v>
      </c>
      <c r="F30" s="13">
        <v>10240</v>
      </c>
      <c r="G30" s="13">
        <v>166.03</v>
      </c>
      <c r="H30" s="13">
        <v>1.65</v>
      </c>
    </row>
    <row r="31" spans="2:8" x14ac:dyDescent="0.25">
      <c r="B31" s="11" t="s">
        <v>2741</v>
      </c>
      <c r="C31" s="21" t="s">
        <v>139</v>
      </c>
      <c r="D31" s="11" t="s">
        <v>417</v>
      </c>
      <c r="E31" s="11" t="s">
        <v>463</v>
      </c>
      <c r="F31" s="13">
        <v>2962</v>
      </c>
      <c r="G31" s="13">
        <v>165.27</v>
      </c>
      <c r="H31" s="13">
        <v>1.64</v>
      </c>
    </row>
    <row r="32" spans="2:8" x14ac:dyDescent="0.25">
      <c r="B32" s="11" t="s">
        <v>2789</v>
      </c>
      <c r="C32" s="21" t="s">
        <v>139</v>
      </c>
      <c r="D32" s="11" t="s">
        <v>308</v>
      </c>
      <c r="E32" s="11" t="s">
        <v>597</v>
      </c>
      <c r="F32" s="13">
        <v>54567</v>
      </c>
      <c r="G32" s="13">
        <v>164.16</v>
      </c>
      <c r="H32" s="13">
        <v>1.63</v>
      </c>
    </row>
    <row r="33" spans="2:8" x14ac:dyDescent="0.25">
      <c r="B33" s="11" t="s">
        <v>2794</v>
      </c>
      <c r="C33" s="21" t="s">
        <v>139</v>
      </c>
      <c r="D33" s="11" t="s">
        <v>444</v>
      </c>
      <c r="E33" s="11" t="s">
        <v>610</v>
      </c>
      <c r="F33" s="13">
        <v>60941</v>
      </c>
      <c r="G33" s="13">
        <v>147.41</v>
      </c>
      <c r="H33" s="13">
        <v>1.46</v>
      </c>
    </row>
    <row r="34" spans="2:8" x14ac:dyDescent="0.25">
      <c r="B34" s="11" t="s">
        <v>2831</v>
      </c>
      <c r="C34" s="21" t="s">
        <v>139</v>
      </c>
      <c r="D34" s="11" t="s">
        <v>417</v>
      </c>
      <c r="E34" s="11" t="s">
        <v>657</v>
      </c>
      <c r="F34" s="13">
        <v>3119</v>
      </c>
      <c r="G34" s="13">
        <v>145.75</v>
      </c>
      <c r="H34" s="13">
        <v>1.45</v>
      </c>
    </row>
    <row r="35" spans="2:8" x14ac:dyDescent="0.25">
      <c r="B35" s="11" t="s">
        <v>2113</v>
      </c>
      <c r="C35" s="21" t="s">
        <v>139</v>
      </c>
      <c r="D35" s="11" t="s">
        <v>271</v>
      </c>
      <c r="E35" s="11" t="s">
        <v>471</v>
      </c>
      <c r="F35" s="13">
        <v>11915</v>
      </c>
      <c r="G35" s="13">
        <v>143.88999999999999</v>
      </c>
      <c r="H35" s="13">
        <v>1.43</v>
      </c>
    </row>
    <row r="36" spans="2:8" x14ac:dyDescent="0.25">
      <c r="B36" s="11" t="s">
        <v>2832</v>
      </c>
      <c r="C36" s="21" t="s">
        <v>139</v>
      </c>
      <c r="D36" s="11" t="s">
        <v>254</v>
      </c>
      <c r="E36" s="11" t="s">
        <v>658</v>
      </c>
      <c r="F36" s="13">
        <v>35215</v>
      </c>
      <c r="G36" s="13">
        <v>142.72999999999999</v>
      </c>
      <c r="H36" s="13">
        <v>1.42</v>
      </c>
    </row>
    <row r="37" spans="2:8" x14ac:dyDescent="0.25">
      <c r="B37" s="11" t="s">
        <v>2833</v>
      </c>
      <c r="C37" s="21" t="s">
        <v>139</v>
      </c>
      <c r="D37" s="11" t="s">
        <v>254</v>
      </c>
      <c r="E37" s="11" t="s">
        <v>659</v>
      </c>
      <c r="F37" s="13">
        <v>9675</v>
      </c>
      <c r="G37" s="13">
        <v>142.44</v>
      </c>
      <c r="H37" s="13">
        <v>1.41</v>
      </c>
    </row>
    <row r="38" spans="2:8" x14ac:dyDescent="0.25">
      <c r="B38" s="11" t="s">
        <v>2141</v>
      </c>
      <c r="C38" s="21" t="s">
        <v>139</v>
      </c>
      <c r="D38" s="11" t="s">
        <v>267</v>
      </c>
      <c r="E38" s="11" t="s">
        <v>446</v>
      </c>
      <c r="F38" s="13">
        <v>24640</v>
      </c>
      <c r="G38" s="13">
        <v>139.09</v>
      </c>
      <c r="H38" s="13">
        <v>1.38</v>
      </c>
    </row>
    <row r="39" spans="2:8" x14ac:dyDescent="0.25">
      <c r="B39" s="11" t="s">
        <v>2760</v>
      </c>
      <c r="C39" s="21" t="s">
        <v>139</v>
      </c>
      <c r="D39" s="11" t="s">
        <v>248</v>
      </c>
      <c r="E39" s="11" t="s">
        <v>552</v>
      </c>
      <c r="F39" s="13">
        <v>40576</v>
      </c>
      <c r="G39" s="13">
        <v>134.75</v>
      </c>
      <c r="H39" s="13">
        <v>1.34</v>
      </c>
    </row>
    <row r="40" spans="2:8" x14ac:dyDescent="0.25">
      <c r="B40" s="11" t="s">
        <v>2669</v>
      </c>
      <c r="C40" s="21" t="s">
        <v>139</v>
      </c>
      <c r="D40" s="11" t="s">
        <v>271</v>
      </c>
      <c r="E40" s="11" t="s">
        <v>298</v>
      </c>
      <c r="F40" s="13">
        <v>2902</v>
      </c>
      <c r="G40" s="13">
        <v>133.38999999999999</v>
      </c>
      <c r="H40" s="13">
        <v>1.32</v>
      </c>
    </row>
    <row r="41" spans="2:8" x14ac:dyDescent="0.25">
      <c r="B41" s="11" t="s">
        <v>2127</v>
      </c>
      <c r="C41" s="21" t="s">
        <v>139</v>
      </c>
      <c r="D41" s="11" t="s">
        <v>262</v>
      </c>
      <c r="E41" s="11" t="s">
        <v>451</v>
      </c>
      <c r="F41" s="13">
        <v>1974</v>
      </c>
      <c r="G41" s="13">
        <v>133.04</v>
      </c>
      <c r="H41" s="13">
        <v>1.32</v>
      </c>
    </row>
    <row r="42" spans="2:8" x14ac:dyDescent="0.25">
      <c r="B42" s="11" t="s">
        <v>2834</v>
      </c>
      <c r="C42" s="21" t="s">
        <v>139</v>
      </c>
      <c r="D42" s="11" t="s">
        <v>328</v>
      </c>
      <c r="E42" s="11" t="s">
        <v>660</v>
      </c>
      <c r="F42" s="13">
        <v>3405</v>
      </c>
      <c r="G42" s="13">
        <v>129.35</v>
      </c>
      <c r="H42" s="13">
        <v>1.28</v>
      </c>
    </row>
    <row r="43" spans="2:8" x14ac:dyDescent="0.25">
      <c r="B43" s="11" t="s">
        <v>2835</v>
      </c>
      <c r="C43" s="21" t="s">
        <v>139</v>
      </c>
      <c r="D43" s="11" t="s">
        <v>262</v>
      </c>
      <c r="E43" s="11" t="s">
        <v>661</v>
      </c>
      <c r="F43" s="13">
        <v>5237</v>
      </c>
      <c r="G43" s="13">
        <v>124.68</v>
      </c>
      <c r="H43" s="13">
        <v>1.24</v>
      </c>
    </row>
    <row r="44" spans="2:8" x14ac:dyDescent="0.25">
      <c r="B44" s="11" t="s">
        <v>2836</v>
      </c>
      <c r="C44" s="21" t="s">
        <v>139</v>
      </c>
      <c r="D44" s="11" t="s">
        <v>328</v>
      </c>
      <c r="E44" s="11" t="s">
        <v>662</v>
      </c>
      <c r="F44" s="13">
        <v>21287</v>
      </c>
      <c r="G44" s="13">
        <v>121.52</v>
      </c>
      <c r="H44" s="13">
        <v>1.21</v>
      </c>
    </row>
    <row r="45" spans="2:8" x14ac:dyDescent="0.25">
      <c r="B45" s="11" t="s">
        <v>2837</v>
      </c>
      <c r="C45" s="21" t="s">
        <v>139</v>
      </c>
      <c r="D45" s="11" t="s">
        <v>254</v>
      </c>
      <c r="E45" s="11" t="s">
        <v>663</v>
      </c>
      <c r="F45" s="13">
        <v>7103</v>
      </c>
      <c r="G45" s="13">
        <v>116.1</v>
      </c>
      <c r="H45" s="13">
        <v>1.1499999999999999</v>
      </c>
    </row>
    <row r="46" spans="2:8" x14ac:dyDescent="0.25">
      <c r="B46" s="11" t="s">
        <v>2795</v>
      </c>
      <c r="C46" s="21" t="s">
        <v>139</v>
      </c>
      <c r="D46" s="11" t="s">
        <v>267</v>
      </c>
      <c r="E46" s="11" t="s">
        <v>611</v>
      </c>
      <c r="F46" s="13">
        <v>6701</v>
      </c>
      <c r="G46" s="13">
        <v>111.45</v>
      </c>
      <c r="H46" s="13">
        <v>1.1100000000000001</v>
      </c>
    </row>
    <row r="47" spans="2:8" x14ac:dyDescent="0.25">
      <c r="B47" s="11" t="s">
        <v>2657</v>
      </c>
      <c r="C47" s="21" t="s">
        <v>139</v>
      </c>
      <c r="D47" s="11" t="s">
        <v>267</v>
      </c>
      <c r="E47" s="11" t="s">
        <v>268</v>
      </c>
      <c r="F47" s="13">
        <v>86</v>
      </c>
      <c r="G47" s="13">
        <v>111.33</v>
      </c>
      <c r="H47" s="13">
        <v>1.1100000000000001</v>
      </c>
    </row>
    <row r="48" spans="2:8" x14ac:dyDescent="0.25">
      <c r="B48" s="11" t="s">
        <v>2798</v>
      </c>
      <c r="C48" s="21" t="s">
        <v>139</v>
      </c>
      <c r="D48" s="11" t="s">
        <v>267</v>
      </c>
      <c r="E48" s="11" t="s">
        <v>614</v>
      </c>
      <c r="F48" s="13">
        <v>3357</v>
      </c>
      <c r="G48" s="13">
        <v>108.4</v>
      </c>
      <c r="H48" s="13">
        <v>1.08</v>
      </c>
    </row>
    <row r="49" spans="2:8" x14ac:dyDescent="0.25">
      <c r="B49" s="11" t="s">
        <v>2838</v>
      </c>
      <c r="C49" s="21" t="s">
        <v>139</v>
      </c>
      <c r="D49" s="11" t="s">
        <v>271</v>
      </c>
      <c r="E49" s="11" t="s">
        <v>664</v>
      </c>
      <c r="F49" s="13">
        <v>2128</v>
      </c>
      <c r="G49" s="13">
        <v>106.22</v>
      </c>
      <c r="H49" s="13">
        <v>1.05</v>
      </c>
    </row>
    <row r="50" spans="2:8" x14ac:dyDescent="0.25">
      <c r="B50" s="11" t="s">
        <v>2788</v>
      </c>
      <c r="C50" s="21" t="s">
        <v>139</v>
      </c>
      <c r="D50" s="11" t="s">
        <v>365</v>
      </c>
      <c r="E50" s="11" t="s">
        <v>594</v>
      </c>
      <c r="F50" s="13">
        <v>260</v>
      </c>
      <c r="G50" s="13">
        <v>101.66</v>
      </c>
      <c r="H50" s="13">
        <v>1.01</v>
      </c>
    </row>
    <row r="51" spans="2:8" x14ac:dyDescent="0.25">
      <c r="B51" s="11" t="s">
        <v>2839</v>
      </c>
      <c r="C51" s="21" t="s">
        <v>139</v>
      </c>
      <c r="D51" s="11" t="s">
        <v>271</v>
      </c>
      <c r="E51" s="11" t="s">
        <v>665</v>
      </c>
      <c r="F51" s="13">
        <v>8189</v>
      </c>
      <c r="G51" s="13">
        <v>100.77</v>
      </c>
      <c r="H51" s="13">
        <v>1</v>
      </c>
    </row>
    <row r="52" spans="2:8" x14ac:dyDescent="0.25">
      <c r="B52" s="11" t="s">
        <v>2840</v>
      </c>
      <c r="C52" s="21" t="s">
        <v>139</v>
      </c>
      <c r="D52" s="11" t="s">
        <v>550</v>
      </c>
      <c r="E52" s="11" t="s">
        <v>666</v>
      </c>
      <c r="F52" s="13">
        <v>49229</v>
      </c>
      <c r="G52" s="13">
        <v>92.11</v>
      </c>
      <c r="H52" s="13">
        <v>0.91</v>
      </c>
    </row>
    <row r="53" spans="2:8" x14ac:dyDescent="0.25">
      <c r="B53" s="11" t="s">
        <v>2841</v>
      </c>
      <c r="C53" s="21" t="s">
        <v>139</v>
      </c>
      <c r="D53" s="11" t="s">
        <v>388</v>
      </c>
      <c r="E53" s="11" t="s">
        <v>667</v>
      </c>
      <c r="F53" s="13">
        <v>61222</v>
      </c>
      <c r="G53" s="13">
        <v>91.01</v>
      </c>
      <c r="H53" s="13">
        <v>0.9</v>
      </c>
    </row>
    <row r="54" spans="2:8" x14ac:dyDescent="0.25">
      <c r="B54" s="11" t="s">
        <v>2801</v>
      </c>
      <c r="C54" s="21" t="s">
        <v>139</v>
      </c>
      <c r="D54" s="11" t="s">
        <v>262</v>
      </c>
      <c r="E54" s="11" t="s">
        <v>619</v>
      </c>
      <c r="F54" s="13">
        <v>11774</v>
      </c>
      <c r="G54" s="13">
        <v>84.59</v>
      </c>
      <c r="H54" s="13">
        <v>0.84</v>
      </c>
    </row>
    <row r="55" spans="2:8" x14ac:dyDescent="0.25">
      <c r="B55" s="11" t="s">
        <v>2768</v>
      </c>
      <c r="C55" s="21" t="s">
        <v>139</v>
      </c>
      <c r="D55" s="11" t="s">
        <v>328</v>
      </c>
      <c r="E55" s="11" t="s">
        <v>560</v>
      </c>
      <c r="F55" s="13">
        <v>4985</v>
      </c>
      <c r="G55" s="13">
        <v>79.8</v>
      </c>
      <c r="H55" s="13">
        <v>0.79</v>
      </c>
    </row>
    <row r="56" spans="2:8" x14ac:dyDescent="0.25">
      <c r="B56" s="11" t="s">
        <v>2805</v>
      </c>
      <c r="C56" s="21" t="s">
        <v>139</v>
      </c>
      <c r="D56" s="11" t="s">
        <v>267</v>
      </c>
      <c r="E56" s="11" t="s">
        <v>625</v>
      </c>
      <c r="F56" s="13">
        <v>13982</v>
      </c>
      <c r="G56" s="13">
        <v>75.77</v>
      </c>
      <c r="H56" s="13">
        <v>0.75</v>
      </c>
    </row>
    <row r="57" spans="2:8" x14ac:dyDescent="0.25">
      <c r="B57" s="11" t="s">
        <v>2771</v>
      </c>
      <c r="C57" s="21" t="s">
        <v>139</v>
      </c>
      <c r="D57" s="11" t="s">
        <v>283</v>
      </c>
      <c r="E57" s="11" t="s">
        <v>563</v>
      </c>
      <c r="F57" s="13">
        <v>10906</v>
      </c>
      <c r="G57" s="13">
        <v>74.84</v>
      </c>
      <c r="H57" s="13">
        <v>0.74</v>
      </c>
    </row>
    <row r="58" spans="2:8" x14ac:dyDescent="0.25">
      <c r="B58" s="11" t="s">
        <v>2842</v>
      </c>
      <c r="C58" s="21" t="s">
        <v>139</v>
      </c>
      <c r="D58" s="11" t="s">
        <v>283</v>
      </c>
      <c r="E58" s="11" t="s">
        <v>668</v>
      </c>
      <c r="F58" s="13">
        <v>6581</v>
      </c>
      <c r="G58" s="13">
        <v>72.599999999999994</v>
      </c>
      <c r="H58" s="13">
        <v>0.72</v>
      </c>
    </row>
    <row r="59" spans="2:8" x14ac:dyDescent="0.25">
      <c r="B59" s="11" t="s">
        <v>2663</v>
      </c>
      <c r="C59" s="21" t="s">
        <v>139</v>
      </c>
      <c r="D59" s="11" t="s">
        <v>283</v>
      </c>
      <c r="E59" s="11" t="s">
        <v>284</v>
      </c>
      <c r="F59" s="13">
        <v>2885</v>
      </c>
      <c r="G59" s="13">
        <v>72.180000000000007</v>
      </c>
      <c r="H59" s="13">
        <v>0.72</v>
      </c>
    </row>
    <row r="60" spans="2:8" x14ac:dyDescent="0.25">
      <c r="B60" s="11" t="s">
        <v>622</v>
      </c>
      <c r="C60" s="21" t="s">
        <v>139</v>
      </c>
      <c r="D60" s="11" t="s">
        <v>355</v>
      </c>
      <c r="E60" s="11" t="s">
        <v>623</v>
      </c>
      <c r="F60" s="13">
        <v>3837</v>
      </c>
      <c r="G60" s="13">
        <v>71.36</v>
      </c>
      <c r="H60" s="13">
        <v>0.71</v>
      </c>
    </row>
    <row r="61" spans="2:8" x14ac:dyDescent="0.25">
      <c r="B61" s="11" t="s">
        <v>2843</v>
      </c>
      <c r="C61" s="21" t="s">
        <v>139</v>
      </c>
      <c r="D61" s="11" t="s">
        <v>271</v>
      </c>
      <c r="E61" s="11" t="s">
        <v>669</v>
      </c>
      <c r="F61" s="13">
        <v>16670</v>
      </c>
      <c r="G61" s="13">
        <v>70.77</v>
      </c>
      <c r="H61" s="13">
        <v>0.7</v>
      </c>
    </row>
    <row r="62" spans="2:8" x14ac:dyDescent="0.25">
      <c r="B62" s="11" t="s">
        <v>2844</v>
      </c>
      <c r="C62" s="21" t="s">
        <v>139</v>
      </c>
      <c r="D62" s="11" t="s">
        <v>271</v>
      </c>
      <c r="E62" s="11" t="s">
        <v>670</v>
      </c>
      <c r="F62" s="13">
        <v>3910</v>
      </c>
      <c r="G62" s="13">
        <v>68.61</v>
      </c>
      <c r="H62" s="13">
        <v>0.68</v>
      </c>
    </row>
    <row r="63" spans="2:8" x14ac:dyDescent="0.25">
      <c r="B63" s="11" t="s">
        <v>2761</v>
      </c>
      <c r="C63" s="21" t="s">
        <v>139</v>
      </c>
      <c r="D63" s="11" t="s">
        <v>283</v>
      </c>
      <c r="E63" s="11" t="s">
        <v>553</v>
      </c>
      <c r="F63" s="13">
        <v>1898</v>
      </c>
      <c r="G63" s="13">
        <v>67.84</v>
      </c>
      <c r="H63" s="13">
        <v>0.67</v>
      </c>
    </row>
    <row r="64" spans="2:8" x14ac:dyDescent="0.25">
      <c r="B64" s="11" t="s">
        <v>2845</v>
      </c>
      <c r="C64" s="21" t="s">
        <v>139</v>
      </c>
      <c r="D64" s="11" t="s">
        <v>671</v>
      </c>
      <c r="E64" s="11" t="s">
        <v>672</v>
      </c>
      <c r="F64" s="13">
        <v>2872</v>
      </c>
      <c r="G64" s="13">
        <v>66.5</v>
      </c>
      <c r="H64" s="13">
        <v>0.66</v>
      </c>
    </row>
    <row r="65" spans="2:8" x14ac:dyDescent="0.25">
      <c r="B65" s="11" t="s">
        <v>2846</v>
      </c>
      <c r="C65" s="21" t="s">
        <v>139</v>
      </c>
      <c r="D65" s="11" t="s">
        <v>271</v>
      </c>
      <c r="E65" s="11" t="s">
        <v>673</v>
      </c>
      <c r="F65" s="13">
        <v>5703</v>
      </c>
      <c r="G65" s="13">
        <v>64.430000000000007</v>
      </c>
      <c r="H65" s="13">
        <v>0.64</v>
      </c>
    </row>
    <row r="66" spans="2:8" x14ac:dyDescent="0.25">
      <c r="B66" s="11" t="s">
        <v>2703</v>
      </c>
      <c r="C66" s="21" t="s">
        <v>139</v>
      </c>
      <c r="D66" s="11" t="s">
        <v>262</v>
      </c>
      <c r="E66" s="11" t="s">
        <v>367</v>
      </c>
      <c r="F66" s="13">
        <v>4099</v>
      </c>
      <c r="G66" s="13">
        <v>63.92</v>
      </c>
      <c r="H66" s="13">
        <v>0.63</v>
      </c>
    </row>
    <row r="67" spans="2:8" x14ac:dyDescent="0.25">
      <c r="B67" s="11" t="s">
        <v>2847</v>
      </c>
      <c r="C67" s="21" t="s">
        <v>139</v>
      </c>
      <c r="D67" s="11" t="s">
        <v>271</v>
      </c>
      <c r="E67" s="11" t="s">
        <v>674</v>
      </c>
      <c r="F67" s="13">
        <v>225</v>
      </c>
      <c r="G67" s="13">
        <v>62.15</v>
      </c>
      <c r="H67" s="13">
        <v>0.62</v>
      </c>
    </row>
    <row r="68" spans="2:8" x14ac:dyDescent="0.25">
      <c r="B68" s="11" t="s">
        <v>2811</v>
      </c>
      <c r="C68" s="21" t="s">
        <v>139</v>
      </c>
      <c r="D68" s="11" t="s">
        <v>308</v>
      </c>
      <c r="E68" s="11" t="s">
        <v>631</v>
      </c>
      <c r="F68" s="13">
        <v>6621</v>
      </c>
      <c r="G68" s="13">
        <v>58.72</v>
      </c>
      <c r="H68" s="13">
        <v>0.57999999999999996</v>
      </c>
    </row>
    <row r="69" spans="2:8" x14ac:dyDescent="0.25">
      <c r="B69" s="11" t="s">
        <v>2812</v>
      </c>
      <c r="C69" s="21" t="s">
        <v>139</v>
      </c>
      <c r="D69" s="11" t="s">
        <v>632</v>
      </c>
      <c r="E69" s="11" t="s">
        <v>633</v>
      </c>
      <c r="F69" s="13">
        <v>4110</v>
      </c>
      <c r="G69" s="13">
        <v>58.08</v>
      </c>
      <c r="H69" s="13">
        <v>0.57999999999999996</v>
      </c>
    </row>
    <row r="70" spans="2:8" x14ac:dyDescent="0.25">
      <c r="B70" s="11" t="s">
        <v>2711</v>
      </c>
      <c r="C70" s="21" t="s">
        <v>139</v>
      </c>
      <c r="D70" s="11" t="s">
        <v>271</v>
      </c>
      <c r="E70" s="11" t="s">
        <v>377</v>
      </c>
      <c r="F70" s="13">
        <v>4972</v>
      </c>
      <c r="G70" s="13">
        <v>58.02</v>
      </c>
      <c r="H70" s="13">
        <v>0.57999999999999996</v>
      </c>
    </row>
    <row r="71" spans="2:8" x14ac:dyDescent="0.25">
      <c r="B71" s="11" t="s">
        <v>2848</v>
      </c>
      <c r="C71" s="21" t="s">
        <v>139</v>
      </c>
      <c r="D71" s="11" t="s">
        <v>550</v>
      </c>
      <c r="E71" s="11" t="s">
        <v>675</v>
      </c>
      <c r="F71" s="13">
        <v>17994</v>
      </c>
      <c r="G71" s="13">
        <v>57.35</v>
      </c>
      <c r="H71" s="13">
        <v>0.56999999999999995</v>
      </c>
    </row>
    <row r="72" spans="2:8" x14ac:dyDescent="0.25">
      <c r="B72" s="11" t="s">
        <v>459</v>
      </c>
      <c r="C72" s="21" t="s">
        <v>139</v>
      </c>
      <c r="D72" s="11" t="s">
        <v>355</v>
      </c>
      <c r="E72" s="11" t="s">
        <v>460</v>
      </c>
      <c r="F72" s="13">
        <v>1468</v>
      </c>
      <c r="G72" s="13">
        <v>56.57</v>
      </c>
      <c r="H72" s="13">
        <v>0.56000000000000005</v>
      </c>
    </row>
    <row r="73" spans="2:8" x14ac:dyDescent="0.25">
      <c r="B73" s="11" t="s">
        <v>2849</v>
      </c>
      <c r="C73" s="21" t="s">
        <v>139</v>
      </c>
      <c r="D73" s="11" t="s">
        <v>365</v>
      </c>
      <c r="E73" s="11" t="s">
        <v>676</v>
      </c>
      <c r="F73" s="13">
        <v>1822</v>
      </c>
      <c r="G73" s="13">
        <v>53.25</v>
      </c>
      <c r="H73" s="13">
        <v>0.53</v>
      </c>
    </row>
    <row r="74" spans="2:8" x14ac:dyDescent="0.25">
      <c r="B74" s="11" t="s">
        <v>2677</v>
      </c>
      <c r="C74" s="21" t="s">
        <v>139</v>
      </c>
      <c r="D74" s="11" t="s">
        <v>248</v>
      </c>
      <c r="E74" s="11" t="s">
        <v>311</v>
      </c>
      <c r="F74" s="13">
        <v>26529</v>
      </c>
      <c r="G74" s="13">
        <v>53.22</v>
      </c>
      <c r="H74" s="13">
        <v>0.53</v>
      </c>
    </row>
    <row r="75" spans="2:8" x14ac:dyDescent="0.25">
      <c r="B75" s="11" t="s">
        <v>677</v>
      </c>
      <c r="C75" s="21" t="s">
        <v>139</v>
      </c>
      <c r="D75" s="11" t="s">
        <v>271</v>
      </c>
      <c r="E75" s="11" t="s">
        <v>678</v>
      </c>
      <c r="F75" s="13">
        <v>33327</v>
      </c>
      <c r="G75" s="13">
        <v>52.4</v>
      </c>
      <c r="H75" s="13">
        <v>0.52</v>
      </c>
    </row>
    <row r="76" spans="2:8" x14ac:dyDescent="0.25">
      <c r="B76" s="11" t="s">
        <v>2765</v>
      </c>
      <c r="C76" s="21" t="s">
        <v>139</v>
      </c>
      <c r="D76" s="11" t="s">
        <v>262</v>
      </c>
      <c r="E76" s="11" t="s">
        <v>557</v>
      </c>
      <c r="F76" s="13">
        <v>1420</v>
      </c>
      <c r="G76" s="13">
        <v>51.24</v>
      </c>
      <c r="H76" s="13">
        <v>0.51</v>
      </c>
    </row>
    <row r="77" spans="2:8" x14ac:dyDescent="0.25">
      <c r="B77" s="11" t="s">
        <v>2850</v>
      </c>
      <c r="C77" s="21" t="s">
        <v>139</v>
      </c>
      <c r="D77" s="11" t="s">
        <v>262</v>
      </c>
      <c r="E77" s="11" t="s">
        <v>679</v>
      </c>
      <c r="F77" s="13">
        <v>15627</v>
      </c>
      <c r="G77" s="13">
        <v>50.86</v>
      </c>
      <c r="H77" s="13">
        <v>0.51</v>
      </c>
    </row>
    <row r="78" spans="2:8" x14ac:dyDescent="0.25">
      <c r="B78" s="11" t="s">
        <v>2851</v>
      </c>
      <c r="C78" s="21" t="s">
        <v>139</v>
      </c>
      <c r="D78" s="11" t="s">
        <v>262</v>
      </c>
      <c r="E78" s="11" t="s">
        <v>680</v>
      </c>
      <c r="F78" s="13">
        <v>5528</v>
      </c>
      <c r="G78" s="13">
        <v>49.2</v>
      </c>
      <c r="H78" s="13">
        <v>0.49</v>
      </c>
    </row>
    <row r="79" spans="2:8" x14ac:dyDescent="0.25">
      <c r="B79" s="11" t="s">
        <v>2815</v>
      </c>
      <c r="C79" s="21" t="s">
        <v>139</v>
      </c>
      <c r="D79" s="11" t="s">
        <v>355</v>
      </c>
      <c r="E79" s="11" t="s">
        <v>636</v>
      </c>
      <c r="F79" s="13">
        <v>6740</v>
      </c>
      <c r="G79" s="13">
        <v>49.11</v>
      </c>
      <c r="H79" s="13">
        <v>0.49</v>
      </c>
    </row>
    <row r="80" spans="2:8" x14ac:dyDescent="0.25">
      <c r="B80" s="11" t="s">
        <v>2852</v>
      </c>
      <c r="C80" s="21" t="s">
        <v>139</v>
      </c>
      <c r="D80" s="11" t="s">
        <v>681</v>
      </c>
      <c r="E80" s="11" t="s">
        <v>682</v>
      </c>
      <c r="F80" s="13">
        <v>2469</v>
      </c>
      <c r="G80" s="13">
        <v>47.67</v>
      </c>
      <c r="H80" s="13">
        <v>0.47</v>
      </c>
    </row>
    <row r="81" spans="2:8" x14ac:dyDescent="0.25">
      <c r="B81" s="11" t="s">
        <v>2107</v>
      </c>
      <c r="C81" s="21" t="s">
        <v>139</v>
      </c>
      <c r="D81" s="11" t="s">
        <v>254</v>
      </c>
      <c r="E81" s="11" t="s">
        <v>490</v>
      </c>
      <c r="F81" s="13">
        <v>996</v>
      </c>
      <c r="G81" s="13">
        <v>45.04</v>
      </c>
      <c r="H81" s="13">
        <v>0.45</v>
      </c>
    </row>
    <row r="82" spans="2:8" x14ac:dyDescent="0.25">
      <c r="B82" s="11" t="s">
        <v>2699</v>
      </c>
      <c r="C82" s="21" t="s">
        <v>139</v>
      </c>
      <c r="D82" s="11" t="s">
        <v>271</v>
      </c>
      <c r="E82" s="11" t="s">
        <v>362</v>
      </c>
      <c r="F82" s="13">
        <v>5579</v>
      </c>
      <c r="G82" s="13">
        <v>44.86</v>
      </c>
      <c r="H82" s="13">
        <v>0.45</v>
      </c>
    </row>
    <row r="83" spans="2:8" x14ac:dyDescent="0.25">
      <c r="B83" s="11" t="s">
        <v>2853</v>
      </c>
      <c r="C83" s="21" t="s">
        <v>139</v>
      </c>
      <c r="D83" s="11" t="s">
        <v>328</v>
      </c>
      <c r="E83" s="11" t="s">
        <v>683</v>
      </c>
      <c r="F83" s="13">
        <v>8296</v>
      </c>
      <c r="G83" s="13">
        <v>42.04</v>
      </c>
      <c r="H83" s="13">
        <v>0.42</v>
      </c>
    </row>
    <row r="84" spans="2:8" x14ac:dyDescent="0.25">
      <c r="B84" s="11" t="s">
        <v>2818</v>
      </c>
      <c r="C84" s="21" t="s">
        <v>139</v>
      </c>
      <c r="D84" s="11" t="s">
        <v>267</v>
      </c>
      <c r="E84" s="11" t="s">
        <v>639</v>
      </c>
      <c r="F84" s="13">
        <v>5985</v>
      </c>
      <c r="G84" s="13">
        <v>40.159999999999997</v>
      </c>
      <c r="H84" s="13">
        <v>0.4</v>
      </c>
    </row>
    <row r="85" spans="2:8" x14ac:dyDescent="0.25">
      <c r="B85" s="11" t="s">
        <v>2854</v>
      </c>
      <c r="C85" s="21" t="s">
        <v>139</v>
      </c>
      <c r="D85" s="11" t="s">
        <v>262</v>
      </c>
      <c r="E85" s="11" t="s">
        <v>684</v>
      </c>
      <c r="F85" s="13">
        <v>7164</v>
      </c>
      <c r="G85" s="13">
        <v>39.33</v>
      </c>
      <c r="H85" s="13">
        <v>0.39</v>
      </c>
    </row>
    <row r="86" spans="2:8" x14ac:dyDescent="0.25">
      <c r="B86" s="11" t="s">
        <v>2672</v>
      </c>
      <c r="C86" s="21" t="s">
        <v>139</v>
      </c>
      <c r="D86" s="11" t="s">
        <v>267</v>
      </c>
      <c r="E86" s="11" t="s">
        <v>302</v>
      </c>
      <c r="F86" s="13">
        <v>6649</v>
      </c>
      <c r="G86" s="13">
        <v>38.049999999999997</v>
      </c>
      <c r="H86" s="13">
        <v>0.38</v>
      </c>
    </row>
    <row r="87" spans="2:8" x14ac:dyDescent="0.25">
      <c r="B87" s="11" t="s">
        <v>2855</v>
      </c>
      <c r="C87" s="21" t="s">
        <v>139</v>
      </c>
      <c r="D87" s="11" t="s">
        <v>271</v>
      </c>
      <c r="E87" s="11" t="s">
        <v>685</v>
      </c>
      <c r="F87" s="13">
        <v>7422</v>
      </c>
      <c r="G87" s="13">
        <v>36.58</v>
      </c>
      <c r="H87" s="13">
        <v>0.36</v>
      </c>
    </row>
    <row r="88" spans="2:8" x14ac:dyDescent="0.25">
      <c r="B88" s="11" t="s">
        <v>2856</v>
      </c>
      <c r="C88" s="21" t="s">
        <v>139</v>
      </c>
      <c r="D88" s="11" t="s">
        <v>283</v>
      </c>
      <c r="E88" s="11" t="s">
        <v>686</v>
      </c>
      <c r="F88" s="13">
        <v>4572</v>
      </c>
      <c r="G88" s="13">
        <v>32.479999999999997</v>
      </c>
      <c r="H88" s="13">
        <v>0.32</v>
      </c>
    </row>
    <row r="89" spans="2:8" x14ac:dyDescent="0.25">
      <c r="B89" s="11" t="s">
        <v>2684</v>
      </c>
      <c r="C89" s="21" t="s">
        <v>139</v>
      </c>
      <c r="D89" s="11" t="s">
        <v>271</v>
      </c>
      <c r="E89" s="11" t="s">
        <v>323</v>
      </c>
      <c r="F89" s="13">
        <v>488</v>
      </c>
      <c r="G89" s="13">
        <v>31.72</v>
      </c>
      <c r="H89" s="13">
        <v>0.32</v>
      </c>
    </row>
    <row r="90" spans="2:8" x14ac:dyDescent="0.25">
      <c r="B90" s="11" t="s">
        <v>3601</v>
      </c>
      <c r="C90" s="21" t="s">
        <v>139</v>
      </c>
      <c r="D90" s="11" t="s">
        <v>271</v>
      </c>
      <c r="F90" s="13">
        <v>468</v>
      </c>
      <c r="G90" s="13">
        <v>16.66</v>
      </c>
      <c r="H90" s="13">
        <v>0.17</v>
      </c>
    </row>
    <row r="91" spans="2:8" x14ac:dyDescent="0.25">
      <c r="B91" s="17" t="s">
        <v>151</v>
      </c>
      <c r="C91" s="25"/>
      <c r="D91" s="17"/>
      <c r="E91" s="17"/>
      <c r="F91" s="23"/>
      <c r="G91" s="23">
        <f>SUM(G12:G90)</f>
        <v>9998.5600000000031</v>
      </c>
      <c r="H91" s="23">
        <f>SUM(H12:H90)</f>
        <v>99.289999999999978</v>
      </c>
    </row>
    <row r="92" spans="2:8" x14ac:dyDescent="0.25">
      <c r="B92" s="17" t="s">
        <v>152</v>
      </c>
      <c r="C92" s="25"/>
      <c r="D92" s="17"/>
      <c r="E92" s="17"/>
      <c r="F92" s="23"/>
      <c r="G92" s="23">
        <v>19.48</v>
      </c>
      <c r="H92" s="23">
        <v>0.19</v>
      </c>
    </row>
    <row r="93" spans="2:8" x14ac:dyDescent="0.25">
      <c r="B93" s="17" t="s">
        <v>153</v>
      </c>
      <c r="C93" s="25"/>
      <c r="D93" s="17"/>
      <c r="E93" s="17"/>
      <c r="F93" s="23"/>
      <c r="G93" s="23">
        <v>10018.039999999999</v>
      </c>
      <c r="H93" s="23">
        <v>99.48</v>
      </c>
    </row>
    <row r="94" spans="2:8" x14ac:dyDescent="0.25">
      <c r="B94" s="17" t="s">
        <v>226</v>
      </c>
      <c r="C94" s="25"/>
      <c r="D94" s="17"/>
      <c r="E94" s="17"/>
      <c r="F94" s="23"/>
      <c r="G94" s="23">
        <v>50.312731210000052</v>
      </c>
      <c r="H94" s="23">
        <v>0.51999999999999602</v>
      </c>
    </row>
    <row r="95" spans="2:8" x14ac:dyDescent="0.25">
      <c r="B95" s="17" t="s">
        <v>155</v>
      </c>
      <c r="C95" s="25"/>
      <c r="D95" s="17"/>
      <c r="E95" s="17"/>
      <c r="F95" s="23"/>
      <c r="G95" s="23">
        <v>10068.35273121</v>
      </c>
      <c r="H95" s="23">
        <v>100</v>
      </c>
    </row>
    <row r="96" spans="2:8" x14ac:dyDescent="0.25">
      <c r="B96" s="11" t="s">
        <v>156</v>
      </c>
    </row>
    <row r="97" spans="2:3" x14ac:dyDescent="0.25">
      <c r="B97" s="11" t="s">
        <v>3603</v>
      </c>
    </row>
    <row r="98" spans="2:3" x14ac:dyDescent="0.25">
      <c r="B98" s="17" t="s">
        <v>157</v>
      </c>
    </row>
    <row r="99" spans="2:3" x14ac:dyDescent="0.25">
      <c r="B99" s="17" t="s">
        <v>158</v>
      </c>
      <c r="C99" s="21" t="s">
        <v>159</v>
      </c>
    </row>
    <row r="100" spans="2:3" x14ac:dyDescent="0.25">
      <c r="B100" s="17" t="s">
        <v>162</v>
      </c>
      <c r="C100" s="21" t="s">
        <v>161</v>
      </c>
    </row>
    <row r="101" spans="2:3" x14ac:dyDescent="0.25">
      <c r="B101" s="17" t="s">
        <v>163</v>
      </c>
      <c r="C101" s="21" t="s">
        <v>161</v>
      </c>
    </row>
    <row r="102" spans="2:3" x14ac:dyDescent="0.25">
      <c r="B102" s="17" t="s">
        <v>164</v>
      </c>
      <c r="C102" s="21" t="s">
        <v>165</v>
      </c>
    </row>
    <row r="103" spans="2:3" x14ac:dyDescent="0.25">
      <c r="B103" s="17" t="s">
        <v>687</v>
      </c>
      <c r="C103" s="25"/>
    </row>
    <row r="104" spans="2:3" x14ac:dyDescent="0.25">
      <c r="B104" s="17" t="s">
        <v>688</v>
      </c>
      <c r="C104" s="25"/>
    </row>
    <row r="105" spans="2:3" x14ac:dyDescent="0.25">
      <c r="B105" s="17" t="s">
        <v>689</v>
      </c>
      <c r="C105" s="25"/>
    </row>
    <row r="106" spans="2:3" x14ac:dyDescent="0.25">
      <c r="B106" s="17" t="s">
        <v>690</v>
      </c>
      <c r="C106" s="25"/>
    </row>
    <row r="107" spans="2:3" x14ac:dyDescent="0.25">
      <c r="B107" s="17" t="s">
        <v>653</v>
      </c>
      <c r="C107" s="25"/>
    </row>
    <row r="108" spans="2:3" x14ac:dyDescent="0.25">
      <c r="B108" s="11" t="s">
        <v>170</v>
      </c>
    </row>
    <row r="109" spans="2:3" x14ac:dyDescent="0.25">
      <c r="B109" s="11" t="s">
        <v>228</v>
      </c>
    </row>
    <row r="112" spans="2:3" x14ac:dyDescent="0.25">
      <c r="B112" s="8" t="s">
        <v>229</v>
      </c>
      <c r="C112" s="9"/>
    </row>
    <row r="113" spans="2:7" ht="30" x14ac:dyDescent="0.25">
      <c r="B113" s="8" t="s">
        <v>230</v>
      </c>
      <c r="C113" s="10" t="s">
        <v>231</v>
      </c>
    </row>
    <row r="114" spans="2:7" x14ac:dyDescent="0.25">
      <c r="B114" s="3" t="s">
        <v>232</v>
      </c>
      <c r="C114" s="4"/>
    </row>
    <row r="115" spans="2:7" x14ac:dyDescent="0.25">
      <c r="B115" s="3" t="s">
        <v>233</v>
      </c>
      <c r="C115" s="4"/>
    </row>
    <row r="116" spans="2:7" x14ac:dyDescent="0.25">
      <c r="B116" s="3" t="s">
        <v>234</v>
      </c>
      <c r="C116" s="4"/>
    </row>
    <row r="117" spans="2:7" x14ac:dyDescent="0.25">
      <c r="B117" s="3" t="s">
        <v>235</v>
      </c>
      <c r="C117" s="4"/>
    </row>
    <row r="118" spans="2:7" x14ac:dyDescent="0.25">
      <c r="B118" s="3" t="s">
        <v>236</v>
      </c>
      <c r="C118" s="4"/>
    </row>
    <row r="119" spans="2:7" x14ac:dyDescent="0.25">
      <c r="B119" s="3" t="s">
        <v>237</v>
      </c>
      <c r="C119" s="4"/>
    </row>
    <row r="120" spans="2:7" x14ac:dyDescent="0.25">
      <c r="B120" s="8" t="s">
        <v>238</v>
      </c>
      <c r="C120" s="9"/>
    </row>
    <row r="122" spans="2:7" x14ac:dyDescent="0.25">
      <c r="B122" s="3" t="s">
        <v>171</v>
      </c>
      <c r="C122" s="4"/>
      <c r="D122" s="3"/>
    </row>
    <row r="123" spans="2:7" ht="30" x14ac:dyDescent="0.25">
      <c r="B123" s="6" t="s">
        <v>172</v>
      </c>
      <c r="C123" s="5" t="s">
        <v>173</v>
      </c>
      <c r="D123" s="6" t="s">
        <v>174</v>
      </c>
    </row>
    <row r="124" spans="2:7" x14ac:dyDescent="0.25">
      <c r="B124" s="3" t="s">
        <v>161</v>
      </c>
      <c r="C124" s="4" t="s">
        <v>161</v>
      </c>
      <c r="D124" s="3" t="s">
        <v>161</v>
      </c>
    </row>
    <row r="126" spans="2:7" x14ac:dyDescent="0.25">
      <c r="B126" s="8" t="s">
        <v>175</v>
      </c>
      <c r="C126" s="33">
        <v>45473</v>
      </c>
      <c r="D126" s="3"/>
      <c r="E126" s="26"/>
      <c r="F126" s="32"/>
    </row>
    <row r="127" spans="2:7" x14ac:dyDescent="0.25">
      <c r="B127" s="8" t="s">
        <v>176</v>
      </c>
      <c r="C127" s="9" t="s">
        <v>177</v>
      </c>
      <c r="D127" s="8" t="s">
        <v>178</v>
      </c>
      <c r="E127" s="27" t="s">
        <v>179</v>
      </c>
      <c r="F127" s="24" t="s">
        <v>180</v>
      </c>
      <c r="G127" s="23"/>
    </row>
    <row r="128" spans="2:7" x14ac:dyDescent="0.25">
      <c r="B128" s="30" t="s">
        <v>161</v>
      </c>
      <c r="C128" s="31" t="s">
        <v>161</v>
      </c>
      <c r="D128" s="30" t="s">
        <v>161</v>
      </c>
      <c r="E128" s="29" t="s">
        <v>161</v>
      </c>
      <c r="F128" s="28" t="s">
        <v>161</v>
      </c>
    </row>
    <row r="131" spans="2:4" x14ac:dyDescent="0.25">
      <c r="B131" s="17" t="s">
        <v>181</v>
      </c>
    </row>
    <row r="132" spans="2:4" x14ac:dyDescent="0.25">
      <c r="B132" s="17"/>
    </row>
    <row r="133" spans="2:4" x14ac:dyDescent="0.25">
      <c r="B133" s="17" t="s">
        <v>182</v>
      </c>
    </row>
    <row r="134" spans="2:4" x14ac:dyDescent="0.25">
      <c r="B134" s="8" t="s">
        <v>183</v>
      </c>
      <c r="C134" s="9" t="s">
        <v>184</v>
      </c>
      <c r="D134" s="17"/>
    </row>
    <row r="135" spans="2:4" x14ac:dyDescent="0.25">
      <c r="B135" s="3" t="s">
        <v>161</v>
      </c>
      <c r="C135" s="4" t="s">
        <v>161</v>
      </c>
    </row>
    <row r="137" spans="2:4" x14ac:dyDescent="0.25">
      <c r="B137" s="8" t="s">
        <v>185</v>
      </c>
      <c r="C137" s="9" t="s">
        <v>184</v>
      </c>
    </row>
    <row r="138" spans="2:4" x14ac:dyDescent="0.25">
      <c r="B138" s="3" t="s">
        <v>161</v>
      </c>
      <c r="C138" s="4" t="s">
        <v>161</v>
      </c>
    </row>
    <row r="140" spans="2:4" x14ac:dyDescent="0.25">
      <c r="B140" s="8" t="s">
        <v>161</v>
      </c>
      <c r="C140" s="9" t="s">
        <v>161</v>
      </c>
    </row>
    <row r="141" spans="2:4" x14ac:dyDescent="0.25">
      <c r="B141" s="3" t="s">
        <v>161</v>
      </c>
      <c r="C141" s="4" t="s">
        <v>161</v>
      </c>
    </row>
    <row r="143" spans="2:4" x14ac:dyDescent="0.25">
      <c r="B143" s="27" t="s">
        <v>186</v>
      </c>
      <c r="C143" s="9" t="s">
        <v>187</v>
      </c>
    </row>
    <row r="144" spans="2:4" x14ac:dyDescent="0.25">
      <c r="B144" s="26" t="s">
        <v>161</v>
      </c>
      <c r="C144" s="4" t="s">
        <v>161</v>
      </c>
    </row>
    <row r="146" spans="2:7" x14ac:dyDescent="0.25">
      <c r="B146" s="8" t="s">
        <v>188</v>
      </c>
      <c r="C146" s="9" t="s">
        <v>161</v>
      </c>
    </row>
    <row r="148" spans="2:7" x14ac:dyDescent="0.25">
      <c r="B148" s="8" t="s">
        <v>189</v>
      </c>
      <c r="C148" s="33">
        <v>45473</v>
      </c>
      <c r="D148" s="3"/>
      <c r="E148" s="26"/>
      <c r="F148" s="32"/>
    </row>
    <row r="149" spans="2:7" x14ac:dyDescent="0.25">
      <c r="B149" s="8" t="s">
        <v>176</v>
      </c>
      <c r="C149" s="9" t="s">
        <v>177</v>
      </c>
      <c r="D149" s="8" t="s">
        <v>178</v>
      </c>
      <c r="E149" s="27" t="s">
        <v>179</v>
      </c>
      <c r="F149" s="24" t="s">
        <v>180</v>
      </c>
      <c r="G149" s="23"/>
    </row>
    <row r="150" spans="2:7" x14ac:dyDescent="0.25">
      <c r="B150" s="30" t="s">
        <v>161</v>
      </c>
      <c r="C150" s="31" t="s">
        <v>161</v>
      </c>
      <c r="D150" s="30" t="s">
        <v>161</v>
      </c>
      <c r="E150" s="29" t="s">
        <v>161</v>
      </c>
      <c r="F150" s="28" t="s">
        <v>161</v>
      </c>
    </row>
    <row r="151" spans="2:7" x14ac:dyDescent="0.25">
      <c r="B151" s="17" t="s">
        <v>181</v>
      </c>
    </row>
    <row r="152" spans="2:7" x14ac:dyDescent="0.25">
      <c r="B152" s="17"/>
    </row>
    <row r="153" spans="2:7" x14ac:dyDescent="0.25">
      <c r="B153" s="17" t="s">
        <v>182</v>
      </c>
    </row>
    <row r="154" spans="2:7" x14ac:dyDescent="0.25">
      <c r="B154" s="8" t="s">
        <v>183</v>
      </c>
      <c r="C154" s="9" t="s">
        <v>184</v>
      </c>
      <c r="D154" s="17"/>
    </row>
    <row r="155" spans="2:7" x14ac:dyDescent="0.25">
      <c r="B155" s="3" t="s">
        <v>161</v>
      </c>
      <c r="C155" s="4" t="s">
        <v>161</v>
      </c>
    </row>
    <row r="157" spans="2:7" x14ac:dyDescent="0.25">
      <c r="B157" s="8" t="s">
        <v>185</v>
      </c>
      <c r="C157" s="9" t="s">
        <v>184</v>
      </c>
    </row>
    <row r="158" spans="2:7" x14ac:dyDescent="0.25">
      <c r="B158" s="3" t="s">
        <v>161</v>
      </c>
      <c r="C158" s="4" t="s">
        <v>161</v>
      </c>
    </row>
    <row r="160" spans="2:7" x14ac:dyDescent="0.25">
      <c r="B160" s="8" t="s">
        <v>161</v>
      </c>
      <c r="C160" s="9" t="s">
        <v>161</v>
      </c>
    </row>
    <row r="161" spans="2:80" x14ac:dyDescent="0.25">
      <c r="B161" s="3" t="s">
        <v>161</v>
      </c>
      <c r="C161" s="4" t="s">
        <v>161</v>
      </c>
    </row>
    <row r="163" spans="2:80" x14ac:dyDescent="0.25">
      <c r="B163" s="27" t="s">
        <v>186</v>
      </c>
      <c r="C163" s="9" t="s">
        <v>187</v>
      </c>
    </row>
    <row r="164" spans="2:80" x14ac:dyDescent="0.25">
      <c r="B164" s="26" t="s">
        <v>161</v>
      </c>
      <c r="C164" s="4" t="s">
        <v>161</v>
      </c>
    </row>
    <row r="166" spans="2:80" x14ac:dyDescent="0.25">
      <c r="B166" s="8" t="s">
        <v>188</v>
      </c>
      <c r="C166" s="9" t="s">
        <v>161</v>
      </c>
    </row>
    <row r="169" spans="2:80" x14ac:dyDescent="0.25">
      <c r="B169" s="17" t="s">
        <v>190</v>
      </c>
    </row>
    <row r="171" spans="2:80" x14ac:dyDescent="0.25">
      <c r="B171" s="8" t="s">
        <v>176</v>
      </c>
      <c r="C171" s="9" t="s">
        <v>191</v>
      </c>
      <c r="D171" s="8" t="s">
        <v>192</v>
      </c>
      <c r="E171" s="8" t="s">
        <v>193</v>
      </c>
      <c r="F171" s="23"/>
    </row>
    <row r="172" spans="2:80" x14ac:dyDescent="0.25">
      <c r="B172" s="3" t="s">
        <v>161</v>
      </c>
      <c r="C172" s="4" t="s">
        <v>161</v>
      </c>
      <c r="D172" s="3" t="s">
        <v>161</v>
      </c>
      <c r="E172" s="3" t="s">
        <v>161</v>
      </c>
    </row>
    <row r="175" spans="2:80" x14ac:dyDescent="0.25">
      <c r="B175" s="17" t="s">
        <v>194</v>
      </c>
      <c r="C175" s="25" t="s">
        <v>161</v>
      </c>
      <c r="D175" s="17"/>
      <c r="E175" s="17"/>
      <c r="F175" s="23"/>
      <c r="G175" s="23"/>
      <c r="H175" s="23"/>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7"/>
      <c r="BU175" s="17"/>
      <c r="BV175" s="17"/>
      <c r="BW175" s="17"/>
      <c r="BX175" s="17"/>
      <c r="BY175" s="17"/>
      <c r="BZ175" s="17"/>
      <c r="CA175" s="17"/>
      <c r="CB175" s="17"/>
    </row>
    <row r="177" spans="2:7" x14ac:dyDescent="0.25">
      <c r="B177" s="17" t="s">
        <v>195</v>
      </c>
    </row>
    <row r="179" spans="2:7" x14ac:dyDescent="0.25">
      <c r="B179" s="8" t="s">
        <v>196</v>
      </c>
      <c r="C179" s="9" t="s">
        <v>184</v>
      </c>
      <c r="D179" s="17"/>
    </row>
    <row r="180" spans="2:7" x14ac:dyDescent="0.25">
      <c r="B180" s="3" t="s">
        <v>161</v>
      </c>
      <c r="C180" s="4" t="s">
        <v>161</v>
      </c>
    </row>
    <row r="183" spans="2:7" x14ac:dyDescent="0.25">
      <c r="B183" s="8" t="s">
        <v>197</v>
      </c>
      <c r="C183" s="9" t="s">
        <v>198</v>
      </c>
      <c r="D183" s="17"/>
    </row>
    <row r="184" spans="2:7" x14ac:dyDescent="0.25">
      <c r="B184" s="3" t="s">
        <v>161</v>
      </c>
      <c r="C184" s="4" t="s">
        <v>161</v>
      </c>
    </row>
    <row r="187" spans="2:7" x14ac:dyDescent="0.25">
      <c r="B187" s="17" t="s">
        <v>199</v>
      </c>
    </row>
    <row r="190" spans="2:7" x14ac:dyDescent="0.25">
      <c r="B190" s="17" t="s">
        <v>200</v>
      </c>
    </row>
    <row r="192" spans="2:7" x14ac:dyDescent="0.25">
      <c r="B192" s="8" t="s">
        <v>176</v>
      </c>
      <c r="C192" s="9" t="s">
        <v>201</v>
      </c>
      <c r="D192" s="8" t="s">
        <v>191</v>
      </c>
      <c r="E192" s="8" t="s">
        <v>192</v>
      </c>
      <c r="F192" s="24" t="s">
        <v>193</v>
      </c>
      <c r="G192" s="23"/>
    </row>
    <row r="193" spans="2:80" x14ac:dyDescent="0.25">
      <c r="B193" s="3" t="s">
        <v>161</v>
      </c>
      <c r="C193" s="4" t="s">
        <v>161</v>
      </c>
      <c r="D193" s="3" t="s">
        <v>161</v>
      </c>
      <c r="E193" s="3" t="s">
        <v>161</v>
      </c>
      <c r="F193" s="22" t="s">
        <v>161</v>
      </c>
    </row>
    <row r="196" spans="2:80" x14ac:dyDescent="0.25">
      <c r="B196" s="17" t="s">
        <v>194</v>
      </c>
      <c r="C196" s="25" t="s">
        <v>161</v>
      </c>
      <c r="D196" s="17"/>
      <c r="E196" s="17"/>
      <c r="F196" s="23"/>
      <c r="G196" s="23"/>
      <c r="H196" s="23"/>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c r="BT196" s="17"/>
      <c r="BU196" s="17"/>
      <c r="BV196" s="17"/>
      <c r="BW196" s="17"/>
      <c r="BX196" s="17"/>
      <c r="BY196" s="17"/>
      <c r="BZ196" s="17"/>
      <c r="CA196" s="17"/>
      <c r="CB196" s="17"/>
    </row>
    <row r="198" spans="2:80" x14ac:dyDescent="0.25">
      <c r="B198" s="17" t="s">
        <v>195</v>
      </c>
    </row>
    <row r="200" spans="2:80" x14ac:dyDescent="0.25">
      <c r="B200" s="8" t="s">
        <v>196</v>
      </c>
      <c r="C200" s="9" t="s">
        <v>184</v>
      </c>
      <c r="D200" s="17"/>
    </row>
    <row r="201" spans="2:80" x14ac:dyDescent="0.25">
      <c r="B201" s="3" t="s">
        <v>161</v>
      </c>
      <c r="C201" s="4" t="s">
        <v>161</v>
      </c>
    </row>
    <row r="204" spans="2:80" x14ac:dyDescent="0.25">
      <c r="B204" s="8" t="s">
        <v>197</v>
      </c>
      <c r="C204" s="9" t="s">
        <v>198</v>
      </c>
      <c r="D204" s="17"/>
    </row>
    <row r="205" spans="2:80" x14ac:dyDescent="0.25">
      <c r="B205" s="3" t="s">
        <v>161</v>
      </c>
      <c r="C205" s="4" t="s">
        <v>161</v>
      </c>
    </row>
    <row r="208" spans="2:80" x14ac:dyDescent="0.25">
      <c r="B208" s="17" t="s">
        <v>199</v>
      </c>
    </row>
    <row r="211" spans="2:7" x14ac:dyDescent="0.25">
      <c r="B211" s="17" t="s">
        <v>202</v>
      </c>
    </row>
    <row r="212" spans="2:7" x14ac:dyDescent="0.25">
      <c r="B212" s="8" t="s">
        <v>176</v>
      </c>
      <c r="C212" s="9" t="s">
        <v>203</v>
      </c>
      <c r="D212" s="8" t="s">
        <v>204</v>
      </c>
      <c r="E212" s="8" t="s">
        <v>205</v>
      </c>
      <c r="F212" s="24" t="s">
        <v>206</v>
      </c>
      <c r="G212" s="23"/>
    </row>
    <row r="213" spans="2:7" x14ac:dyDescent="0.25">
      <c r="B213" s="3" t="s">
        <v>161</v>
      </c>
      <c r="C213" s="4" t="s">
        <v>161</v>
      </c>
      <c r="D213" s="3" t="s">
        <v>161</v>
      </c>
      <c r="E213" s="3" t="s">
        <v>161</v>
      </c>
      <c r="F213" s="22" t="s">
        <v>161</v>
      </c>
    </row>
    <row r="214" spans="2:7" x14ac:dyDescent="0.25">
      <c r="B214" s="11" t="s">
        <v>207</v>
      </c>
    </row>
  </sheetData>
  <mergeCells count="3">
    <mergeCell ref="B1:E1"/>
    <mergeCell ref="C3:C7"/>
    <mergeCell ref="D3:D7"/>
  </mergeCells>
  <hyperlinks>
    <hyperlink ref="A1" location="Index!A1" display="Index" xr:uid="{8B296484-F6C1-4819-A643-9B6E2BD1850C}"/>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E77F2-0513-43B4-9F41-A1686DC968CE}">
  <sheetPr codeName="Sheet49"/>
  <dimension ref="A1:CB147"/>
  <sheetViews>
    <sheetView workbookViewId="0">
      <selection sqref="A1:XFD1048576"/>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col min="9" max="16384" width="9.140625" style="11"/>
  </cols>
  <sheetData>
    <row r="1" spans="1:9" x14ac:dyDescent="0.25">
      <c r="A1" s="45" t="s">
        <v>0</v>
      </c>
      <c r="B1" s="197" t="s">
        <v>97</v>
      </c>
      <c r="C1" s="197"/>
      <c r="D1" s="197"/>
      <c r="E1" s="197"/>
    </row>
    <row r="3" spans="1:9" ht="18" customHeight="1" x14ac:dyDescent="0.25">
      <c r="B3" s="1" t="s">
        <v>97</v>
      </c>
      <c r="C3" s="198"/>
      <c r="D3" s="199"/>
    </row>
    <row r="4" spans="1:9" ht="18" customHeight="1" x14ac:dyDescent="0.25">
      <c r="B4" s="2" t="s">
        <v>1495</v>
      </c>
      <c r="C4" s="198"/>
      <c r="D4" s="199"/>
    </row>
    <row r="5" spans="1:9" ht="18" customHeight="1" x14ac:dyDescent="0.25">
      <c r="B5" s="2" t="s">
        <v>127</v>
      </c>
      <c r="C5" s="198"/>
      <c r="D5" s="199"/>
    </row>
    <row r="6" spans="1:9" ht="18" customHeight="1" x14ac:dyDescent="0.25">
      <c r="B6" s="3" t="s">
        <v>1491</v>
      </c>
      <c r="C6" s="198"/>
      <c r="D6" s="199"/>
    </row>
    <row r="7" spans="1:9" ht="18" customHeight="1" x14ac:dyDescent="0.25">
      <c r="B7" s="3" t="s">
        <v>1496</v>
      </c>
      <c r="C7" s="198"/>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2857</v>
      </c>
      <c r="C15" s="21" t="s">
        <v>139</v>
      </c>
      <c r="D15" s="11" t="s">
        <v>332</v>
      </c>
      <c r="E15" s="11" t="s">
        <v>691</v>
      </c>
      <c r="F15" s="13">
        <v>195146</v>
      </c>
      <c r="G15" s="13">
        <v>1609.47</v>
      </c>
      <c r="H15" s="13">
        <v>21.86</v>
      </c>
    </row>
    <row r="16" spans="1:9" x14ac:dyDescent="0.25">
      <c r="B16" s="11" t="s">
        <v>2858</v>
      </c>
      <c r="C16" s="21" t="s">
        <v>139</v>
      </c>
      <c r="D16" s="11" t="s">
        <v>332</v>
      </c>
      <c r="E16" s="11" t="s">
        <v>692</v>
      </c>
      <c r="F16" s="13">
        <v>81386</v>
      </c>
      <c r="G16" s="13">
        <v>1223.68</v>
      </c>
      <c r="H16" s="13">
        <v>16.62</v>
      </c>
    </row>
    <row r="17" spans="2:8" x14ac:dyDescent="0.25">
      <c r="B17" s="11" t="s">
        <v>2780</v>
      </c>
      <c r="C17" s="21" t="s">
        <v>139</v>
      </c>
      <c r="D17" s="11" t="s">
        <v>332</v>
      </c>
      <c r="E17" s="11" t="s">
        <v>584</v>
      </c>
      <c r="F17" s="13">
        <v>34551</v>
      </c>
      <c r="G17" s="13">
        <v>1108.3599999999999</v>
      </c>
      <c r="H17" s="13">
        <v>15.05</v>
      </c>
    </row>
    <row r="18" spans="2:8" x14ac:dyDescent="0.25">
      <c r="B18" s="11" t="s">
        <v>2859</v>
      </c>
      <c r="C18" s="21" t="s">
        <v>139</v>
      </c>
      <c r="D18" s="11" t="s">
        <v>332</v>
      </c>
      <c r="E18" s="11" t="s">
        <v>693</v>
      </c>
      <c r="F18" s="13">
        <v>28169</v>
      </c>
      <c r="G18" s="13">
        <v>1010.79</v>
      </c>
      <c r="H18" s="13">
        <v>13.73</v>
      </c>
    </row>
    <row r="19" spans="2:8" x14ac:dyDescent="0.25">
      <c r="B19" s="11" t="s">
        <v>2860</v>
      </c>
      <c r="C19" s="21" t="s">
        <v>139</v>
      </c>
      <c r="D19" s="11" t="s">
        <v>332</v>
      </c>
      <c r="E19" s="11" t="s">
        <v>694</v>
      </c>
      <c r="F19" s="13">
        <v>42554</v>
      </c>
      <c r="G19" s="13">
        <v>805.38</v>
      </c>
      <c r="H19" s="13">
        <v>10.94</v>
      </c>
    </row>
    <row r="20" spans="2:8" x14ac:dyDescent="0.25">
      <c r="B20" s="11" t="s">
        <v>2803</v>
      </c>
      <c r="C20" s="21" t="s">
        <v>139</v>
      </c>
      <c r="D20" s="11" t="s">
        <v>332</v>
      </c>
      <c r="E20" s="11" t="s">
        <v>621</v>
      </c>
      <c r="F20" s="13">
        <v>35284</v>
      </c>
      <c r="G20" s="13">
        <v>623.03</v>
      </c>
      <c r="H20" s="13">
        <v>8.4600000000000009</v>
      </c>
    </row>
    <row r="21" spans="2:8" x14ac:dyDescent="0.25">
      <c r="B21" s="11" t="s">
        <v>2799</v>
      </c>
      <c r="C21" s="21" t="s">
        <v>139</v>
      </c>
      <c r="D21" s="11" t="s">
        <v>332</v>
      </c>
      <c r="E21" s="11" t="s">
        <v>615</v>
      </c>
      <c r="F21" s="13">
        <v>37846</v>
      </c>
      <c r="G21" s="13">
        <v>510.32</v>
      </c>
      <c r="H21" s="13">
        <v>6.93</v>
      </c>
    </row>
    <row r="22" spans="2:8" x14ac:dyDescent="0.25">
      <c r="B22" s="11" t="s">
        <v>2861</v>
      </c>
      <c r="C22" s="21" t="s">
        <v>139</v>
      </c>
      <c r="D22" s="11" t="s">
        <v>332</v>
      </c>
      <c r="E22" s="11" t="s">
        <v>695</v>
      </c>
      <c r="F22" s="13">
        <v>10931</v>
      </c>
      <c r="G22" s="13">
        <v>213.88</v>
      </c>
      <c r="H22" s="13">
        <v>2.9</v>
      </c>
    </row>
    <row r="23" spans="2:8" x14ac:dyDescent="0.25">
      <c r="B23" s="11" t="s">
        <v>2862</v>
      </c>
      <c r="C23" s="21" t="s">
        <v>139</v>
      </c>
      <c r="D23" s="11" t="s">
        <v>332</v>
      </c>
      <c r="E23" s="11" t="s">
        <v>696</v>
      </c>
      <c r="F23" s="13">
        <v>22560</v>
      </c>
      <c r="G23" s="13">
        <v>134.6</v>
      </c>
      <c r="H23" s="13">
        <v>1.83</v>
      </c>
    </row>
    <row r="24" spans="2:8" x14ac:dyDescent="0.25">
      <c r="B24" s="11" t="s">
        <v>2118</v>
      </c>
      <c r="C24" s="21" t="s">
        <v>139</v>
      </c>
      <c r="D24" s="11" t="s">
        <v>332</v>
      </c>
      <c r="E24" s="11" t="s">
        <v>450</v>
      </c>
      <c r="F24" s="13">
        <v>16435</v>
      </c>
      <c r="G24" s="13">
        <v>91.91</v>
      </c>
      <c r="H24" s="13">
        <v>1.25</v>
      </c>
    </row>
    <row r="25" spans="2:8" x14ac:dyDescent="0.25">
      <c r="B25" s="17" t="s">
        <v>151</v>
      </c>
      <c r="C25" s="25"/>
      <c r="D25" s="17"/>
      <c r="E25" s="17"/>
      <c r="F25" s="23"/>
      <c r="G25" s="23">
        <f>SUM(G12:G24)</f>
        <v>7331.42</v>
      </c>
      <c r="H25" s="23">
        <f>SUM(H12:H24)</f>
        <v>99.570000000000007</v>
      </c>
    </row>
    <row r="26" spans="2:8" x14ac:dyDescent="0.25">
      <c r="B26" s="17" t="s">
        <v>152</v>
      </c>
      <c r="C26" s="25"/>
      <c r="D26" s="17"/>
      <c r="E26" s="17"/>
      <c r="F26" s="23"/>
      <c r="G26" s="23">
        <v>19.48</v>
      </c>
      <c r="H26" s="23">
        <v>0.26</v>
      </c>
    </row>
    <row r="27" spans="2:8" x14ac:dyDescent="0.25">
      <c r="B27" s="17" t="s">
        <v>153</v>
      </c>
      <c r="C27" s="25"/>
      <c r="D27" s="17"/>
      <c r="E27" s="17"/>
      <c r="F27" s="23"/>
      <c r="G27" s="23">
        <v>7350.9</v>
      </c>
      <c r="H27" s="23">
        <v>99.83</v>
      </c>
    </row>
    <row r="28" spans="2:8" x14ac:dyDescent="0.25">
      <c r="B28" s="17" t="s">
        <v>226</v>
      </c>
      <c r="C28" s="25"/>
      <c r="D28" s="17"/>
      <c r="E28" s="17"/>
      <c r="F28" s="23"/>
      <c r="G28" s="23">
        <v>12.810445200000249</v>
      </c>
      <c r="H28" s="23">
        <v>0.17000000000000171</v>
      </c>
    </row>
    <row r="29" spans="2:8" x14ac:dyDescent="0.25">
      <c r="B29" s="17" t="s">
        <v>155</v>
      </c>
      <c r="C29" s="25"/>
      <c r="D29" s="17"/>
      <c r="E29" s="17"/>
      <c r="F29" s="23"/>
      <c r="G29" s="23">
        <v>7363.7104452000003</v>
      </c>
      <c r="H29" s="23">
        <v>100</v>
      </c>
    </row>
    <row r="30" spans="2:8" x14ac:dyDescent="0.25">
      <c r="B30" s="11" t="s">
        <v>156</v>
      </c>
    </row>
    <row r="31" spans="2:8" x14ac:dyDescent="0.25">
      <c r="B31" s="17" t="s">
        <v>157</v>
      </c>
    </row>
    <row r="32" spans="2:8" x14ac:dyDescent="0.25">
      <c r="B32" s="17" t="s">
        <v>158</v>
      </c>
      <c r="C32" s="21" t="s">
        <v>159</v>
      </c>
    </row>
    <row r="33" spans="2:3" x14ac:dyDescent="0.25">
      <c r="B33" s="17" t="s">
        <v>162</v>
      </c>
      <c r="C33" s="21" t="s">
        <v>161</v>
      </c>
    </row>
    <row r="34" spans="2:3" x14ac:dyDescent="0.25">
      <c r="B34" s="17" t="s">
        <v>163</v>
      </c>
      <c r="C34" s="21" t="s">
        <v>161</v>
      </c>
    </row>
    <row r="35" spans="2:3" x14ac:dyDescent="0.25">
      <c r="B35" s="17" t="s">
        <v>164</v>
      </c>
      <c r="C35" s="21" t="s">
        <v>165</v>
      </c>
    </row>
    <row r="36" spans="2:3" x14ac:dyDescent="0.25">
      <c r="B36" s="17" t="s">
        <v>697</v>
      </c>
      <c r="C36" s="25"/>
    </row>
    <row r="37" spans="2:3" x14ac:dyDescent="0.25">
      <c r="B37" s="17" t="s">
        <v>698</v>
      </c>
      <c r="C37" s="25"/>
    </row>
    <row r="38" spans="2:3" x14ac:dyDescent="0.25">
      <c r="B38" s="17" t="s">
        <v>699</v>
      </c>
      <c r="C38" s="25"/>
    </row>
    <row r="39" spans="2:3" x14ac:dyDescent="0.25">
      <c r="B39" s="17" t="s">
        <v>700</v>
      </c>
      <c r="C39" s="25"/>
    </row>
    <row r="40" spans="2:3" x14ac:dyDescent="0.25">
      <c r="B40" s="17" t="s">
        <v>701</v>
      </c>
      <c r="C40" s="25"/>
    </row>
    <row r="41" spans="2:3" x14ac:dyDescent="0.25">
      <c r="B41" s="11" t="s">
        <v>170</v>
      </c>
    </row>
    <row r="42" spans="2:3" x14ac:dyDescent="0.25">
      <c r="B42" s="11" t="s">
        <v>228</v>
      </c>
    </row>
    <row r="45" spans="2:3" x14ac:dyDescent="0.25">
      <c r="B45" s="8" t="s">
        <v>229</v>
      </c>
      <c r="C45" s="9"/>
    </row>
    <row r="46" spans="2:3" ht="30" x14ac:dyDescent="0.25">
      <c r="B46" s="8" t="s">
        <v>230</v>
      </c>
      <c r="C46" s="10" t="s">
        <v>231</v>
      </c>
    </row>
    <row r="47" spans="2:3" x14ac:dyDescent="0.25">
      <c r="B47" s="3" t="s">
        <v>232</v>
      </c>
      <c r="C47" s="4"/>
    </row>
    <row r="48" spans="2:3" x14ac:dyDescent="0.25">
      <c r="B48" s="3" t="s">
        <v>233</v>
      </c>
      <c r="C48" s="4"/>
    </row>
    <row r="49" spans="2:7" x14ac:dyDescent="0.25">
      <c r="B49" s="3" t="s">
        <v>234</v>
      </c>
      <c r="C49" s="4"/>
    </row>
    <row r="50" spans="2:7" x14ac:dyDescent="0.25">
      <c r="B50" s="3" t="s">
        <v>235</v>
      </c>
      <c r="C50" s="4"/>
    </row>
    <row r="51" spans="2:7" x14ac:dyDescent="0.25">
      <c r="B51" s="3" t="s">
        <v>236</v>
      </c>
      <c r="C51" s="4"/>
    </row>
    <row r="52" spans="2:7" x14ac:dyDescent="0.25">
      <c r="B52" s="3" t="s">
        <v>237</v>
      </c>
      <c r="C52" s="4"/>
    </row>
    <row r="53" spans="2:7" x14ac:dyDescent="0.25">
      <c r="B53" s="8" t="s">
        <v>238</v>
      </c>
      <c r="C53" s="9"/>
    </row>
    <row r="55" spans="2:7" x14ac:dyDescent="0.25">
      <c r="B55" s="3" t="s">
        <v>171</v>
      </c>
      <c r="C55" s="4"/>
      <c r="D55" s="3"/>
    </row>
    <row r="56" spans="2:7" ht="30" x14ac:dyDescent="0.25">
      <c r="B56" s="6" t="s">
        <v>172</v>
      </c>
      <c r="C56" s="5" t="s">
        <v>173</v>
      </c>
      <c r="D56" s="6" t="s">
        <v>174</v>
      </c>
    </row>
    <row r="57" spans="2:7" x14ac:dyDescent="0.25">
      <c r="B57" s="3" t="s">
        <v>161</v>
      </c>
      <c r="C57" s="4" t="s">
        <v>161</v>
      </c>
      <c r="D57" s="3" t="s">
        <v>161</v>
      </c>
    </row>
    <row r="59" spans="2:7" x14ac:dyDescent="0.25">
      <c r="B59" s="8" t="s">
        <v>175</v>
      </c>
      <c r="C59" s="33">
        <v>45473</v>
      </c>
      <c r="D59" s="3"/>
      <c r="E59" s="26"/>
      <c r="F59" s="32"/>
    </row>
    <row r="60" spans="2:7" x14ac:dyDescent="0.25">
      <c r="B60" s="8" t="s">
        <v>176</v>
      </c>
      <c r="C60" s="9" t="s">
        <v>177</v>
      </c>
      <c r="D60" s="8" t="s">
        <v>178</v>
      </c>
      <c r="E60" s="27" t="s">
        <v>179</v>
      </c>
      <c r="F60" s="24" t="s">
        <v>180</v>
      </c>
      <c r="G60" s="23"/>
    </row>
    <row r="61" spans="2:7" x14ac:dyDescent="0.25">
      <c r="B61" s="30" t="s">
        <v>161</v>
      </c>
      <c r="C61" s="31" t="s">
        <v>161</v>
      </c>
      <c r="D61" s="30" t="s">
        <v>161</v>
      </c>
      <c r="E61" s="29" t="s">
        <v>161</v>
      </c>
      <c r="F61" s="28" t="s">
        <v>161</v>
      </c>
    </row>
    <row r="64" spans="2:7" x14ac:dyDescent="0.25">
      <c r="B64" s="17" t="s">
        <v>181</v>
      </c>
    </row>
    <row r="65" spans="2:4" x14ac:dyDescent="0.25">
      <c r="B65" s="17"/>
    </row>
    <row r="66" spans="2:4" x14ac:dyDescent="0.25">
      <c r="B66" s="17" t="s">
        <v>182</v>
      </c>
    </row>
    <row r="67" spans="2:4" x14ac:dyDescent="0.25">
      <c r="B67" s="8" t="s">
        <v>183</v>
      </c>
      <c r="C67" s="9" t="s">
        <v>184</v>
      </c>
      <c r="D67" s="17"/>
    </row>
    <row r="68" spans="2:4" x14ac:dyDescent="0.25">
      <c r="B68" s="3" t="s">
        <v>161</v>
      </c>
      <c r="C68" s="4" t="s">
        <v>161</v>
      </c>
    </row>
    <row r="70" spans="2:4" x14ac:dyDescent="0.25">
      <c r="B70" s="8" t="s">
        <v>185</v>
      </c>
      <c r="C70" s="9" t="s">
        <v>184</v>
      </c>
    </row>
    <row r="71" spans="2:4" x14ac:dyDescent="0.25">
      <c r="B71" s="3" t="s">
        <v>161</v>
      </c>
      <c r="C71" s="4" t="s">
        <v>161</v>
      </c>
    </row>
    <row r="73" spans="2:4" x14ac:dyDescent="0.25">
      <c r="B73" s="8" t="s">
        <v>161</v>
      </c>
      <c r="C73" s="9" t="s">
        <v>161</v>
      </c>
    </row>
    <row r="74" spans="2:4" x14ac:dyDescent="0.25">
      <c r="B74" s="3" t="s">
        <v>161</v>
      </c>
      <c r="C74" s="4" t="s">
        <v>161</v>
      </c>
    </row>
    <row r="76" spans="2:4" x14ac:dyDescent="0.25">
      <c r="B76" s="27" t="s">
        <v>186</v>
      </c>
      <c r="C76" s="9" t="s">
        <v>187</v>
      </c>
    </row>
    <row r="77" spans="2:4" x14ac:dyDescent="0.25">
      <c r="B77" s="26" t="s">
        <v>161</v>
      </c>
      <c r="C77" s="4" t="s">
        <v>161</v>
      </c>
    </row>
    <row r="79" spans="2:4" x14ac:dyDescent="0.25">
      <c r="B79" s="8" t="s">
        <v>188</v>
      </c>
      <c r="C79" s="9" t="s">
        <v>161</v>
      </c>
    </row>
    <row r="81" spans="2:7" x14ac:dyDescent="0.25">
      <c r="B81" s="8" t="s">
        <v>189</v>
      </c>
      <c r="C81" s="33">
        <v>45473</v>
      </c>
      <c r="D81" s="3"/>
      <c r="E81" s="26"/>
      <c r="F81" s="32"/>
    </row>
    <row r="82" spans="2:7" x14ac:dyDescent="0.25">
      <c r="B82" s="8" t="s">
        <v>176</v>
      </c>
      <c r="C82" s="9" t="s">
        <v>177</v>
      </c>
      <c r="D82" s="8" t="s">
        <v>178</v>
      </c>
      <c r="E82" s="27" t="s">
        <v>179</v>
      </c>
      <c r="F82" s="24" t="s">
        <v>180</v>
      </c>
      <c r="G82" s="23"/>
    </row>
    <row r="83" spans="2:7" x14ac:dyDescent="0.25">
      <c r="B83" s="30" t="s">
        <v>161</v>
      </c>
      <c r="C83" s="31" t="s">
        <v>161</v>
      </c>
      <c r="D83" s="30" t="s">
        <v>161</v>
      </c>
      <c r="E83" s="29" t="s">
        <v>161</v>
      </c>
      <c r="F83" s="28" t="s">
        <v>161</v>
      </c>
    </row>
    <row r="84" spans="2:7" x14ac:dyDescent="0.25">
      <c r="B84" s="17" t="s">
        <v>181</v>
      </c>
    </row>
    <row r="85" spans="2:7" x14ac:dyDescent="0.25">
      <c r="B85" s="17"/>
    </row>
    <row r="86" spans="2:7" x14ac:dyDescent="0.25">
      <c r="B86" s="17" t="s">
        <v>182</v>
      </c>
    </row>
    <row r="87" spans="2:7" x14ac:dyDescent="0.25">
      <c r="B87" s="8" t="s">
        <v>183</v>
      </c>
      <c r="C87" s="9" t="s">
        <v>184</v>
      </c>
      <c r="D87" s="17"/>
    </row>
    <row r="88" spans="2:7" x14ac:dyDescent="0.25">
      <c r="B88" s="3" t="s">
        <v>161</v>
      </c>
      <c r="C88" s="4" t="s">
        <v>161</v>
      </c>
    </row>
    <row r="90" spans="2:7" x14ac:dyDescent="0.25">
      <c r="B90" s="8" t="s">
        <v>185</v>
      </c>
      <c r="C90" s="9" t="s">
        <v>184</v>
      </c>
    </row>
    <row r="91" spans="2:7" x14ac:dyDescent="0.25">
      <c r="B91" s="3" t="s">
        <v>161</v>
      </c>
      <c r="C91" s="4" t="s">
        <v>161</v>
      </c>
    </row>
    <row r="93" spans="2:7" x14ac:dyDescent="0.25">
      <c r="B93" s="8" t="s">
        <v>161</v>
      </c>
      <c r="C93" s="9" t="s">
        <v>161</v>
      </c>
    </row>
    <row r="94" spans="2:7" x14ac:dyDescent="0.25">
      <c r="B94" s="3" t="s">
        <v>161</v>
      </c>
      <c r="C94" s="4" t="s">
        <v>161</v>
      </c>
    </row>
    <row r="96" spans="2:7" x14ac:dyDescent="0.25">
      <c r="B96" s="27" t="s">
        <v>186</v>
      </c>
      <c r="C96" s="9" t="s">
        <v>187</v>
      </c>
    </row>
    <row r="97" spans="2:80" x14ac:dyDescent="0.25">
      <c r="B97" s="26" t="s">
        <v>161</v>
      </c>
      <c r="C97" s="4" t="s">
        <v>161</v>
      </c>
    </row>
    <row r="99" spans="2:80" x14ac:dyDescent="0.25">
      <c r="B99" s="8" t="s">
        <v>188</v>
      </c>
      <c r="C99" s="9" t="s">
        <v>161</v>
      </c>
    </row>
    <row r="102" spans="2:80" x14ac:dyDescent="0.25">
      <c r="B102" s="17" t="s">
        <v>190</v>
      </c>
    </row>
    <row r="104" spans="2:80" x14ac:dyDescent="0.25">
      <c r="B104" s="8" t="s">
        <v>176</v>
      </c>
      <c r="C104" s="9" t="s">
        <v>191</v>
      </c>
      <c r="D104" s="8" t="s">
        <v>192</v>
      </c>
      <c r="E104" s="8" t="s">
        <v>193</v>
      </c>
      <c r="F104" s="23"/>
    </row>
    <row r="105" spans="2:80" x14ac:dyDescent="0.25">
      <c r="B105" s="3" t="s">
        <v>161</v>
      </c>
      <c r="C105" s="4" t="s">
        <v>161</v>
      </c>
      <c r="D105" s="3" t="s">
        <v>161</v>
      </c>
      <c r="E105" s="3" t="s">
        <v>161</v>
      </c>
    </row>
    <row r="108" spans="2:80" x14ac:dyDescent="0.25">
      <c r="B108" s="17" t="s">
        <v>194</v>
      </c>
      <c r="C108" s="25" t="s">
        <v>161</v>
      </c>
      <c r="D108" s="17"/>
      <c r="E108" s="17"/>
      <c r="F108" s="23"/>
      <c r="G108" s="23"/>
      <c r="H108" s="23"/>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c r="BK108" s="17"/>
      <c r="BL108" s="17"/>
      <c r="BM108" s="17"/>
      <c r="BN108" s="17"/>
      <c r="BO108" s="17"/>
      <c r="BP108" s="17"/>
      <c r="BQ108" s="17"/>
      <c r="BR108" s="17"/>
      <c r="BS108" s="17"/>
      <c r="BT108" s="17"/>
      <c r="BU108" s="17"/>
      <c r="BV108" s="17"/>
      <c r="BW108" s="17"/>
      <c r="BX108" s="17"/>
      <c r="BY108" s="17"/>
      <c r="BZ108" s="17"/>
      <c r="CA108" s="17"/>
      <c r="CB108" s="17"/>
    </row>
    <row r="110" spans="2:80" x14ac:dyDescent="0.25">
      <c r="B110" s="17" t="s">
        <v>195</v>
      </c>
    </row>
    <row r="112" spans="2:80" x14ac:dyDescent="0.25">
      <c r="B112" s="8" t="s">
        <v>196</v>
      </c>
      <c r="C112" s="9" t="s">
        <v>184</v>
      </c>
      <c r="D112" s="17"/>
    </row>
    <row r="113" spans="2:7" x14ac:dyDescent="0.25">
      <c r="B113" s="3" t="s">
        <v>161</v>
      </c>
      <c r="C113" s="4" t="s">
        <v>161</v>
      </c>
    </row>
    <row r="116" spans="2:7" x14ac:dyDescent="0.25">
      <c r="B116" s="8" t="s">
        <v>197</v>
      </c>
      <c r="C116" s="9" t="s">
        <v>198</v>
      </c>
      <c r="D116" s="17"/>
    </row>
    <row r="117" spans="2:7" x14ac:dyDescent="0.25">
      <c r="B117" s="3" t="s">
        <v>161</v>
      </c>
      <c r="C117" s="4" t="s">
        <v>161</v>
      </c>
    </row>
    <row r="120" spans="2:7" x14ac:dyDescent="0.25">
      <c r="B120" s="17" t="s">
        <v>199</v>
      </c>
    </row>
    <row r="123" spans="2:7" x14ac:dyDescent="0.25">
      <c r="B123" s="17" t="s">
        <v>200</v>
      </c>
    </row>
    <row r="125" spans="2:7" x14ac:dyDescent="0.25">
      <c r="B125" s="8" t="s">
        <v>176</v>
      </c>
      <c r="C125" s="9" t="s">
        <v>201</v>
      </c>
      <c r="D125" s="8" t="s">
        <v>191</v>
      </c>
      <c r="E125" s="8" t="s">
        <v>192</v>
      </c>
      <c r="F125" s="24" t="s">
        <v>193</v>
      </c>
      <c r="G125" s="23"/>
    </row>
    <row r="126" spans="2:7" x14ac:dyDescent="0.25">
      <c r="B126" s="3" t="s">
        <v>161</v>
      </c>
      <c r="C126" s="4" t="s">
        <v>161</v>
      </c>
      <c r="D126" s="3" t="s">
        <v>161</v>
      </c>
      <c r="E126" s="3" t="s">
        <v>161</v>
      </c>
      <c r="F126" s="22" t="s">
        <v>161</v>
      </c>
    </row>
    <row r="129" spans="2:80" x14ac:dyDescent="0.25">
      <c r="B129" s="17" t="s">
        <v>194</v>
      </c>
      <c r="C129" s="25" t="s">
        <v>161</v>
      </c>
      <c r="D129" s="17"/>
      <c r="E129" s="17"/>
      <c r="F129" s="23"/>
      <c r="G129" s="23"/>
      <c r="H129" s="23"/>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row>
    <row r="131" spans="2:80" x14ac:dyDescent="0.25">
      <c r="B131" s="17" t="s">
        <v>195</v>
      </c>
    </row>
    <row r="133" spans="2:80" x14ac:dyDescent="0.25">
      <c r="B133" s="8" t="s">
        <v>196</v>
      </c>
      <c r="C133" s="9" t="s">
        <v>184</v>
      </c>
      <c r="D133" s="17"/>
    </row>
    <row r="134" spans="2:80" x14ac:dyDescent="0.25">
      <c r="B134" s="3" t="s">
        <v>161</v>
      </c>
      <c r="C134" s="4" t="s">
        <v>161</v>
      </c>
    </row>
    <row r="137" spans="2:80" x14ac:dyDescent="0.25">
      <c r="B137" s="8" t="s">
        <v>197</v>
      </c>
      <c r="C137" s="9" t="s">
        <v>198</v>
      </c>
      <c r="D137" s="17"/>
    </row>
    <row r="138" spans="2:80" x14ac:dyDescent="0.25">
      <c r="B138" s="3" t="s">
        <v>161</v>
      </c>
      <c r="C138" s="4" t="s">
        <v>161</v>
      </c>
    </row>
    <row r="141" spans="2:80" x14ac:dyDescent="0.25">
      <c r="B141" s="17" t="s">
        <v>199</v>
      </c>
    </row>
    <row r="144" spans="2:80" x14ac:dyDescent="0.25">
      <c r="B144" s="17" t="s">
        <v>202</v>
      </c>
    </row>
    <row r="145" spans="2:7" x14ac:dyDescent="0.25">
      <c r="B145" s="8" t="s">
        <v>176</v>
      </c>
      <c r="C145" s="9" t="s">
        <v>203</v>
      </c>
      <c r="D145" s="8" t="s">
        <v>204</v>
      </c>
      <c r="E145" s="8" t="s">
        <v>205</v>
      </c>
      <c r="F145" s="24" t="s">
        <v>206</v>
      </c>
      <c r="G145" s="23"/>
    </row>
    <row r="146" spans="2:7" x14ac:dyDescent="0.25">
      <c r="B146" s="3" t="s">
        <v>161</v>
      </c>
      <c r="C146" s="4" t="s">
        <v>161</v>
      </c>
      <c r="D146" s="3" t="s">
        <v>161</v>
      </c>
      <c r="E146" s="3" t="s">
        <v>161</v>
      </c>
      <c r="F146" s="22" t="s">
        <v>161</v>
      </c>
    </row>
    <row r="147" spans="2:7" x14ac:dyDescent="0.25">
      <c r="B147" s="11" t="s">
        <v>207</v>
      </c>
    </row>
  </sheetData>
  <mergeCells count="3">
    <mergeCell ref="B1:E1"/>
    <mergeCell ref="C3:C7"/>
    <mergeCell ref="D3:D7"/>
  </mergeCells>
  <hyperlinks>
    <hyperlink ref="A1" location="Index!A1" display="Index" xr:uid="{7D93C44A-5C25-4736-AC9D-8E9EDADF2275}"/>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3A2FD-E5B2-4C4C-A76C-4E2169B85C92}">
  <sheetPr codeName="Sheet48"/>
  <dimension ref="A1:CB144"/>
  <sheetViews>
    <sheetView workbookViewId="0">
      <selection sqref="A1:XFD1048576"/>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col min="9" max="16384" width="9.140625" style="11"/>
  </cols>
  <sheetData>
    <row r="1" spans="1:9" x14ac:dyDescent="0.25">
      <c r="A1" s="45" t="s">
        <v>0</v>
      </c>
      <c r="B1" s="197" t="s">
        <v>95</v>
      </c>
      <c r="C1" s="197"/>
      <c r="D1" s="197"/>
      <c r="E1" s="197"/>
    </row>
    <row r="3" spans="1:9" ht="15" customHeight="1" x14ac:dyDescent="0.25">
      <c r="B3" s="1" t="s">
        <v>702</v>
      </c>
      <c r="C3" s="198"/>
      <c r="D3" s="199"/>
    </row>
    <row r="4" spans="1:9" ht="15" customHeight="1" x14ac:dyDescent="0.25">
      <c r="B4" s="2" t="s">
        <v>703</v>
      </c>
      <c r="C4" s="198"/>
      <c r="D4" s="199"/>
    </row>
    <row r="5" spans="1:9" ht="15" customHeight="1" x14ac:dyDescent="0.25">
      <c r="B5" s="7" t="s">
        <v>127</v>
      </c>
      <c r="C5" s="198"/>
      <c r="D5" s="199"/>
    </row>
    <row r="6" spans="1:9" ht="15" customHeight="1" x14ac:dyDescent="0.25">
      <c r="B6" s="7" t="s">
        <v>704</v>
      </c>
      <c r="C6" s="198"/>
      <c r="D6" s="199"/>
    </row>
    <row r="7" spans="1:9" ht="30" customHeight="1" x14ac:dyDescent="0.25">
      <c r="B7" s="2" t="s">
        <v>705</v>
      </c>
      <c r="C7" s="198"/>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2153</v>
      </c>
      <c r="C15" s="21" t="s">
        <v>139</v>
      </c>
      <c r="D15" s="11" t="s">
        <v>245</v>
      </c>
      <c r="E15" s="11" t="s">
        <v>246</v>
      </c>
      <c r="F15" s="13">
        <v>15162</v>
      </c>
      <c r="G15" s="13">
        <v>255.3</v>
      </c>
      <c r="H15" s="13">
        <v>27</v>
      </c>
    </row>
    <row r="16" spans="1:9" x14ac:dyDescent="0.25">
      <c r="B16" s="11" t="s">
        <v>2148</v>
      </c>
      <c r="C16" s="21" t="s">
        <v>139</v>
      </c>
      <c r="D16" s="11" t="s">
        <v>245</v>
      </c>
      <c r="E16" s="11" t="s">
        <v>247</v>
      </c>
      <c r="F16" s="13">
        <v>20069</v>
      </c>
      <c r="G16" s="13">
        <v>240.75</v>
      </c>
      <c r="H16" s="13">
        <v>25.46</v>
      </c>
    </row>
    <row r="17" spans="2:8" x14ac:dyDescent="0.25">
      <c r="B17" s="11" t="s">
        <v>2649</v>
      </c>
      <c r="C17" s="21" t="s">
        <v>139</v>
      </c>
      <c r="D17" s="11" t="s">
        <v>245</v>
      </c>
      <c r="E17" s="11" t="s">
        <v>250</v>
      </c>
      <c r="F17" s="13">
        <v>8435</v>
      </c>
      <c r="G17" s="13">
        <v>106.72</v>
      </c>
      <c r="H17" s="13">
        <v>11.29</v>
      </c>
    </row>
    <row r="18" spans="2:8" x14ac:dyDescent="0.25">
      <c r="B18" s="11" t="s">
        <v>2652</v>
      </c>
      <c r="C18" s="21" t="s">
        <v>139</v>
      </c>
      <c r="D18" s="11" t="s">
        <v>245</v>
      </c>
      <c r="E18" s="11" t="s">
        <v>258</v>
      </c>
      <c r="F18" s="13">
        <v>4907</v>
      </c>
      <c r="G18" s="13">
        <v>88.45</v>
      </c>
      <c r="H18" s="13">
        <v>9.36</v>
      </c>
    </row>
    <row r="19" spans="2:8" x14ac:dyDescent="0.25">
      <c r="B19" s="11" t="s">
        <v>2735</v>
      </c>
      <c r="C19" s="21" t="s">
        <v>139</v>
      </c>
      <c r="D19" s="11" t="s">
        <v>245</v>
      </c>
      <c r="E19" s="11" t="s">
        <v>429</v>
      </c>
      <c r="F19" s="13">
        <v>5765</v>
      </c>
      <c r="G19" s="13">
        <v>84.43</v>
      </c>
      <c r="H19" s="13">
        <v>8.93</v>
      </c>
    </row>
    <row r="20" spans="2:8" x14ac:dyDescent="0.25">
      <c r="B20" s="11" t="s">
        <v>2863</v>
      </c>
      <c r="C20" s="21" t="s">
        <v>139</v>
      </c>
      <c r="D20" s="11" t="s">
        <v>245</v>
      </c>
      <c r="E20" s="11" t="s">
        <v>706</v>
      </c>
      <c r="F20" s="13">
        <v>31831</v>
      </c>
      <c r="G20" s="13">
        <v>56.42</v>
      </c>
      <c r="H20" s="13">
        <v>5.97</v>
      </c>
    </row>
    <row r="21" spans="2:8" x14ac:dyDescent="0.25">
      <c r="B21" s="11" t="s">
        <v>2864</v>
      </c>
      <c r="C21" s="21" t="s">
        <v>139</v>
      </c>
      <c r="D21" s="11" t="s">
        <v>245</v>
      </c>
      <c r="E21" s="11" t="s">
        <v>707</v>
      </c>
      <c r="F21" s="13">
        <v>56183</v>
      </c>
      <c r="G21" s="13">
        <v>46.16</v>
      </c>
      <c r="H21" s="13">
        <v>4.88</v>
      </c>
    </row>
    <row r="22" spans="2:8" x14ac:dyDescent="0.25">
      <c r="B22" s="11" t="s">
        <v>2865</v>
      </c>
      <c r="C22" s="21" t="s">
        <v>139</v>
      </c>
      <c r="D22" s="11" t="s">
        <v>245</v>
      </c>
      <c r="E22" s="11" t="s">
        <v>708</v>
      </c>
      <c r="F22" s="13">
        <v>11655</v>
      </c>
      <c r="G22" s="13">
        <v>23.75</v>
      </c>
      <c r="H22" s="13">
        <v>2.5099999999999998</v>
      </c>
    </row>
    <row r="23" spans="2:8" x14ac:dyDescent="0.25">
      <c r="B23" s="11" t="s">
        <v>2866</v>
      </c>
      <c r="C23" s="21" t="s">
        <v>139</v>
      </c>
      <c r="D23" s="11" t="s">
        <v>245</v>
      </c>
      <c r="E23" s="11" t="s">
        <v>709</v>
      </c>
      <c r="F23" s="13">
        <v>8482</v>
      </c>
      <c r="G23" s="13">
        <v>22.31</v>
      </c>
      <c r="H23" s="13">
        <v>2.36</v>
      </c>
    </row>
    <row r="24" spans="2:8" x14ac:dyDescent="0.25">
      <c r="B24" s="11" t="s">
        <v>2867</v>
      </c>
      <c r="C24" s="21" t="s">
        <v>139</v>
      </c>
      <c r="D24" s="11" t="s">
        <v>245</v>
      </c>
      <c r="E24" s="11" t="s">
        <v>710</v>
      </c>
      <c r="F24" s="13">
        <v>10176</v>
      </c>
      <c r="G24" s="13">
        <v>17</v>
      </c>
      <c r="H24" s="13">
        <v>1.8</v>
      </c>
    </row>
    <row r="25" spans="2:8" x14ac:dyDescent="0.25">
      <c r="B25" s="17" t="s">
        <v>151</v>
      </c>
      <c r="C25" s="25"/>
      <c r="D25" s="17"/>
      <c r="E25" s="17"/>
      <c r="F25" s="23"/>
      <c r="G25" s="23">
        <f>SUM(G12:G24)</f>
        <v>941.29</v>
      </c>
      <c r="H25" s="23">
        <f>SUM(H12:H24)</f>
        <v>99.559999999999988</v>
      </c>
    </row>
    <row r="26" spans="2:8" x14ac:dyDescent="0.25">
      <c r="B26" s="17" t="s">
        <v>153</v>
      </c>
      <c r="C26" s="25"/>
      <c r="D26" s="17"/>
      <c r="E26" s="17"/>
      <c r="F26" s="23"/>
      <c r="G26" s="23">
        <v>941.29</v>
      </c>
      <c r="H26" s="23">
        <v>99.56</v>
      </c>
    </row>
    <row r="27" spans="2:8" x14ac:dyDescent="0.25">
      <c r="B27" s="17" t="s">
        <v>226</v>
      </c>
      <c r="C27" s="25"/>
      <c r="D27" s="17"/>
      <c r="E27" s="17"/>
      <c r="F27" s="23"/>
      <c r="G27" s="23">
        <v>4.1471470999999838</v>
      </c>
      <c r="H27" s="23">
        <v>0.43999999999999773</v>
      </c>
    </row>
    <row r="28" spans="2:8" x14ac:dyDescent="0.25">
      <c r="B28" s="17" t="s">
        <v>155</v>
      </c>
      <c r="C28" s="25"/>
      <c r="D28" s="17"/>
      <c r="E28" s="17"/>
      <c r="F28" s="23"/>
      <c r="G28" s="23">
        <v>945.43714709999995</v>
      </c>
      <c r="H28" s="23">
        <v>100</v>
      </c>
    </row>
    <row r="29" spans="2:8" x14ac:dyDescent="0.25">
      <c r="B29" s="11" t="s">
        <v>156</v>
      </c>
    </row>
    <row r="30" spans="2:8" x14ac:dyDescent="0.25">
      <c r="B30" s="17" t="s">
        <v>157</v>
      </c>
    </row>
    <row r="31" spans="2:8" x14ac:dyDescent="0.25">
      <c r="B31" s="17" t="s">
        <v>158</v>
      </c>
      <c r="C31" s="21" t="s">
        <v>159</v>
      </c>
    </row>
    <row r="32" spans="2:8" x14ac:dyDescent="0.25">
      <c r="B32" s="17" t="s">
        <v>162</v>
      </c>
      <c r="C32" s="21" t="s">
        <v>161</v>
      </c>
    </row>
    <row r="33" spans="2:3" x14ac:dyDescent="0.25">
      <c r="B33" s="17" t="s">
        <v>163</v>
      </c>
      <c r="C33" s="21" t="s">
        <v>161</v>
      </c>
    </row>
    <row r="34" spans="2:3" x14ac:dyDescent="0.25">
      <c r="B34" s="17" t="s">
        <v>164</v>
      </c>
      <c r="C34" s="21" t="s">
        <v>165</v>
      </c>
    </row>
    <row r="35" spans="2:3" x14ac:dyDescent="0.25">
      <c r="B35" s="17" t="s">
        <v>711</v>
      </c>
      <c r="C35" s="25"/>
    </row>
    <row r="36" spans="2:3" x14ac:dyDescent="0.25">
      <c r="B36" s="17" t="s">
        <v>712</v>
      </c>
      <c r="C36" s="25"/>
    </row>
    <row r="37" spans="2:3" x14ac:dyDescent="0.25">
      <c r="B37" s="17" t="s">
        <v>713</v>
      </c>
      <c r="C37" s="25"/>
    </row>
    <row r="38" spans="2:3" x14ac:dyDescent="0.25">
      <c r="B38" s="11" t="s">
        <v>170</v>
      </c>
    </row>
    <row r="39" spans="2:3" x14ac:dyDescent="0.25">
      <c r="B39" s="11" t="s">
        <v>228</v>
      </c>
    </row>
    <row r="42" spans="2:3" x14ac:dyDescent="0.25">
      <c r="B42" s="8" t="s">
        <v>229</v>
      </c>
      <c r="C42" s="9"/>
    </row>
    <row r="43" spans="2:3" ht="30" x14ac:dyDescent="0.25">
      <c r="B43" s="8" t="s">
        <v>230</v>
      </c>
      <c r="C43" s="10" t="s">
        <v>231</v>
      </c>
    </row>
    <row r="44" spans="2:3" x14ac:dyDescent="0.25">
      <c r="B44" s="3" t="s">
        <v>232</v>
      </c>
      <c r="C44" s="4"/>
    </row>
    <row r="45" spans="2:3" x14ac:dyDescent="0.25">
      <c r="B45" s="3" t="s">
        <v>233</v>
      </c>
      <c r="C45" s="4"/>
    </row>
    <row r="46" spans="2:3" x14ac:dyDescent="0.25">
      <c r="B46" s="3" t="s">
        <v>234</v>
      </c>
      <c r="C46" s="4"/>
    </row>
    <row r="47" spans="2:3" x14ac:dyDescent="0.25">
      <c r="B47" s="3" t="s">
        <v>235</v>
      </c>
      <c r="C47" s="4"/>
    </row>
    <row r="48" spans="2:3" x14ac:dyDescent="0.25">
      <c r="B48" s="3" t="s">
        <v>236</v>
      </c>
      <c r="C48" s="4"/>
    </row>
    <row r="49" spans="2:7" x14ac:dyDescent="0.25">
      <c r="B49" s="3" t="s">
        <v>237</v>
      </c>
      <c r="C49" s="4"/>
    </row>
    <row r="50" spans="2:7" x14ac:dyDescent="0.25">
      <c r="B50" s="8" t="s">
        <v>238</v>
      </c>
      <c r="C50" s="9"/>
    </row>
    <row r="52" spans="2:7" x14ac:dyDescent="0.25">
      <c r="B52" s="3" t="s">
        <v>171</v>
      </c>
      <c r="C52" s="4"/>
      <c r="D52" s="3"/>
    </row>
    <row r="53" spans="2:7" ht="30" x14ac:dyDescent="0.25">
      <c r="B53" s="6" t="s">
        <v>172</v>
      </c>
      <c r="C53" s="5" t="s">
        <v>173</v>
      </c>
      <c r="D53" s="6" t="s">
        <v>174</v>
      </c>
    </row>
    <row r="54" spans="2:7" x14ac:dyDescent="0.25">
      <c r="B54" s="3" t="s">
        <v>161</v>
      </c>
      <c r="C54" s="4" t="s">
        <v>161</v>
      </c>
      <c r="D54" s="3" t="s">
        <v>161</v>
      </c>
    </row>
    <row r="56" spans="2:7" x14ac:dyDescent="0.25">
      <c r="B56" s="8" t="s">
        <v>175</v>
      </c>
      <c r="C56" s="33">
        <v>45473</v>
      </c>
      <c r="D56" s="3"/>
      <c r="E56" s="26"/>
      <c r="F56" s="32"/>
    </row>
    <row r="57" spans="2:7" x14ac:dyDescent="0.25">
      <c r="B57" s="8" t="s">
        <v>176</v>
      </c>
      <c r="C57" s="9" t="s">
        <v>177</v>
      </c>
      <c r="D57" s="8" t="s">
        <v>178</v>
      </c>
      <c r="E57" s="27" t="s">
        <v>179</v>
      </c>
      <c r="F57" s="24" t="s">
        <v>180</v>
      </c>
      <c r="G57" s="23"/>
    </row>
    <row r="58" spans="2:7" x14ac:dyDescent="0.25">
      <c r="B58" s="30" t="s">
        <v>161</v>
      </c>
      <c r="C58" s="31" t="s">
        <v>161</v>
      </c>
      <c r="D58" s="30" t="s">
        <v>161</v>
      </c>
      <c r="E58" s="29" t="s">
        <v>161</v>
      </c>
      <c r="F58" s="28" t="s">
        <v>161</v>
      </c>
    </row>
    <row r="61" spans="2:7" x14ac:dyDescent="0.25">
      <c r="B61" s="17" t="s">
        <v>181</v>
      </c>
    </row>
    <row r="62" spans="2:7" x14ac:dyDescent="0.25">
      <c r="B62" s="17"/>
    </row>
    <row r="63" spans="2:7" x14ac:dyDescent="0.25">
      <c r="B63" s="17" t="s">
        <v>182</v>
      </c>
    </row>
    <row r="64" spans="2:7" x14ac:dyDescent="0.25">
      <c r="B64" s="8" t="s">
        <v>183</v>
      </c>
      <c r="C64" s="9" t="s">
        <v>184</v>
      </c>
      <c r="D64" s="17"/>
    </row>
    <row r="65" spans="2:7" x14ac:dyDescent="0.25">
      <c r="B65" s="3" t="s">
        <v>161</v>
      </c>
      <c r="C65" s="4" t="s">
        <v>161</v>
      </c>
    </row>
    <row r="67" spans="2:7" x14ac:dyDescent="0.25">
      <c r="B67" s="8" t="s">
        <v>185</v>
      </c>
      <c r="C67" s="9" t="s">
        <v>184</v>
      </c>
    </row>
    <row r="68" spans="2:7" x14ac:dyDescent="0.25">
      <c r="B68" s="3" t="s">
        <v>161</v>
      </c>
      <c r="C68" s="4" t="s">
        <v>161</v>
      </c>
    </row>
    <row r="70" spans="2:7" x14ac:dyDescent="0.25">
      <c r="B70" s="8" t="s">
        <v>161</v>
      </c>
      <c r="C70" s="9" t="s">
        <v>161</v>
      </c>
    </row>
    <row r="71" spans="2:7" x14ac:dyDescent="0.25">
      <c r="B71" s="3" t="s">
        <v>161</v>
      </c>
      <c r="C71" s="4" t="s">
        <v>161</v>
      </c>
    </row>
    <row r="73" spans="2:7" x14ac:dyDescent="0.25">
      <c r="B73" s="27" t="s">
        <v>186</v>
      </c>
      <c r="C73" s="9" t="s">
        <v>187</v>
      </c>
    </row>
    <row r="74" spans="2:7" x14ac:dyDescent="0.25">
      <c r="B74" s="26" t="s">
        <v>161</v>
      </c>
      <c r="C74" s="4" t="s">
        <v>161</v>
      </c>
    </row>
    <row r="76" spans="2:7" x14ac:dyDescent="0.25">
      <c r="B76" s="8" t="s">
        <v>188</v>
      </c>
      <c r="C76" s="9" t="s">
        <v>161</v>
      </c>
    </row>
    <row r="78" spans="2:7" x14ac:dyDescent="0.25">
      <c r="B78" s="8" t="s">
        <v>189</v>
      </c>
      <c r="C78" s="33">
        <v>45473</v>
      </c>
      <c r="D78" s="3"/>
      <c r="E78" s="26"/>
      <c r="F78" s="32"/>
    </row>
    <row r="79" spans="2:7" x14ac:dyDescent="0.25">
      <c r="B79" s="8" t="s">
        <v>176</v>
      </c>
      <c r="C79" s="9" t="s">
        <v>177</v>
      </c>
      <c r="D79" s="8" t="s">
        <v>178</v>
      </c>
      <c r="E79" s="27" t="s">
        <v>179</v>
      </c>
      <c r="F79" s="24" t="s">
        <v>180</v>
      </c>
      <c r="G79" s="23"/>
    </row>
    <row r="80" spans="2:7" x14ac:dyDescent="0.25">
      <c r="B80" s="30" t="s">
        <v>161</v>
      </c>
      <c r="C80" s="31" t="s">
        <v>161</v>
      </c>
      <c r="D80" s="30" t="s">
        <v>161</v>
      </c>
      <c r="E80" s="29" t="s">
        <v>161</v>
      </c>
      <c r="F80" s="28" t="s">
        <v>161</v>
      </c>
    </row>
    <row r="81" spans="2:4" x14ac:dyDescent="0.25">
      <c r="B81" s="17" t="s">
        <v>181</v>
      </c>
    </row>
    <row r="82" spans="2:4" x14ac:dyDescent="0.25">
      <c r="B82" s="17"/>
    </row>
    <row r="83" spans="2:4" x14ac:dyDescent="0.25">
      <c r="B83" s="17" t="s">
        <v>182</v>
      </c>
    </row>
    <row r="84" spans="2:4" x14ac:dyDescent="0.25">
      <c r="B84" s="8" t="s">
        <v>183</v>
      </c>
      <c r="C84" s="9" t="s">
        <v>184</v>
      </c>
      <c r="D84" s="17"/>
    </row>
    <row r="85" spans="2:4" x14ac:dyDescent="0.25">
      <c r="B85" s="3" t="s">
        <v>161</v>
      </c>
      <c r="C85" s="4" t="s">
        <v>161</v>
      </c>
    </row>
    <row r="87" spans="2:4" x14ac:dyDescent="0.25">
      <c r="B87" s="8" t="s">
        <v>185</v>
      </c>
      <c r="C87" s="9" t="s">
        <v>184</v>
      </c>
    </row>
    <row r="88" spans="2:4" x14ac:dyDescent="0.25">
      <c r="B88" s="3" t="s">
        <v>161</v>
      </c>
      <c r="C88" s="4" t="s">
        <v>161</v>
      </c>
    </row>
    <row r="90" spans="2:4" x14ac:dyDescent="0.25">
      <c r="B90" s="8" t="s">
        <v>161</v>
      </c>
      <c r="C90" s="9" t="s">
        <v>161</v>
      </c>
    </row>
    <row r="91" spans="2:4" x14ac:dyDescent="0.25">
      <c r="B91" s="3" t="s">
        <v>161</v>
      </c>
      <c r="C91" s="4" t="s">
        <v>161</v>
      </c>
    </row>
    <row r="93" spans="2:4" x14ac:dyDescent="0.25">
      <c r="B93" s="27" t="s">
        <v>186</v>
      </c>
      <c r="C93" s="9" t="s">
        <v>187</v>
      </c>
    </row>
    <row r="94" spans="2:4" x14ac:dyDescent="0.25">
      <c r="B94" s="26" t="s">
        <v>161</v>
      </c>
      <c r="C94" s="4" t="s">
        <v>161</v>
      </c>
    </row>
    <row r="96" spans="2:4" x14ac:dyDescent="0.25">
      <c r="B96" s="8" t="s">
        <v>188</v>
      </c>
      <c r="C96" s="9" t="s">
        <v>161</v>
      </c>
    </row>
    <row r="99" spans="2:80" x14ac:dyDescent="0.25">
      <c r="B99" s="17" t="s">
        <v>190</v>
      </c>
    </row>
    <row r="101" spans="2:80" x14ac:dyDescent="0.25">
      <c r="B101" s="8" t="s">
        <v>176</v>
      </c>
      <c r="C101" s="9" t="s">
        <v>191</v>
      </c>
      <c r="D101" s="8" t="s">
        <v>192</v>
      </c>
      <c r="E101" s="8" t="s">
        <v>193</v>
      </c>
      <c r="F101" s="23"/>
    </row>
    <row r="102" spans="2:80" x14ac:dyDescent="0.25">
      <c r="B102" s="3" t="s">
        <v>161</v>
      </c>
      <c r="C102" s="4" t="s">
        <v>161</v>
      </c>
      <c r="D102" s="3" t="s">
        <v>161</v>
      </c>
      <c r="E102" s="3" t="s">
        <v>161</v>
      </c>
    </row>
    <row r="105" spans="2:80" x14ac:dyDescent="0.25">
      <c r="B105" s="17" t="s">
        <v>194</v>
      </c>
      <c r="C105" s="25" t="s">
        <v>161</v>
      </c>
      <c r="D105" s="17"/>
      <c r="E105" s="17"/>
      <c r="F105" s="23"/>
      <c r="G105" s="23"/>
      <c r="H105" s="23"/>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row>
    <row r="107" spans="2:80" x14ac:dyDescent="0.25">
      <c r="B107" s="17" t="s">
        <v>195</v>
      </c>
    </row>
    <row r="109" spans="2:80" x14ac:dyDescent="0.25">
      <c r="B109" s="8" t="s">
        <v>196</v>
      </c>
      <c r="C109" s="9" t="s">
        <v>184</v>
      </c>
      <c r="D109" s="17"/>
    </row>
    <row r="110" spans="2:80" x14ac:dyDescent="0.25">
      <c r="B110" s="3" t="s">
        <v>161</v>
      </c>
      <c r="C110" s="4" t="s">
        <v>161</v>
      </c>
    </row>
    <row r="113" spans="2:80" x14ac:dyDescent="0.25">
      <c r="B113" s="8" t="s">
        <v>197</v>
      </c>
      <c r="C113" s="9" t="s">
        <v>198</v>
      </c>
      <c r="D113" s="17"/>
    </row>
    <row r="114" spans="2:80" x14ac:dyDescent="0.25">
      <c r="B114" s="3" t="s">
        <v>161</v>
      </c>
      <c r="C114" s="4" t="s">
        <v>161</v>
      </c>
    </row>
    <row r="117" spans="2:80" x14ac:dyDescent="0.25">
      <c r="B117" s="17" t="s">
        <v>199</v>
      </c>
    </row>
    <row r="120" spans="2:80" x14ac:dyDescent="0.25">
      <c r="B120" s="17" t="s">
        <v>200</v>
      </c>
    </row>
    <row r="122" spans="2:80" x14ac:dyDescent="0.25">
      <c r="B122" s="8" t="s">
        <v>176</v>
      </c>
      <c r="C122" s="9" t="s">
        <v>201</v>
      </c>
      <c r="D122" s="8" t="s">
        <v>191</v>
      </c>
      <c r="E122" s="8" t="s">
        <v>192</v>
      </c>
      <c r="F122" s="24" t="s">
        <v>193</v>
      </c>
      <c r="G122" s="23"/>
    </row>
    <row r="123" spans="2:80" x14ac:dyDescent="0.25">
      <c r="B123" s="3" t="s">
        <v>161</v>
      </c>
      <c r="C123" s="4" t="s">
        <v>161</v>
      </c>
      <c r="D123" s="3" t="s">
        <v>161</v>
      </c>
      <c r="E123" s="3" t="s">
        <v>161</v>
      </c>
      <c r="F123" s="22" t="s">
        <v>161</v>
      </c>
    </row>
    <row r="126" spans="2:80" x14ac:dyDescent="0.25">
      <c r="B126" s="17" t="s">
        <v>194</v>
      </c>
      <c r="C126" s="25" t="s">
        <v>161</v>
      </c>
      <c r="D126" s="17"/>
      <c r="E126" s="17"/>
      <c r="F126" s="23"/>
      <c r="G126" s="23"/>
      <c r="H126" s="23"/>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row>
    <row r="128" spans="2:80" x14ac:dyDescent="0.25">
      <c r="B128" s="17" t="s">
        <v>195</v>
      </c>
    </row>
    <row r="130" spans="2:7" x14ac:dyDescent="0.25">
      <c r="B130" s="8" t="s">
        <v>196</v>
      </c>
      <c r="C130" s="9" t="s">
        <v>184</v>
      </c>
      <c r="D130" s="17"/>
    </row>
    <row r="131" spans="2:7" x14ac:dyDescent="0.25">
      <c r="B131" s="3" t="s">
        <v>161</v>
      </c>
      <c r="C131" s="4" t="s">
        <v>161</v>
      </c>
    </row>
    <row r="134" spans="2:7" x14ac:dyDescent="0.25">
      <c r="B134" s="8" t="s">
        <v>197</v>
      </c>
      <c r="C134" s="9" t="s">
        <v>198</v>
      </c>
      <c r="D134" s="17"/>
    </row>
    <row r="135" spans="2:7" x14ac:dyDescent="0.25">
      <c r="B135" s="3" t="s">
        <v>161</v>
      </c>
      <c r="C135" s="4" t="s">
        <v>161</v>
      </c>
    </row>
    <row r="138" spans="2:7" x14ac:dyDescent="0.25">
      <c r="B138" s="17" t="s">
        <v>199</v>
      </c>
    </row>
    <row r="141" spans="2:7" x14ac:dyDescent="0.25">
      <c r="B141" s="17" t="s">
        <v>202</v>
      </c>
    </row>
    <row r="142" spans="2:7" x14ac:dyDescent="0.25">
      <c r="B142" s="8" t="s">
        <v>176</v>
      </c>
      <c r="C142" s="9" t="s">
        <v>203</v>
      </c>
      <c r="D142" s="8" t="s">
        <v>204</v>
      </c>
      <c r="E142" s="8" t="s">
        <v>205</v>
      </c>
      <c r="F142" s="24" t="s">
        <v>206</v>
      </c>
      <c r="G142" s="23"/>
    </row>
    <row r="143" spans="2:7" x14ac:dyDescent="0.25">
      <c r="B143" s="3" t="s">
        <v>161</v>
      </c>
      <c r="C143" s="4" t="s">
        <v>161</v>
      </c>
      <c r="D143" s="3" t="s">
        <v>161</v>
      </c>
      <c r="E143" s="3" t="s">
        <v>161</v>
      </c>
      <c r="F143" s="22" t="s">
        <v>161</v>
      </c>
    </row>
    <row r="144" spans="2:7" x14ac:dyDescent="0.25">
      <c r="B144" s="11" t="s">
        <v>207</v>
      </c>
    </row>
  </sheetData>
  <mergeCells count="3">
    <mergeCell ref="B1:E1"/>
    <mergeCell ref="C3:C7"/>
    <mergeCell ref="D3:D7"/>
  </mergeCells>
  <hyperlinks>
    <hyperlink ref="A1" location="Index!A1" display="Index" xr:uid="{05B34365-4507-43CA-A932-C5EFF49368DC}"/>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D7863-D963-4B7D-836F-8A1F7A8859E8}">
  <sheetPr codeName="Sheet47"/>
  <dimension ref="A1:CB168"/>
  <sheetViews>
    <sheetView workbookViewId="0">
      <selection activeCell="B64" sqref="B64"/>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col min="9" max="16384" width="9.140625" style="11"/>
  </cols>
  <sheetData>
    <row r="1" spans="1:9" x14ac:dyDescent="0.25">
      <c r="A1" s="45" t="s">
        <v>0</v>
      </c>
      <c r="B1" s="197" t="s">
        <v>93</v>
      </c>
      <c r="C1" s="197"/>
      <c r="D1" s="197"/>
      <c r="E1" s="197"/>
    </row>
    <row r="3" spans="1:9" ht="18" customHeight="1" x14ac:dyDescent="0.25">
      <c r="B3" s="1" t="s">
        <v>93</v>
      </c>
      <c r="C3" s="198"/>
      <c r="D3" s="199"/>
    </row>
    <row r="4" spans="1:9" ht="18" customHeight="1" x14ac:dyDescent="0.25">
      <c r="B4" s="2" t="s">
        <v>1497</v>
      </c>
      <c r="C4" s="198"/>
      <c r="D4" s="199"/>
    </row>
    <row r="5" spans="1:9" ht="18" customHeight="1" x14ac:dyDescent="0.25">
      <c r="B5" s="2" t="s">
        <v>127</v>
      </c>
      <c r="C5" s="198"/>
      <c r="D5" s="199"/>
    </row>
    <row r="6" spans="1:9" ht="18" customHeight="1" x14ac:dyDescent="0.25">
      <c r="B6" s="3" t="s">
        <v>1491</v>
      </c>
      <c r="C6" s="198"/>
      <c r="D6" s="199"/>
    </row>
    <row r="7" spans="1:9" ht="18" customHeight="1" x14ac:dyDescent="0.25">
      <c r="B7" s="3" t="s">
        <v>1498</v>
      </c>
      <c r="C7" s="198"/>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2790</v>
      </c>
      <c r="C15" s="21" t="s">
        <v>139</v>
      </c>
      <c r="D15" s="11" t="s">
        <v>278</v>
      </c>
      <c r="E15" s="11" t="s">
        <v>606</v>
      </c>
      <c r="F15" s="13">
        <v>73811</v>
      </c>
      <c r="G15" s="13">
        <v>694.3</v>
      </c>
      <c r="H15" s="13">
        <v>14.91</v>
      </c>
    </row>
    <row r="16" spans="1:9" x14ac:dyDescent="0.25">
      <c r="B16" s="11" t="s">
        <v>2830</v>
      </c>
      <c r="C16" s="21" t="s">
        <v>139</v>
      </c>
      <c r="D16" s="11" t="s">
        <v>271</v>
      </c>
      <c r="E16" s="11" t="s">
        <v>656</v>
      </c>
      <c r="F16" s="13">
        <v>24128</v>
      </c>
      <c r="G16" s="13">
        <v>391.2</v>
      </c>
      <c r="H16" s="13">
        <v>8.4</v>
      </c>
    </row>
    <row r="17" spans="2:8" x14ac:dyDescent="0.25">
      <c r="B17" s="11" t="s">
        <v>2113</v>
      </c>
      <c r="C17" s="21" t="s">
        <v>139</v>
      </c>
      <c r="D17" s="11" t="s">
        <v>271</v>
      </c>
      <c r="E17" s="11" t="s">
        <v>471</v>
      </c>
      <c r="F17" s="13">
        <v>28102</v>
      </c>
      <c r="G17" s="13">
        <v>339.36</v>
      </c>
      <c r="H17" s="13">
        <v>7.29</v>
      </c>
    </row>
    <row r="18" spans="2:8" x14ac:dyDescent="0.25">
      <c r="B18" s="11" t="s">
        <v>2838</v>
      </c>
      <c r="C18" s="21" t="s">
        <v>139</v>
      </c>
      <c r="D18" s="11" t="s">
        <v>271</v>
      </c>
      <c r="E18" s="11" t="s">
        <v>664</v>
      </c>
      <c r="F18" s="13">
        <v>5018</v>
      </c>
      <c r="G18" s="13">
        <v>250.47</v>
      </c>
      <c r="H18" s="13">
        <v>5.38</v>
      </c>
    </row>
    <row r="19" spans="2:8" x14ac:dyDescent="0.25">
      <c r="B19" s="11" t="s">
        <v>2868</v>
      </c>
      <c r="C19" s="21" t="s">
        <v>139</v>
      </c>
      <c r="D19" s="11" t="s">
        <v>278</v>
      </c>
      <c r="E19" s="11" t="s">
        <v>714</v>
      </c>
      <c r="F19" s="13">
        <v>52059</v>
      </c>
      <c r="G19" s="13">
        <v>247.46</v>
      </c>
      <c r="H19" s="13">
        <v>5.31</v>
      </c>
    </row>
    <row r="20" spans="2:8" x14ac:dyDescent="0.25">
      <c r="B20" s="11" t="s">
        <v>2839</v>
      </c>
      <c r="C20" s="21" t="s">
        <v>139</v>
      </c>
      <c r="D20" s="11" t="s">
        <v>271</v>
      </c>
      <c r="E20" s="11" t="s">
        <v>665</v>
      </c>
      <c r="F20" s="13">
        <v>14944</v>
      </c>
      <c r="G20" s="13">
        <v>183.89</v>
      </c>
      <c r="H20" s="13">
        <v>3.95</v>
      </c>
    </row>
    <row r="21" spans="2:8" x14ac:dyDescent="0.25">
      <c r="B21" s="11" t="s">
        <v>2843</v>
      </c>
      <c r="C21" s="21" t="s">
        <v>139</v>
      </c>
      <c r="D21" s="11" t="s">
        <v>271</v>
      </c>
      <c r="E21" s="11" t="s">
        <v>669</v>
      </c>
      <c r="F21" s="13">
        <v>39314</v>
      </c>
      <c r="G21" s="13">
        <v>166.91</v>
      </c>
      <c r="H21" s="13">
        <v>3.58</v>
      </c>
    </row>
    <row r="22" spans="2:8" x14ac:dyDescent="0.25">
      <c r="B22" s="11" t="s">
        <v>2775</v>
      </c>
      <c r="C22" s="21" t="s">
        <v>139</v>
      </c>
      <c r="D22" s="11" t="s">
        <v>271</v>
      </c>
      <c r="E22" s="11" t="s">
        <v>579</v>
      </c>
      <c r="F22" s="13">
        <v>44382</v>
      </c>
      <c r="G22" s="13">
        <v>155.83000000000001</v>
      </c>
      <c r="H22" s="13">
        <v>3.35</v>
      </c>
    </row>
    <row r="23" spans="2:8" x14ac:dyDescent="0.25">
      <c r="B23" s="11" t="s">
        <v>715</v>
      </c>
      <c r="C23" s="21" t="s">
        <v>139</v>
      </c>
      <c r="D23" s="11" t="s">
        <v>271</v>
      </c>
      <c r="E23" s="11" t="s">
        <v>716</v>
      </c>
      <c r="F23" s="13">
        <v>7206</v>
      </c>
      <c r="G23" s="13">
        <v>153.43</v>
      </c>
      <c r="H23" s="13">
        <v>3.29</v>
      </c>
    </row>
    <row r="24" spans="2:8" x14ac:dyDescent="0.25">
      <c r="B24" s="11" t="s">
        <v>2846</v>
      </c>
      <c r="C24" s="21" t="s">
        <v>139</v>
      </c>
      <c r="D24" s="11" t="s">
        <v>271</v>
      </c>
      <c r="E24" s="11" t="s">
        <v>673</v>
      </c>
      <c r="F24" s="13">
        <v>13433</v>
      </c>
      <c r="G24" s="13">
        <v>151.75</v>
      </c>
      <c r="H24" s="13">
        <v>3.26</v>
      </c>
    </row>
    <row r="25" spans="2:8" x14ac:dyDescent="0.25">
      <c r="B25" s="11" t="s">
        <v>2847</v>
      </c>
      <c r="C25" s="21" t="s">
        <v>139</v>
      </c>
      <c r="D25" s="11" t="s">
        <v>271</v>
      </c>
      <c r="E25" s="11" t="s">
        <v>674</v>
      </c>
      <c r="F25" s="13">
        <v>531</v>
      </c>
      <c r="G25" s="13">
        <v>146.68</v>
      </c>
      <c r="H25" s="13">
        <v>3.15</v>
      </c>
    </row>
    <row r="26" spans="2:8" x14ac:dyDescent="0.25">
      <c r="B26" s="11" t="s">
        <v>2869</v>
      </c>
      <c r="C26" s="21" t="s">
        <v>139</v>
      </c>
      <c r="D26" s="11" t="s">
        <v>278</v>
      </c>
      <c r="E26" s="11" t="s">
        <v>717</v>
      </c>
      <c r="F26" s="13">
        <v>18078</v>
      </c>
      <c r="G26" s="13">
        <v>128.35</v>
      </c>
      <c r="H26" s="13">
        <v>2.76</v>
      </c>
    </row>
    <row r="27" spans="2:8" x14ac:dyDescent="0.25">
      <c r="B27" s="11" t="s">
        <v>2870</v>
      </c>
      <c r="C27" s="21" t="s">
        <v>139</v>
      </c>
      <c r="D27" s="11" t="s">
        <v>271</v>
      </c>
      <c r="E27" s="11" t="s">
        <v>718</v>
      </c>
      <c r="F27" s="13">
        <v>6912</v>
      </c>
      <c r="G27" s="13">
        <v>126.13</v>
      </c>
      <c r="H27" s="13">
        <v>2.71</v>
      </c>
    </row>
    <row r="28" spans="2:8" x14ac:dyDescent="0.25">
      <c r="B28" s="11" t="s">
        <v>2844</v>
      </c>
      <c r="C28" s="21" t="s">
        <v>139</v>
      </c>
      <c r="D28" s="11" t="s">
        <v>271</v>
      </c>
      <c r="E28" s="11" t="s">
        <v>670</v>
      </c>
      <c r="F28" s="13">
        <v>7132</v>
      </c>
      <c r="G28" s="13">
        <v>125.14</v>
      </c>
      <c r="H28" s="13">
        <v>2.69</v>
      </c>
    </row>
    <row r="29" spans="2:8" x14ac:dyDescent="0.25">
      <c r="B29" s="11" t="s">
        <v>2807</v>
      </c>
      <c r="C29" s="21" t="s">
        <v>139</v>
      </c>
      <c r="D29" s="11" t="s">
        <v>278</v>
      </c>
      <c r="E29" s="11" t="s">
        <v>627</v>
      </c>
      <c r="F29" s="13">
        <v>9119</v>
      </c>
      <c r="G29" s="13">
        <v>119.3</v>
      </c>
      <c r="H29" s="13">
        <v>2.56</v>
      </c>
    </row>
    <row r="30" spans="2:8" x14ac:dyDescent="0.25">
      <c r="B30" s="11" t="s">
        <v>2871</v>
      </c>
      <c r="C30" s="21" t="s">
        <v>139</v>
      </c>
      <c r="D30" s="11" t="s">
        <v>271</v>
      </c>
      <c r="E30" s="11" t="s">
        <v>719</v>
      </c>
      <c r="F30" s="13">
        <v>4063</v>
      </c>
      <c r="G30" s="13">
        <v>107.71</v>
      </c>
      <c r="H30" s="13">
        <v>2.31</v>
      </c>
    </row>
    <row r="31" spans="2:8" x14ac:dyDescent="0.25">
      <c r="B31" s="11" t="s">
        <v>2711</v>
      </c>
      <c r="C31" s="21" t="s">
        <v>139</v>
      </c>
      <c r="D31" s="11" t="s">
        <v>271</v>
      </c>
      <c r="E31" s="11" t="s">
        <v>377</v>
      </c>
      <c r="F31" s="13">
        <v>9077</v>
      </c>
      <c r="G31" s="13">
        <v>105.91</v>
      </c>
      <c r="H31" s="13">
        <v>2.27</v>
      </c>
    </row>
    <row r="32" spans="2:8" x14ac:dyDescent="0.25">
      <c r="B32" s="11" t="s">
        <v>2872</v>
      </c>
      <c r="C32" s="21" t="s">
        <v>139</v>
      </c>
      <c r="D32" s="11" t="s">
        <v>278</v>
      </c>
      <c r="E32" s="11" t="s">
        <v>720</v>
      </c>
      <c r="F32" s="13">
        <v>3670</v>
      </c>
      <c r="G32" s="13">
        <v>102.05</v>
      </c>
      <c r="H32" s="13">
        <v>2.19</v>
      </c>
    </row>
    <row r="33" spans="2:8" x14ac:dyDescent="0.25">
      <c r="B33" s="11" t="s">
        <v>2813</v>
      </c>
      <c r="C33" s="21" t="s">
        <v>139</v>
      </c>
      <c r="D33" s="11" t="s">
        <v>278</v>
      </c>
      <c r="E33" s="11" t="s">
        <v>634</v>
      </c>
      <c r="F33" s="13">
        <v>4878</v>
      </c>
      <c r="G33" s="13">
        <v>101.67</v>
      </c>
      <c r="H33" s="13">
        <v>2.1800000000000002</v>
      </c>
    </row>
    <row r="34" spans="2:8" x14ac:dyDescent="0.25">
      <c r="B34" s="11" t="s">
        <v>2873</v>
      </c>
      <c r="C34" s="21" t="s">
        <v>139</v>
      </c>
      <c r="D34" s="11" t="s">
        <v>271</v>
      </c>
      <c r="E34" s="11" t="s">
        <v>721</v>
      </c>
      <c r="F34" s="13">
        <v>4353</v>
      </c>
      <c r="G34" s="13">
        <v>99.56</v>
      </c>
      <c r="H34" s="13">
        <v>2.14</v>
      </c>
    </row>
    <row r="35" spans="2:8" x14ac:dyDescent="0.25">
      <c r="B35" s="11" t="s">
        <v>677</v>
      </c>
      <c r="C35" s="21" t="s">
        <v>139</v>
      </c>
      <c r="D35" s="11" t="s">
        <v>271</v>
      </c>
      <c r="E35" s="11" t="s">
        <v>678</v>
      </c>
      <c r="F35" s="13">
        <v>60809</v>
      </c>
      <c r="G35" s="13">
        <v>95.62</v>
      </c>
      <c r="H35" s="13">
        <v>2.0499999999999998</v>
      </c>
    </row>
    <row r="36" spans="2:8" x14ac:dyDescent="0.25">
      <c r="B36" s="11" t="s">
        <v>2852</v>
      </c>
      <c r="C36" s="21" t="s">
        <v>139</v>
      </c>
      <c r="D36" s="11" t="s">
        <v>681</v>
      </c>
      <c r="E36" s="11" t="s">
        <v>682</v>
      </c>
      <c r="F36" s="13">
        <v>4508</v>
      </c>
      <c r="G36" s="13">
        <v>87.03</v>
      </c>
      <c r="H36" s="13">
        <v>1.87</v>
      </c>
    </row>
    <row r="37" spans="2:8" x14ac:dyDescent="0.25">
      <c r="B37" s="11" t="s">
        <v>2699</v>
      </c>
      <c r="C37" s="21" t="s">
        <v>139</v>
      </c>
      <c r="D37" s="11" t="s">
        <v>271</v>
      </c>
      <c r="E37" s="11" t="s">
        <v>362</v>
      </c>
      <c r="F37" s="13">
        <v>10173</v>
      </c>
      <c r="G37" s="13">
        <v>81.790000000000006</v>
      </c>
      <c r="H37" s="13">
        <v>1.76</v>
      </c>
    </row>
    <row r="38" spans="2:8" x14ac:dyDescent="0.25">
      <c r="B38" s="11" t="s">
        <v>2817</v>
      </c>
      <c r="C38" s="21" t="s">
        <v>139</v>
      </c>
      <c r="D38" s="11" t="s">
        <v>278</v>
      </c>
      <c r="E38" s="11" t="s">
        <v>638</v>
      </c>
      <c r="F38" s="13">
        <v>6739</v>
      </c>
      <c r="G38" s="13">
        <v>81.19</v>
      </c>
      <c r="H38" s="13">
        <v>1.74</v>
      </c>
    </row>
    <row r="39" spans="2:8" x14ac:dyDescent="0.25">
      <c r="B39" s="11" t="s">
        <v>2855</v>
      </c>
      <c r="C39" s="21" t="s">
        <v>139</v>
      </c>
      <c r="D39" s="11" t="s">
        <v>271</v>
      </c>
      <c r="E39" s="11" t="s">
        <v>685</v>
      </c>
      <c r="F39" s="13">
        <v>13563</v>
      </c>
      <c r="G39" s="13">
        <v>66.84</v>
      </c>
      <c r="H39" s="13">
        <v>1.44</v>
      </c>
    </row>
    <row r="40" spans="2:8" x14ac:dyDescent="0.25">
      <c r="B40" s="11" t="s">
        <v>2874</v>
      </c>
      <c r="C40" s="21" t="s">
        <v>139</v>
      </c>
      <c r="D40" s="11" t="s">
        <v>278</v>
      </c>
      <c r="E40" s="11" t="s">
        <v>722</v>
      </c>
      <c r="F40" s="13">
        <v>4971</v>
      </c>
      <c r="G40" s="13">
        <v>61.93</v>
      </c>
      <c r="H40" s="13">
        <v>1.33</v>
      </c>
    </row>
    <row r="41" spans="2:8" x14ac:dyDescent="0.25">
      <c r="B41" s="11" t="s">
        <v>2684</v>
      </c>
      <c r="C41" s="21" t="s">
        <v>139</v>
      </c>
      <c r="D41" s="11" t="s">
        <v>271</v>
      </c>
      <c r="E41" s="11" t="s">
        <v>323</v>
      </c>
      <c r="F41" s="13">
        <v>898</v>
      </c>
      <c r="G41" s="13">
        <v>58.37</v>
      </c>
      <c r="H41" s="13">
        <v>1.25</v>
      </c>
    </row>
    <row r="42" spans="2:8" x14ac:dyDescent="0.25">
      <c r="B42" s="11" t="s">
        <v>2679</v>
      </c>
      <c r="C42" s="21" t="s">
        <v>139</v>
      </c>
      <c r="D42" s="11" t="s">
        <v>278</v>
      </c>
      <c r="E42" s="11" t="s">
        <v>314</v>
      </c>
      <c r="F42" s="13">
        <v>2559</v>
      </c>
      <c r="G42" s="13">
        <v>50.62</v>
      </c>
      <c r="H42" s="13">
        <v>1.0900000000000001</v>
      </c>
    </row>
    <row r="43" spans="2:8" x14ac:dyDescent="0.25">
      <c r="B43" s="11" t="s">
        <v>2875</v>
      </c>
      <c r="C43" s="21" t="s">
        <v>139</v>
      </c>
      <c r="D43" s="11" t="s">
        <v>271</v>
      </c>
      <c r="E43" s="11" t="s">
        <v>723</v>
      </c>
      <c r="F43" s="13">
        <v>5499</v>
      </c>
      <c r="G43" s="13">
        <v>48.2</v>
      </c>
      <c r="H43" s="13">
        <v>1.04</v>
      </c>
    </row>
    <row r="44" spans="2:8" x14ac:dyDescent="0.25">
      <c r="B44" s="11" t="s">
        <v>2876</v>
      </c>
      <c r="C44" s="21" t="s">
        <v>139</v>
      </c>
      <c r="D44" s="11" t="s">
        <v>278</v>
      </c>
      <c r="E44" s="11" t="s">
        <v>724</v>
      </c>
      <c r="F44" s="13">
        <v>11480</v>
      </c>
      <c r="G44" s="13">
        <v>39.799999999999997</v>
      </c>
      <c r="H44" s="13">
        <v>0.85</v>
      </c>
    </row>
    <row r="45" spans="2:8" x14ac:dyDescent="0.25">
      <c r="B45" s="11" t="s">
        <v>3601</v>
      </c>
      <c r="C45" s="21" t="s">
        <v>139</v>
      </c>
      <c r="D45" s="11" t="s">
        <v>271</v>
      </c>
      <c r="F45" s="13">
        <v>787</v>
      </c>
      <c r="G45" s="13">
        <v>28.01</v>
      </c>
      <c r="H45" s="13">
        <v>0.6</v>
      </c>
    </row>
    <row r="46" spans="2:8" x14ac:dyDescent="0.25">
      <c r="B46" s="17" t="s">
        <v>151</v>
      </c>
      <c r="C46" s="25"/>
      <c r="D46" s="17"/>
      <c r="E46" s="17"/>
      <c r="F46" s="23"/>
      <c r="G46" s="23">
        <f>SUM(G12:G45)</f>
        <v>4596.5</v>
      </c>
      <c r="H46" s="23">
        <f>SUM(H12:H45)</f>
        <v>98.7</v>
      </c>
    </row>
    <row r="47" spans="2:8" x14ac:dyDescent="0.25">
      <c r="B47" s="17" t="s">
        <v>152</v>
      </c>
      <c r="C47" s="25"/>
      <c r="D47" s="17"/>
      <c r="E47" s="17"/>
      <c r="F47" s="23"/>
      <c r="G47" s="23">
        <v>15.38</v>
      </c>
      <c r="H47" s="23">
        <v>0.33</v>
      </c>
    </row>
    <row r="48" spans="2:8" x14ac:dyDescent="0.25">
      <c r="B48" s="17" t="s">
        <v>153</v>
      </c>
      <c r="C48" s="25"/>
      <c r="D48" s="17"/>
      <c r="E48" s="17"/>
      <c r="F48" s="23"/>
      <c r="G48" s="23">
        <v>4611.88</v>
      </c>
      <c r="H48" s="23">
        <v>99.03</v>
      </c>
    </row>
    <row r="49" spans="2:8" x14ac:dyDescent="0.25">
      <c r="B49" s="17" t="s">
        <v>226</v>
      </c>
      <c r="C49" s="25"/>
      <c r="D49" s="17"/>
      <c r="E49" s="17"/>
      <c r="F49" s="23"/>
      <c r="G49" s="23">
        <v>44.955756899999976</v>
      </c>
      <c r="H49" s="23">
        <v>0.96999999999999886</v>
      </c>
    </row>
    <row r="50" spans="2:8" x14ac:dyDescent="0.25">
      <c r="B50" s="17" t="s">
        <v>155</v>
      </c>
      <c r="C50" s="25"/>
      <c r="D50" s="17"/>
      <c r="E50" s="17"/>
      <c r="F50" s="23"/>
      <c r="G50" s="23">
        <v>4656.8357569</v>
      </c>
      <c r="H50" s="23">
        <v>100</v>
      </c>
    </row>
    <row r="51" spans="2:8" x14ac:dyDescent="0.25">
      <c r="B51" s="11" t="s">
        <v>156</v>
      </c>
    </row>
    <row r="52" spans="2:8" x14ac:dyDescent="0.25">
      <c r="B52" s="17" t="s">
        <v>157</v>
      </c>
    </row>
    <row r="53" spans="2:8" x14ac:dyDescent="0.25">
      <c r="B53" s="17" t="s">
        <v>158</v>
      </c>
      <c r="C53" s="21" t="s">
        <v>159</v>
      </c>
    </row>
    <row r="54" spans="2:8" x14ac:dyDescent="0.25">
      <c r="B54" s="17" t="s">
        <v>162</v>
      </c>
      <c r="C54" s="21" t="s">
        <v>161</v>
      </c>
    </row>
    <row r="55" spans="2:8" x14ac:dyDescent="0.25">
      <c r="B55" s="17" t="s">
        <v>163</v>
      </c>
      <c r="C55" s="21" t="s">
        <v>161</v>
      </c>
    </row>
    <row r="56" spans="2:8" x14ac:dyDescent="0.25">
      <c r="B56" s="17" t="s">
        <v>164</v>
      </c>
      <c r="C56" s="21" t="s">
        <v>165</v>
      </c>
    </row>
    <row r="57" spans="2:8" x14ac:dyDescent="0.25">
      <c r="B57" s="17" t="s">
        <v>725</v>
      </c>
      <c r="C57" s="25"/>
    </row>
    <row r="58" spans="2:8" x14ac:dyDescent="0.25">
      <c r="B58" s="17" t="s">
        <v>726</v>
      </c>
      <c r="C58" s="25"/>
    </row>
    <row r="59" spans="2:8" x14ac:dyDescent="0.25">
      <c r="B59" s="17" t="s">
        <v>727</v>
      </c>
      <c r="C59" s="25"/>
    </row>
    <row r="60" spans="2:8" x14ac:dyDescent="0.25">
      <c r="B60" s="17" t="s">
        <v>728</v>
      </c>
      <c r="C60" s="25"/>
    </row>
    <row r="61" spans="2:8" x14ac:dyDescent="0.25">
      <c r="B61" s="17" t="s">
        <v>729</v>
      </c>
      <c r="C61" s="25"/>
    </row>
    <row r="62" spans="2:8" x14ac:dyDescent="0.25">
      <c r="B62" s="11" t="s">
        <v>170</v>
      </c>
    </row>
    <row r="63" spans="2:8" x14ac:dyDescent="0.25">
      <c r="B63" s="11" t="s">
        <v>228</v>
      </c>
    </row>
    <row r="64" spans="2:8" x14ac:dyDescent="0.25">
      <c r="B64" s="11" t="s">
        <v>3603</v>
      </c>
    </row>
    <row r="66" spans="2:6" x14ac:dyDescent="0.25">
      <c r="B66" s="8" t="s">
        <v>229</v>
      </c>
      <c r="C66" s="9"/>
    </row>
    <row r="67" spans="2:6" ht="30" x14ac:dyDescent="0.25">
      <c r="B67" s="8" t="s">
        <v>230</v>
      </c>
      <c r="C67" s="10" t="s">
        <v>231</v>
      </c>
    </row>
    <row r="68" spans="2:6" x14ac:dyDescent="0.25">
      <c r="B68" s="3" t="s">
        <v>232</v>
      </c>
      <c r="C68" s="4"/>
    </row>
    <row r="69" spans="2:6" x14ac:dyDescent="0.25">
      <c r="B69" s="3" t="s">
        <v>233</v>
      </c>
      <c r="C69" s="4"/>
    </row>
    <row r="70" spans="2:6" x14ac:dyDescent="0.25">
      <c r="B70" s="3" t="s">
        <v>234</v>
      </c>
      <c r="C70" s="4"/>
    </row>
    <row r="71" spans="2:6" x14ac:dyDescent="0.25">
      <c r="B71" s="3" t="s">
        <v>235</v>
      </c>
      <c r="C71" s="4"/>
    </row>
    <row r="72" spans="2:6" x14ac:dyDescent="0.25">
      <c r="B72" s="3" t="s">
        <v>236</v>
      </c>
      <c r="C72" s="4"/>
    </row>
    <row r="73" spans="2:6" x14ac:dyDescent="0.25">
      <c r="B73" s="3" t="s">
        <v>237</v>
      </c>
      <c r="C73" s="4"/>
    </row>
    <row r="74" spans="2:6" x14ac:dyDescent="0.25">
      <c r="B74" s="8" t="s">
        <v>238</v>
      </c>
      <c r="C74" s="9"/>
    </row>
    <row r="76" spans="2:6" x14ac:dyDescent="0.25">
      <c r="B76" s="3" t="s">
        <v>171</v>
      </c>
      <c r="C76" s="4"/>
      <c r="D76" s="3"/>
    </row>
    <row r="77" spans="2:6" ht="30" x14ac:dyDescent="0.25">
      <c r="B77" s="6" t="s">
        <v>172</v>
      </c>
      <c r="C77" s="5" t="s">
        <v>173</v>
      </c>
      <c r="D77" s="6" t="s">
        <v>174</v>
      </c>
    </row>
    <row r="78" spans="2:6" x14ac:dyDescent="0.25">
      <c r="B78" s="3" t="s">
        <v>161</v>
      </c>
      <c r="C78" s="4" t="s">
        <v>161</v>
      </c>
      <c r="D78" s="3" t="s">
        <v>161</v>
      </c>
    </row>
    <row r="80" spans="2:6" x14ac:dyDescent="0.25">
      <c r="B80" s="8" t="s">
        <v>175</v>
      </c>
      <c r="C80" s="33">
        <v>45473</v>
      </c>
      <c r="D80" s="3"/>
      <c r="E80" s="26"/>
      <c r="F80" s="32"/>
    </row>
    <row r="81" spans="2:7" x14ac:dyDescent="0.25">
      <c r="B81" s="8" t="s">
        <v>176</v>
      </c>
      <c r="C81" s="9" t="s">
        <v>177</v>
      </c>
      <c r="D81" s="8" t="s">
        <v>178</v>
      </c>
      <c r="E81" s="27" t="s">
        <v>179</v>
      </c>
      <c r="F81" s="24" t="s">
        <v>180</v>
      </c>
      <c r="G81" s="23"/>
    </row>
    <row r="82" spans="2:7" x14ac:dyDescent="0.25">
      <c r="B82" s="30" t="s">
        <v>161</v>
      </c>
      <c r="C82" s="31" t="s">
        <v>161</v>
      </c>
      <c r="D82" s="30" t="s">
        <v>161</v>
      </c>
      <c r="E82" s="29" t="s">
        <v>161</v>
      </c>
      <c r="F82" s="28" t="s">
        <v>161</v>
      </c>
    </row>
    <row r="85" spans="2:7" x14ac:dyDescent="0.25">
      <c r="B85" s="17" t="s">
        <v>181</v>
      </c>
    </row>
    <row r="86" spans="2:7" x14ac:dyDescent="0.25">
      <c r="B86" s="17"/>
    </row>
    <row r="87" spans="2:7" x14ac:dyDescent="0.25">
      <c r="B87" s="17" t="s">
        <v>182</v>
      </c>
    </row>
    <row r="88" spans="2:7" x14ac:dyDescent="0.25">
      <c r="B88" s="8" t="s">
        <v>183</v>
      </c>
      <c r="C88" s="9" t="s">
        <v>184</v>
      </c>
      <c r="D88" s="17"/>
    </row>
    <row r="89" spans="2:7" x14ac:dyDescent="0.25">
      <c r="B89" s="3" t="s">
        <v>161</v>
      </c>
      <c r="C89" s="4" t="s">
        <v>161</v>
      </c>
    </row>
    <row r="91" spans="2:7" x14ac:dyDescent="0.25">
      <c r="B91" s="8" t="s">
        <v>185</v>
      </c>
      <c r="C91" s="9" t="s">
        <v>184</v>
      </c>
    </row>
    <row r="92" spans="2:7" x14ac:dyDescent="0.25">
      <c r="B92" s="3" t="s">
        <v>161</v>
      </c>
      <c r="C92" s="4" t="s">
        <v>161</v>
      </c>
    </row>
    <row r="94" spans="2:7" x14ac:dyDescent="0.25">
      <c r="B94" s="8" t="s">
        <v>161</v>
      </c>
      <c r="C94" s="9" t="s">
        <v>161</v>
      </c>
    </row>
    <row r="95" spans="2:7" x14ac:dyDescent="0.25">
      <c r="B95" s="3" t="s">
        <v>161</v>
      </c>
      <c r="C95" s="4" t="s">
        <v>161</v>
      </c>
    </row>
    <row r="97" spans="2:7" x14ac:dyDescent="0.25">
      <c r="B97" s="27" t="s">
        <v>186</v>
      </c>
      <c r="C97" s="9" t="s">
        <v>187</v>
      </c>
    </row>
    <row r="98" spans="2:7" x14ac:dyDescent="0.25">
      <c r="B98" s="26" t="s">
        <v>161</v>
      </c>
      <c r="C98" s="4" t="s">
        <v>161</v>
      </c>
    </row>
    <row r="100" spans="2:7" x14ac:dyDescent="0.25">
      <c r="B100" s="8" t="s">
        <v>188</v>
      </c>
      <c r="C100" s="9" t="s">
        <v>161</v>
      </c>
    </row>
    <row r="102" spans="2:7" x14ac:dyDescent="0.25">
      <c r="B102" s="8" t="s">
        <v>189</v>
      </c>
      <c r="C102" s="33">
        <v>45473</v>
      </c>
      <c r="D102" s="3"/>
      <c r="E102" s="26"/>
      <c r="F102" s="32"/>
    </row>
    <row r="103" spans="2:7" x14ac:dyDescent="0.25">
      <c r="B103" s="8" t="s">
        <v>176</v>
      </c>
      <c r="C103" s="9" t="s">
        <v>177</v>
      </c>
      <c r="D103" s="8" t="s">
        <v>178</v>
      </c>
      <c r="E103" s="27" t="s">
        <v>179</v>
      </c>
      <c r="F103" s="24" t="s">
        <v>180</v>
      </c>
      <c r="G103" s="23"/>
    </row>
    <row r="104" spans="2:7" x14ac:dyDescent="0.25">
      <c r="B104" s="30" t="s">
        <v>161</v>
      </c>
      <c r="C104" s="31" t="s">
        <v>161</v>
      </c>
      <c r="D104" s="30" t="s">
        <v>161</v>
      </c>
      <c r="E104" s="29" t="s">
        <v>161</v>
      </c>
      <c r="F104" s="28" t="s">
        <v>161</v>
      </c>
    </row>
    <row r="105" spans="2:7" x14ac:dyDescent="0.25">
      <c r="B105" s="17" t="s">
        <v>181</v>
      </c>
    </row>
    <row r="106" spans="2:7" x14ac:dyDescent="0.25">
      <c r="B106" s="17"/>
    </row>
    <row r="107" spans="2:7" x14ac:dyDescent="0.25">
      <c r="B107" s="17" t="s">
        <v>182</v>
      </c>
    </row>
    <row r="108" spans="2:7" x14ac:dyDescent="0.25">
      <c r="B108" s="8" t="s">
        <v>183</v>
      </c>
      <c r="C108" s="9" t="s">
        <v>184</v>
      </c>
      <c r="D108" s="17"/>
    </row>
    <row r="109" spans="2:7" x14ac:dyDescent="0.25">
      <c r="B109" s="3" t="s">
        <v>161</v>
      </c>
      <c r="C109" s="4" t="s">
        <v>161</v>
      </c>
    </row>
    <row r="111" spans="2:7" x14ac:dyDescent="0.25">
      <c r="B111" s="8" t="s">
        <v>185</v>
      </c>
      <c r="C111" s="9" t="s">
        <v>184</v>
      </c>
    </row>
    <row r="112" spans="2:7" x14ac:dyDescent="0.25">
      <c r="B112" s="3" t="s">
        <v>161</v>
      </c>
      <c r="C112" s="4" t="s">
        <v>161</v>
      </c>
    </row>
    <row r="114" spans="2:6" x14ac:dyDescent="0.25">
      <c r="B114" s="8" t="s">
        <v>161</v>
      </c>
      <c r="C114" s="9" t="s">
        <v>161</v>
      </c>
    </row>
    <row r="115" spans="2:6" x14ac:dyDescent="0.25">
      <c r="B115" s="3" t="s">
        <v>161</v>
      </c>
      <c r="C115" s="4" t="s">
        <v>161</v>
      </c>
    </row>
    <row r="117" spans="2:6" x14ac:dyDescent="0.25">
      <c r="B117" s="27" t="s">
        <v>186</v>
      </c>
      <c r="C117" s="9" t="s">
        <v>187</v>
      </c>
    </row>
    <row r="118" spans="2:6" x14ac:dyDescent="0.25">
      <c r="B118" s="26" t="s">
        <v>161</v>
      </c>
      <c r="C118" s="4" t="s">
        <v>161</v>
      </c>
    </row>
    <row r="120" spans="2:6" x14ac:dyDescent="0.25">
      <c r="B120" s="8" t="s">
        <v>188</v>
      </c>
      <c r="C120" s="9" t="s">
        <v>161</v>
      </c>
    </row>
    <row r="123" spans="2:6" x14ac:dyDescent="0.25">
      <c r="B123" s="17" t="s">
        <v>190</v>
      </c>
    </row>
    <row r="125" spans="2:6" x14ac:dyDescent="0.25">
      <c r="B125" s="8" t="s">
        <v>176</v>
      </c>
      <c r="C125" s="9" t="s">
        <v>191</v>
      </c>
      <c r="D125" s="8" t="s">
        <v>192</v>
      </c>
      <c r="E125" s="8" t="s">
        <v>193</v>
      </c>
      <c r="F125" s="23"/>
    </row>
    <row r="126" spans="2:6" x14ac:dyDescent="0.25">
      <c r="B126" s="3" t="s">
        <v>161</v>
      </c>
      <c r="C126" s="4" t="s">
        <v>161</v>
      </c>
      <c r="D126" s="3" t="s">
        <v>161</v>
      </c>
      <c r="E126" s="3" t="s">
        <v>161</v>
      </c>
    </row>
    <row r="129" spans="2:80" x14ac:dyDescent="0.25">
      <c r="B129" s="17" t="s">
        <v>194</v>
      </c>
      <c r="C129" s="25" t="s">
        <v>161</v>
      </c>
      <c r="D129" s="17"/>
      <c r="E129" s="17"/>
      <c r="F129" s="23"/>
      <c r="G129" s="23"/>
      <c r="H129" s="23"/>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row>
    <row r="131" spans="2:80" x14ac:dyDescent="0.25">
      <c r="B131" s="17" t="s">
        <v>195</v>
      </c>
    </row>
    <row r="133" spans="2:80" x14ac:dyDescent="0.25">
      <c r="B133" s="8" t="s">
        <v>196</v>
      </c>
      <c r="C133" s="9" t="s">
        <v>184</v>
      </c>
      <c r="D133" s="17"/>
    </row>
    <row r="134" spans="2:80" x14ac:dyDescent="0.25">
      <c r="B134" s="3" t="s">
        <v>161</v>
      </c>
      <c r="C134" s="4" t="s">
        <v>161</v>
      </c>
    </row>
    <row r="137" spans="2:80" x14ac:dyDescent="0.25">
      <c r="B137" s="8" t="s">
        <v>197</v>
      </c>
      <c r="C137" s="9" t="s">
        <v>198</v>
      </c>
      <c r="D137" s="17"/>
    </row>
    <row r="138" spans="2:80" x14ac:dyDescent="0.25">
      <c r="B138" s="3" t="s">
        <v>161</v>
      </c>
      <c r="C138" s="4" t="s">
        <v>161</v>
      </c>
    </row>
    <row r="141" spans="2:80" x14ac:dyDescent="0.25">
      <c r="B141" s="17" t="s">
        <v>199</v>
      </c>
    </row>
    <row r="144" spans="2:80" x14ac:dyDescent="0.25">
      <c r="B144" s="17" t="s">
        <v>200</v>
      </c>
    </row>
    <row r="146" spans="2:80" x14ac:dyDescent="0.25">
      <c r="B146" s="8" t="s">
        <v>176</v>
      </c>
      <c r="C146" s="9" t="s">
        <v>201</v>
      </c>
      <c r="D146" s="8" t="s">
        <v>191</v>
      </c>
      <c r="E146" s="8" t="s">
        <v>192</v>
      </c>
      <c r="F146" s="24" t="s">
        <v>193</v>
      </c>
      <c r="G146" s="23"/>
    </row>
    <row r="147" spans="2:80" x14ac:dyDescent="0.25">
      <c r="B147" s="3" t="s">
        <v>161</v>
      </c>
      <c r="C147" s="4" t="s">
        <v>161</v>
      </c>
      <c r="D147" s="3" t="s">
        <v>161</v>
      </c>
      <c r="E147" s="3" t="s">
        <v>161</v>
      </c>
      <c r="F147" s="22" t="s">
        <v>161</v>
      </c>
    </row>
    <row r="150" spans="2:80" x14ac:dyDescent="0.25">
      <c r="B150" s="17" t="s">
        <v>194</v>
      </c>
      <c r="C150" s="25" t="s">
        <v>161</v>
      </c>
      <c r="D150" s="17"/>
      <c r="E150" s="17"/>
      <c r="F150" s="23"/>
      <c r="G150" s="23"/>
      <c r="H150" s="23"/>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7"/>
      <c r="BU150" s="17"/>
      <c r="BV150" s="17"/>
      <c r="BW150" s="17"/>
      <c r="BX150" s="17"/>
      <c r="BY150" s="17"/>
      <c r="BZ150" s="17"/>
      <c r="CA150" s="17"/>
      <c r="CB150" s="17"/>
    </row>
    <row r="152" spans="2:80" x14ac:dyDescent="0.25">
      <c r="B152" s="17" t="s">
        <v>195</v>
      </c>
    </row>
    <row r="154" spans="2:80" x14ac:dyDescent="0.25">
      <c r="B154" s="8" t="s">
        <v>196</v>
      </c>
      <c r="C154" s="9" t="s">
        <v>184</v>
      </c>
      <c r="D154" s="17"/>
    </row>
    <row r="155" spans="2:80" x14ac:dyDescent="0.25">
      <c r="B155" s="3" t="s">
        <v>161</v>
      </c>
      <c r="C155" s="4" t="s">
        <v>161</v>
      </c>
    </row>
    <row r="158" spans="2:80" x14ac:dyDescent="0.25">
      <c r="B158" s="8" t="s">
        <v>197</v>
      </c>
      <c r="C158" s="9" t="s">
        <v>198</v>
      </c>
      <c r="D158" s="17"/>
    </row>
    <row r="159" spans="2:80" x14ac:dyDescent="0.25">
      <c r="B159" s="3" t="s">
        <v>161</v>
      </c>
      <c r="C159" s="4" t="s">
        <v>161</v>
      </c>
    </row>
    <row r="162" spans="2:7" x14ac:dyDescent="0.25">
      <c r="B162" s="17" t="s">
        <v>199</v>
      </c>
    </row>
    <row r="165" spans="2:7" x14ac:dyDescent="0.25">
      <c r="B165" s="17" t="s">
        <v>202</v>
      </c>
    </row>
    <row r="166" spans="2:7" x14ac:dyDescent="0.25">
      <c r="B166" s="8" t="s">
        <v>176</v>
      </c>
      <c r="C166" s="9" t="s">
        <v>203</v>
      </c>
      <c r="D166" s="8" t="s">
        <v>204</v>
      </c>
      <c r="E166" s="8" t="s">
        <v>205</v>
      </c>
      <c r="F166" s="24" t="s">
        <v>206</v>
      </c>
      <c r="G166" s="23"/>
    </row>
    <row r="167" spans="2:7" x14ac:dyDescent="0.25">
      <c r="B167" s="3" t="s">
        <v>161</v>
      </c>
      <c r="C167" s="4" t="s">
        <v>161</v>
      </c>
      <c r="D167" s="3" t="s">
        <v>161</v>
      </c>
      <c r="E167" s="3" t="s">
        <v>161</v>
      </c>
      <c r="F167" s="22" t="s">
        <v>161</v>
      </c>
    </row>
    <row r="168" spans="2:7" x14ac:dyDescent="0.25">
      <c r="B168" s="11" t="s">
        <v>207</v>
      </c>
    </row>
  </sheetData>
  <mergeCells count="3">
    <mergeCell ref="B1:E1"/>
    <mergeCell ref="C3:C7"/>
    <mergeCell ref="D3:D7"/>
  </mergeCells>
  <hyperlinks>
    <hyperlink ref="A1" location="Index!A1" display="Index" xr:uid="{2A85E327-0D4B-4F97-B4E5-4E4A01E7E9A3}"/>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DBBA7-D9CC-4DE7-8408-A7821603CC4B}">
  <sheetPr codeName="Sheet46"/>
  <dimension ref="A1:CB191"/>
  <sheetViews>
    <sheetView workbookViewId="0">
      <selection activeCell="E9" sqref="E9"/>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ustomWidth="1"/>
    <col min="9" max="16384" width="9.140625" style="11"/>
  </cols>
  <sheetData>
    <row r="1" spans="1:9" x14ac:dyDescent="0.25">
      <c r="A1" s="45" t="s">
        <v>0</v>
      </c>
      <c r="B1" s="197" t="s">
        <v>91</v>
      </c>
      <c r="C1" s="197"/>
      <c r="D1" s="197"/>
      <c r="E1" s="197"/>
    </row>
    <row r="3" spans="1:9" ht="15" customHeight="1" x14ac:dyDescent="0.25">
      <c r="B3" s="1" t="s">
        <v>91</v>
      </c>
      <c r="C3" s="198"/>
      <c r="D3" s="199"/>
    </row>
    <row r="4" spans="1:9" ht="15" customHeight="1" x14ac:dyDescent="0.25">
      <c r="B4" s="7" t="s">
        <v>730</v>
      </c>
      <c r="C4" s="198"/>
      <c r="D4" s="199"/>
    </row>
    <row r="5" spans="1:9" ht="15" customHeight="1" x14ac:dyDescent="0.25">
      <c r="B5" s="7" t="s">
        <v>127</v>
      </c>
      <c r="C5" s="198"/>
      <c r="D5" s="199"/>
    </row>
    <row r="6" spans="1:9" ht="15" customHeight="1" x14ac:dyDescent="0.25">
      <c r="B6" s="7" t="s">
        <v>704</v>
      </c>
      <c r="C6" s="198"/>
      <c r="D6" s="199"/>
    </row>
    <row r="7" spans="1:9" ht="30" customHeight="1" x14ac:dyDescent="0.25">
      <c r="B7" s="2" t="s">
        <v>731</v>
      </c>
      <c r="C7" s="198"/>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2792</v>
      </c>
      <c r="C15" s="21" t="s">
        <v>139</v>
      </c>
      <c r="D15" s="11" t="s">
        <v>262</v>
      </c>
      <c r="E15" s="11" t="s">
        <v>608</v>
      </c>
      <c r="F15" s="13">
        <v>49915</v>
      </c>
      <c r="G15" s="13">
        <v>1980.05</v>
      </c>
      <c r="H15" s="13">
        <v>4.88</v>
      </c>
    </row>
    <row r="16" spans="1:9" x14ac:dyDescent="0.25">
      <c r="B16" s="11" t="s">
        <v>2131</v>
      </c>
      <c r="C16" s="21" t="s">
        <v>139</v>
      </c>
      <c r="D16" s="11" t="s">
        <v>254</v>
      </c>
      <c r="E16" s="11" t="s">
        <v>458</v>
      </c>
      <c r="F16" s="13">
        <v>15480</v>
      </c>
      <c r="G16" s="13">
        <v>1853.16</v>
      </c>
      <c r="H16" s="13">
        <v>4.5599999999999996</v>
      </c>
    </row>
    <row r="17" spans="2:8" x14ac:dyDescent="0.25">
      <c r="B17" s="11" t="s">
        <v>2789</v>
      </c>
      <c r="C17" s="21" t="s">
        <v>139</v>
      </c>
      <c r="D17" s="11" t="s">
        <v>308</v>
      </c>
      <c r="E17" s="11" t="s">
        <v>597</v>
      </c>
      <c r="F17" s="13">
        <v>565949</v>
      </c>
      <c r="G17" s="13">
        <v>1702.66</v>
      </c>
      <c r="H17" s="13">
        <v>4.1900000000000004</v>
      </c>
    </row>
    <row r="18" spans="2:8" x14ac:dyDescent="0.25">
      <c r="B18" s="11" t="s">
        <v>2137</v>
      </c>
      <c r="C18" s="21" t="s">
        <v>139</v>
      </c>
      <c r="D18" s="11" t="s">
        <v>280</v>
      </c>
      <c r="E18" s="11" t="s">
        <v>448</v>
      </c>
      <c r="F18" s="13">
        <v>52091</v>
      </c>
      <c r="G18" s="13">
        <v>1345.28</v>
      </c>
      <c r="H18" s="13">
        <v>3.31</v>
      </c>
    </row>
    <row r="19" spans="2:8" x14ac:dyDescent="0.25">
      <c r="B19" s="11" t="s">
        <v>2858</v>
      </c>
      <c r="C19" s="21" t="s">
        <v>139</v>
      </c>
      <c r="D19" s="11" t="s">
        <v>332</v>
      </c>
      <c r="E19" s="11" t="s">
        <v>692</v>
      </c>
      <c r="F19" s="13">
        <v>86415</v>
      </c>
      <c r="G19" s="13">
        <v>1299.29</v>
      </c>
      <c r="H19" s="13">
        <v>3.2</v>
      </c>
    </row>
    <row r="20" spans="2:8" x14ac:dyDescent="0.25">
      <c r="B20" s="11" t="s">
        <v>2678</v>
      </c>
      <c r="C20" s="21" t="s">
        <v>139</v>
      </c>
      <c r="D20" s="11" t="s">
        <v>312</v>
      </c>
      <c r="E20" s="11" t="s">
        <v>313</v>
      </c>
      <c r="F20" s="13">
        <v>308461</v>
      </c>
      <c r="G20" s="13">
        <v>1157.6500000000001</v>
      </c>
      <c r="H20" s="13">
        <v>2.85</v>
      </c>
    </row>
    <row r="21" spans="2:8" x14ac:dyDescent="0.25">
      <c r="B21" s="11" t="s">
        <v>2145</v>
      </c>
      <c r="C21" s="21" t="s">
        <v>139</v>
      </c>
      <c r="D21" s="11" t="s">
        <v>317</v>
      </c>
      <c r="E21" s="11" t="s">
        <v>318</v>
      </c>
      <c r="F21" s="13">
        <v>159703</v>
      </c>
      <c r="G21" s="13">
        <v>1154.73</v>
      </c>
      <c r="H21" s="13">
        <v>2.84</v>
      </c>
    </row>
    <row r="22" spans="2:8" x14ac:dyDescent="0.25">
      <c r="B22" s="11" t="s">
        <v>2829</v>
      </c>
      <c r="C22" s="21" t="s">
        <v>139</v>
      </c>
      <c r="D22" s="11" t="s">
        <v>262</v>
      </c>
      <c r="E22" s="11" t="s">
        <v>655</v>
      </c>
      <c r="F22" s="13">
        <v>67923</v>
      </c>
      <c r="G22" s="13">
        <v>1134.55</v>
      </c>
      <c r="H22" s="13">
        <v>2.79</v>
      </c>
    </row>
    <row r="23" spans="2:8" x14ac:dyDescent="0.25">
      <c r="B23" s="11" t="s">
        <v>2129</v>
      </c>
      <c r="C23" s="21" t="s">
        <v>139</v>
      </c>
      <c r="D23" s="11" t="s">
        <v>456</v>
      </c>
      <c r="E23" s="11" t="s">
        <v>457</v>
      </c>
      <c r="F23" s="13">
        <v>80912</v>
      </c>
      <c r="G23" s="13">
        <v>1130.54</v>
      </c>
      <c r="H23" s="13">
        <v>2.78</v>
      </c>
    </row>
    <row r="24" spans="2:8" x14ac:dyDescent="0.25">
      <c r="B24" s="11" t="s">
        <v>2763</v>
      </c>
      <c r="C24" s="21" t="s">
        <v>139</v>
      </c>
      <c r="D24" s="11" t="s">
        <v>325</v>
      </c>
      <c r="E24" s="11" t="s">
        <v>555</v>
      </c>
      <c r="F24" s="13">
        <v>1110996</v>
      </c>
      <c r="G24" s="13">
        <v>1118.77</v>
      </c>
      <c r="H24" s="13">
        <v>2.75</v>
      </c>
    </row>
    <row r="25" spans="2:8" x14ac:dyDescent="0.25">
      <c r="B25" s="11" t="s">
        <v>2830</v>
      </c>
      <c r="C25" s="21" t="s">
        <v>139</v>
      </c>
      <c r="D25" s="11" t="s">
        <v>271</v>
      </c>
      <c r="E25" s="11" t="s">
        <v>656</v>
      </c>
      <c r="F25" s="13">
        <v>68886</v>
      </c>
      <c r="G25" s="13">
        <v>1116.8800000000001</v>
      </c>
      <c r="H25" s="13">
        <v>2.75</v>
      </c>
    </row>
    <row r="26" spans="2:8" x14ac:dyDescent="0.25">
      <c r="B26" s="11" t="s">
        <v>2833</v>
      </c>
      <c r="C26" s="21" t="s">
        <v>139</v>
      </c>
      <c r="D26" s="11" t="s">
        <v>254</v>
      </c>
      <c r="E26" s="11" t="s">
        <v>659</v>
      </c>
      <c r="F26" s="13">
        <v>73234</v>
      </c>
      <c r="G26" s="13">
        <v>1078.1500000000001</v>
      </c>
      <c r="H26" s="13">
        <v>2.65</v>
      </c>
    </row>
    <row r="27" spans="2:8" x14ac:dyDescent="0.25">
      <c r="B27" s="11" t="s">
        <v>2786</v>
      </c>
      <c r="C27" s="21" t="s">
        <v>139</v>
      </c>
      <c r="D27" s="11" t="s">
        <v>280</v>
      </c>
      <c r="E27" s="11" t="s">
        <v>590</v>
      </c>
      <c r="F27" s="13">
        <v>25951</v>
      </c>
      <c r="G27" s="13">
        <v>1036.3</v>
      </c>
      <c r="H27" s="13">
        <v>2.5499999999999998</v>
      </c>
    </row>
    <row r="28" spans="2:8" x14ac:dyDescent="0.25">
      <c r="B28" s="11" t="s">
        <v>2877</v>
      </c>
      <c r="C28" s="21" t="s">
        <v>139</v>
      </c>
      <c r="D28" s="11" t="s">
        <v>325</v>
      </c>
      <c r="E28" s="11" t="s">
        <v>732</v>
      </c>
      <c r="F28" s="13">
        <v>136861</v>
      </c>
      <c r="G28" s="13">
        <v>1005.24</v>
      </c>
      <c r="H28" s="13">
        <v>2.48</v>
      </c>
    </row>
    <row r="29" spans="2:8" x14ac:dyDescent="0.25">
      <c r="B29" s="11" t="s">
        <v>2780</v>
      </c>
      <c r="C29" s="21" t="s">
        <v>139</v>
      </c>
      <c r="D29" s="11" t="s">
        <v>332</v>
      </c>
      <c r="E29" s="11" t="s">
        <v>584</v>
      </c>
      <c r="F29" s="13">
        <v>31264</v>
      </c>
      <c r="G29" s="13">
        <v>1002.92</v>
      </c>
      <c r="H29" s="13">
        <v>2.4700000000000002</v>
      </c>
    </row>
    <row r="30" spans="2:8" x14ac:dyDescent="0.25">
      <c r="B30" s="11" t="s">
        <v>2860</v>
      </c>
      <c r="C30" s="21" t="s">
        <v>139</v>
      </c>
      <c r="D30" s="11" t="s">
        <v>332</v>
      </c>
      <c r="E30" s="11" t="s">
        <v>694</v>
      </c>
      <c r="F30" s="13">
        <v>51477</v>
      </c>
      <c r="G30" s="13">
        <v>974.25</v>
      </c>
      <c r="H30" s="13">
        <v>2.4</v>
      </c>
    </row>
    <row r="31" spans="2:8" x14ac:dyDescent="0.25">
      <c r="B31" s="11" t="s">
        <v>733</v>
      </c>
      <c r="C31" s="21" t="s">
        <v>139</v>
      </c>
      <c r="D31" s="11" t="s">
        <v>256</v>
      </c>
      <c r="E31" s="11" t="s">
        <v>734</v>
      </c>
      <c r="F31" s="13">
        <v>227134</v>
      </c>
      <c r="G31" s="13">
        <v>946.24</v>
      </c>
      <c r="H31" s="13">
        <v>2.33</v>
      </c>
    </row>
    <row r="32" spans="2:8" x14ac:dyDescent="0.25">
      <c r="B32" s="11" t="s">
        <v>2878</v>
      </c>
      <c r="C32" s="21" t="s">
        <v>139</v>
      </c>
      <c r="D32" s="11" t="s">
        <v>308</v>
      </c>
      <c r="E32" s="11" t="s">
        <v>735</v>
      </c>
      <c r="F32" s="13">
        <v>17642</v>
      </c>
      <c r="G32" s="13">
        <v>944.02</v>
      </c>
      <c r="H32" s="13">
        <v>2.3199999999999998</v>
      </c>
    </row>
    <row r="33" spans="2:8" x14ac:dyDescent="0.25">
      <c r="B33" s="11" t="s">
        <v>2879</v>
      </c>
      <c r="C33" s="21" t="s">
        <v>139</v>
      </c>
      <c r="D33" s="11" t="s">
        <v>308</v>
      </c>
      <c r="E33" s="11" t="s">
        <v>736</v>
      </c>
      <c r="F33" s="13">
        <v>133331</v>
      </c>
      <c r="G33" s="13">
        <v>939.58</v>
      </c>
      <c r="H33" s="13">
        <v>2.31</v>
      </c>
    </row>
    <row r="34" spans="2:8" x14ac:dyDescent="0.25">
      <c r="B34" s="11" t="s">
        <v>2757</v>
      </c>
      <c r="C34" s="21" t="s">
        <v>139</v>
      </c>
      <c r="D34" s="11" t="s">
        <v>388</v>
      </c>
      <c r="E34" s="11" t="s">
        <v>548</v>
      </c>
      <c r="F34" s="13">
        <v>109900</v>
      </c>
      <c r="G34" s="13">
        <v>903.93</v>
      </c>
      <c r="H34" s="13">
        <v>2.23</v>
      </c>
    </row>
    <row r="35" spans="2:8" x14ac:dyDescent="0.25">
      <c r="B35" s="11" t="s">
        <v>2880</v>
      </c>
      <c r="C35" s="21" t="s">
        <v>139</v>
      </c>
      <c r="D35" s="11" t="s">
        <v>325</v>
      </c>
      <c r="E35" s="11" t="s">
        <v>737</v>
      </c>
      <c r="F35" s="13">
        <v>57800</v>
      </c>
      <c r="G35" s="13">
        <v>866.08</v>
      </c>
      <c r="H35" s="13">
        <v>2.13</v>
      </c>
    </row>
    <row r="36" spans="2:8" x14ac:dyDescent="0.25">
      <c r="B36" s="11" t="s">
        <v>2881</v>
      </c>
      <c r="C36" s="21" t="s">
        <v>139</v>
      </c>
      <c r="D36" s="11" t="s">
        <v>738</v>
      </c>
      <c r="E36" s="11" t="s">
        <v>739</v>
      </c>
      <c r="F36" s="13">
        <v>349519</v>
      </c>
      <c r="G36" s="13">
        <v>859.99</v>
      </c>
      <c r="H36" s="13">
        <v>2.12</v>
      </c>
    </row>
    <row r="37" spans="2:8" x14ac:dyDescent="0.25">
      <c r="B37" s="11" t="s">
        <v>2760</v>
      </c>
      <c r="C37" s="21" t="s">
        <v>139</v>
      </c>
      <c r="D37" s="11" t="s">
        <v>248</v>
      </c>
      <c r="E37" s="11" t="s">
        <v>552</v>
      </c>
      <c r="F37" s="13">
        <v>243830</v>
      </c>
      <c r="G37" s="13">
        <v>809.76</v>
      </c>
      <c r="H37" s="13">
        <v>1.99</v>
      </c>
    </row>
    <row r="38" spans="2:8" x14ac:dyDescent="0.25">
      <c r="B38" s="11" t="s">
        <v>2859</v>
      </c>
      <c r="C38" s="21" t="s">
        <v>139</v>
      </c>
      <c r="D38" s="11" t="s">
        <v>332</v>
      </c>
      <c r="E38" s="11" t="s">
        <v>693</v>
      </c>
      <c r="F38" s="13">
        <v>21598</v>
      </c>
      <c r="G38" s="13">
        <v>775</v>
      </c>
      <c r="H38" s="13">
        <v>1.91</v>
      </c>
    </row>
    <row r="39" spans="2:8" x14ac:dyDescent="0.25">
      <c r="B39" s="11" t="s">
        <v>2150</v>
      </c>
      <c r="C39" s="21" t="s">
        <v>139</v>
      </c>
      <c r="D39" s="11" t="s">
        <v>283</v>
      </c>
      <c r="E39" s="11" t="s">
        <v>443</v>
      </c>
      <c r="F39" s="13">
        <v>7573</v>
      </c>
      <c r="G39" s="13">
        <v>758.88</v>
      </c>
      <c r="H39" s="13">
        <v>1.87</v>
      </c>
    </row>
    <row r="40" spans="2:8" x14ac:dyDescent="0.25">
      <c r="B40" s="11" t="s">
        <v>2882</v>
      </c>
      <c r="C40" s="21" t="s">
        <v>139</v>
      </c>
      <c r="D40" s="11" t="s">
        <v>453</v>
      </c>
      <c r="E40" s="11" t="s">
        <v>740</v>
      </c>
      <c r="F40" s="13">
        <v>46887</v>
      </c>
      <c r="G40" s="13">
        <v>748.6</v>
      </c>
      <c r="H40" s="13">
        <v>1.84</v>
      </c>
    </row>
    <row r="41" spans="2:8" x14ac:dyDescent="0.25">
      <c r="B41" s="11" t="s">
        <v>2883</v>
      </c>
      <c r="C41" s="21" t="s">
        <v>139</v>
      </c>
      <c r="D41" s="11" t="s">
        <v>140</v>
      </c>
      <c r="E41" s="11" t="s">
        <v>741</v>
      </c>
      <c r="F41" s="13">
        <v>7555</v>
      </c>
      <c r="G41" s="13">
        <v>746.6</v>
      </c>
      <c r="H41" s="13">
        <v>1.84</v>
      </c>
    </row>
    <row r="42" spans="2:8" x14ac:dyDescent="0.25">
      <c r="B42" s="11" t="s">
        <v>742</v>
      </c>
      <c r="C42" s="21" t="s">
        <v>139</v>
      </c>
      <c r="D42" s="11" t="s">
        <v>245</v>
      </c>
      <c r="E42" s="11" t="s">
        <v>743</v>
      </c>
      <c r="F42" s="13">
        <v>543119</v>
      </c>
      <c r="G42" s="13">
        <v>742.39</v>
      </c>
      <c r="H42" s="13">
        <v>1.83</v>
      </c>
    </row>
    <row r="43" spans="2:8" x14ac:dyDescent="0.25">
      <c r="B43" s="11" t="s">
        <v>2884</v>
      </c>
      <c r="C43" s="21" t="s">
        <v>139</v>
      </c>
      <c r="D43" s="11" t="s">
        <v>550</v>
      </c>
      <c r="E43" s="11" t="s">
        <v>744</v>
      </c>
      <c r="F43" s="13">
        <v>108881</v>
      </c>
      <c r="G43" s="13">
        <v>729.12</v>
      </c>
      <c r="H43" s="13">
        <v>1.8</v>
      </c>
    </row>
    <row r="44" spans="2:8" x14ac:dyDescent="0.25">
      <c r="B44" s="11" t="s">
        <v>2885</v>
      </c>
      <c r="C44" s="21" t="s">
        <v>139</v>
      </c>
      <c r="D44" s="11" t="s">
        <v>276</v>
      </c>
      <c r="E44" s="11" t="s">
        <v>745</v>
      </c>
      <c r="F44" s="13">
        <v>13951</v>
      </c>
      <c r="G44" s="13">
        <v>654.57000000000005</v>
      </c>
      <c r="H44" s="13">
        <v>1.61</v>
      </c>
    </row>
    <row r="45" spans="2:8" x14ac:dyDescent="0.25">
      <c r="B45" s="11" t="s">
        <v>2113</v>
      </c>
      <c r="C45" s="21" t="s">
        <v>139</v>
      </c>
      <c r="D45" s="11" t="s">
        <v>271</v>
      </c>
      <c r="E45" s="11" t="s">
        <v>471</v>
      </c>
      <c r="F45" s="13">
        <v>53450</v>
      </c>
      <c r="G45" s="13">
        <v>645.46</v>
      </c>
      <c r="H45" s="13">
        <v>1.59</v>
      </c>
    </row>
    <row r="46" spans="2:8" x14ac:dyDescent="0.25">
      <c r="B46" s="11" t="s">
        <v>2886</v>
      </c>
      <c r="C46" s="21" t="s">
        <v>139</v>
      </c>
      <c r="D46" s="11" t="s">
        <v>262</v>
      </c>
      <c r="E46" s="11" t="s">
        <v>746</v>
      </c>
      <c r="F46" s="13">
        <v>10616</v>
      </c>
      <c r="G46" s="13">
        <v>632.28</v>
      </c>
      <c r="H46" s="13">
        <v>1.56</v>
      </c>
    </row>
    <row r="47" spans="2:8" x14ac:dyDescent="0.25">
      <c r="B47" s="11" t="s">
        <v>2127</v>
      </c>
      <c r="C47" s="21" t="s">
        <v>139</v>
      </c>
      <c r="D47" s="11" t="s">
        <v>262</v>
      </c>
      <c r="E47" s="11" t="s">
        <v>451</v>
      </c>
      <c r="F47" s="13">
        <v>9027</v>
      </c>
      <c r="G47" s="13">
        <v>608.37</v>
      </c>
      <c r="H47" s="13">
        <v>1.5</v>
      </c>
    </row>
    <row r="48" spans="2:8" x14ac:dyDescent="0.25">
      <c r="B48" s="11" t="s">
        <v>2841</v>
      </c>
      <c r="C48" s="21" t="s">
        <v>139</v>
      </c>
      <c r="D48" s="11" t="s">
        <v>388</v>
      </c>
      <c r="E48" s="11" t="s">
        <v>667</v>
      </c>
      <c r="F48" s="13">
        <v>403938</v>
      </c>
      <c r="G48" s="13">
        <v>600.45000000000005</v>
      </c>
      <c r="H48" s="13">
        <v>1.48</v>
      </c>
    </row>
    <row r="49" spans="2:8" x14ac:dyDescent="0.25">
      <c r="B49" s="11" t="s">
        <v>2887</v>
      </c>
      <c r="C49" s="21" t="s">
        <v>139</v>
      </c>
      <c r="D49" s="11" t="s">
        <v>262</v>
      </c>
      <c r="E49" s="11" t="s">
        <v>747</v>
      </c>
      <c r="F49" s="13">
        <v>13500</v>
      </c>
      <c r="G49" s="13">
        <v>596.69000000000005</v>
      </c>
      <c r="H49" s="13">
        <v>1.47</v>
      </c>
    </row>
    <row r="50" spans="2:8" x14ac:dyDescent="0.25">
      <c r="B50" s="11" t="s">
        <v>616</v>
      </c>
      <c r="C50" s="21" t="s">
        <v>139</v>
      </c>
      <c r="D50" s="11" t="s">
        <v>269</v>
      </c>
      <c r="E50" s="11" t="s">
        <v>617</v>
      </c>
      <c r="F50" s="13">
        <v>581639</v>
      </c>
      <c r="G50" s="13">
        <v>561.69000000000005</v>
      </c>
      <c r="H50" s="13">
        <v>1.38</v>
      </c>
    </row>
    <row r="51" spans="2:8" x14ac:dyDescent="0.25">
      <c r="B51" s="11" t="s">
        <v>2868</v>
      </c>
      <c r="C51" s="21" t="s">
        <v>139</v>
      </c>
      <c r="D51" s="11" t="s">
        <v>278</v>
      </c>
      <c r="E51" s="11" t="s">
        <v>714</v>
      </c>
      <c r="F51" s="13">
        <v>114576</v>
      </c>
      <c r="G51" s="13">
        <v>544.64</v>
      </c>
      <c r="H51" s="13">
        <v>1.34</v>
      </c>
    </row>
    <row r="52" spans="2:8" x14ac:dyDescent="0.25">
      <c r="B52" s="11" t="s">
        <v>748</v>
      </c>
      <c r="C52" s="21" t="s">
        <v>139</v>
      </c>
      <c r="D52" s="11" t="s">
        <v>254</v>
      </c>
      <c r="E52" s="11" t="s">
        <v>749</v>
      </c>
      <c r="F52" s="13">
        <v>102252</v>
      </c>
      <c r="G52" s="13">
        <v>512.44000000000005</v>
      </c>
      <c r="H52" s="13">
        <v>1.26</v>
      </c>
    </row>
    <row r="53" spans="2:8" x14ac:dyDescent="0.25">
      <c r="B53" s="11" t="s">
        <v>2803</v>
      </c>
      <c r="C53" s="21" t="s">
        <v>139</v>
      </c>
      <c r="D53" s="11" t="s">
        <v>332</v>
      </c>
      <c r="E53" s="11" t="s">
        <v>621</v>
      </c>
      <c r="F53" s="13">
        <v>28832</v>
      </c>
      <c r="G53" s="13">
        <v>509.1</v>
      </c>
      <c r="H53" s="13">
        <v>1.25</v>
      </c>
    </row>
    <row r="54" spans="2:8" x14ac:dyDescent="0.25">
      <c r="B54" s="11" t="s">
        <v>750</v>
      </c>
      <c r="C54" s="21" t="s">
        <v>139</v>
      </c>
      <c r="D54" s="11" t="s">
        <v>245</v>
      </c>
      <c r="E54" s="11" t="s">
        <v>751</v>
      </c>
      <c r="F54" s="13">
        <v>88294</v>
      </c>
      <c r="G54" s="13">
        <v>481.64</v>
      </c>
      <c r="H54" s="13">
        <v>1.19</v>
      </c>
    </row>
    <row r="55" spans="2:8" x14ac:dyDescent="0.25">
      <c r="B55" s="11" t="s">
        <v>752</v>
      </c>
      <c r="C55" s="21" t="s">
        <v>139</v>
      </c>
      <c r="D55" s="11" t="s">
        <v>355</v>
      </c>
      <c r="E55" s="11" t="s">
        <v>753</v>
      </c>
      <c r="F55" s="13">
        <v>11089</v>
      </c>
      <c r="G55" s="13">
        <v>474.77</v>
      </c>
      <c r="H55" s="13">
        <v>1.17</v>
      </c>
    </row>
    <row r="56" spans="2:8" x14ac:dyDescent="0.25">
      <c r="B56" s="11" t="s">
        <v>2888</v>
      </c>
      <c r="C56" s="21" t="s">
        <v>139</v>
      </c>
      <c r="D56" s="11" t="s">
        <v>283</v>
      </c>
      <c r="E56" s="11" t="s">
        <v>754</v>
      </c>
      <c r="F56" s="13">
        <v>5697</v>
      </c>
      <c r="G56" s="13">
        <v>472.81</v>
      </c>
      <c r="H56" s="13">
        <v>1.1599999999999999</v>
      </c>
    </row>
    <row r="57" spans="2:8" x14ac:dyDescent="0.25">
      <c r="B57" s="11" t="s">
        <v>2657</v>
      </c>
      <c r="C57" s="21" t="s">
        <v>139</v>
      </c>
      <c r="D57" s="11" t="s">
        <v>267</v>
      </c>
      <c r="E57" s="11" t="s">
        <v>268</v>
      </c>
      <c r="F57" s="13">
        <v>293</v>
      </c>
      <c r="G57" s="13">
        <v>379.32</v>
      </c>
      <c r="H57" s="13">
        <v>0.93</v>
      </c>
    </row>
    <row r="58" spans="2:8" x14ac:dyDescent="0.25">
      <c r="B58" s="11" t="s">
        <v>2782</v>
      </c>
      <c r="C58" s="21" t="s">
        <v>139</v>
      </c>
      <c r="D58" s="11" t="s">
        <v>267</v>
      </c>
      <c r="E58" s="11" t="s">
        <v>586</v>
      </c>
      <c r="F58" s="13">
        <v>32824</v>
      </c>
      <c r="G58" s="13">
        <v>358.45</v>
      </c>
      <c r="H58" s="13">
        <v>0.88</v>
      </c>
    </row>
    <row r="59" spans="2:8" x14ac:dyDescent="0.25">
      <c r="B59" s="11" t="s">
        <v>2871</v>
      </c>
      <c r="C59" s="21" t="s">
        <v>139</v>
      </c>
      <c r="D59" s="11" t="s">
        <v>271</v>
      </c>
      <c r="E59" s="11" t="s">
        <v>719</v>
      </c>
      <c r="F59" s="13">
        <v>13276</v>
      </c>
      <c r="G59" s="13">
        <v>351.95</v>
      </c>
      <c r="H59" s="13">
        <v>0.87</v>
      </c>
    </row>
    <row r="60" spans="2:8" x14ac:dyDescent="0.25">
      <c r="B60" s="11" t="s">
        <v>2889</v>
      </c>
      <c r="C60" s="21" t="s">
        <v>139</v>
      </c>
      <c r="D60" s="11" t="s">
        <v>444</v>
      </c>
      <c r="E60" s="11" t="s">
        <v>755</v>
      </c>
      <c r="F60" s="13">
        <v>7255</v>
      </c>
      <c r="G60" s="13">
        <v>300.83</v>
      </c>
      <c r="H60" s="13">
        <v>0.74</v>
      </c>
    </row>
    <row r="61" spans="2:8" x14ac:dyDescent="0.25">
      <c r="B61" s="11" t="s">
        <v>2890</v>
      </c>
      <c r="C61" s="21" t="s">
        <v>139</v>
      </c>
      <c r="D61" s="11" t="s">
        <v>325</v>
      </c>
      <c r="E61" s="11" t="s">
        <v>756</v>
      </c>
      <c r="F61" s="13">
        <v>217061</v>
      </c>
      <c r="G61" s="13">
        <v>285.72000000000003</v>
      </c>
      <c r="H61" s="13">
        <v>0.7</v>
      </c>
    </row>
    <row r="62" spans="2:8" x14ac:dyDescent="0.25">
      <c r="B62" s="11" t="s">
        <v>2846</v>
      </c>
      <c r="C62" s="21" t="s">
        <v>139</v>
      </c>
      <c r="D62" s="11" t="s">
        <v>271</v>
      </c>
      <c r="E62" s="11" t="s">
        <v>673</v>
      </c>
      <c r="F62" s="13">
        <v>18540</v>
      </c>
      <c r="G62" s="13">
        <v>209.45</v>
      </c>
      <c r="H62" s="13">
        <v>0.52</v>
      </c>
    </row>
    <row r="63" spans="2:8" x14ac:dyDescent="0.25">
      <c r="B63" s="11" t="s">
        <v>2873</v>
      </c>
      <c r="C63" s="21" t="s">
        <v>139</v>
      </c>
      <c r="D63" s="11" t="s">
        <v>271</v>
      </c>
      <c r="E63" s="11" t="s">
        <v>721</v>
      </c>
      <c r="F63" s="13">
        <v>8663</v>
      </c>
      <c r="G63" s="13">
        <v>198.14</v>
      </c>
      <c r="H63" s="13">
        <v>0.49</v>
      </c>
    </row>
    <row r="64" spans="2:8" x14ac:dyDescent="0.25">
      <c r="B64" s="11" t="s">
        <v>757</v>
      </c>
      <c r="C64" s="21" t="s">
        <v>139</v>
      </c>
      <c r="D64" s="11" t="s">
        <v>245</v>
      </c>
      <c r="E64" s="11" t="s">
        <v>758</v>
      </c>
      <c r="F64" s="13">
        <v>265103</v>
      </c>
      <c r="G64" s="13">
        <v>171.81</v>
      </c>
      <c r="H64" s="13">
        <v>0.42</v>
      </c>
    </row>
    <row r="65" spans="2:8" x14ac:dyDescent="0.25">
      <c r="B65" s="17" t="s">
        <v>151</v>
      </c>
      <c r="C65" s="25"/>
      <c r="D65" s="17"/>
      <c r="E65" s="17"/>
      <c r="F65" s="23"/>
      <c r="G65" s="23">
        <f>SUM(G12:G64)</f>
        <v>40411.189999999995</v>
      </c>
      <c r="H65" s="23">
        <f>SUM(H12:H64)</f>
        <v>99.47999999999999</v>
      </c>
    </row>
    <row r="66" spans="2:8" x14ac:dyDescent="0.25">
      <c r="B66" s="17" t="s">
        <v>152</v>
      </c>
      <c r="C66" s="25"/>
      <c r="D66" s="17"/>
      <c r="E66" s="17"/>
      <c r="F66" s="23"/>
      <c r="G66" s="23">
        <v>19.48</v>
      </c>
      <c r="H66" s="23">
        <v>0.05</v>
      </c>
    </row>
    <row r="67" spans="2:8" x14ac:dyDescent="0.25">
      <c r="B67" s="17" t="s">
        <v>153</v>
      </c>
      <c r="C67" s="25"/>
      <c r="D67" s="17"/>
      <c r="E67" s="17"/>
      <c r="F67" s="23"/>
      <c r="G67" s="23">
        <v>40430.670000000006</v>
      </c>
      <c r="H67" s="23">
        <v>99.53</v>
      </c>
    </row>
    <row r="68" spans="2:8" x14ac:dyDescent="0.25">
      <c r="B68" s="17" t="s">
        <v>226</v>
      </c>
      <c r="C68" s="25"/>
      <c r="D68" s="17"/>
      <c r="E68" s="17"/>
      <c r="F68" s="23"/>
      <c r="G68" s="23">
        <v>182.24834620999493</v>
      </c>
      <c r="H68" s="23">
        <v>0.46999999999999886</v>
      </c>
    </row>
    <row r="69" spans="2:8" x14ac:dyDescent="0.25">
      <c r="B69" s="17" t="s">
        <v>155</v>
      </c>
      <c r="C69" s="25"/>
      <c r="D69" s="17"/>
      <c r="E69" s="17"/>
      <c r="F69" s="23"/>
      <c r="G69" s="23">
        <v>40612.918346209997</v>
      </c>
      <c r="H69" s="23">
        <v>100</v>
      </c>
    </row>
    <row r="70" spans="2:8" x14ac:dyDescent="0.25">
      <c r="B70" s="11" t="s">
        <v>156</v>
      </c>
    </row>
    <row r="71" spans="2:8" x14ac:dyDescent="0.25">
      <c r="B71" s="17" t="s">
        <v>157</v>
      </c>
    </row>
    <row r="72" spans="2:8" x14ac:dyDescent="0.25">
      <c r="B72" s="17" t="s">
        <v>158</v>
      </c>
      <c r="C72" s="21" t="s">
        <v>159</v>
      </c>
    </row>
    <row r="73" spans="2:8" x14ac:dyDescent="0.25">
      <c r="B73" s="17" t="s">
        <v>162</v>
      </c>
      <c r="C73" s="21" t="s">
        <v>161</v>
      </c>
    </row>
    <row r="74" spans="2:8" x14ac:dyDescent="0.25">
      <c r="B74" s="17" t="s">
        <v>163</v>
      </c>
      <c r="C74" s="21" t="s">
        <v>161</v>
      </c>
    </row>
    <row r="75" spans="2:8" x14ac:dyDescent="0.25">
      <c r="B75" s="17" t="s">
        <v>164</v>
      </c>
      <c r="C75" s="21" t="s">
        <v>165</v>
      </c>
    </row>
    <row r="76" spans="2:8" x14ac:dyDescent="0.25">
      <c r="B76" s="17" t="s">
        <v>759</v>
      </c>
      <c r="C76" s="25"/>
    </row>
    <row r="77" spans="2:8" x14ac:dyDescent="0.25">
      <c r="B77" s="17" t="s">
        <v>760</v>
      </c>
      <c r="C77" s="25"/>
    </row>
    <row r="78" spans="2:8" x14ac:dyDescent="0.25">
      <c r="B78" s="17" t="s">
        <v>761</v>
      </c>
      <c r="C78" s="25"/>
    </row>
    <row r="79" spans="2:8" x14ac:dyDescent="0.25">
      <c r="B79" s="17" t="s">
        <v>762</v>
      </c>
      <c r="C79" s="25"/>
    </row>
    <row r="80" spans="2:8" x14ac:dyDescent="0.25">
      <c r="B80" s="17" t="s">
        <v>763</v>
      </c>
      <c r="C80" s="25"/>
    </row>
    <row r="81" spans="2:3" x14ac:dyDescent="0.25">
      <c r="B81" s="17" t="s">
        <v>764</v>
      </c>
      <c r="C81" s="25"/>
    </row>
    <row r="82" spans="2:3" x14ac:dyDescent="0.25">
      <c r="B82" s="17" t="s">
        <v>765</v>
      </c>
      <c r="C82" s="25"/>
    </row>
    <row r="83" spans="2:3" x14ac:dyDescent="0.25">
      <c r="B83" s="17" t="s">
        <v>766</v>
      </c>
      <c r="C83" s="25"/>
    </row>
    <row r="84" spans="2:3" x14ac:dyDescent="0.25">
      <c r="B84" s="17" t="s">
        <v>1550</v>
      </c>
      <c r="C84" s="25"/>
    </row>
    <row r="85" spans="2:3" x14ac:dyDescent="0.25">
      <c r="B85" s="11" t="s">
        <v>170</v>
      </c>
    </row>
    <row r="86" spans="2:3" x14ac:dyDescent="0.25">
      <c r="B86" s="11" t="s">
        <v>228</v>
      </c>
    </row>
    <row r="89" spans="2:3" x14ac:dyDescent="0.25">
      <c r="B89" s="8" t="s">
        <v>229</v>
      </c>
      <c r="C89" s="9"/>
    </row>
    <row r="90" spans="2:3" ht="30" x14ac:dyDescent="0.25">
      <c r="B90" s="8" t="s">
        <v>230</v>
      </c>
      <c r="C90" s="10" t="s">
        <v>231</v>
      </c>
    </row>
    <row r="91" spans="2:3" x14ac:dyDescent="0.25">
      <c r="B91" s="3" t="s">
        <v>232</v>
      </c>
      <c r="C91" s="4"/>
    </row>
    <row r="92" spans="2:3" x14ac:dyDescent="0.25">
      <c r="B92" s="3" t="s">
        <v>233</v>
      </c>
      <c r="C92" s="4"/>
    </row>
    <row r="93" spans="2:3" x14ac:dyDescent="0.25">
      <c r="B93" s="3" t="s">
        <v>234</v>
      </c>
      <c r="C93" s="4"/>
    </row>
    <row r="94" spans="2:3" x14ac:dyDescent="0.25">
      <c r="B94" s="3" t="s">
        <v>235</v>
      </c>
      <c r="C94" s="4"/>
    </row>
    <row r="95" spans="2:3" x14ac:dyDescent="0.25">
      <c r="B95" s="3" t="s">
        <v>236</v>
      </c>
      <c r="C95" s="4"/>
    </row>
    <row r="96" spans="2:3" x14ac:dyDescent="0.25">
      <c r="B96" s="3" t="s">
        <v>237</v>
      </c>
      <c r="C96" s="4"/>
    </row>
    <row r="97" spans="2:7" x14ac:dyDescent="0.25">
      <c r="B97" s="8" t="s">
        <v>238</v>
      </c>
      <c r="C97" s="9"/>
    </row>
    <row r="99" spans="2:7" x14ac:dyDescent="0.25">
      <c r="B99" s="3" t="s">
        <v>171</v>
      </c>
      <c r="C99" s="4"/>
      <c r="D99" s="3"/>
    </row>
    <row r="100" spans="2:7" ht="30" x14ac:dyDescent="0.25">
      <c r="B100" s="6" t="s">
        <v>172</v>
      </c>
      <c r="C100" s="5" t="s">
        <v>173</v>
      </c>
      <c r="D100" s="6" t="s">
        <v>174</v>
      </c>
    </row>
    <row r="101" spans="2:7" x14ac:dyDescent="0.25">
      <c r="B101" s="3" t="s">
        <v>161</v>
      </c>
      <c r="C101" s="4" t="s">
        <v>161</v>
      </c>
      <c r="D101" s="3" t="s">
        <v>161</v>
      </c>
    </row>
    <row r="103" spans="2:7" x14ac:dyDescent="0.25">
      <c r="B103" s="8" t="s">
        <v>175</v>
      </c>
      <c r="C103" s="33">
        <v>45473</v>
      </c>
      <c r="D103" s="3"/>
      <c r="E103" s="26"/>
      <c r="F103" s="32"/>
    </row>
    <row r="104" spans="2:7" x14ac:dyDescent="0.25">
      <c r="B104" s="8" t="s">
        <v>176</v>
      </c>
      <c r="C104" s="9" t="s">
        <v>177</v>
      </c>
      <c r="D104" s="8" t="s">
        <v>178</v>
      </c>
      <c r="E104" s="27" t="s">
        <v>179</v>
      </c>
      <c r="F104" s="24" t="s">
        <v>180</v>
      </c>
      <c r="G104" s="23"/>
    </row>
    <row r="105" spans="2:7" x14ac:dyDescent="0.25">
      <c r="B105" s="30" t="s">
        <v>161</v>
      </c>
      <c r="C105" s="31" t="s">
        <v>161</v>
      </c>
      <c r="D105" s="30" t="s">
        <v>161</v>
      </c>
      <c r="E105" s="29" t="s">
        <v>161</v>
      </c>
      <c r="F105" s="28" t="s">
        <v>161</v>
      </c>
    </row>
    <row r="108" spans="2:7" x14ac:dyDescent="0.25">
      <c r="B108" s="17" t="s">
        <v>181</v>
      </c>
    </row>
    <row r="109" spans="2:7" x14ac:dyDescent="0.25">
      <c r="B109" s="17"/>
    </row>
    <row r="110" spans="2:7" x14ac:dyDescent="0.25">
      <c r="B110" s="17" t="s">
        <v>182</v>
      </c>
    </row>
    <row r="111" spans="2:7" x14ac:dyDescent="0.25">
      <c r="B111" s="8" t="s">
        <v>183</v>
      </c>
      <c r="C111" s="9" t="s">
        <v>184</v>
      </c>
      <c r="D111" s="17"/>
    </row>
    <row r="112" spans="2:7" x14ac:dyDescent="0.25">
      <c r="B112" s="3" t="s">
        <v>161</v>
      </c>
      <c r="C112" s="4" t="s">
        <v>161</v>
      </c>
    </row>
    <row r="114" spans="2:7" x14ac:dyDescent="0.25">
      <c r="B114" s="8" t="s">
        <v>185</v>
      </c>
      <c r="C114" s="9" t="s">
        <v>184</v>
      </c>
    </row>
    <row r="115" spans="2:7" x14ac:dyDescent="0.25">
      <c r="B115" s="3" t="s">
        <v>161</v>
      </c>
      <c r="C115" s="4" t="s">
        <v>161</v>
      </c>
    </row>
    <row r="117" spans="2:7" x14ac:dyDescent="0.25">
      <c r="B117" s="8" t="s">
        <v>161</v>
      </c>
      <c r="C117" s="9" t="s">
        <v>161</v>
      </c>
    </row>
    <row r="118" spans="2:7" x14ac:dyDescent="0.25">
      <c r="B118" s="3" t="s">
        <v>161</v>
      </c>
      <c r="C118" s="4" t="s">
        <v>161</v>
      </c>
    </row>
    <row r="120" spans="2:7" x14ac:dyDescent="0.25">
      <c r="B120" s="27" t="s">
        <v>186</v>
      </c>
      <c r="C120" s="9" t="s">
        <v>187</v>
      </c>
    </row>
    <row r="121" spans="2:7" x14ac:dyDescent="0.25">
      <c r="B121" s="26" t="s">
        <v>161</v>
      </c>
      <c r="C121" s="4" t="s">
        <v>161</v>
      </c>
    </row>
    <row r="123" spans="2:7" x14ac:dyDescent="0.25">
      <c r="B123" s="8" t="s">
        <v>188</v>
      </c>
      <c r="C123" s="9" t="s">
        <v>161</v>
      </c>
    </row>
    <row r="125" spans="2:7" x14ac:dyDescent="0.25">
      <c r="B125" s="8" t="s">
        <v>189</v>
      </c>
      <c r="C125" s="33">
        <v>45473</v>
      </c>
      <c r="D125" s="3"/>
      <c r="E125" s="26"/>
      <c r="F125" s="32"/>
    </row>
    <row r="126" spans="2:7" x14ac:dyDescent="0.25">
      <c r="B126" s="8" t="s">
        <v>176</v>
      </c>
      <c r="C126" s="9" t="s">
        <v>177</v>
      </c>
      <c r="D126" s="8" t="s">
        <v>178</v>
      </c>
      <c r="E126" s="27" t="s">
        <v>179</v>
      </c>
      <c r="F126" s="24" t="s">
        <v>180</v>
      </c>
      <c r="G126" s="23"/>
    </row>
    <row r="127" spans="2:7" x14ac:dyDescent="0.25">
      <c r="B127" s="30" t="s">
        <v>161</v>
      </c>
      <c r="C127" s="31" t="s">
        <v>161</v>
      </c>
      <c r="D127" s="30" t="s">
        <v>161</v>
      </c>
      <c r="E127" s="29" t="s">
        <v>161</v>
      </c>
      <c r="F127" s="28" t="s">
        <v>161</v>
      </c>
    </row>
    <row r="128" spans="2:7" x14ac:dyDescent="0.25">
      <c r="B128" s="17" t="s">
        <v>181</v>
      </c>
    </row>
    <row r="129" spans="2:4" x14ac:dyDescent="0.25">
      <c r="B129" s="17"/>
    </row>
    <row r="130" spans="2:4" x14ac:dyDescent="0.25">
      <c r="B130" s="17" t="s">
        <v>182</v>
      </c>
    </row>
    <row r="131" spans="2:4" x14ac:dyDescent="0.25">
      <c r="B131" s="8" t="s">
        <v>183</v>
      </c>
      <c r="C131" s="9" t="s">
        <v>184</v>
      </c>
      <c r="D131" s="17"/>
    </row>
    <row r="132" spans="2:4" x14ac:dyDescent="0.25">
      <c r="B132" s="3" t="s">
        <v>161</v>
      </c>
      <c r="C132" s="4" t="s">
        <v>161</v>
      </c>
    </row>
    <row r="134" spans="2:4" x14ac:dyDescent="0.25">
      <c r="B134" s="8" t="s">
        <v>185</v>
      </c>
      <c r="C134" s="9" t="s">
        <v>184</v>
      </c>
    </row>
    <row r="135" spans="2:4" x14ac:dyDescent="0.25">
      <c r="B135" s="3" t="s">
        <v>161</v>
      </c>
      <c r="C135" s="4" t="s">
        <v>161</v>
      </c>
    </row>
    <row r="137" spans="2:4" x14ac:dyDescent="0.25">
      <c r="B137" s="8" t="s">
        <v>161</v>
      </c>
      <c r="C137" s="9" t="s">
        <v>161</v>
      </c>
    </row>
    <row r="138" spans="2:4" x14ac:dyDescent="0.25">
      <c r="B138" s="3" t="s">
        <v>161</v>
      </c>
      <c r="C138" s="4" t="s">
        <v>161</v>
      </c>
    </row>
    <row r="140" spans="2:4" x14ac:dyDescent="0.25">
      <c r="B140" s="27" t="s">
        <v>186</v>
      </c>
      <c r="C140" s="9" t="s">
        <v>187</v>
      </c>
    </row>
    <row r="141" spans="2:4" x14ac:dyDescent="0.25">
      <c r="B141" s="26" t="s">
        <v>161</v>
      </c>
      <c r="C141" s="4" t="s">
        <v>161</v>
      </c>
    </row>
    <row r="143" spans="2:4" x14ac:dyDescent="0.25">
      <c r="B143" s="8" t="s">
        <v>188</v>
      </c>
      <c r="C143" s="9" t="s">
        <v>161</v>
      </c>
    </row>
    <row r="146" spans="2:80" x14ac:dyDescent="0.25">
      <c r="B146" s="17" t="s">
        <v>190</v>
      </c>
    </row>
    <row r="148" spans="2:80" x14ac:dyDescent="0.25">
      <c r="B148" s="8" t="s">
        <v>176</v>
      </c>
      <c r="C148" s="9" t="s">
        <v>191</v>
      </c>
      <c r="D148" s="8" t="s">
        <v>192</v>
      </c>
      <c r="E148" s="8" t="s">
        <v>193</v>
      </c>
      <c r="F148" s="23"/>
    </row>
    <row r="149" spans="2:80" x14ac:dyDescent="0.25">
      <c r="B149" s="3" t="s">
        <v>161</v>
      </c>
      <c r="C149" s="4" t="s">
        <v>161</v>
      </c>
      <c r="D149" s="3" t="s">
        <v>161</v>
      </c>
      <c r="E149" s="3" t="s">
        <v>161</v>
      </c>
    </row>
    <row r="152" spans="2:80" x14ac:dyDescent="0.25">
      <c r="B152" s="17" t="s">
        <v>194</v>
      </c>
      <c r="C152" s="25" t="s">
        <v>161</v>
      </c>
      <c r="D152" s="17"/>
      <c r="E152" s="17"/>
      <c r="F152" s="23"/>
      <c r="G152" s="23"/>
      <c r="H152" s="23"/>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row>
    <row r="154" spans="2:80" x14ac:dyDescent="0.25">
      <c r="B154" s="17" t="s">
        <v>195</v>
      </c>
    </row>
    <row r="156" spans="2:80" x14ac:dyDescent="0.25">
      <c r="B156" s="8" t="s">
        <v>196</v>
      </c>
      <c r="C156" s="9" t="s">
        <v>184</v>
      </c>
      <c r="D156" s="17"/>
    </row>
    <row r="157" spans="2:80" x14ac:dyDescent="0.25">
      <c r="B157" s="3" t="s">
        <v>161</v>
      </c>
      <c r="C157" s="4" t="s">
        <v>161</v>
      </c>
    </row>
    <row r="160" spans="2:80" x14ac:dyDescent="0.25">
      <c r="B160" s="8" t="s">
        <v>197</v>
      </c>
      <c r="C160" s="9" t="s">
        <v>198</v>
      </c>
      <c r="D160" s="17"/>
    </row>
    <row r="161" spans="2:80" x14ac:dyDescent="0.25">
      <c r="B161" s="3" t="s">
        <v>161</v>
      </c>
      <c r="C161" s="4" t="s">
        <v>161</v>
      </c>
    </row>
    <row r="164" spans="2:80" x14ac:dyDescent="0.25">
      <c r="B164" s="17" t="s">
        <v>199</v>
      </c>
    </row>
    <row r="167" spans="2:80" x14ac:dyDescent="0.25">
      <c r="B167" s="17" t="s">
        <v>200</v>
      </c>
    </row>
    <row r="169" spans="2:80" x14ac:dyDescent="0.25">
      <c r="B169" s="8" t="s">
        <v>176</v>
      </c>
      <c r="C169" s="9" t="s">
        <v>201</v>
      </c>
      <c r="D169" s="8" t="s">
        <v>191</v>
      </c>
      <c r="E169" s="8" t="s">
        <v>192</v>
      </c>
      <c r="F169" s="24" t="s">
        <v>193</v>
      </c>
      <c r="G169" s="23"/>
    </row>
    <row r="170" spans="2:80" x14ac:dyDescent="0.25">
      <c r="B170" s="3" t="s">
        <v>161</v>
      </c>
      <c r="C170" s="4" t="s">
        <v>161</v>
      </c>
      <c r="D170" s="3" t="s">
        <v>161</v>
      </c>
      <c r="E170" s="3" t="s">
        <v>161</v>
      </c>
      <c r="F170" s="22" t="s">
        <v>161</v>
      </c>
    </row>
    <row r="173" spans="2:80" x14ac:dyDescent="0.25">
      <c r="B173" s="17" t="s">
        <v>194</v>
      </c>
      <c r="C173" s="25" t="s">
        <v>161</v>
      </c>
      <c r="D173" s="17"/>
      <c r="E173" s="17"/>
      <c r="F173" s="23"/>
      <c r="G173" s="23"/>
      <c r="H173" s="23"/>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row>
    <row r="175" spans="2:80" x14ac:dyDescent="0.25">
      <c r="B175" s="17" t="s">
        <v>195</v>
      </c>
    </row>
    <row r="177" spans="2:7" x14ac:dyDescent="0.25">
      <c r="B177" s="8" t="s">
        <v>196</v>
      </c>
      <c r="C177" s="9" t="s">
        <v>184</v>
      </c>
      <c r="D177" s="17"/>
    </row>
    <row r="178" spans="2:7" x14ac:dyDescent="0.25">
      <c r="B178" s="3" t="s">
        <v>161</v>
      </c>
      <c r="C178" s="4" t="s">
        <v>161</v>
      </c>
    </row>
    <row r="181" spans="2:7" x14ac:dyDescent="0.25">
      <c r="B181" s="8" t="s">
        <v>197</v>
      </c>
      <c r="C181" s="9" t="s">
        <v>198</v>
      </c>
      <c r="D181" s="17"/>
    </row>
    <row r="182" spans="2:7" x14ac:dyDescent="0.25">
      <c r="B182" s="3" t="s">
        <v>161</v>
      </c>
      <c r="C182" s="4" t="s">
        <v>161</v>
      </c>
    </row>
    <row r="185" spans="2:7" x14ac:dyDescent="0.25">
      <c r="B185" s="17" t="s">
        <v>199</v>
      </c>
    </row>
    <row r="188" spans="2:7" x14ac:dyDescent="0.25">
      <c r="B188" s="17" t="s">
        <v>202</v>
      </c>
    </row>
    <row r="189" spans="2:7" x14ac:dyDescent="0.25">
      <c r="B189" s="8" t="s">
        <v>176</v>
      </c>
      <c r="C189" s="9" t="s">
        <v>203</v>
      </c>
      <c r="D189" s="8" t="s">
        <v>204</v>
      </c>
      <c r="E189" s="8" t="s">
        <v>205</v>
      </c>
      <c r="F189" s="24" t="s">
        <v>206</v>
      </c>
      <c r="G189" s="23"/>
    </row>
    <row r="190" spans="2:7" x14ac:dyDescent="0.25">
      <c r="B190" s="3" t="s">
        <v>161</v>
      </c>
      <c r="C190" s="4" t="s">
        <v>161</v>
      </c>
      <c r="D190" s="3" t="s">
        <v>161</v>
      </c>
      <c r="E190" s="3" t="s">
        <v>161</v>
      </c>
      <c r="F190" s="22" t="s">
        <v>161</v>
      </c>
    </row>
    <row r="191" spans="2:7" x14ac:dyDescent="0.25">
      <c r="B191" s="11" t="s">
        <v>207</v>
      </c>
    </row>
  </sheetData>
  <mergeCells count="3">
    <mergeCell ref="B1:E1"/>
    <mergeCell ref="C3:C7"/>
    <mergeCell ref="D3:D7"/>
  </mergeCells>
  <hyperlinks>
    <hyperlink ref="A1" location="Index!A1" display="Index" xr:uid="{BB3E1CC7-E6AB-4432-8048-9D1385859C1D}"/>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BB0C4-A88B-4CEC-8756-191D2B308475}">
  <sheetPr codeName="Sheet45"/>
  <dimension ref="A1:CB165"/>
  <sheetViews>
    <sheetView workbookViewId="0">
      <selection sqref="A1:XFD1048576"/>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ustomWidth="1"/>
    <col min="9" max="16384" width="9.140625" style="11"/>
  </cols>
  <sheetData>
    <row r="1" spans="1:9" x14ac:dyDescent="0.25">
      <c r="A1" s="45" t="s">
        <v>0</v>
      </c>
      <c r="B1" s="197" t="s">
        <v>89</v>
      </c>
      <c r="C1" s="197"/>
      <c r="D1" s="197"/>
      <c r="E1" s="197"/>
    </row>
    <row r="3" spans="1:9" ht="15" customHeight="1" x14ac:dyDescent="0.25">
      <c r="B3" s="1" t="s">
        <v>767</v>
      </c>
      <c r="C3" s="198"/>
      <c r="D3" s="199"/>
    </row>
    <row r="4" spans="1:9" ht="15" customHeight="1" x14ac:dyDescent="0.25">
      <c r="B4" s="7" t="s">
        <v>768</v>
      </c>
      <c r="C4" s="198"/>
      <c r="D4" s="199"/>
    </row>
    <row r="5" spans="1:9" ht="15" customHeight="1" x14ac:dyDescent="0.25">
      <c r="B5" s="7" t="s">
        <v>127</v>
      </c>
      <c r="C5" s="198"/>
      <c r="D5" s="199"/>
    </row>
    <row r="6" spans="1:9" ht="15" customHeight="1" x14ac:dyDescent="0.25">
      <c r="B6" s="7" t="s">
        <v>704</v>
      </c>
      <c r="C6" s="198"/>
      <c r="D6" s="199"/>
    </row>
    <row r="7" spans="1:9" ht="30" customHeight="1" x14ac:dyDescent="0.25">
      <c r="B7" s="2" t="s">
        <v>769</v>
      </c>
      <c r="C7" s="198"/>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2891</v>
      </c>
      <c r="C15" s="21" t="s">
        <v>139</v>
      </c>
      <c r="D15" s="11" t="s">
        <v>288</v>
      </c>
      <c r="E15" s="11" t="s">
        <v>770</v>
      </c>
      <c r="F15" s="13">
        <v>11053</v>
      </c>
      <c r="G15" s="13">
        <v>750.04</v>
      </c>
      <c r="H15" s="13">
        <v>8.58</v>
      </c>
    </row>
    <row r="16" spans="1:9" x14ac:dyDescent="0.25">
      <c r="B16" s="11" t="s">
        <v>2725</v>
      </c>
      <c r="C16" s="21" t="s">
        <v>139</v>
      </c>
      <c r="D16" s="11" t="s">
        <v>312</v>
      </c>
      <c r="E16" s="11" t="s">
        <v>414</v>
      </c>
      <c r="F16" s="13">
        <v>46887</v>
      </c>
      <c r="G16" s="13">
        <v>677.07</v>
      </c>
      <c r="H16" s="13">
        <v>7.75</v>
      </c>
    </row>
    <row r="17" spans="2:8" x14ac:dyDescent="0.25">
      <c r="B17" s="11" t="s">
        <v>2149</v>
      </c>
      <c r="C17" s="21" t="s">
        <v>139</v>
      </c>
      <c r="D17" s="11" t="s">
        <v>288</v>
      </c>
      <c r="E17" s="11" t="s">
        <v>324</v>
      </c>
      <c r="F17" s="13">
        <v>332721</v>
      </c>
      <c r="G17" s="13">
        <v>667.31</v>
      </c>
      <c r="H17" s="13">
        <v>7.63</v>
      </c>
    </row>
    <row r="18" spans="2:8" x14ac:dyDescent="0.25">
      <c r="B18" s="11" t="s">
        <v>2129</v>
      </c>
      <c r="C18" s="21" t="s">
        <v>139</v>
      </c>
      <c r="D18" s="11" t="s">
        <v>456</v>
      </c>
      <c r="E18" s="11" t="s">
        <v>457</v>
      </c>
      <c r="F18" s="13">
        <v>46525</v>
      </c>
      <c r="G18" s="13">
        <v>650.07000000000005</v>
      </c>
      <c r="H18" s="13">
        <v>7.44</v>
      </c>
    </row>
    <row r="19" spans="2:8" x14ac:dyDescent="0.25">
      <c r="B19" s="11" t="s">
        <v>2648</v>
      </c>
      <c r="C19" s="21" t="s">
        <v>139</v>
      </c>
      <c r="D19" s="11" t="s">
        <v>140</v>
      </c>
      <c r="E19" s="11" t="s">
        <v>141</v>
      </c>
      <c r="F19" s="13">
        <v>38410</v>
      </c>
      <c r="G19" s="13">
        <v>601.79</v>
      </c>
      <c r="H19" s="13">
        <v>6.88</v>
      </c>
    </row>
    <row r="20" spans="2:8" x14ac:dyDescent="0.25">
      <c r="B20" s="11" t="s">
        <v>2146</v>
      </c>
      <c r="C20" s="21" t="s">
        <v>139</v>
      </c>
      <c r="D20" s="11" t="s">
        <v>140</v>
      </c>
      <c r="E20" s="11" t="s">
        <v>142</v>
      </c>
      <c r="F20" s="13">
        <v>14805</v>
      </c>
      <c r="G20" s="13">
        <v>578.01</v>
      </c>
      <c r="H20" s="13">
        <v>6.61</v>
      </c>
    </row>
    <row r="21" spans="2:8" x14ac:dyDescent="0.25">
      <c r="B21" s="11" t="s">
        <v>2781</v>
      </c>
      <c r="C21" s="21" t="s">
        <v>139</v>
      </c>
      <c r="D21" s="11" t="s">
        <v>312</v>
      </c>
      <c r="E21" s="11" t="s">
        <v>585</v>
      </c>
      <c r="F21" s="13">
        <v>3170847</v>
      </c>
      <c r="G21" s="13">
        <v>567.26</v>
      </c>
      <c r="H21" s="13">
        <v>6.49</v>
      </c>
    </row>
    <row r="22" spans="2:8" x14ac:dyDescent="0.25">
      <c r="B22" s="11" t="s">
        <v>2731</v>
      </c>
      <c r="C22" s="21" t="s">
        <v>139</v>
      </c>
      <c r="D22" s="11" t="s">
        <v>140</v>
      </c>
      <c r="E22" s="11" t="s">
        <v>424</v>
      </c>
      <c r="F22" s="13">
        <v>37146</v>
      </c>
      <c r="G22" s="13">
        <v>542.17999999999995</v>
      </c>
      <c r="H22" s="13">
        <v>6.2</v>
      </c>
    </row>
    <row r="23" spans="2:8" x14ac:dyDescent="0.25">
      <c r="B23" s="11" t="s">
        <v>2892</v>
      </c>
      <c r="C23" s="21" t="s">
        <v>139</v>
      </c>
      <c r="D23" s="11" t="s">
        <v>320</v>
      </c>
      <c r="E23" s="11" t="s">
        <v>771</v>
      </c>
      <c r="F23" s="13">
        <v>46739</v>
      </c>
      <c r="G23" s="13">
        <v>462.37</v>
      </c>
      <c r="H23" s="13">
        <v>5.29</v>
      </c>
    </row>
    <row r="24" spans="2:8" x14ac:dyDescent="0.25">
      <c r="B24" s="11" t="s">
        <v>2736</v>
      </c>
      <c r="C24" s="21" t="s">
        <v>139</v>
      </c>
      <c r="D24" s="11" t="s">
        <v>140</v>
      </c>
      <c r="E24" s="11" t="s">
        <v>432</v>
      </c>
      <c r="F24" s="13">
        <v>30402</v>
      </c>
      <c r="G24" s="13">
        <v>434.86</v>
      </c>
      <c r="H24" s="13">
        <v>4.97</v>
      </c>
    </row>
    <row r="25" spans="2:8" x14ac:dyDescent="0.25">
      <c r="B25" s="11" t="s">
        <v>591</v>
      </c>
      <c r="C25" s="21" t="s">
        <v>139</v>
      </c>
      <c r="D25" s="11" t="s">
        <v>288</v>
      </c>
      <c r="E25" s="11" t="s">
        <v>592</v>
      </c>
      <c r="F25" s="13">
        <v>210688</v>
      </c>
      <c r="G25" s="13">
        <v>371.74</v>
      </c>
      <c r="H25" s="13">
        <v>4.25</v>
      </c>
    </row>
    <row r="26" spans="2:8" x14ac:dyDescent="0.25">
      <c r="B26" s="11" t="s">
        <v>2674</v>
      </c>
      <c r="C26" s="21" t="s">
        <v>139</v>
      </c>
      <c r="D26" s="11" t="s">
        <v>140</v>
      </c>
      <c r="E26" s="11" t="s">
        <v>307</v>
      </c>
      <c r="F26" s="13">
        <v>67590</v>
      </c>
      <c r="G26" s="13">
        <v>347.99</v>
      </c>
      <c r="H26" s="13">
        <v>3.98</v>
      </c>
    </row>
    <row r="27" spans="2:8" x14ac:dyDescent="0.25">
      <c r="B27" s="11" t="s">
        <v>2802</v>
      </c>
      <c r="C27" s="21" t="s">
        <v>139</v>
      </c>
      <c r="D27" s="11" t="s">
        <v>312</v>
      </c>
      <c r="E27" s="11" t="s">
        <v>620</v>
      </c>
      <c r="F27" s="13">
        <v>17966</v>
      </c>
      <c r="G27" s="13">
        <v>333.17</v>
      </c>
      <c r="H27" s="13">
        <v>3.81</v>
      </c>
    </row>
    <row r="28" spans="2:8" x14ac:dyDescent="0.25">
      <c r="B28" s="11" t="s">
        <v>2893</v>
      </c>
      <c r="C28" s="21" t="s">
        <v>139</v>
      </c>
      <c r="D28" s="11" t="s">
        <v>140</v>
      </c>
      <c r="E28" s="11" t="s">
        <v>143</v>
      </c>
      <c r="F28" s="13">
        <v>4376</v>
      </c>
      <c r="G28" s="13">
        <v>235.65</v>
      </c>
      <c r="H28" s="13">
        <v>2.7</v>
      </c>
    </row>
    <row r="29" spans="2:8" x14ac:dyDescent="0.25">
      <c r="B29" s="11" t="s">
        <v>2656</v>
      </c>
      <c r="C29" s="21" t="s">
        <v>139</v>
      </c>
      <c r="D29" s="11" t="s">
        <v>140</v>
      </c>
      <c r="E29" s="11" t="s">
        <v>264</v>
      </c>
      <c r="F29" s="13">
        <v>4916</v>
      </c>
      <c r="G29" s="13">
        <v>208.51</v>
      </c>
      <c r="H29" s="13">
        <v>2.39</v>
      </c>
    </row>
    <row r="30" spans="2:8" x14ac:dyDescent="0.25">
      <c r="B30" s="11" t="s">
        <v>2894</v>
      </c>
      <c r="C30" s="21" t="s">
        <v>139</v>
      </c>
      <c r="D30" s="11" t="s">
        <v>456</v>
      </c>
      <c r="E30" s="11" t="s">
        <v>772</v>
      </c>
      <c r="F30" s="13">
        <v>44759</v>
      </c>
      <c r="G30" s="13">
        <v>179.82</v>
      </c>
      <c r="H30" s="13">
        <v>2.06</v>
      </c>
    </row>
    <row r="31" spans="2:8" x14ac:dyDescent="0.25">
      <c r="B31" s="11" t="s">
        <v>2895</v>
      </c>
      <c r="C31" s="21" t="s">
        <v>139</v>
      </c>
      <c r="D31" s="11" t="s">
        <v>140</v>
      </c>
      <c r="E31" s="11" t="s">
        <v>773</v>
      </c>
      <c r="F31" s="13">
        <v>2918</v>
      </c>
      <c r="G31" s="13">
        <v>159.29</v>
      </c>
      <c r="H31" s="13">
        <v>1.82</v>
      </c>
    </row>
    <row r="32" spans="2:8" x14ac:dyDescent="0.25">
      <c r="B32" s="11" t="s">
        <v>2896</v>
      </c>
      <c r="C32" s="21" t="s">
        <v>139</v>
      </c>
      <c r="D32" s="11" t="s">
        <v>140</v>
      </c>
      <c r="E32" s="11" t="s">
        <v>774</v>
      </c>
      <c r="F32" s="13">
        <v>7706</v>
      </c>
      <c r="G32" s="13">
        <v>125.97</v>
      </c>
      <c r="H32" s="13">
        <v>1.44</v>
      </c>
    </row>
    <row r="33" spans="2:8" x14ac:dyDescent="0.25">
      <c r="B33" s="11" t="s">
        <v>2897</v>
      </c>
      <c r="C33" s="21" t="s">
        <v>139</v>
      </c>
      <c r="D33" s="11" t="s">
        <v>288</v>
      </c>
      <c r="E33" s="11" t="s">
        <v>775</v>
      </c>
      <c r="F33" s="13">
        <v>4588</v>
      </c>
      <c r="G33" s="13">
        <v>123</v>
      </c>
      <c r="H33" s="13">
        <v>1.41</v>
      </c>
    </row>
    <row r="34" spans="2:8" x14ac:dyDescent="0.25">
      <c r="B34" s="11" t="s">
        <v>2787</v>
      </c>
      <c r="C34" s="21" t="s">
        <v>139</v>
      </c>
      <c r="D34" s="11" t="s">
        <v>140</v>
      </c>
      <c r="E34" s="11" t="s">
        <v>593</v>
      </c>
      <c r="F34" s="13">
        <v>1661</v>
      </c>
      <c r="G34" s="13">
        <v>116.29</v>
      </c>
      <c r="H34" s="13">
        <v>1.33</v>
      </c>
    </row>
    <row r="35" spans="2:8" x14ac:dyDescent="0.25">
      <c r="B35" s="11" t="s">
        <v>2883</v>
      </c>
      <c r="C35" s="21" t="s">
        <v>139</v>
      </c>
      <c r="D35" s="11" t="s">
        <v>140</v>
      </c>
      <c r="E35" s="11" t="s">
        <v>741</v>
      </c>
      <c r="F35" s="13">
        <v>1116</v>
      </c>
      <c r="G35" s="13">
        <v>110.29</v>
      </c>
      <c r="H35" s="13">
        <v>1.26</v>
      </c>
    </row>
    <row r="36" spans="2:8" x14ac:dyDescent="0.25">
      <c r="B36" s="11" t="s">
        <v>2898</v>
      </c>
      <c r="C36" s="21" t="s">
        <v>139</v>
      </c>
      <c r="D36" s="11" t="s">
        <v>140</v>
      </c>
      <c r="E36" s="11" t="s">
        <v>776</v>
      </c>
      <c r="F36" s="13">
        <v>3958</v>
      </c>
      <c r="G36" s="13">
        <v>97.23</v>
      </c>
      <c r="H36" s="13">
        <v>1.1100000000000001</v>
      </c>
    </row>
    <row r="37" spans="2:8" x14ac:dyDescent="0.25">
      <c r="B37" s="11" t="s">
        <v>2123</v>
      </c>
      <c r="C37" s="21" t="s">
        <v>139</v>
      </c>
      <c r="D37" s="11" t="s">
        <v>474</v>
      </c>
      <c r="E37" s="11" t="s">
        <v>475</v>
      </c>
      <c r="F37" s="13">
        <v>4010</v>
      </c>
      <c r="G37" s="13">
        <v>73.66</v>
      </c>
      <c r="H37" s="13">
        <v>0.84</v>
      </c>
    </row>
    <row r="38" spans="2:8" x14ac:dyDescent="0.25">
      <c r="B38" s="11" t="s">
        <v>2899</v>
      </c>
      <c r="C38" s="21" t="s">
        <v>139</v>
      </c>
      <c r="D38" s="11" t="s">
        <v>474</v>
      </c>
      <c r="E38" s="11" t="s">
        <v>777</v>
      </c>
      <c r="F38" s="13">
        <v>1294</v>
      </c>
      <c r="G38" s="13">
        <v>63.52</v>
      </c>
      <c r="H38" s="13">
        <v>0.73</v>
      </c>
    </row>
    <row r="39" spans="2:8" x14ac:dyDescent="0.25">
      <c r="B39" s="11" t="s">
        <v>2742</v>
      </c>
      <c r="C39" s="21" t="s">
        <v>139</v>
      </c>
      <c r="D39" s="11" t="s">
        <v>140</v>
      </c>
      <c r="E39" s="11" t="s">
        <v>482</v>
      </c>
      <c r="F39" s="13">
        <v>9208</v>
      </c>
      <c r="G39" s="13">
        <v>54.55</v>
      </c>
      <c r="H39" s="13">
        <v>0.62</v>
      </c>
    </row>
    <row r="40" spans="2:8" x14ac:dyDescent="0.25">
      <c r="B40" s="11" t="s">
        <v>2900</v>
      </c>
      <c r="C40" s="21" t="s">
        <v>139</v>
      </c>
      <c r="D40" s="11" t="s">
        <v>140</v>
      </c>
      <c r="E40" s="11" t="s">
        <v>778</v>
      </c>
      <c r="F40" s="13">
        <v>7751</v>
      </c>
      <c r="G40" s="13">
        <v>53.51</v>
      </c>
      <c r="H40" s="13">
        <v>0.61</v>
      </c>
    </row>
    <row r="41" spans="2:8" x14ac:dyDescent="0.25">
      <c r="B41" s="11" t="s">
        <v>2901</v>
      </c>
      <c r="C41" s="21" t="s">
        <v>139</v>
      </c>
      <c r="D41" s="11" t="s">
        <v>140</v>
      </c>
      <c r="E41" s="11" t="s">
        <v>779</v>
      </c>
      <c r="F41" s="13">
        <v>4238</v>
      </c>
      <c r="G41" s="13">
        <v>45.27</v>
      </c>
      <c r="H41" s="13">
        <v>0.52</v>
      </c>
    </row>
    <row r="42" spans="2:8" x14ac:dyDescent="0.25">
      <c r="B42" s="11" t="s">
        <v>2902</v>
      </c>
      <c r="C42" s="21" t="s">
        <v>139</v>
      </c>
      <c r="D42" s="11" t="s">
        <v>474</v>
      </c>
      <c r="E42" s="11" t="s">
        <v>780</v>
      </c>
      <c r="F42" s="13">
        <v>2539</v>
      </c>
      <c r="G42" s="13">
        <v>34.119999999999997</v>
      </c>
      <c r="H42" s="13">
        <v>0.39</v>
      </c>
    </row>
    <row r="43" spans="2:8" x14ac:dyDescent="0.25">
      <c r="B43" s="11" t="s">
        <v>2903</v>
      </c>
      <c r="C43" s="21" t="s">
        <v>139</v>
      </c>
      <c r="D43" s="11" t="s">
        <v>140</v>
      </c>
      <c r="E43" s="11" t="s">
        <v>781</v>
      </c>
      <c r="F43" s="13">
        <v>3397</v>
      </c>
      <c r="G43" s="13">
        <v>31.99</v>
      </c>
      <c r="H43" s="13">
        <v>0.37</v>
      </c>
    </row>
    <row r="44" spans="2:8" x14ac:dyDescent="0.25">
      <c r="B44" s="11" t="s">
        <v>2904</v>
      </c>
      <c r="C44" s="21" t="s">
        <v>139</v>
      </c>
      <c r="D44" s="11" t="s">
        <v>140</v>
      </c>
      <c r="E44" s="11" t="s">
        <v>782</v>
      </c>
      <c r="F44" s="13">
        <v>3411</v>
      </c>
      <c r="G44" s="13">
        <v>27.88</v>
      </c>
      <c r="H44" s="13">
        <v>0.32</v>
      </c>
    </row>
    <row r="45" spans="2:8" x14ac:dyDescent="0.25">
      <c r="B45" s="17" t="s">
        <v>151</v>
      </c>
      <c r="C45" s="25"/>
      <c r="D45" s="17"/>
      <c r="E45" s="17"/>
      <c r="F45" s="23"/>
      <c r="G45" s="23">
        <f>SUM(G12:G44)</f>
        <v>8724.41</v>
      </c>
      <c r="H45" s="23">
        <f>SUM(H12:H44)</f>
        <v>99.800000000000011</v>
      </c>
    </row>
    <row r="46" spans="2:8" x14ac:dyDescent="0.25">
      <c r="B46" s="17" t="s">
        <v>153</v>
      </c>
      <c r="C46" s="25"/>
      <c r="D46" s="17"/>
      <c r="E46" s="17"/>
      <c r="F46" s="23"/>
      <c r="G46" s="23">
        <v>8724.41</v>
      </c>
      <c r="H46" s="23">
        <v>99.8</v>
      </c>
    </row>
    <row r="47" spans="2:8" x14ac:dyDescent="0.25">
      <c r="B47" s="17" t="s">
        <v>226</v>
      </c>
      <c r="C47" s="25"/>
      <c r="D47" s="17"/>
      <c r="E47" s="17"/>
      <c r="F47" s="23"/>
      <c r="G47" s="23">
        <v>16.401384599999801</v>
      </c>
      <c r="H47" s="23">
        <v>0.20000000000000284</v>
      </c>
    </row>
    <row r="48" spans="2:8" x14ac:dyDescent="0.25">
      <c r="B48" s="17" t="s">
        <v>155</v>
      </c>
      <c r="C48" s="25"/>
      <c r="D48" s="17"/>
      <c r="E48" s="17"/>
      <c r="F48" s="23"/>
      <c r="G48" s="23">
        <v>8740.8113845999997</v>
      </c>
      <c r="H48" s="23">
        <v>100</v>
      </c>
    </row>
    <row r="49" spans="2:3" x14ac:dyDescent="0.25">
      <c r="B49" s="11" t="s">
        <v>156</v>
      </c>
    </row>
    <row r="50" spans="2:3" x14ac:dyDescent="0.25">
      <c r="B50" s="17" t="s">
        <v>157</v>
      </c>
    </row>
    <row r="51" spans="2:3" x14ac:dyDescent="0.25">
      <c r="B51" s="17" t="s">
        <v>158</v>
      </c>
      <c r="C51" s="21" t="s">
        <v>159</v>
      </c>
    </row>
    <row r="52" spans="2:3" x14ac:dyDescent="0.25">
      <c r="B52" s="17" t="s">
        <v>162</v>
      </c>
      <c r="C52" s="21" t="s">
        <v>161</v>
      </c>
    </row>
    <row r="53" spans="2:3" x14ac:dyDescent="0.25">
      <c r="B53" s="17" t="s">
        <v>163</v>
      </c>
      <c r="C53" s="21" t="s">
        <v>161</v>
      </c>
    </row>
    <row r="54" spans="2:3" x14ac:dyDescent="0.25">
      <c r="B54" s="17" t="s">
        <v>164</v>
      </c>
      <c r="C54" s="21" t="s">
        <v>165</v>
      </c>
    </row>
    <row r="55" spans="2:3" x14ac:dyDescent="0.25">
      <c r="B55" s="17" t="s">
        <v>783</v>
      </c>
      <c r="C55" s="25"/>
    </row>
    <row r="56" spans="2:3" x14ac:dyDescent="0.25">
      <c r="B56" s="17" t="s">
        <v>784</v>
      </c>
      <c r="C56" s="25"/>
    </row>
    <row r="57" spans="2:3" x14ac:dyDescent="0.25">
      <c r="B57" s="17" t="s">
        <v>1551</v>
      </c>
      <c r="C57" s="25"/>
    </row>
    <row r="58" spans="2:3" x14ac:dyDescent="0.25">
      <c r="B58" s="11" t="s">
        <v>170</v>
      </c>
    </row>
    <row r="59" spans="2:3" x14ac:dyDescent="0.25">
      <c r="B59" s="11" t="s">
        <v>228</v>
      </c>
    </row>
    <row r="62" spans="2:3" x14ac:dyDescent="0.25">
      <c r="B62" s="8" t="s">
        <v>229</v>
      </c>
      <c r="C62" s="9"/>
    </row>
    <row r="63" spans="2:3" ht="30" x14ac:dyDescent="0.25">
      <c r="B63" s="8" t="s">
        <v>230</v>
      </c>
      <c r="C63" s="10" t="s">
        <v>231</v>
      </c>
    </row>
    <row r="64" spans="2:3" x14ac:dyDescent="0.25">
      <c r="B64" s="3" t="s">
        <v>232</v>
      </c>
      <c r="C64" s="4"/>
    </row>
    <row r="65" spans="2:7" x14ac:dyDescent="0.25">
      <c r="B65" s="3" t="s">
        <v>233</v>
      </c>
      <c r="C65" s="4"/>
    </row>
    <row r="66" spans="2:7" x14ac:dyDescent="0.25">
      <c r="B66" s="3" t="s">
        <v>234</v>
      </c>
      <c r="C66" s="4"/>
    </row>
    <row r="67" spans="2:7" x14ac:dyDescent="0.25">
      <c r="B67" s="3" t="s">
        <v>235</v>
      </c>
      <c r="C67" s="4"/>
    </row>
    <row r="68" spans="2:7" x14ac:dyDescent="0.25">
      <c r="B68" s="3" t="s">
        <v>236</v>
      </c>
      <c r="C68" s="4"/>
    </row>
    <row r="69" spans="2:7" x14ac:dyDescent="0.25">
      <c r="B69" s="3" t="s">
        <v>237</v>
      </c>
      <c r="C69" s="4"/>
    </row>
    <row r="70" spans="2:7" x14ac:dyDescent="0.25">
      <c r="B70" s="8" t="s">
        <v>238</v>
      </c>
      <c r="C70" s="9"/>
    </row>
    <row r="72" spans="2:7" x14ac:dyDescent="0.25">
      <c r="B72" s="3" t="s">
        <v>171</v>
      </c>
      <c r="C72" s="4"/>
      <c r="D72" s="3"/>
    </row>
    <row r="73" spans="2:7" ht="30" x14ac:dyDescent="0.25">
      <c r="B73" s="6" t="s">
        <v>172</v>
      </c>
      <c r="C73" s="5" t="s">
        <v>173</v>
      </c>
      <c r="D73" s="6" t="s">
        <v>174</v>
      </c>
    </row>
    <row r="74" spans="2:7" x14ac:dyDescent="0.25">
      <c r="B74" s="3" t="s">
        <v>1296</v>
      </c>
      <c r="C74" s="19">
        <f>102417.89/10000000</f>
        <v>1.0241788999999999E-2</v>
      </c>
      <c r="D74" s="20">
        <v>0</v>
      </c>
    </row>
    <row r="75" spans="2:7" x14ac:dyDescent="0.25">
      <c r="B75" s="3" t="s">
        <v>87</v>
      </c>
      <c r="C75" s="19">
        <f>383655155.05/10000000</f>
        <v>38.365515505000005</v>
      </c>
      <c r="D75" s="12">
        <v>70.760000000000005</v>
      </c>
    </row>
    <row r="77" spans="2:7" x14ac:dyDescent="0.25">
      <c r="B77" s="8" t="s">
        <v>175</v>
      </c>
      <c r="C77" s="33">
        <v>45473</v>
      </c>
      <c r="D77" s="3"/>
      <c r="E77" s="26"/>
      <c r="F77" s="32"/>
    </row>
    <row r="78" spans="2:7" x14ac:dyDescent="0.25">
      <c r="B78" s="8" t="s">
        <v>176</v>
      </c>
      <c r="C78" s="9" t="s">
        <v>177</v>
      </c>
      <c r="D78" s="8" t="s">
        <v>178</v>
      </c>
      <c r="E78" s="27" t="s">
        <v>179</v>
      </c>
      <c r="F78" s="24" t="s">
        <v>180</v>
      </c>
      <c r="G78" s="23"/>
    </row>
    <row r="79" spans="2:7" x14ac:dyDescent="0.25">
      <c r="B79" s="30" t="s">
        <v>161</v>
      </c>
      <c r="C79" s="31" t="s">
        <v>161</v>
      </c>
      <c r="D79" s="30" t="s">
        <v>161</v>
      </c>
      <c r="E79" s="29" t="s">
        <v>161</v>
      </c>
      <c r="F79" s="28" t="s">
        <v>161</v>
      </c>
    </row>
    <row r="82" spans="2:4" x14ac:dyDescent="0.25">
      <c r="B82" s="17" t="s">
        <v>181</v>
      </c>
    </row>
    <row r="83" spans="2:4" x14ac:dyDescent="0.25">
      <c r="B83" s="17"/>
    </row>
    <row r="84" spans="2:4" x14ac:dyDescent="0.25">
      <c r="B84" s="17" t="s">
        <v>182</v>
      </c>
    </row>
    <row r="85" spans="2:4" x14ac:dyDescent="0.25">
      <c r="B85" s="8" t="s">
        <v>183</v>
      </c>
      <c r="C85" s="9" t="s">
        <v>184</v>
      </c>
      <c r="D85" s="17"/>
    </row>
    <row r="86" spans="2:4" x14ac:dyDescent="0.25">
      <c r="B86" s="3" t="s">
        <v>161</v>
      </c>
      <c r="C86" s="4" t="s">
        <v>161</v>
      </c>
    </row>
    <row r="88" spans="2:4" x14ac:dyDescent="0.25">
      <c r="B88" s="8" t="s">
        <v>185</v>
      </c>
      <c r="C88" s="9" t="s">
        <v>184</v>
      </c>
    </row>
    <row r="89" spans="2:4" x14ac:dyDescent="0.25">
      <c r="B89" s="3" t="s">
        <v>161</v>
      </c>
      <c r="C89" s="4" t="s">
        <v>161</v>
      </c>
    </row>
    <row r="91" spans="2:4" x14ac:dyDescent="0.25">
      <c r="B91" s="8" t="s">
        <v>161</v>
      </c>
      <c r="C91" s="9" t="s">
        <v>161</v>
      </c>
    </row>
    <row r="92" spans="2:4" x14ac:dyDescent="0.25">
      <c r="B92" s="3" t="s">
        <v>161</v>
      </c>
      <c r="C92" s="4" t="s">
        <v>161</v>
      </c>
    </row>
    <row r="94" spans="2:4" x14ac:dyDescent="0.25">
      <c r="B94" s="27" t="s">
        <v>186</v>
      </c>
      <c r="C94" s="9" t="s">
        <v>187</v>
      </c>
    </row>
    <row r="95" spans="2:4" x14ac:dyDescent="0.25">
      <c r="B95" s="26" t="s">
        <v>161</v>
      </c>
      <c r="C95" s="4" t="s">
        <v>161</v>
      </c>
    </row>
    <row r="97" spans="2:7" x14ac:dyDescent="0.25">
      <c r="B97" s="8" t="s">
        <v>188</v>
      </c>
      <c r="C97" s="9" t="s">
        <v>161</v>
      </c>
    </row>
    <row r="99" spans="2:7" x14ac:dyDescent="0.25">
      <c r="B99" s="8" t="s">
        <v>189</v>
      </c>
      <c r="C99" s="33">
        <v>45473</v>
      </c>
      <c r="D99" s="3"/>
      <c r="E99" s="26"/>
      <c r="F99" s="32"/>
    </row>
    <row r="100" spans="2:7" x14ac:dyDescent="0.25">
      <c r="B100" s="8" t="s">
        <v>176</v>
      </c>
      <c r="C100" s="9" t="s">
        <v>177</v>
      </c>
      <c r="D100" s="8" t="s">
        <v>178</v>
      </c>
      <c r="E100" s="27" t="s">
        <v>179</v>
      </c>
      <c r="F100" s="24" t="s">
        <v>180</v>
      </c>
      <c r="G100" s="23"/>
    </row>
    <row r="101" spans="2:7" x14ac:dyDescent="0.25">
      <c r="B101" s="30" t="s">
        <v>161</v>
      </c>
      <c r="C101" s="31" t="s">
        <v>161</v>
      </c>
      <c r="D101" s="30" t="s">
        <v>161</v>
      </c>
      <c r="E101" s="29" t="s">
        <v>161</v>
      </c>
      <c r="F101" s="28" t="s">
        <v>161</v>
      </c>
    </row>
    <row r="102" spans="2:7" x14ac:dyDescent="0.25">
      <c r="B102" s="17" t="s">
        <v>181</v>
      </c>
    </row>
    <row r="103" spans="2:7" x14ac:dyDescent="0.25">
      <c r="B103" s="17"/>
    </row>
    <row r="104" spans="2:7" x14ac:dyDescent="0.25">
      <c r="B104" s="17" t="s">
        <v>182</v>
      </c>
    </row>
    <row r="105" spans="2:7" x14ac:dyDescent="0.25">
      <c r="B105" s="8" t="s">
        <v>183</v>
      </c>
      <c r="C105" s="9" t="s">
        <v>184</v>
      </c>
      <c r="D105" s="17"/>
    </row>
    <row r="106" spans="2:7" x14ac:dyDescent="0.25">
      <c r="B106" s="3" t="s">
        <v>161</v>
      </c>
      <c r="C106" s="4" t="s">
        <v>161</v>
      </c>
    </row>
    <row r="108" spans="2:7" x14ac:dyDescent="0.25">
      <c r="B108" s="8" t="s">
        <v>185</v>
      </c>
      <c r="C108" s="9" t="s">
        <v>184</v>
      </c>
    </row>
    <row r="109" spans="2:7" x14ac:dyDescent="0.25">
      <c r="B109" s="3" t="s">
        <v>161</v>
      </c>
      <c r="C109" s="4" t="s">
        <v>161</v>
      </c>
    </row>
    <row r="111" spans="2:7" x14ac:dyDescent="0.25">
      <c r="B111" s="8" t="s">
        <v>161</v>
      </c>
      <c r="C111" s="9" t="s">
        <v>161</v>
      </c>
    </row>
    <row r="112" spans="2:7" x14ac:dyDescent="0.25">
      <c r="B112" s="3" t="s">
        <v>161</v>
      </c>
      <c r="C112" s="4" t="s">
        <v>161</v>
      </c>
    </row>
    <row r="114" spans="2:80" x14ac:dyDescent="0.25">
      <c r="B114" s="27" t="s">
        <v>186</v>
      </c>
      <c r="C114" s="9" t="s">
        <v>187</v>
      </c>
    </row>
    <row r="115" spans="2:80" x14ac:dyDescent="0.25">
      <c r="B115" s="26" t="s">
        <v>161</v>
      </c>
      <c r="C115" s="4" t="s">
        <v>161</v>
      </c>
    </row>
    <row r="117" spans="2:80" x14ac:dyDescent="0.25">
      <c r="B117" s="8" t="s">
        <v>188</v>
      </c>
      <c r="C117" s="9" t="s">
        <v>161</v>
      </c>
    </row>
    <row r="120" spans="2:80" x14ac:dyDescent="0.25">
      <c r="B120" s="17" t="s">
        <v>190</v>
      </c>
    </row>
    <row r="122" spans="2:80" x14ac:dyDescent="0.25">
      <c r="B122" s="8" t="s">
        <v>176</v>
      </c>
      <c r="C122" s="9" t="s">
        <v>191</v>
      </c>
      <c r="D122" s="8" t="s">
        <v>192</v>
      </c>
      <c r="E122" s="8" t="s">
        <v>193</v>
      </c>
      <c r="F122" s="23"/>
    </row>
    <row r="123" spans="2:80" x14ac:dyDescent="0.25">
      <c r="B123" s="3" t="s">
        <v>161</v>
      </c>
      <c r="C123" s="4" t="s">
        <v>161</v>
      </c>
      <c r="D123" s="3" t="s">
        <v>161</v>
      </c>
      <c r="E123" s="3" t="s">
        <v>161</v>
      </c>
    </row>
    <row r="126" spans="2:80" x14ac:dyDescent="0.25">
      <c r="B126" s="17" t="s">
        <v>194</v>
      </c>
      <c r="C126" s="25" t="s">
        <v>161</v>
      </c>
      <c r="D126" s="17"/>
      <c r="E126" s="17"/>
      <c r="F126" s="23"/>
      <c r="G126" s="23"/>
      <c r="H126" s="23"/>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row>
    <row r="128" spans="2:80" x14ac:dyDescent="0.25">
      <c r="B128" s="17" t="s">
        <v>195</v>
      </c>
    </row>
    <row r="130" spans="2:7" x14ac:dyDescent="0.25">
      <c r="B130" s="8" t="s">
        <v>196</v>
      </c>
      <c r="C130" s="9" t="s">
        <v>184</v>
      </c>
      <c r="D130" s="17"/>
    </row>
    <row r="131" spans="2:7" x14ac:dyDescent="0.25">
      <c r="B131" s="3" t="s">
        <v>161</v>
      </c>
      <c r="C131" s="4" t="s">
        <v>161</v>
      </c>
    </row>
    <row r="134" spans="2:7" x14ac:dyDescent="0.25">
      <c r="B134" s="8" t="s">
        <v>197</v>
      </c>
      <c r="C134" s="9" t="s">
        <v>198</v>
      </c>
      <c r="D134" s="17"/>
    </row>
    <row r="135" spans="2:7" x14ac:dyDescent="0.25">
      <c r="B135" s="3" t="s">
        <v>161</v>
      </c>
      <c r="C135" s="4" t="s">
        <v>161</v>
      </c>
    </row>
    <row r="138" spans="2:7" x14ac:dyDescent="0.25">
      <c r="B138" s="17" t="s">
        <v>199</v>
      </c>
    </row>
    <row r="141" spans="2:7" x14ac:dyDescent="0.25">
      <c r="B141" s="17" t="s">
        <v>200</v>
      </c>
    </row>
    <row r="143" spans="2:7" x14ac:dyDescent="0.25">
      <c r="B143" s="8" t="s">
        <v>176</v>
      </c>
      <c r="C143" s="9" t="s">
        <v>201</v>
      </c>
      <c r="D143" s="8" t="s">
        <v>191</v>
      </c>
      <c r="E143" s="8" t="s">
        <v>192</v>
      </c>
      <c r="F143" s="24" t="s">
        <v>193</v>
      </c>
      <c r="G143" s="23"/>
    </row>
    <row r="144" spans="2:7" x14ac:dyDescent="0.25">
      <c r="B144" s="3" t="s">
        <v>161</v>
      </c>
      <c r="C144" s="4" t="s">
        <v>161</v>
      </c>
      <c r="D144" s="3" t="s">
        <v>161</v>
      </c>
      <c r="E144" s="3" t="s">
        <v>161</v>
      </c>
      <c r="F144" s="22" t="s">
        <v>161</v>
      </c>
    </row>
    <row r="147" spans="2:80" x14ac:dyDescent="0.25">
      <c r="B147" s="17" t="s">
        <v>194</v>
      </c>
      <c r="C147" s="25" t="s">
        <v>161</v>
      </c>
      <c r="D147" s="17"/>
      <c r="E147" s="17"/>
      <c r="F147" s="23"/>
      <c r="G147" s="23"/>
      <c r="H147" s="23"/>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c r="BV147" s="17"/>
      <c r="BW147" s="17"/>
      <c r="BX147" s="17"/>
      <c r="BY147" s="17"/>
      <c r="BZ147" s="17"/>
      <c r="CA147" s="17"/>
      <c r="CB147" s="17"/>
    </row>
    <row r="149" spans="2:80" x14ac:dyDescent="0.25">
      <c r="B149" s="17" t="s">
        <v>195</v>
      </c>
    </row>
    <row r="151" spans="2:80" x14ac:dyDescent="0.25">
      <c r="B151" s="8" t="s">
        <v>196</v>
      </c>
      <c r="C151" s="9" t="s">
        <v>184</v>
      </c>
      <c r="D151" s="17"/>
    </row>
    <row r="152" spans="2:80" x14ac:dyDescent="0.25">
      <c r="B152" s="3" t="s">
        <v>161</v>
      </c>
      <c r="C152" s="4" t="s">
        <v>161</v>
      </c>
    </row>
    <row r="155" spans="2:80" x14ac:dyDescent="0.25">
      <c r="B155" s="8" t="s">
        <v>197</v>
      </c>
      <c r="C155" s="9" t="s">
        <v>198</v>
      </c>
      <c r="D155" s="17"/>
    </row>
    <row r="156" spans="2:80" x14ac:dyDescent="0.25">
      <c r="B156" s="3" t="s">
        <v>161</v>
      </c>
      <c r="C156" s="4" t="s">
        <v>161</v>
      </c>
    </row>
    <row r="159" spans="2:80" x14ac:dyDescent="0.25">
      <c r="B159" s="17" t="s">
        <v>199</v>
      </c>
    </row>
    <row r="162" spans="2:7" x14ac:dyDescent="0.25">
      <c r="B162" s="17" t="s">
        <v>202</v>
      </c>
    </row>
    <row r="163" spans="2:7" x14ac:dyDescent="0.25">
      <c r="B163" s="8" t="s">
        <v>176</v>
      </c>
      <c r="C163" s="9" t="s">
        <v>203</v>
      </c>
      <c r="D163" s="8" t="s">
        <v>204</v>
      </c>
      <c r="E163" s="8" t="s">
        <v>205</v>
      </c>
      <c r="F163" s="24" t="s">
        <v>206</v>
      </c>
      <c r="G163" s="23"/>
    </row>
    <row r="164" spans="2:7" x14ac:dyDescent="0.25">
      <c r="B164" s="3" t="s">
        <v>161</v>
      </c>
      <c r="C164" s="4" t="s">
        <v>161</v>
      </c>
      <c r="D164" s="3" t="s">
        <v>161</v>
      </c>
      <c r="E164" s="3" t="s">
        <v>161</v>
      </c>
      <c r="F164" s="22" t="s">
        <v>161</v>
      </c>
    </row>
    <row r="165" spans="2:7" x14ac:dyDescent="0.25">
      <c r="B165" s="11" t="s">
        <v>207</v>
      </c>
    </row>
  </sheetData>
  <mergeCells count="3">
    <mergeCell ref="B1:E1"/>
    <mergeCell ref="C3:C7"/>
    <mergeCell ref="D3:D7"/>
  </mergeCells>
  <hyperlinks>
    <hyperlink ref="A1" location="Index!A1" display="Index" xr:uid="{6B91ABDE-9043-4562-A322-9B51AE4FB438}"/>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FB730-0522-4A37-9E3B-D0783C506555}">
  <sheetPr codeName="Sheet44"/>
  <dimension ref="A1:CB140"/>
  <sheetViews>
    <sheetView workbookViewId="0">
      <selection sqref="A1:XFD1048576"/>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7.5703125" style="13" bestFit="1" customWidth="1"/>
    <col min="8" max="8" width="6.5703125" style="13" bestFit="1" customWidth="1"/>
    <col min="9" max="16384" width="9.140625" style="11"/>
  </cols>
  <sheetData>
    <row r="1" spans="1:9" x14ac:dyDescent="0.25">
      <c r="A1" s="45" t="s">
        <v>0</v>
      </c>
      <c r="B1" s="197" t="s">
        <v>87</v>
      </c>
      <c r="C1" s="197"/>
      <c r="D1" s="197"/>
      <c r="E1" s="197"/>
    </row>
    <row r="3" spans="1:9" ht="15" customHeight="1" x14ac:dyDescent="0.25">
      <c r="B3" s="1" t="s">
        <v>785</v>
      </c>
      <c r="C3" s="198"/>
      <c r="D3" s="199"/>
    </row>
    <row r="4" spans="1:9" ht="30" customHeight="1" x14ac:dyDescent="0.25">
      <c r="B4" s="7" t="s">
        <v>786</v>
      </c>
      <c r="C4" s="198"/>
      <c r="D4" s="199"/>
    </row>
    <row r="5" spans="1:9" ht="15" customHeight="1" x14ac:dyDescent="0.25">
      <c r="B5" s="7" t="s">
        <v>127</v>
      </c>
      <c r="C5" s="198"/>
      <c r="D5" s="199"/>
    </row>
    <row r="6" spans="1:9" ht="15" customHeight="1" x14ac:dyDescent="0.25">
      <c r="B6" s="7" t="s">
        <v>704</v>
      </c>
      <c r="C6" s="198"/>
      <c r="D6" s="199"/>
    </row>
    <row r="7" spans="1:9" ht="15" customHeight="1" x14ac:dyDescent="0.25">
      <c r="B7" s="2" t="s">
        <v>787</v>
      </c>
      <c r="C7" s="198"/>
      <c r="D7" s="199"/>
    </row>
    <row r="8" spans="1:9" ht="30" customHeight="1" x14ac:dyDescent="0.25">
      <c r="B8" s="2" t="s">
        <v>130</v>
      </c>
      <c r="C8" s="14" t="s">
        <v>131</v>
      </c>
      <c r="D8" s="14" t="s">
        <v>132</v>
      </c>
    </row>
    <row r="10" spans="1:9" x14ac:dyDescent="0.25">
      <c r="B10" s="11" t="s">
        <v>144</v>
      </c>
    </row>
    <row r="11" spans="1:9" x14ac:dyDescent="0.25">
      <c r="B11" s="37" t="s">
        <v>133</v>
      </c>
      <c r="C11" s="38" t="s">
        <v>134</v>
      </c>
      <c r="D11" s="37" t="s">
        <v>135</v>
      </c>
      <c r="E11" s="37" t="s">
        <v>136</v>
      </c>
      <c r="F11" s="36" t="s">
        <v>145</v>
      </c>
      <c r="G11" s="36" t="s">
        <v>146</v>
      </c>
      <c r="H11" s="36" t="s">
        <v>147</v>
      </c>
      <c r="I11" s="17" t="s">
        <v>148</v>
      </c>
    </row>
    <row r="12" spans="1:9" x14ac:dyDescent="0.25">
      <c r="B12" s="17" t="s">
        <v>788</v>
      </c>
    </row>
    <row r="13" spans="1:9" x14ac:dyDescent="0.25">
      <c r="B13" s="11" t="s">
        <v>89</v>
      </c>
      <c r="C13" s="21" t="s">
        <v>139</v>
      </c>
      <c r="D13" s="11" t="s">
        <v>789</v>
      </c>
      <c r="E13" s="11" t="s">
        <v>790</v>
      </c>
      <c r="F13" s="13">
        <v>6148573</v>
      </c>
      <c r="G13" s="13">
        <v>5263.18</v>
      </c>
      <c r="H13" s="13">
        <v>97.07</v>
      </c>
    </row>
    <row r="14" spans="1:9" x14ac:dyDescent="0.25">
      <c r="B14" s="17" t="s">
        <v>151</v>
      </c>
      <c r="C14" s="25"/>
      <c r="D14" s="17"/>
      <c r="E14" s="17"/>
      <c r="F14" s="23"/>
      <c r="G14" s="23">
        <f>SUM(G12:G13)</f>
        <v>5263.18</v>
      </c>
      <c r="H14" s="23">
        <f>SUM(H12:H13)</f>
        <v>97.07</v>
      </c>
    </row>
    <row r="15" spans="1:9" x14ac:dyDescent="0.25">
      <c r="B15" s="17" t="s">
        <v>152</v>
      </c>
      <c r="C15" s="25"/>
      <c r="D15" s="17"/>
      <c r="E15" s="17"/>
      <c r="F15" s="23"/>
      <c r="G15" s="23">
        <v>160.93</v>
      </c>
      <c r="H15" s="23">
        <v>2.97</v>
      </c>
    </row>
    <row r="16" spans="1:9" x14ac:dyDescent="0.25">
      <c r="B16" s="17" t="s">
        <v>153</v>
      </c>
      <c r="C16" s="25"/>
      <c r="D16" s="17"/>
      <c r="E16" s="17"/>
      <c r="F16" s="23"/>
      <c r="G16" s="23">
        <v>5424.1100000000006</v>
      </c>
      <c r="H16" s="23">
        <v>100.04</v>
      </c>
    </row>
    <row r="17" spans="2:8" x14ac:dyDescent="0.25">
      <c r="B17" s="17" t="s">
        <v>154</v>
      </c>
      <c r="C17" s="25"/>
      <c r="D17" s="17"/>
      <c r="E17" s="17"/>
      <c r="F17" s="23"/>
      <c r="G17" s="23">
        <v>-2.0619687000004774</v>
      </c>
      <c r="H17" s="23">
        <v>-4.0000000000006253E-2</v>
      </c>
    </row>
    <row r="18" spans="2:8" x14ac:dyDescent="0.25">
      <c r="B18" s="17" t="s">
        <v>155</v>
      </c>
      <c r="C18" s="25"/>
      <c r="D18" s="17"/>
      <c r="E18" s="17"/>
      <c r="F18" s="23"/>
      <c r="G18" s="23">
        <v>5422.0480312999998</v>
      </c>
      <c r="H18" s="23">
        <v>100</v>
      </c>
    </row>
    <row r="19" spans="2:8" x14ac:dyDescent="0.25">
      <c r="B19" s="11" t="s">
        <v>156</v>
      </c>
    </row>
    <row r="20" spans="2:8" x14ac:dyDescent="0.25">
      <c r="B20" s="17" t="s">
        <v>157</v>
      </c>
    </row>
    <row r="21" spans="2:8" x14ac:dyDescent="0.25">
      <c r="B21" s="17" t="s">
        <v>158</v>
      </c>
      <c r="C21" s="21" t="s">
        <v>159</v>
      </c>
    </row>
    <row r="22" spans="2:8" x14ac:dyDescent="0.25">
      <c r="B22" s="17" t="s">
        <v>162</v>
      </c>
      <c r="C22" s="21" t="s">
        <v>161</v>
      </c>
    </row>
    <row r="23" spans="2:8" x14ac:dyDescent="0.25">
      <c r="B23" s="17" t="s">
        <v>163</v>
      </c>
      <c r="C23" s="21" t="s">
        <v>161</v>
      </c>
    </row>
    <row r="24" spans="2:8" x14ac:dyDescent="0.25">
      <c r="B24" s="17" t="s">
        <v>164</v>
      </c>
      <c r="C24" s="21" t="s">
        <v>165</v>
      </c>
    </row>
    <row r="25" spans="2:8" x14ac:dyDescent="0.25">
      <c r="B25" s="17" t="s">
        <v>791</v>
      </c>
      <c r="C25" s="25"/>
    </row>
    <row r="26" spans="2:8" x14ac:dyDescent="0.25">
      <c r="B26" s="17" t="s">
        <v>792</v>
      </c>
      <c r="C26" s="25"/>
    </row>
    <row r="27" spans="2:8" x14ac:dyDescent="0.25">
      <c r="B27" s="17" t="s">
        <v>793</v>
      </c>
      <c r="C27" s="25"/>
    </row>
    <row r="28" spans="2:8" x14ac:dyDescent="0.25">
      <c r="B28" s="17" t="s">
        <v>794</v>
      </c>
      <c r="C28" s="25"/>
    </row>
    <row r="29" spans="2:8" x14ac:dyDescent="0.25">
      <c r="B29" s="17" t="s">
        <v>795</v>
      </c>
      <c r="C29" s="25"/>
    </row>
    <row r="30" spans="2:8" x14ac:dyDescent="0.25">
      <c r="B30" s="17" t="s">
        <v>796</v>
      </c>
      <c r="C30" s="25"/>
    </row>
    <row r="31" spans="2:8" x14ac:dyDescent="0.25">
      <c r="B31" s="17" t="s">
        <v>797</v>
      </c>
      <c r="C31" s="25"/>
    </row>
    <row r="32" spans="2:8" x14ac:dyDescent="0.25">
      <c r="B32" s="17" t="s">
        <v>798</v>
      </c>
      <c r="C32" s="25"/>
    </row>
    <row r="33" spans="2:4" x14ac:dyDescent="0.25">
      <c r="B33" s="17" t="s">
        <v>1552</v>
      </c>
      <c r="C33" s="25"/>
    </row>
    <row r="34" spans="2:4" x14ac:dyDescent="0.25">
      <c r="B34" s="11" t="s">
        <v>170</v>
      </c>
    </row>
    <row r="35" spans="2:4" x14ac:dyDescent="0.25">
      <c r="B35" s="11" t="s">
        <v>228</v>
      </c>
    </row>
    <row r="38" spans="2:4" x14ac:dyDescent="0.25">
      <c r="B38" s="8" t="s">
        <v>229</v>
      </c>
      <c r="C38" s="9"/>
    </row>
    <row r="39" spans="2:4" ht="30" x14ac:dyDescent="0.25">
      <c r="B39" s="8" t="s">
        <v>230</v>
      </c>
      <c r="C39" s="10" t="s">
        <v>231</v>
      </c>
    </row>
    <row r="40" spans="2:4" x14ac:dyDescent="0.25">
      <c r="B40" s="3" t="s">
        <v>232</v>
      </c>
      <c r="C40" s="4"/>
    </row>
    <row r="41" spans="2:4" x14ac:dyDescent="0.25">
      <c r="B41" s="3" t="s">
        <v>233</v>
      </c>
      <c r="C41" s="4"/>
    </row>
    <row r="42" spans="2:4" x14ac:dyDescent="0.25">
      <c r="B42" s="3" t="s">
        <v>234</v>
      </c>
      <c r="C42" s="4"/>
    </row>
    <row r="43" spans="2:4" x14ac:dyDescent="0.25">
      <c r="B43" s="3" t="s">
        <v>235</v>
      </c>
      <c r="C43" s="4"/>
    </row>
    <row r="44" spans="2:4" x14ac:dyDescent="0.25">
      <c r="B44" s="3" t="s">
        <v>236</v>
      </c>
      <c r="C44" s="4"/>
    </row>
    <row r="45" spans="2:4" x14ac:dyDescent="0.25">
      <c r="B45" s="3" t="s">
        <v>237</v>
      </c>
      <c r="C45" s="4"/>
    </row>
    <row r="46" spans="2:4" x14ac:dyDescent="0.25">
      <c r="B46" s="8" t="s">
        <v>238</v>
      </c>
      <c r="C46" s="9"/>
    </row>
    <row r="48" spans="2:4" x14ac:dyDescent="0.25">
      <c r="B48" s="3" t="s">
        <v>171</v>
      </c>
      <c r="C48" s="4"/>
      <c r="D48" s="3"/>
    </row>
    <row r="49" spans="2:7" ht="30" x14ac:dyDescent="0.25">
      <c r="B49" s="6" t="s">
        <v>172</v>
      </c>
      <c r="C49" s="5" t="s">
        <v>173</v>
      </c>
      <c r="D49" s="6" t="s">
        <v>174</v>
      </c>
    </row>
    <row r="50" spans="2:7" x14ac:dyDescent="0.25">
      <c r="B50" s="3" t="s">
        <v>161</v>
      </c>
      <c r="C50" s="4" t="s">
        <v>161</v>
      </c>
      <c r="D50" s="3" t="s">
        <v>161</v>
      </c>
    </row>
    <row r="52" spans="2:7" x14ac:dyDescent="0.25">
      <c r="B52" s="8" t="s">
        <v>175</v>
      </c>
      <c r="C52" s="33">
        <v>45473</v>
      </c>
      <c r="D52" s="3"/>
      <c r="E52" s="26"/>
      <c r="F52" s="32"/>
    </row>
    <row r="53" spans="2:7" x14ac:dyDescent="0.25">
      <c r="B53" s="8" t="s">
        <v>176</v>
      </c>
      <c r="C53" s="9" t="s">
        <v>177</v>
      </c>
      <c r="D53" s="8" t="s">
        <v>178</v>
      </c>
      <c r="E53" s="27" t="s">
        <v>179</v>
      </c>
      <c r="F53" s="24" t="s">
        <v>180</v>
      </c>
      <c r="G53" s="23"/>
    </row>
    <row r="54" spans="2:7" x14ac:dyDescent="0.25">
      <c r="B54" s="30" t="s">
        <v>161</v>
      </c>
      <c r="C54" s="31" t="s">
        <v>161</v>
      </c>
      <c r="D54" s="30" t="s">
        <v>161</v>
      </c>
      <c r="E54" s="29" t="s">
        <v>161</v>
      </c>
      <c r="F54" s="28" t="s">
        <v>161</v>
      </c>
    </row>
    <row r="57" spans="2:7" x14ac:dyDescent="0.25">
      <c r="B57" s="17" t="s">
        <v>181</v>
      </c>
    </row>
    <row r="58" spans="2:7" x14ac:dyDescent="0.25">
      <c r="B58" s="17"/>
    </row>
    <row r="59" spans="2:7" x14ac:dyDescent="0.25">
      <c r="B59" s="17" t="s">
        <v>182</v>
      </c>
    </row>
    <row r="60" spans="2:7" x14ac:dyDescent="0.25">
      <c r="B60" s="8" t="s">
        <v>183</v>
      </c>
      <c r="C60" s="9" t="s">
        <v>184</v>
      </c>
      <c r="D60" s="17"/>
    </row>
    <row r="61" spans="2:7" x14ac:dyDescent="0.25">
      <c r="B61" s="3" t="s">
        <v>161</v>
      </c>
      <c r="C61" s="4" t="s">
        <v>161</v>
      </c>
    </row>
    <row r="63" spans="2:7" x14ac:dyDescent="0.25">
      <c r="B63" s="8" t="s">
        <v>185</v>
      </c>
      <c r="C63" s="9" t="s">
        <v>184</v>
      </c>
    </row>
    <row r="64" spans="2:7" x14ac:dyDescent="0.25">
      <c r="B64" s="3" t="s">
        <v>161</v>
      </c>
      <c r="C64" s="4" t="s">
        <v>161</v>
      </c>
    </row>
    <row r="66" spans="2:7" x14ac:dyDescent="0.25">
      <c r="B66" s="8" t="s">
        <v>161</v>
      </c>
      <c r="C66" s="9" t="s">
        <v>161</v>
      </c>
    </row>
    <row r="67" spans="2:7" x14ac:dyDescent="0.25">
      <c r="B67" s="3" t="s">
        <v>161</v>
      </c>
      <c r="C67" s="4" t="s">
        <v>161</v>
      </c>
    </row>
    <row r="69" spans="2:7" x14ac:dyDescent="0.25">
      <c r="B69" s="27" t="s">
        <v>186</v>
      </c>
      <c r="C69" s="9" t="s">
        <v>187</v>
      </c>
    </row>
    <row r="70" spans="2:7" x14ac:dyDescent="0.25">
      <c r="B70" s="26" t="s">
        <v>161</v>
      </c>
      <c r="C70" s="4" t="s">
        <v>161</v>
      </c>
    </row>
    <row r="72" spans="2:7" x14ac:dyDescent="0.25">
      <c r="B72" s="8" t="s">
        <v>188</v>
      </c>
      <c r="C72" s="9" t="s">
        <v>161</v>
      </c>
    </row>
    <row r="74" spans="2:7" x14ac:dyDescent="0.25">
      <c r="B74" s="8" t="s">
        <v>189</v>
      </c>
      <c r="C74" s="33">
        <v>45473</v>
      </c>
      <c r="D74" s="3"/>
      <c r="E74" s="26"/>
      <c r="F74" s="32"/>
    </row>
    <row r="75" spans="2:7" x14ac:dyDescent="0.25">
      <c r="B75" s="8" t="s">
        <v>176</v>
      </c>
      <c r="C75" s="9" t="s">
        <v>177</v>
      </c>
      <c r="D75" s="8" t="s">
        <v>178</v>
      </c>
      <c r="E75" s="27" t="s">
        <v>179</v>
      </c>
      <c r="F75" s="24" t="s">
        <v>180</v>
      </c>
      <c r="G75" s="23"/>
    </row>
    <row r="76" spans="2:7" x14ac:dyDescent="0.25">
      <c r="B76" s="30" t="s">
        <v>161</v>
      </c>
      <c r="C76" s="31" t="s">
        <v>161</v>
      </c>
      <c r="D76" s="30" t="s">
        <v>161</v>
      </c>
      <c r="E76" s="29" t="s">
        <v>161</v>
      </c>
      <c r="F76" s="28" t="s">
        <v>161</v>
      </c>
    </row>
    <row r="77" spans="2:7" x14ac:dyDescent="0.25">
      <c r="B77" s="17" t="s">
        <v>181</v>
      </c>
    </row>
    <row r="78" spans="2:7" x14ac:dyDescent="0.25">
      <c r="B78" s="17"/>
    </row>
    <row r="79" spans="2:7" x14ac:dyDescent="0.25">
      <c r="B79" s="17" t="s">
        <v>182</v>
      </c>
    </row>
    <row r="80" spans="2:7" x14ac:dyDescent="0.25">
      <c r="B80" s="8" t="s">
        <v>183</v>
      </c>
      <c r="C80" s="9" t="s">
        <v>184</v>
      </c>
      <c r="D80" s="17"/>
    </row>
    <row r="81" spans="2:3" x14ac:dyDescent="0.25">
      <c r="B81" s="3" t="s">
        <v>161</v>
      </c>
      <c r="C81" s="4" t="s">
        <v>161</v>
      </c>
    </row>
    <row r="83" spans="2:3" x14ac:dyDescent="0.25">
      <c r="B83" s="8" t="s">
        <v>185</v>
      </c>
      <c r="C83" s="9" t="s">
        <v>184</v>
      </c>
    </row>
    <row r="84" spans="2:3" x14ac:dyDescent="0.25">
      <c r="B84" s="3" t="s">
        <v>161</v>
      </c>
      <c r="C84" s="4" t="s">
        <v>161</v>
      </c>
    </row>
    <row r="86" spans="2:3" x14ac:dyDescent="0.25">
      <c r="B86" s="8" t="s">
        <v>161</v>
      </c>
      <c r="C86" s="9" t="s">
        <v>161</v>
      </c>
    </row>
    <row r="87" spans="2:3" x14ac:dyDescent="0.25">
      <c r="B87" s="3" t="s">
        <v>161</v>
      </c>
      <c r="C87" s="4" t="s">
        <v>161</v>
      </c>
    </row>
    <row r="89" spans="2:3" x14ac:dyDescent="0.25">
      <c r="B89" s="27" t="s">
        <v>186</v>
      </c>
      <c r="C89" s="9" t="s">
        <v>187</v>
      </c>
    </row>
    <row r="90" spans="2:3" x14ac:dyDescent="0.25">
      <c r="B90" s="26" t="s">
        <v>161</v>
      </c>
      <c r="C90" s="4" t="s">
        <v>161</v>
      </c>
    </row>
    <row r="92" spans="2:3" x14ac:dyDescent="0.25">
      <c r="B92" s="8" t="s">
        <v>188</v>
      </c>
      <c r="C92" s="9" t="s">
        <v>161</v>
      </c>
    </row>
    <row r="95" spans="2:3" x14ac:dyDescent="0.25">
      <c r="B95" s="17" t="s">
        <v>190</v>
      </c>
    </row>
    <row r="97" spans="2:80" x14ac:dyDescent="0.25">
      <c r="B97" s="8" t="s">
        <v>176</v>
      </c>
      <c r="C97" s="9" t="s">
        <v>191</v>
      </c>
      <c r="D97" s="8" t="s">
        <v>192</v>
      </c>
      <c r="E97" s="8" t="s">
        <v>193</v>
      </c>
      <c r="F97" s="23"/>
    </row>
    <row r="98" spans="2:80" x14ac:dyDescent="0.25">
      <c r="B98" s="3" t="s">
        <v>161</v>
      </c>
      <c r="C98" s="4" t="s">
        <v>161</v>
      </c>
      <c r="D98" s="3" t="s">
        <v>161</v>
      </c>
      <c r="E98" s="3" t="s">
        <v>161</v>
      </c>
    </row>
    <row r="101" spans="2:80" x14ac:dyDescent="0.25">
      <c r="B101" s="17" t="s">
        <v>194</v>
      </c>
      <c r="C101" s="25" t="s">
        <v>161</v>
      </c>
      <c r="D101" s="17"/>
      <c r="E101" s="17"/>
      <c r="F101" s="23"/>
      <c r="G101" s="23"/>
      <c r="H101" s="23"/>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c r="BT101" s="17"/>
      <c r="BU101" s="17"/>
      <c r="BV101" s="17"/>
      <c r="BW101" s="17"/>
      <c r="BX101" s="17"/>
      <c r="BY101" s="17"/>
      <c r="BZ101" s="17"/>
      <c r="CA101" s="17"/>
      <c r="CB101" s="17"/>
    </row>
    <row r="103" spans="2:80" x14ac:dyDescent="0.25">
      <c r="B103" s="17" t="s">
        <v>195</v>
      </c>
    </row>
    <row r="105" spans="2:80" x14ac:dyDescent="0.25">
      <c r="B105" s="8" t="s">
        <v>196</v>
      </c>
      <c r="C105" s="9" t="s">
        <v>184</v>
      </c>
      <c r="D105" s="17"/>
    </row>
    <row r="106" spans="2:80" x14ac:dyDescent="0.25">
      <c r="B106" s="3" t="s">
        <v>161</v>
      </c>
      <c r="C106" s="4" t="s">
        <v>161</v>
      </c>
    </row>
    <row r="109" spans="2:80" x14ac:dyDescent="0.25">
      <c r="B109" s="8" t="s">
        <v>197</v>
      </c>
      <c r="C109" s="9" t="s">
        <v>198</v>
      </c>
      <c r="D109" s="17"/>
    </row>
    <row r="110" spans="2:80" x14ac:dyDescent="0.25">
      <c r="B110" s="3" t="s">
        <v>161</v>
      </c>
      <c r="C110" s="4" t="s">
        <v>161</v>
      </c>
    </row>
    <row r="113" spans="2:80" x14ac:dyDescent="0.25">
      <c r="B113" s="17" t="s">
        <v>199</v>
      </c>
    </row>
    <row r="116" spans="2:80" x14ac:dyDescent="0.25">
      <c r="B116" s="17" t="s">
        <v>200</v>
      </c>
    </row>
    <row r="118" spans="2:80" x14ac:dyDescent="0.25">
      <c r="B118" s="8" t="s">
        <v>176</v>
      </c>
      <c r="C118" s="9" t="s">
        <v>201</v>
      </c>
      <c r="D118" s="8" t="s">
        <v>191</v>
      </c>
      <c r="E118" s="8" t="s">
        <v>192</v>
      </c>
      <c r="F118" s="24" t="s">
        <v>193</v>
      </c>
      <c r="G118" s="23"/>
    </row>
    <row r="119" spans="2:80" x14ac:dyDescent="0.25">
      <c r="B119" s="3" t="s">
        <v>161</v>
      </c>
      <c r="C119" s="4" t="s">
        <v>161</v>
      </c>
      <c r="D119" s="3" t="s">
        <v>161</v>
      </c>
      <c r="E119" s="3" t="s">
        <v>161</v>
      </c>
      <c r="F119" s="22" t="s">
        <v>161</v>
      </c>
    </row>
    <row r="122" spans="2:80" x14ac:dyDescent="0.25">
      <c r="B122" s="17" t="s">
        <v>194</v>
      </c>
      <c r="C122" s="25" t="s">
        <v>161</v>
      </c>
      <c r="D122" s="17"/>
      <c r="E122" s="17"/>
      <c r="F122" s="23"/>
      <c r="G122" s="23"/>
      <c r="H122" s="23"/>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c r="BP122" s="17"/>
      <c r="BQ122" s="17"/>
      <c r="BR122" s="17"/>
      <c r="BS122" s="17"/>
      <c r="BT122" s="17"/>
      <c r="BU122" s="17"/>
      <c r="BV122" s="17"/>
      <c r="BW122" s="17"/>
      <c r="BX122" s="17"/>
      <c r="BY122" s="17"/>
      <c r="BZ122" s="17"/>
      <c r="CA122" s="17"/>
      <c r="CB122" s="17"/>
    </row>
    <row r="124" spans="2:80" x14ac:dyDescent="0.25">
      <c r="B124" s="17" t="s">
        <v>195</v>
      </c>
    </row>
    <row r="126" spans="2:80" x14ac:dyDescent="0.25">
      <c r="B126" s="8" t="s">
        <v>196</v>
      </c>
      <c r="C126" s="9" t="s">
        <v>184</v>
      </c>
      <c r="D126" s="17"/>
    </row>
    <row r="127" spans="2:80" x14ac:dyDescent="0.25">
      <c r="B127" s="3" t="s">
        <v>161</v>
      </c>
      <c r="C127" s="4" t="s">
        <v>161</v>
      </c>
    </row>
    <row r="130" spans="2:7" x14ac:dyDescent="0.25">
      <c r="B130" s="8" t="s">
        <v>197</v>
      </c>
      <c r="C130" s="9" t="s">
        <v>198</v>
      </c>
      <c r="D130" s="17"/>
    </row>
    <row r="131" spans="2:7" x14ac:dyDescent="0.25">
      <c r="B131" s="3" t="s">
        <v>161</v>
      </c>
      <c r="C131" s="4" t="s">
        <v>161</v>
      </c>
    </row>
    <row r="134" spans="2:7" x14ac:dyDescent="0.25">
      <c r="B134" s="17" t="s">
        <v>199</v>
      </c>
    </row>
    <row r="137" spans="2:7" x14ac:dyDescent="0.25">
      <c r="B137" s="17" t="s">
        <v>202</v>
      </c>
    </row>
    <row r="138" spans="2:7" x14ac:dyDescent="0.25">
      <c r="B138" s="8" t="s">
        <v>176</v>
      </c>
      <c r="C138" s="9" t="s">
        <v>203</v>
      </c>
      <c r="D138" s="8" t="s">
        <v>204</v>
      </c>
      <c r="E138" s="8" t="s">
        <v>205</v>
      </c>
      <c r="F138" s="24" t="s">
        <v>206</v>
      </c>
      <c r="G138" s="23"/>
    </row>
    <row r="139" spans="2:7" x14ac:dyDescent="0.25">
      <c r="B139" s="3" t="s">
        <v>161</v>
      </c>
      <c r="C139" s="4" t="s">
        <v>161</v>
      </c>
      <c r="D139" s="3" t="s">
        <v>161</v>
      </c>
      <c r="E139" s="3" t="s">
        <v>161</v>
      </c>
      <c r="F139" s="22" t="s">
        <v>161</v>
      </c>
    </row>
    <row r="140" spans="2:7" x14ac:dyDescent="0.25">
      <c r="B140" s="11" t="s">
        <v>207</v>
      </c>
    </row>
  </sheetData>
  <mergeCells count="3">
    <mergeCell ref="B1:E1"/>
    <mergeCell ref="C3:C7"/>
    <mergeCell ref="D3:D7"/>
  </mergeCells>
  <hyperlinks>
    <hyperlink ref="A1" location="Index!A1" display="Index" xr:uid="{0CFC0861-DB87-480F-BCC6-CE73A4437D37}"/>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B68AC-1552-4CEB-9E8C-410A397F7E6E}">
  <sheetPr codeName="Sheet41"/>
  <dimension ref="A1:CB188"/>
  <sheetViews>
    <sheetView workbookViewId="0">
      <selection activeCell="E10" sqref="E10"/>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col min="9" max="16384" width="9.140625" style="11"/>
  </cols>
  <sheetData>
    <row r="1" spans="1:9" x14ac:dyDescent="0.25">
      <c r="A1" s="45" t="s">
        <v>0</v>
      </c>
      <c r="B1" s="197" t="s">
        <v>81</v>
      </c>
      <c r="C1" s="197"/>
      <c r="D1" s="197"/>
      <c r="E1" s="197"/>
    </row>
    <row r="3" spans="1:9" ht="15" customHeight="1" x14ac:dyDescent="0.25">
      <c r="B3" s="1" t="s">
        <v>818</v>
      </c>
      <c r="C3" s="198"/>
      <c r="D3" s="199"/>
    </row>
    <row r="4" spans="1:9" ht="15" customHeight="1" x14ac:dyDescent="0.25">
      <c r="B4" s="7" t="s">
        <v>819</v>
      </c>
      <c r="C4" s="198"/>
      <c r="D4" s="199"/>
    </row>
    <row r="5" spans="1:9" ht="15" customHeight="1" x14ac:dyDescent="0.25">
      <c r="B5" s="1"/>
      <c r="C5" s="198"/>
      <c r="D5" s="199"/>
    </row>
    <row r="6" spans="1:9" ht="15" customHeight="1" x14ac:dyDescent="0.25">
      <c r="B6" s="7" t="s">
        <v>127</v>
      </c>
      <c r="C6" s="198"/>
      <c r="D6" s="199"/>
    </row>
    <row r="7" spans="1:9" ht="15" customHeight="1" x14ac:dyDescent="0.25">
      <c r="B7" s="2" t="s">
        <v>820</v>
      </c>
      <c r="C7" s="198"/>
      <c r="D7" s="199"/>
    </row>
    <row r="8" spans="1:9" ht="30" customHeight="1" x14ac:dyDescent="0.25">
      <c r="B8" s="2" t="s">
        <v>821</v>
      </c>
      <c r="C8" s="198"/>
      <c r="D8" s="199"/>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2153</v>
      </c>
      <c r="C15" s="21" t="s">
        <v>139</v>
      </c>
      <c r="D15" s="11" t="s">
        <v>245</v>
      </c>
      <c r="E15" s="11" t="s">
        <v>246</v>
      </c>
      <c r="F15" s="13">
        <v>575270</v>
      </c>
      <c r="G15" s="13">
        <v>9686.4</v>
      </c>
      <c r="H15" s="13">
        <v>11.95</v>
      </c>
    </row>
    <row r="16" spans="1:9" x14ac:dyDescent="0.25">
      <c r="B16" s="11" t="s">
        <v>2152</v>
      </c>
      <c r="C16" s="21" t="s">
        <v>139</v>
      </c>
      <c r="D16" s="11" t="s">
        <v>248</v>
      </c>
      <c r="E16" s="11" t="s">
        <v>249</v>
      </c>
      <c r="F16" s="13">
        <v>258729</v>
      </c>
      <c r="G16" s="13">
        <v>8100.29</v>
      </c>
      <c r="H16" s="13">
        <v>9.99</v>
      </c>
    </row>
    <row r="17" spans="2:8" x14ac:dyDescent="0.25">
      <c r="B17" s="11" t="s">
        <v>2148</v>
      </c>
      <c r="C17" s="21" t="s">
        <v>139</v>
      </c>
      <c r="D17" s="11" t="s">
        <v>245</v>
      </c>
      <c r="E17" s="11" t="s">
        <v>247</v>
      </c>
      <c r="F17" s="13">
        <v>536827</v>
      </c>
      <c r="G17" s="13">
        <v>6439.78</v>
      </c>
      <c r="H17" s="13">
        <v>7.94</v>
      </c>
    </row>
    <row r="18" spans="2:8" x14ac:dyDescent="0.25">
      <c r="B18" s="11" t="s">
        <v>2648</v>
      </c>
      <c r="C18" s="21" t="s">
        <v>139</v>
      </c>
      <c r="D18" s="11" t="s">
        <v>140</v>
      </c>
      <c r="E18" s="11" t="s">
        <v>141</v>
      </c>
      <c r="F18" s="13">
        <v>272788</v>
      </c>
      <c r="G18" s="13">
        <v>4273.91</v>
      </c>
      <c r="H18" s="13">
        <v>5.27</v>
      </c>
    </row>
    <row r="19" spans="2:8" x14ac:dyDescent="0.25">
      <c r="B19" s="11" t="s">
        <v>2651</v>
      </c>
      <c r="C19" s="21" t="s">
        <v>139</v>
      </c>
      <c r="D19" s="11" t="s">
        <v>256</v>
      </c>
      <c r="E19" s="11" t="s">
        <v>257</v>
      </c>
      <c r="F19" s="13">
        <v>90130</v>
      </c>
      <c r="G19" s="13">
        <v>3198.22</v>
      </c>
      <c r="H19" s="13">
        <v>3.95</v>
      </c>
    </row>
    <row r="20" spans="2:8" x14ac:dyDescent="0.25">
      <c r="B20" s="11" t="s">
        <v>2146</v>
      </c>
      <c r="C20" s="21" t="s">
        <v>139</v>
      </c>
      <c r="D20" s="11" t="s">
        <v>140</v>
      </c>
      <c r="E20" s="11" t="s">
        <v>142</v>
      </c>
      <c r="F20" s="13">
        <v>77228</v>
      </c>
      <c r="G20" s="13">
        <v>3015.1</v>
      </c>
      <c r="H20" s="13">
        <v>3.72</v>
      </c>
    </row>
    <row r="21" spans="2:8" x14ac:dyDescent="0.25">
      <c r="B21" s="11" t="s">
        <v>2151</v>
      </c>
      <c r="C21" s="21" t="s">
        <v>139</v>
      </c>
      <c r="D21" s="11" t="s">
        <v>252</v>
      </c>
      <c r="E21" s="11" t="s">
        <v>253</v>
      </c>
      <c r="F21" s="13">
        <v>675614</v>
      </c>
      <c r="G21" s="13">
        <v>2870.68</v>
      </c>
      <c r="H21" s="13">
        <v>3.54</v>
      </c>
    </row>
    <row r="22" spans="2:8" x14ac:dyDescent="0.25">
      <c r="B22" s="11" t="s">
        <v>2725</v>
      </c>
      <c r="C22" s="21" t="s">
        <v>139</v>
      </c>
      <c r="D22" s="11" t="s">
        <v>312</v>
      </c>
      <c r="E22" s="11" t="s">
        <v>414</v>
      </c>
      <c r="F22" s="13">
        <v>198311</v>
      </c>
      <c r="G22" s="13">
        <v>2863.71</v>
      </c>
      <c r="H22" s="13">
        <v>3.53</v>
      </c>
    </row>
    <row r="23" spans="2:8" x14ac:dyDescent="0.25">
      <c r="B23" s="11" t="s">
        <v>2649</v>
      </c>
      <c r="C23" s="21" t="s">
        <v>139</v>
      </c>
      <c r="D23" s="11" t="s">
        <v>245</v>
      </c>
      <c r="E23" s="11" t="s">
        <v>250</v>
      </c>
      <c r="F23" s="13">
        <v>216434</v>
      </c>
      <c r="G23" s="13">
        <v>2738.43</v>
      </c>
      <c r="H23" s="13">
        <v>3.38</v>
      </c>
    </row>
    <row r="24" spans="2:8" x14ac:dyDescent="0.25">
      <c r="B24" s="11" t="s">
        <v>415</v>
      </c>
      <c r="C24" s="21" t="s">
        <v>139</v>
      </c>
      <c r="D24" s="11" t="s">
        <v>245</v>
      </c>
      <c r="E24" s="11" t="s">
        <v>416</v>
      </c>
      <c r="F24" s="13">
        <v>292537</v>
      </c>
      <c r="G24" s="13">
        <v>2483.4899999999998</v>
      </c>
      <c r="H24" s="13">
        <v>3.06</v>
      </c>
    </row>
    <row r="25" spans="2:8" x14ac:dyDescent="0.25">
      <c r="B25" s="11" t="s">
        <v>2726</v>
      </c>
      <c r="C25" s="21" t="s">
        <v>139</v>
      </c>
      <c r="D25" s="11" t="s">
        <v>417</v>
      </c>
      <c r="E25" s="11" t="s">
        <v>418</v>
      </c>
      <c r="F25" s="13">
        <v>72990</v>
      </c>
      <c r="G25" s="13">
        <v>2092.37</v>
      </c>
      <c r="H25" s="13">
        <v>2.58</v>
      </c>
    </row>
    <row r="26" spans="2:8" x14ac:dyDescent="0.25">
      <c r="B26" s="11" t="s">
        <v>2652</v>
      </c>
      <c r="C26" s="21" t="s">
        <v>139</v>
      </c>
      <c r="D26" s="11" t="s">
        <v>245</v>
      </c>
      <c r="E26" s="11" t="s">
        <v>258</v>
      </c>
      <c r="F26" s="13">
        <v>112134</v>
      </c>
      <c r="G26" s="13">
        <v>2021.22</v>
      </c>
      <c r="H26" s="13">
        <v>2.4900000000000002</v>
      </c>
    </row>
    <row r="27" spans="2:8" x14ac:dyDescent="0.25">
      <c r="B27" s="11" t="s">
        <v>2660</v>
      </c>
      <c r="C27" s="21" t="s">
        <v>139</v>
      </c>
      <c r="D27" s="11" t="s">
        <v>252</v>
      </c>
      <c r="E27" s="11" t="s">
        <v>273</v>
      </c>
      <c r="F27" s="13">
        <v>68059</v>
      </c>
      <c r="G27" s="13">
        <v>1683.13</v>
      </c>
      <c r="H27" s="13">
        <v>2.08</v>
      </c>
    </row>
    <row r="28" spans="2:8" x14ac:dyDescent="0.25">
      <c r="B28" s="11" t="s">
        <v>2727</v>
      </c>
      <c r="C28" s="21" t="s">
        <v>139</v>
      </c>
      <c r="D28" s="11" t="s">
        <v>276</v>
      </c>
      <c r="E28" s="11" t="s">
        <v>419</v>
      </c>
      <c r="F28" s="13">
        <v>21233</v>
      </c>
      <c r="G28" s="13">
        <v>1510.84</v>
      </c>
      <c r="H28" s="13">
        <v>1.86</v>
      </c>
    </row>
    <row r="29" spans="2:8" x14ac:dyDescent="0.25">
      <c r="B29" s="11" t="s">
        <v>2728</v>
      </c>
      <c r="C29" s="21" t="s">
        <v>139</v>
      </c>
      <c r="D29" s="11" t="s">
        <v>325</v>
      </c>
      <c r="E29" s="11" t="s">
        <v>420</v>
      </c>
      <c r="F29" s="13">
        <v>362186</v>
      </c>
      <c r="G29" s="13">
        <v>1370.33</v>
      </c>
      <c r="H29" s="13">
        <v>1.69</v>
      </c>
    </row>
    <row r="30" spans="2:8" x14ac:dyDescent="0.25">
      <c r="B30" s="11" t="s">
        <v>2729</v>
      </c>
      <c r="C30" s="21" t="s">
        <v>139</v>
      </c>
      <c r="D30" s="11" t="s">
        <v>417</v>
      </c>
      <c r="E30" s="11" t="s">
        <v>421</v>
      </c>
      <c r="F30" s="13">
        <v>134257</v>
      </c>
      <c r="G30" s="13">
        <v>1328.81</v>
      </c>
      <c r="H30" s="13">
        <v>1.64</v>
      </c>
    </row>
    <row r="31" spans="2:8" x14ac:dyDescent="0.25">
      <c r="B31" s="11" t="s">
        <v>2730</v>
      </c>
      <c r="C31" s="21" t="s">
        <v>139</v>
      </c>
      <c r="D31" s="11" t="s">
        <v>271</v>
      </c>
      <c r="E31" s="11" t="s">
        <v>422</v>
      </c>
      <c r="F31" s="13">
        <v>82300</v>
      </c>
      <c r="G31" s="13">
        <v>1251.6600000000001</v>
      </c>
      <c r="H31" s="13">
        <v>1.54</v>
      </c>
    </row>
    <row r="32" spans="2:8" x14ac:dyDescent="0.25">
      <c r="B32" s="11" t="s">
        <v>2104</v>
      </c>
      <c r="C32" s="21" t="s">
        <v>139</v>
      </c>
      <c r="D32" s="11" t="s">
        <v>417</v>
      </c>
      <c r="E32" s="11" t="s">
        <v>423</v>
      </c>
      <c r="F32" s="13">
        <v>10064</v>
      </c>
      <c r="G32" s="13">
        <v>1211.0899999999999</v>
      </c>
      <c r="H32" s="13">
        <v>1.49</v>
      </c>
    </row>
    <row r="33" spans="2:8" x14ac:dyDescent="0.25">
      <c r="B33" s="11" t="s">
        <v>2731</v>
      </c>
      <c r="C33" s="21" t="s">
        <v>139</v>
      </c>
      <c r="D33" s="11" t="s">
        <v>140</v>
      </c>
      <c r="E33" s="11" t="s">
        <v>424</v>
      </c>
      <c r="F33" s="13">
        <v>80665</v>
      </c>
      <c r="G33" s="13">
        <v>1177.3900000000001</v>
      </c>
      <c r="H33" s="13">
        <v>1.45</v>
      </c>
    </row>
    <row r="34" spans="2:8" x14ac:dyDescent="0.25">
      <c r="B34" s="11" t="s">
        <v>2732</v>
      </c>
      <c r="C34" s="21" t="s">
        <v>139</v>
      </c>
      <c r="D34" s="11" t="s">
        <v>325</v>
      </c>
      <c r="E34" s="11" t="s">
        <v>425</v>
      </c>
      <c r="F34" s="13">
        <v>347394</v>
      </c>
      <c r="G34" s="13">
        <v>1149.7</v>
      </c>
      <c r="H34" s="13">
        <v>1.42</v>
      </c>
    </row>
    <row r="35" spans="2:8" x14ac:dyDescent="0.25">
      <c r="B35" s="11" t="s">
        <v>2733</v>
      </c>
      <c r="C35" s="21" t="s">
        <v>139</v>
      </c>
      <c r="D35" s="11" t="s">
        <v>388</v>
      </c>
      <c r="E35" s="11" t="s">
        <v>426</v>
      </c>
      <c r="F35" s="13">
        <v>628030</v>
      </c>
      <c r="G35" s="13">
        <v>1092.8399999999999</v>
      </c>
      <c r="H35" s="13">
        <v>1.35</v>
      </c>
    </row>
    <row r="36" spans="2:8" x14ac:dyDescent="0.25">
      <c r="B36" s="11" t="s">
        <v>2650</v>
      </c>
      <c r="C36" s="21" t="s">
        <v>139</v>
      </c>
      <c r="D36" s="11" t="s">
        <v>254</v>
      </c>
      <c r="E36" s="11" t="s">
        <v>255</v>
      </c>
      <c r="F36" s="13">
        <v>31803</v>
      </c>
      <c r="G36" s="13">
        <v>1082.6400000000001</v>
      </c>
      <c r="H36" s="13">
        <v>1.34</v>
      </c>
    </row>
    <row r="37" spans="2:8" x14ac:dyDescent="0.25">
      <c r="B37" s="11" t="s">
        <v>2654</v>
      </c>
      <c r="C37" s="21" t="s">
        <v>139</v>
      </c>
      <c r="D37" s="11" t="s">
        <v>260</v>
      </c>
      <c r="E37" s="11" t="s">
        <v>261</v>
      </c>
      <c r="F37" s="13">
        <v>8800</v>
      </c>
      <c r="G37" s="13">
        <v>1026.78</v>
      </c>
      <c r="H37" s="13">
        <v>1.27</v>
      </c>
    </row>
    <row r="38" spans="2:8" x14ac:dyDescent="0.25">
      <c r="B38" s="11" t="s">
        <v>2734</v>
      </c>
      <c r="C38" s="21" t="s">
        <v>139</v>
      </c>
      <c r="D38" s="11" t="s">
        <v>254</v>
      </c>
      <c r="E38" s="11" t="s">
        <v>427</v>
      </c>
      <c r="F38" s="13">
        <v>34363</v>
      </c>
      <c r="G38" s="13">
        <v>1002.39</v>
      </c>
      <c r="H38" s="13">
        <v>1.24</v>
      </c>
    </row>
    <row r="39" spans="2:8" x14ac:dyDescent="0.25">
      <c r="B39" s="11" t="s">
        <v>2143</v>
      </c>
      <c r="C39" s="21" t="s">
        <v>139</v>
      </c>
      <c r="D39" s="11" t="s">
        <v>269</v>
      </c>
      <c r="E39" s="11" t="s">
        <v>428</v>
      </c>
      <c r="F39" s="13">
        <v>55979</v>
      </c>
      <c r="G39" s="13">
        <v>827.43</v>
      </c>
      <c r="H39" s="13">
        <v>1.02</v>
      </c>
    </row>
    <row r="40" spans="2:8" x14ac:dyDescent="0.25">
      <c r="B40" s="11" t="s">
        <v>2749</v>
      </c>
      <c r="C40" s="21" t="s">
        <v>139</v>
      </c>
      <c r="D40" s="11" t="s">
        <v>535</v>
      </c>
      <c r="E40" s="11" t="s">
        <v>536</v>
      </c>
      <c r="F40" s="13">
        <v>173807</v>
      </c>
      <c r="G40" s="13">
        <v>822.37</v>
      </c>
      <c r="H40" s="13">
        <v>1.01</v>
      </c>
    </row>
    <row r="41" spans="2:8" x14ac:dyDescent="0.25">
      <c r="B41" s="11" t="s">
        <v>2828</v>
      </c>
      <c r="C41" s="21" t="s">
        <v>139</v>
      </c>
      <c r="D41" s="11" t="s">
        <v>417</v>
      </c>
      <c r="E41" s="11" t="s">
        <v>654</v>
      </c>
      <c r="F41" s="13">
        <v>8630</v>
      </c>
      <c r="G41" s="13">
        <v>819.99</v>
      </c>
      <c r="H41" s="13">
        <v>1.01</v>
      </c>
    </row>
    <row r="42" spans="2:8" x14ac:dyDescent="0.25">
      <c r="B42" s="11" t="s">
        <v>539</v>
      </c>
      <c r="C42" s="21" t="s">
        <v>139</v>
      </c>
      <c r="D42" s="11" t="s">
        <v>317</v>
      </c>
      <c r="E42" s="11" t="s">
        <v>540</v>
      </c>
      <c r="F42" s="13">
        <v>297259</v>
      </c>
      <c r="G42" s="13">
        <v>815.08</v>
      </c>
      <c r="H42" s="13">
        <v>1.01</v>
      </c>
    </row>
    <row r="43" spans="2:8" x14ac:dyDescent="0.25">
      <c r="B43" s="11" t="s">
        <v>2759</v>
      </c>
      <c r="C43" s="21" t="s">
        <v>139</v>
      </c>
      <c r="D43" s="11" t="s">
        <v>550</v>
      </c>
      <c r="E43" s="11" t="s">
        <v>551</v>
      </c>
      <c r="F43" s="13">
        <v>111333</v>
      </c>
      <c r="G43" s="13">
        <v>772.15</v>
      </c>
      <c r="H43" s="13">
        <v>0.95</v>
      </c>
    </row>
    <row r="44" spans="2:8" x14ac:dyDescent="0.25">
      <c r="B44" s="11" t="s">
        <v>2751</v>
      </c>
      <c r="C44" s="21" t="s">
        <v>139</v>
      </c>
      <c r="D44" s="11" t="s">
        <v>260</v>
      </c>
      <c r="E44" s="11" t="s">
        <v>538</v>
      </c>
      <c r="F44" s="13">
        <v>28101</v>
      </c>
      <c r="G44" s="13">
        <v>750.42</v>
      </c>
      <c r="H44" s="13">
        <v>0.93</v>
      </c>
    </row>
    <row r="45" spans="2:8" x14ac:dyDescent="0.25">
      <c r="B45" s="11" t="s">
        <v>2735</v>
      </c>
      <c r="C45" s="21" t="s">
        <v>139</v>
      </c>
      <c r="D45" s="11" t="s">
        <v>245</v>
      </c>
      <c r="E45" s="11" t="s">
        <v>429</v>
      </c>
      <c r="F45" s="13">
        <v>50421</v>
      </c>
      <c r="G45" s="13">
        <v>738.42</v>
      </c>
      <c r="H45" s="13">
        <v>0.91</v>
      </c>
    </row>
    <row r="46" spans="2:8" x14ac:dyDescent="0.25">
      <c r="B46" s="11" t="s">
        <v>2133</v>
      </c>
      <c r="C46" s="21" t="s">
        <v>139</v>
      </c>
      <c r="D46" s="11" t="s">
        <v>430</v>
      </c>
      <c r="E46" s="11" t="s">
        <v>431</v>
      </c>
      <c r="F46" s="13">
        <v>27189</v>
      </c>
      <c r="G46" s="13">
        <v>693.77</v>
      </c>
      <c r="H46" s="13">
        <v>0.86</v>
      </c>
    </row>
    <row r="47" spans="2:8" x14ac:dyDescent="0.25">
      <c r="B47" s="11" t="s">
        <v>2736</v>
      </c>
      <c r="C47" s="21" t="s">
        <v>139</v>
      </c>
      <c r="D47" s="11" t="s">
        <v>140</v>
      </c>
      <c r="E47" s="11" t="s">
        <v>432</v>
      </c>
      <c r="F47" s="13">
        <v>48379</v>
      </c>
      <c r="G47" s="13">
        <v>691.99</v>
      </c>
      <c r="H47" s="13">
        <v>0.85</v>
      </c>
    </row>
    <row r="48" spans="2:8" x14ac:dyDescent="0.25">
      <c r="B48" s="11" t="s">
        <v>2737</v>
      </c>
      <c r="C48" s="21" t="s">
        <v>139</v>
      </c>
      <c r="D48" s="11" t="s">
        <v>388</v>
      </c>
      <c r="E48" s="11" t="s">
        <v>433</v>
      </c>
      <c r="F48" s="13">
        <v>72686</v>
      </c>
      <c r="G48" s="13">
        <v>677.07</v>
      </c>
      <c r="H48" s="13">
        <v>0.84</v>
      </c>
    </row>
    <row r="49" spans="2:8" x14ac:dyDescent="0.25">
      <c r="B49" s="11" t="s">
        <v>2738</v>
      </c>
      <c r="C49" s="21" t="s">
        <v>139</v>
      </c>
      <c r="D49" s="11" t="s">
        <v>276</v>
      </c>
      <c r="E49" s="11" t="s">
        <v>434</v>
      </c>
      <c r="F49" s="13">
        <v>41346</v>
      </c>
      <c r="G49" s="13">
        <v>656.64</v>
      </c>
      <c r="H49" s="13">
        <v>0.81</v>
      </c>
    </row>
    <row r="50" spans="2:8" x14ac:dyDescent="0.25">
      <c r="B50" s="11" t="s">
        <v>2912</v>
      </c>
      <c r="C50" s="21" t="s">
        <v>139</v>
      </c>
      <c r="D50" s="11" t="s">
        <v>822</v>
      </c>
      <c r="E50" s="11" t="s">
        <v>823</v>
      </c>
      <c r="F50" s="13">
        <v>19984</v>
      </c>
      <c r="G50" s="13">
        <v>634.91999999999996</v>
      </c>
      <c r="H50" s="13">
        <v>0.78</v>
      </c>
    </row>
    <row r="51" spans="2:8" x14ac:dyDescent="0.25">
      <c r="B51" s="11" t="s">
        <v>2905</v>
      </c>
      <c r="C51" s="21" t="s">
        <v>139</v>
      </c>
      <c r="D51" s="11" t="s">
        <v>276</v>
      </c>
      <c r="E51" s="11" t="s">
        <v>800</v>
      </c>
      <c r="F51" s="13">
        <v>21193</v>
      </c>
      <c r="G51" s="13">
        <v>617.03</v>
      </c>
      <c r="H51" s="13">
        <v>0.76</v>
      </c>
    </row>
    <row r="52" spans="2:8" x14ac:dyDescent="0.25">
      <c r="B52" s="11" t="s">
        <v>2659</v>
      </c>
      <c r="C52" s="21" t="s">
        <v>139</v>
      </c>
      <c r="D52" s="11" t="s">
        <v>271</v>
      </c>
      <c r="E52" s="11" t="s">
        <v>272</v>
      </c>
      <c r="F52" s="13">
        <v>9278</v>
      </c>
      <c r="G52" s="13">
        <v>594.01</v>
      </c>
      <c r="H52" s="13">
        <v>0.73</v>
      </c>
    </row>
    <row r="53" spans="2:8" x14ac:dyDescent="0.25">
      <c r="B53" s="11" t="s">
        <v>2779</v>
      </c>
      <c r="C53" s="21" t="s">
        <v>139</v>
      </c>
      <c r="D53" s="11" t="s">
        <v>271</v>
      </c>
      <c r="E53" s="11" t="s">
        <v>583</v>
      </c>
      <c r="F53" s="13">
        <v>39993</v>
      </c>
      <c r="G53" s="13">
        <v>592.22</v>
      </c>
      <c r="H53" s="13">
        <v>0.73</v>
      </c>
    </row>
    <row r="54" spans="2:8" x14ac:dyDescent="0.25">
      <c r="B54" s="11" t="s">
        <v>2674</v>
      </c>
      <c r="C54" s="21" t="s">
        <v>139</v>
      </c>
      <c r="D54" s="11" t="s">
        <v>140</v>
      </c>
      <c r="E54" s="11" t="s">
        <v>307</v>
      </c>
      <c r="F54" s="13">
        <v>107514</v>
      </c>
      <c r="G54" s="13">
        <v>553.54</v>
      </c>
      <c r="H54" s="13">
        <v>0.68</v>
      </c>
    </row>
    <row r="55" spans="2:8" x14ac:dyDescent="0.25">
      <c r="B55" s="11" t="s">
        <v>2741</v>
      </c>
      <c r="C55" s="21" t="s">
        <v>139</v>
      </c>
      <c r="D55" s="11" t="s">
        <v>417</v>
      </c>
      <c r="E55" s="11" t="s">
        <v>463</v>
      </c>
      <c r="F55" s="13">
        <v>9900</v>
      </c>
      <c r="G55" s="13">
        <v>552.38</v>
      </c>
      <c r="H55" s="13">
        <v>0.68</v>
      </c>
    </row>
    <row r="56" spans="2:8" x14ac:dyDescent="0.25">
      <c r="B56" s="11" t="s">
        <v>2132</v>
      </c>
      <c r="C56" s="21" t="s">
        <v>139</v>
      </c>
      <c r="D56" s="11" t="s">
        <v>274</v>
      </c>
      <c r="E56" s="11" t="s">
        <v>275</v>
      </c>
      <c r="F56" s="13">
        <v>47924</v>
      </c>
      <c r="G56" s="13">
        <v>525.94000000000005</v>
      </c>
      <c r="H56" s="13">
        <v>0.65</v>
      </c>
    </row>
    <row r="57" spans="2:8" x14ac:dyDescent="0.25">
      <c r="B57" s="11" t="s">
        <v>2777</v>
      </c>
      <c r="C57" s="21" t="s">
        <v>139</v>
      </c>
      <c r="D57" s="11" t="s">
        <v>285</v>
      </c>
      <c r="E57" s="11" t="s">
        <v>581</v>
      </c>
      <c r="F57" s="13">
        <v>34340</v>
      </c>
      <c r="G57" s="13">
        <v>512.34</v>
      </c>
      <c r="H57" s="13">
        <v>0.63</v>
      </c>
    </row>
    <row r="58" spans="2:8" x14ac:dyDescent="0.25">
      <c r="B58" s="11" t="s">
        <v>2913</v>
      </c>
      <c r="C58" s="21" t="s">
        <v>139</v>
      </c>
      <c r="D58" s="11" t="s">
        <v>430</v>
      </c>
      <c r="E58" s="11" t="s">
        <v>824</v>
      </c>
      <c r="F58" s="13">
        <v>8994</v>
      </c>
      <c r="G58" s="13">
        <v>492.47</v>
      </c>
      <c r="H58" s="13">
        <v>0.61</v>
      </c>
    </row>
    <row r="59" spans="2:8" x14ac:dyDescent="0.25">
      <c r="B59" s="11" t="s">
        <v>2831</v>
      </c>
      <c r="C59" s="21" t="s">
        <v>139</v>
      </c>
      <c r="D59" s="11" t="s">
        <v>417</v>
      </c>
      <c r="E59" s="11" t="s">
        <v>657</v>
      </c>
      <c r="F59" s="13">
        <v>10432</v>
      </c>
      <c r="G59" s="13">
        <v>487.48</v>
      </c>
      <c r="H59" s="13">
        <v>0.6</v>
      </c>
    </row>
    <row r="60" spans="2:8" x14ac:dyDescent="0.25">
      <c r="B60" s="11" t="s">
        <v>2112</v>
      </c>
      <c r="C60" s="21" t="s">
        <v>139</v>
      </c>
      <c r="D60" s="11" t="s">
        <v>285</v>
      </c>
      <c r="E60" s="11" t="s">
        <v>303</v>
      </c>
      <c r="F60" s="13">
        <v>80312</v>
      </c>
      <c r="G60" s="13">
        <v>477.9</v>
      </c>
      <c r="H60" s="13">
        <v>0.59</v>
      </c>
    </row>
    <row r="61" spans="2:8" x14ac:dyDescent="0.25">
      <c r="B61" s="11" t="s">
        <v>2797</v>
      </c>
      <c r="C61" s="21" t="s">
        <v>139</v>
      </c>
      <c r="D61" s="11" t="s">
        <v>278</v>
      </c>
      <c r="E61" s="11" t="s">
        <v>613</v>
      </c>
      <c r="F61" s="13">
        <v>7665</v>
      </c>
      <c r="G61" s="13">
        <v>474.13</v>
      </c>
      <c r="H61" s="13">
        <v>0.57999999999999996</v>
      </c>
    </row>
    <row r="62" spans="2:8" x14ac:dyDescent="0.25">
      <c r="B62" s="11" t="s">
        <v>2669</v>
      </c>
      <c r="C62" s="21" t="s">
        <v>139</v>
      </c>
      <c r="D62" s="11" t="s">
        <v>271</v>
      </c>
      <c r="E62" s="11" t="s">
        <v>298</v>
      </c>
      <c r="F62" s="13">
        <v>9709</v>
      </c>
      <c r="G62" s="13">
        <v>446.27</v>
      </c>
      <c r="H62" s="13">
        <v>0.55000000000000004</v>
      </c>
    </row>
    <row r="63" spans="2:8" x14ac:dyDescent="0.25">
      <c r="B63" s="11" t="s">
        <v>2755</v>
      </c>
      <c r="C63" s="21" t="s">
        <v>139</v>
      </c>
      <c r="D63" s="11" t="s">
        <v>248</v>
      </c>
      <c r="E63" s="11" t="s">
        <v>544</v>
      </c>
      <c r="F63" s="13">
        <v>145124</v>
      </c>
      <c r="G63" s="13">
        <v>441.1</v>
      </c>
      <c r="H63" s="13">
        <v>0.54</v>
      </c>
    </row>
    <row r="64" spans="2:8" x14ac:dyDescent="0.25">
      <c r="B64" s="11" t="s">
        <v>2893</v>
      </c>
      <c r="C64" s="21" t="s">
        <v>139</v>
      </c>
      <c r="D64" s="11" t="s">
        <v>140</v>
      </c>
      <c r="E64" s="11" t="s">
        <v>143</v>
      </c>
      <c r="F64" s="13">
        <v>6991</v>
      </c>
      <c r="G64" s="13">
        <v>376.47</v>
      </c>
      <c r="H64" s="13">
        <v>0.46</v>
      </c>
    </row>
    <row r="65" spans="2:8" x14ac:dyDescent="0.25">
      <c r="B65" s="11" t="s">
        <v>2774</v>
      </c>
      <c r="C65" s="21" t="s">
        <v>139</v>
      </c>
      <c r="D65" s="11" t="s">
        <v>260</v>
      </c>
      <c r="E65" s="11" t="s">
        <v>566</v>
      </c>
      <c r="F65" s="13">
        <v>762</v>
      </c>
      <c r="G65" s="13">
        <v>12.06</v>
      </c>
      <c r="H65" s="13">
        <v>0.01</v>
      </c>
    </row>
    <row r="66" spans="2:8" x14ac:dyDescent="0.25">
      <c r="B66" s="17" t="s">
        <v>151</v>
      </c>
      <c r="C66" s="25"/>
      <c r="D66" s="17"/>
      <c r="E66" s="17"/>
      <c r="F66" s="23"/>
      <c r="G66" s="23">
        <f>SUM(G12:G65)</f>
        <v>80726.789999999994</v>
      </c>
      <c r="H66" s="23">
        <f>SUM(H12:H65)</f>
        <v>99.55000000000004</v>
      </c>
    </row>
    <row r="67" spans="2:8" x14ac:dyDescent="0.25">
      <c r="B67" s="17" t="s">
        <v>152</v>
      </c>
      <c r="C67" s="25"/>
      <c r="D67" s="17"/>
      <c r="E67" s="17"/>
      <c r="F67" s="23"/>
      <c r="G67" s="23">
        <v>22.55</v>
      </c>
      <c r="H67" s="23">
        <v>0.03</v>
      </c>
    </row>
    <row r="68" spans="2:8" x14ac:dyDescent="0.25">
      <c r="B68" s="17" t="s">
        <v>153</v>
      </c>
      <c r="C68" s="25"/>
      <c r="D68" s="17"/>
      <c r="E68" s="17"/>
      <c r="F68" s="23"/>
      <c r="G68" s="23">
        <v>80749.34</v>
      </c>
      <c r="H68" s="23">
        <v>99.58</v>
      </c>
    </row>
    <row r="69" spans="2:8" x14ac:dyDescent="0.25">
      <c r="B69" s="17" t="s">
        <v>226</v>
      </c>
      <c r="C69" s="25"/>
      <c r="D69" s="17"/>
      <c r="E69" s="17"/>
      <c r="F69" s="23"/>
      <c r="G69" s="23">
        <v>309.7481875000114</v>
      </c>
      <c r="H69" s="23">
        <v>0.42000000000000171</v>
      </c>
    </row>
    <row r="70" spans="2:8" x14ac:dyDescent="0.25">
      <c r="B70" s="17" t="s">
        <v>155</v>
      </c>
      <c r="C70" s="25"/>
      <c r="D70" s="17"/>
      <c r="E70" s="17"/>
      <c r="F70" s="23"/>
      <c r="G70" s="23">
        <v>81059.088187500005</v>
      </c>
      <c r="H70" s="23">
        <v>100</v>
      </c>
    </row>
    <row r="71" spans="2:8" x14ac:dyDescent="0.25">
      <c r="B71" s="11" t="s">
        <v>156</v>
      </c>
    </row>
    <row r="72" spans="2:8" x14ac:dyDescent="0.25">
      <c r="B72" s="17" t="s">
        <v>157</v>
      </c>
    </row>
    <row r="73" spans="2:8" x14ac:dyDescent="0.25">
      <c r="B73" s="17" t="s">
        <v>158</v>
      </c>
      <c r="C73" s="21" t="s">
        <v>159</v>
      </c>
    </row>
    <row r="74" spans="2:8" x14ac:dyDescent="0.25">
      <c r="B74" s="17" t="s">
        <v>162</v>
      </c>
      <c r="C74" s="21" t="s">
        <v>161</v>
      </c>
    </row>
    <row r="75" spans="2:8" x14ac:dyDescent="0.25">
      <c r="B75" s="17" t="s">
        <v>163</v>
      </c>
      <c r="C75" s="21" t="s">
        <v>161</v>
      </c>
    </row>
    <row r="76" spans="2:8" x14ac:dyDescent="0.25">
      <c r="B76" s="17" t="s">
        <v>164</v>
      </c>
      <c r="C76" s="21" t="s">
        <v>165</v>
      </c>
    </row>
    <row r="77" spans="2:8" x14ac:dyDescent="0.25">
      <c r="B77" s="17" t="s">
        <v>825</v>
      </c>
      <c r="C77" s="25"/>
    </row>
    <row r="78" spans="2:8" x14ac:dyDescent="0.25">
      <c r="B78" s="17" t="s">
        <v>826</v>
      </c>
      <c r="C78" s="25"/>
    </row>
    <row r="79" spans="2:8" x14ac:dyDescent="0.25">
      <c r="B79" s="17" t="s">
        <v>827</v>
      </c>
      <c r="C79" s="25"/>
    </row>
    <row r="80" spans="2:8" x14ac:dyDescent="0.25">
      <c r="B80" s="17" t="s">
        <v>828</v>
      </c>
      <c r="C80" s="25"/>
    </row>
    <row r="81" spans="2:4" x14ac:dyDescent="0.25">
      <c r="B81" s="17" t="s">
        <v>829</v>
      </c>
      <c r="C81" s="25"/>
    </row>
    <row r="82" spans="2:4" x14ac:dyDescent="0.25">
      <c r="B82" s="11" t="s">
        <v>170</v>
      </c>
    </row>
    <row r="83" spans="2:4" x14ac:dyDescent="0.25">
      <c r="B83" s="11" t="s">
        <v>228</v>
      </c>
    </row>
    <row r="86" spans="2:4" x14ac:dyDescent="0.25">
      <c r="B86" s="8" t="s">
        <v>229</v>
      </c>
      <c r="C86" s="9"/>
    </row>
    <row r="87" spans="2:4" ht="30" x14ac:dyDescent="0.25">
      <c r="B87" s="8" t="s">
        <v>230</v>
      </c>
      <c r="C87" s="10" t="s">
        <v>231</v>
      </c>
    </row>
    <row r="88" spans="2:4" x14ac:dyDescent="0.25">
      <c r="B88" s="3" t="s">
        <v>232</v>
      </c>
      <c r="C88" s="4"/>
    </row>
    <row r="89" spans="2:4" x14ac:dyDescent="0.25">
      <c r="B89" s="3" t="s">
        <v>233</v>
      </c>
      <c r="C89" s="4"/>
    </row>
    <row r="90" spans="2:4" x14ac:dyDescent="0.25">
      <c r="B90" s="3" t="s">
        <v>234</v>
      </c>
      <c r="C90" s="4"/>
    </row>
    <row r="91" spans="2:4" x14ac:dyDescent="0.25">
      <c r="B91" s="3" t="s">
        <v>235</v>
      </c>
      <c r="C91" s="4"/>
    </row>
    <row r="92" spans="2:4" x14ac:dyDescent="0.25">
      <c r="B92" s="3" t="s">
        <v>236</v>
      </c>
      <c r="C92" s="4"/>
    </row>
    <row r="93" spans="2:4" x14ac:dyDescent="0.25">
      <c r="B93" s="3" t="s">
        <v>237</v>
      </c>
      <c r="C93" s="4"/>
    </row>
    <row r="94" spans="2:4" x14ac:dyDescent="0.25">
      <c r="B94" s="8" t="s">
        <v>238</v>
      </c>
      <c r="C94" s="9"/>
    </row>
    <row r="96" spans="2:4" x14ac:dyDescent="0.25">
      <c r="B96" s="3" t="s">
        <v>171</v>
      </c>
      <c r="C96" s="4"/>
      <c r="D96" s="3"/>
    </row>
    <row r="97" spans="2:7" ht="30" x14ac:dyDescent="0.25">
      <c r="B97" s="6" t="s">
        <v>172</v>
      </c>
      <c r="C97" s="5" t="s">
        <v>173</v>
      </c>
      <c r="D97" s="6" t="s">
        <v>174</v>
      </c>
    </row>
    <row r="98" spans="2:7" x14ac:dyDescent="0.25">
      <c r="B98" s="3" t="s">
        <v>161</v>
      </c>
      <c r="C98" s="4" t="s">
        <v>161</v>
      </c>
      <c r="D98" s="3" t="s">
        <v>161</v>
      </c>
    </row>
    <row r="100" spans="2:7" x14ac:dyDescent="0.25">
      <c r="B100" s="8" t="s">
        <v>175</v>
      </c>
      <c r="C100" s="33">
        <v>45473</v>
      </c>
      <c r="D100" s="3"/>
      <c r="E100" s="26"/>
      <c r="F100" s="32"/>
    </row>
    <row r="101" spans="2:7" x14ac:dyDescent="0.25">
      <c r="B101" s="8" t="s">
        <v>176</v>
      </c>
      <c r="C101" s="9" t="s">
        <v>177</v>
      </c>
      <c r="D101" s="8" t="s">
        <v>178</v>
      </c>
      <c r="E101" s="27" t="s">
        <v>179</v>
      </c>
      <c r="F101" s="24" t="s">
        <v>180</v>
      </c>
      <c r="G101" s="23"/>
    </row>
    <row r="102" spans="2:7" x14ac:dyDescent="0.25">
      <c r="B102" s="30" t="s">
        <v>161</v>
      </c>
      <c r="C102" s="31" t="s">
        <v>161</v>
      </c>
      <c r="D102" s="30" t="s">
        <v>161</v>
      </c>
      <c r="E102" s="29" t="s">
        <v>161</v>
      </c>
      <c r="F102" s="28" t="s">
        <v>161</v>
      </c>
    </row>
    <row r="105" spans="2:7" x14ac:dyDescent="0.25">
      <c r="B105" s="17" t="s">
        <v>181</v>
      </c>
    </row>
    <row r="106" spans="2:7" x14ac:dyDescent="0.25">
      <c r="B106" s="17"/>
    </row>
    <row r="107" spans="2:7" x14ac:dyDescent="0.25">
      <c r="B107" s="17" t="s">
        <v>182</v>
      </c>
    </row>
    <row r="108" spans="2:7" x14ac:dyDescent="0.25">
      <c r="B108" s="8" t="s">
        <v>183</v>
      </c>
      <c r="C108" s="9" t="s">
        <v>184</v>
      </c>
      <c r="D108" s="17"/>
    </row>
    <row r="109" spans="2:7" x14ac:dyDescent="0.25">
      <c r="B109" s="3" t="s">
        <v>161</v>
      </c>
      <c r="C109" s="4" t="s">
        <v>161</v>
      </c>
    </row>
    <row r="111" spans="2:7" x14ac:dyDescent="0.25">
      <c r="B111" s="8" t="s">
        <v>185</v>
      </c>
      <c r="C111" s="9" t="s">
        <v>184</v>
      </c>
    </row>
    <row r="112" spans="2:7" x14ac:dyDescent="0.25">
      <c r="B112" s="3" t="s">
        <v>161</v>
      </c>
      <c r="C112" s="4" t="s">
        <v>161</v>
      </c>
    </row>
    <row r="114" spans="2:7" x14ac:dyDescent="0.25">
      <c r="B114" s="8" t="s">
        <v>161</v>
      </c>
      <c r="C114" s="9" t="s">
        <v>161</v>
      </c>
    </row>
    <row r="115" spans="2:7" x14ac:dyDescent="0.25">
      <c r="B115" s="3" t="s">
        <v>161</v>
      </c>
      <c r="C115" s="4" t="s">
        <v>161</v>
      </c>
    </row>
    <row r="117" spans="2:7" x14ac:dyDescent="0.25">
      <c r="B117" s="27" t="s">
        <v>186</v>
      </c>
      <c r="C117" s="9" t="s">
        <v>187</v>
      </c>
    </row>
    <row r="118" spans="2:7" x14ac:dyDescent="0.25">
      <c r="B118" s="26" t="s">
        <v>161</v>
      </c>
      <c r="C118" s="4" t="s">
        <v>161</v>
      </c>
    </row>
    <row r="120" spans="2:7" x14ac:dyDescent="0.25">
      <c r="B120" s="8" t="s">
        <v>188</v>
      </c>
      <c r="C120" s="9" t="s">
        <v>161</v>
      </c>
    </row>
    <row r="122" spans="2:7" x14ac:dyDescent="0.25">
      <c r="B122" s="8" t="s">
        <v>189</v>
      </c>
      <c r="C122" s="33">
        <v>45473</v>
      </c>
      <c r="D122" s="3"/>
      <c r="E122" s="26"/>
      <c r="F122" s="32"/>
    </row>
    <row r="123" spans="2:7" x14ac:dyDescent="0.25">
      <c r="B123" s="8" t="s">
        <v>176</v>
      </c>
      <c r="C123" s="9" t="s">
        <v>177</v>
      </c>
      <c r="D123" s="8" t="s">
        <v>178</v>
      </c>
      <c r="E123" s="27" t="s">
        <v>179</v>
      </c>
      <c r="F123" s="24" t="s">
        <v>180</v>
      </c>
      <c r="G123" s="23"/>
    </row>
    <row r="124" spans="2:7" x14ac:dyDescent="0.25">
      <c r="B124" s="30" t="s">
        <v>161</v>
      </c>
      <c r="C124" s="31" t="s">
        <v>161</v>
      </c>
      <c r="D124" s="30" t="s">
        <v>161</v>
      </c>
      <c r="E124" s="29" t="s">
        <v>161</v>
      </c>
      <c r="F124" s="28" t="s">
        <v>161</v>
      </c>
    </row>
    <row r="125" spans="2:7" x14ac:dyDescent="0.25">
      <c r="B125" s="17" t="s">
        <v>181</v>
      </c>
    </row>
    <row r="126" spans="2:7" x14ac:dyDescent="0.25">
      <c r="B126" s="17"/>
    </row>
    <row r="127" spans="2:7" x14ac:dyDescent="0.25">
      <c r="B127" s="17" t="s">
        <v>182</v>
      </c>
    </row>
    <row r="128" spans="2:7" x14ac:dyDescent="0.25">
      <c r="B128" s="8" t="s">
        <v>183</v>
      </c>
      <c r="C128" s="9" t="s">
        <v>184</v>
      </c>
      <c r="D128" s="17"/>
    </row>
    <row r="129" spans="2:3" x14ac:dyDescent="0.25">
      <c r="B129" s="3" t="s">
        <v>161</v>
      </c>
      <c r="C129" s="4" t="s">
        <v>161</v>
      </c>
    </row>
    <row r="131" spans="2:3" x14ac:dyDescent="0.25">
      <c r="B131" s="8" t="s">
        <v>185</v>
      </c>
      <c r="C131" s="9" t="s">
        <v>184</v>
      </c>
    </row>
    <row r="132" spans="2:3" x14ac:dyDescent="0.25">
      <c r="B132" s="3" t="s">
        <v>161</v>
      </c>
      <c r="C132" s="4" t="s">
        <v>161</v>
      </c>
    </row>
    <row r="134" spans="2:3" x14ac:dyDescent="0.25">
      <c r="B134" s="8" t="s">
        <v>161</v>
      </c>
      <c r="C134" s="9" t="s">
        <v>161</v>
      </c>
    </row>
    <row r="135" spans="2:3" x14ac:dyDescent="0.25">
      <c r="B135" s="3" t="s">
        <v>161</v>
      </c>
      <c r="C135" s="4" t="s">
        <v>161</v>
      </c>
    </row>
    <row r="137" spans="2:3" x14ac:dyDescent="0.25">
      <c r="B137" s="27" t="s">
        <v>186</v>
      </c>
      <c r="C137" s="9" t="s">
        <v>187</v>
      </c>
    </row>
    <row r="138" spans="2:3" x14ac:dyDescent="0.25">
      <c r="B138" s="26" t="s">
        <v>161</v>
      </c>
      <c r="C138" s="4" t="s">
        <v>161</v>
      </c>
    </row>
    <row r="140" spans="2:3" x14ac:dyDescent="0.25">
      <c r="B140" s="8" t="s">
        <v>188</v>
      </c>
      <c r="C140" s="9" t="s">
        <v>161</v>
      </c>
    </row>
    <row r="143" spans="2:3" x14ac:dyDescent="0.25">
      <c r="B143" s="17" t="s">
        <v>190</v>
      </c>
    </row>
    <row r="145" spans="2:80" x14ac:dyDescent="0.25">
      <c r="B145" s="8" t="s">
        <v>176</v>
      </c>
      <c r="C145" s="9" t="s">
        <v>191</v>
      </c>
      <c r="D145" s="8" t="s">
        <v>192</v>
      </c>
      <c r="E145" s="8" t="s">
        <v>193</v>
      </c>
      <c r="F145" s="23"/>
    </row>
    <row r="146" spans="2:80" x14ac:dyDescent="0.25">
      <c r="B146" s="3" t="s">
        <v>161</v>
      </c>
      <c r="C146" s="4" t="s">
        <v>161</v>
      </c>
      <c r="D146" s="3" t="s">
        <v>161</v>
      </c>
      <c r="E146" s="3" t="s">
        <v>161</v>
      </c>
    </row>
    <row r="149" spans="2:80" x14ac:dyDescent="0.25">
      <c r="B149" s="17" t="s">
        <v>194</v>
      </c>
      <c r="C149" s="25" t="s">
        <v>161</v>
      </c>
      <c r="D149" s="17"/>
      <c r="E149" s="17"/>
      <c r="F149" s="23"/>
      <c r="G149" s="23"/>
      <c r="H149" s="23"/>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row>
    <row r="151" spans="2:80" x14ac:dyDescent="0.25">
      <c r="B151" s="17" t="s">
        <v>195</v>
      </c>
    </row>
    <row r="153" spans="2:80" x14ac:dyDescent="0.25">
      <c r="B153" s="8" t="s">
        <v>196</v>
      </c>
      <c r="C153" s="9" t="s">
        <v>184</v>
      </c>
      <c r="D153" s="17"/>
    </row>
    <row r="154" spans="2:80" x14ac:dyDescent="0.25">
      <c r="B154" s="3" t="s">
        <v>161</v>
      </c>
      <c r="C154" s="4" t="s">
        <v>161</v>
      </c>
    </row>
    <row r="157" spans="2:80" x14ac:dyDescent="0.25">
      <c r="B157" s="8" t="s">
        <v>197</v>
      </c>
      <c r="C157" s="9" t="s">
        <v>198</v>
      </c>
      <c r="D157" s="17"/>
    </row>
    <row r="158" spans="2:80" x14ac:dyDescent="0.25">
      <c r="B158" s="3" t="s">
        <v>161</v>
      </c>
      <c r="C158" s="4" t="s">
        <v>161</v>
      </c>
    </row>
    <row r="161" spans="2:80" x14ac:dyDescent="0.25">
      <c r="B161" s="17" t="s">
        <v>199</v>
      </c>
    </row>
    <row r="164" spans="2:80" x14ac:dyDescent="0.25">
      <c r="B164" s="17" t="s">
        <v>200</v>
      </c>
    </row>
    <row r="166" spans="2:80" x14ac:dyDescent="0.25">
      <c r="B166" s="8" t="s">
        <v>176</v>
      </c>
      <c r="C166" s="9" t="s">
        <v>201</v>
      </c>
      <c r="D166" s="8" t="s">
        <v>191</v>
      </c>
      <c r="E166" s="8" t="s">
        <v>192</v>
      </c>
      <c r="F166" s="24" t="s">
        <v>193</v>
      </c>
      <c r="G166" s="23"/>
    </row>
    <row r="167" spans="2:80" x14ac:dyDescent="0.25">
      <c r="B167" s="3" t="s">
        <v>161</v>
      </c>
      <c r="C167" s="4" t="s">
        <v>161</v>
      </c>
      <c r="D167" s="3" t="s">
        <v>161</v>
      </c>
      <c r="E167" s="3" t="s">
        <v>161</v>
      </c>
      <c r="F167" s="22" t="s">
        <v>161</v>
      </c>
    </row>
    <row r="170" spans="2:80" x14ac:dyDescent="0.25">
      <c r="B170" s="17" t="s">
        <v>194</v>
      </c>
      <c r="C170" s="25" t="s">
        <v>161</v>
      </c>
      <c r="D170" s="17"/>
      <c r="E170" s="17"/>
      <c r="F170" s="23"/>
      <c r="G170" s="23"/>
      <c r="H170" s="23"/>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row>
    <row r="172" spans="2:80" x14ac:dyDescent="0.25">
      <c r="B172" s="17" t="s">
        <v>195</v>
      </c>
    </row>
    <row r="174" spans="2:80" x14ac:dyDescent="0.25">
      <c r="B174" s="8" t="s">
        <v>196</v>
      </c>
      <c r="C174" s="9" t="s">
        <v>184</v>
      </c>
      <c r="D174" s="17"/>
    </row>
    <row r="175" spans="2:80" x14ac:dyDescent="0.25">
      <c r="B175" s="3" t="s">
        <v>161</v>
      </c>
      <c r="C175" s="4" t="s">
        <v>161</v>
      </c>
    </row>
    <row r="178" spans="2:7" x14ac:dyDescent="0.25">
      <c r="B178" s="8" t="s">
        <v>197</v>
      </c>
      <c r="C178" s="9" t="s">
        <v>198</v>
      </c>
      <c r="D178" s="17"/>
    </row>
    <row r="179" spans="2:7" x14ac:dyDescent="0.25">
      <c r="B179" s="3" t="s">
        <v>161</v>
      </c>
      <c r="C179" s="4" t="s">
        <v>161</v>
      </c>
    </row>
    <row r="182" spans="2:7" x14ac:dyDescent="0.25">
      <c r="B182" s="17" t="s">
        <v>199</v>
      </c>
    </row>
    <row r="185" spans="2:7" x14ac:dyDescent="0.25">
      <c r="B185" s="17" t="s">
        <v>202</v>
      </c>
    </row>
    <row r="186" spans="2:7" x14ac:dyDescent="0.25">
      <c r="B186" s="8" t="s">
        <v>176</v>
      </c>
      <c r="C186" s="9" t="s">
        <v>203</v>
      </c>
      <c r="D186" s="8" t="s">
        <v>204</v>
      </c>
      <c r="E186" s="8" t="s">
        <v>205</v>
      </c>
      <c r="F186" s="24" t="s">
        <v>206</v>
      </c>
      <c r="G186" s="23"/>
    </row>
    <row r="187" spans="2:7" x14ac:dyDescent="0.25">
      <c r="B187" s="3" t="s">
        <v>161</v>
      </c>
      <c r="C187" s="4" t="s">
        <v>161</v>
      </c>
      <c r="D187" s="3" t="s">
        <v>161</v>
      </c>
      <c r="E187" s="3" t="s">
        <v>161</v>
      </c>
      <c r="F187" s="22" t="s">
        <v>161</v>
      </c>
    </row>
    <row r="188" spans="2:7" x14ac:dyDescent="0.25">
      <c r="B188" s="11" t="s">
        <v>207</v>
      </c>
    </row>
  </sheetData>
  <mergeCells count="3">
    <mergeCell ref="B1:E1"/>
    <mergeCell ref="C3:C8"/>
    <mergeCell ref="D3:D8"/>
  </mergeCells>
  <hyperlinks>
    <hyperlink ref="A1" location="Index!A1" display="Index" xr:uid="{B5643905-CBC7-48D9-B864-06460B66E2C8}"/>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049F7-F744-467F-B3DA-96056BD38294}">
  <sheetPr codeName="Sheet43"/>
  <dimension ref="A1:CB157"/>
  <sheetViews>
    <sheetView workbookViewId="0">
      <selection activeCell="E7" sqref="E7"/>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col min="9" max="16384" width="9.140625" style="11"/>
  </cols>
  <sheetData>
    <row r="1" spans="1:9" x14ac:dyDescent="0.25">
      <c r="A1" s="45" t="s">
        <v>0</v>
      </c>
      <c r="B1" s="197" t="s">
        <v>85</v>
      </c>
      <c r="C1" s="197"/>
      <c r="D1" s="197"/>
      <c r="E1" s="197"/>
    </row>
    <row r="3" spans="1:9" ht="18" customHeight="1" x14ac:dyDescent="0.25">
      <c r="B3" s="1" t="s">
        <v>85</v>
      </c>
      <c r="C3" s="198"/>
      <c r="D3" s="199"/>
    </row>
    <row r="4" spans="1:9" ht="18" customHeight="1" x14ac:dyDescent="0.25">
      <c r="B4" s="2" t="s">
        <v>1499</v>
      </c>
      <c r="C4" s="198"/>
      <c r="D4" s="199"/>
    </row>
    <row r="5" spans="1:9" ht="18" customHeight="1" x14ac:dyDescent="0.25">
      <c r="B5" s="2" t="s">
        <v>127</v>
      </c>
      <c r="C5" s="198"/>
      <c r="D5" s="199"/>
    </row>
    <row r="6" spans="1:9" ht="18" customHeight="1" x14ac:dyDescent="0.25">
      <c r="B6" s="3" t="s">
        <v>1491</v>
      </c>
      <c r="C6" s="198"/>
      <c r="D6" s="199"/>
    </row>
    <row r="7" spans="1:9" ht="18" customHeight="1" x14ac:dyDescent="0.25">
      <c r="B7" s="6" t="s">
        <v>1500</v>
      </c>
      <c r="C7" s="198"/>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2153</v>
      </c>
      <c r="C15" s="21" t="s">
        <v>139</v>
      </c>
      <c r="D15" s="11" t="s">
        <v>245</v>
      </c>
      <c r="E15" s="11" t="s">
        <v>246</v>
      </c>
      <c r="F15" s="13">
        <v>74775</v>
      </c>
      <c r="G15" s="13">
        <v>1259.06</v>
      </c>
      <c r="H15" s="13">
        <v>31.96</v>
      </c>
    </row>
    <row r="16" spans="1:9" x14ac:dyDescent="0.25">
      <c r="B16" s="11" t="s">
        <v>2148</v>
      </c>
      <c r="C16" s="21" t="s">
        <v>139</v>
      </c>
      <c r="D16" s="11" t="s">
        <v>245</v>
      </c>
      <c r="E16" s="11" t="s">
        <v>247</v>
      </c>
      <c r="F16" s="13">
        <v>69825</v>
      </c>
      <c r="G16" s="13">
        <v>837.62</v>
      </c>
      <c r="H16" s="13">
        <v>21.26</v>
      </c>
    </row>
    <row r="17" spans="2:8" x14ac:dyDescent="0.25">
      <c r="B17" s="11" t="s">
        <v>2649</v>
      </c>
      <c r="C17" s="21" t="s">
        <v>139</v>
      </c>
      <c r="D17" s="11" t="s">
        <v>245</v>
      </c>
      <c r="E17" s="11" t="s">
        <v>250</v>
      </c>
      <c r="F17" s="13">
        <v>28232</v>
      </c>
      <c r="G17" s="13">
        <v>357.21</v>
      </c>
      <c r="H17" s="13">
        <v>9.07</v>
      </c>
    </row>
    <row r="18" spans="2:8" x14ac:dyDescent="0.25">
      <c r="B18" s="11" t="s">
        <v>415</v>
      </c>
      <c r="C18" s="21" t="s">
        <v>139</v>
      </c>
      <c r="D18" s="11" t="s">
        <v>245</v>
      </c>
      <c r="E18" s="11" t="s">
        <v>416</v>
      </c>
      <c r="F18" s="13">
        <v>38146</v>
      </c>
      <c r="G18" s="13">
        <v>323.83999999999997</v>
      </c>
      <c r="H18" s="13">
        <v>8.2200000000000006</v>
      </c>
    </row>
    <row r="19" spans="2:8" x14ac:dyDescent="0.25">
      <c r="B19" s="11" t="s">
        <v>2652</v>
      </c>
      <c r="C19" s="21" t="s">
        <v>139</v>
      </c>
      <c r="D19" s="11" t="s">
        <v>245</v>
      </c>
      <c r="E19" s="11" t="s">
        <v>258</v>
      </c>
      <c r="F19" s="13">
        <v>14627</v>
      </c>
      <c r="G19" s="13">
        <v>263.64999999999998</v>
      </c>
      <c r="H19" s="13">
        <v>6.69</v>
      </c>
    </row>
    <row r="20" spans="2:8" x14ac:dyDescent="0.25">
      <c r="B20" s="11" t="s">
        <v>2727</v>
      </c>
      <c r="C20" s="21" t="s">
        <v>139</v>
      </c>
      <c r="D20" s="11" t="s">
        <v>276</v>
      </c>
      <c r="E20" s="11" t="s">
        <v>419</v>
      </c>
      <c r="F20" s="13">
        <v>2770</v>
      </c>
      <c r="G20" s="13">
        <v>197.1</v>
      </c>
      <c r="H20" s="13">
        <v>5</v>
      </c>
    </row>
    <row r="21" spans="2:8" x14ac:dyDescent="0.25">
      <c r="B21" s="11" t="s">
        <v>2738</v>
      </c>
      <c r="C21" s="21" t="s">
        <v>139</v>
      </c>
      <c r="D21" s="11" t="s">
        <v>276</v>
      </c>
      <c r="E21" s="11" t="s">
        <v>434</v>
      </c>
      <c r="F21" s="13">
        <v>5318</v>
      </c>
      <c r="G21" s="13">
        <v>84.46</v>
      </c>
      <c r="H21" s="13">
        <v>2.14</v>
      </c>
    </row>
    <row r="22" spans="2:8" x14ac:dyDescent="0.25">
      <c r="B22" s="11" t="s">
        <v>2905</v>
      </c>
      <c r="C22" s="21" t="s">
        <v>139</v>
      </c>
      <c r="D22" s="11" t="s">
        <v>276</v>
      </c>
      <c r="E22" s="11" t="s">
        <v>800</v>
      </c>
      <c r="F22" s="13">
        <v>2725</v>
      </c>
      <c r="G22" s="13">
        <v>79.34</v>
      </c>
      <c r="H22" s="13">
        <v>2.0099999999999998</v>
      </c>
    </row>
    <row r="23" spans="2:8" x14ac:dyDescent="0.25">
      <c r="B23" s="11" t="s">
        <v>2906</v>
      </c>
      <c r="C23" s="21" t="s">
        <v>139</v>
      </c>
      <c r="D23" s="11" t="s">
        <v>276</v>
      </c>
      <c r="E23" s="11" t="s">
        <v>801</v>
      </c>
      <c r="F23" s="13">
        <v>14229</v>
      </c>
      <c r="G23" s="13">
        <v>69.02</v>
      </c>
      <c r="H23" s="13">
        <v>1.75</v>
      </c>
    </row>
    <row r="24" spans="2:8" x14ac:dyDescent="0.25">
      <c r="B24" s="11" t="s">
        <v>2777</v>
      </c>
      <c r="C24" s="21" t="s">
        <v>139</v>
      </c>
      <c r="D24" s="11" t="s">
        <v>285</v>
      </c>
      <c r="E24" s="11" t="s">
        <v>581</v>
      </c>
      <c r="F24" s="13">
        <v>4418</v>
      </c>
      <c r="G24" s="13">
        <v>65.91</v>
      </c>
      <c r="H24" s="13">
        <v>1.67</v>
      </c>
    </row>
    <row r="25" spans="2:8" x14ac:dyDescent="0.25">
      <c r="B25" s="11" t="s">
        <v>2907</v>
      </c>
      <c r="C25" s="21" t="s">
        <v>139</v>
      </c>
      <c r="D25" s="11" t="s">
        <v>276</v>
      </c>
      <c r="E25" s="11" t="s">
        <v>802</v>
      </c>
      <c r="F25" s="13">
        <v>12121</v>
      </c>
      <c r="G25" s="13">
        <v>63.68</v>
      </c>
      <c r="H25" s="13">
        <v>1.62</v>
      </c>
    </row>
    <row r="26" spans="2:8" x14ac:dyDescent="0.25">
      <c r="B26" s="11" t="s">
        <v>2112</v>
      </c>
      <c r="C26" s="21" t="s">
        <v>139</v>
      </c>
      <c r="D26" s="11" t="s">
        <v>285</v>
      </c>
      <c r="E26" s="11" t="s">
        <v>303</v>
      </c>
      <c r="F26" s="13">
        <v>10332</v>
      </c>
      <c r="G26" s="13">
        <v>61.48</v>
      </c>
      <c r="H26" s="13">
        <v>1.56</v>
      </c>
    </row>
    <row r="27" spans="2:8" x14ac:dyDescent="0.25">
      <c r="B27" s="11" t="s">
        <v>2908</v>
      </c>
      <c r="C27" s="21" t="s">
        <v>139</v>
      </c>
      <c r="D27" s="11" t="s">
        <v>276</v>
      </c>
      <c r="E27" s="11" t="s">
        <v>803</v>
      </c>
      <c r="F27" s="13">
        <v>4032</v>
      </c>
      <c r="G27" s="13">
        <v>57.4</v>
      </c>
      <c r="H27" s="13">
        <v>1.46</v>
      </c>
    </row>
    <row r="28" spans="2:8" x14ac:dyDescent="0.25">
      <c r="B28" s="11" t="s">
        <v>2664</v>
      </c>
      <c r="C28" s="21" t="s">
        <v>139</v>
      </c>
      <c r="D28" s="11" t="s">
        <v>285</v>
      </c>
      <c r="E28" s="11" t="s">
        <v>286</v>
      </c>
      <c r="F28" s="13">
        <v>2510</v>
      </c>
      <c r="G28" s="13">
        <v>44.92</v>
      </c>
      <c r="H28" s="13">
        <v>1.1399999999999999</v>
      </c>
    </row>
    <row r="29" spans="2:8" x14ac:dyDescent="0.25">
      <c r="B29" s="11" t="s">
        <v>2786</v>
      </c>
      <c r="C29" s="21" t="s">
        <v>139</v>
      </c>
      <c r="D29" s="11" t="s">
        <v>280</v>
      </c>
      <c r="E29" s="11" t="s">
        <v>590</v>
      </c>
      <c r="F29" s="13">
        <v>983</v>
      </c>
      <c r="G29" s="13">
        <v>39.25</v>
      </c>
      <c r="H29" s="13">
        <v>1</v>
      </c>
    </row>
    <row r="30" spans="2:8" x14ac:dyDescent="0.25">
      <c r="B30" s="11" t="s">
        <v>2778</v>
      </c>
      <c r="C30" s="21" t="s">
        <v>139</v>
      </c>
      <c r="D30" s="11" t="s">
        <v>276</v>
      </c>
      <c r="E30" s="11" t="s">
        <v>582</v>
      </c>
      <c r="F30" s="13">
        <v>2966</v>
      </c>
      <c r="G30" s="13">
        <v>23.63</v>
      </c>
      <c r="H30" s="13">
        <v>0.6</v>
      </c>
    </row>
    <row r="31" spans="2:8" x14ac:dyDescent="0.25">
      <c r="B31" s="11" t="s">
        <v>2114</v>
      </c>
      <c r="C31" s="21" t="s">
        <v>139</v>
      </c>
      <c r="D31" s="11" t="s">
        <v>285</v>
      </c>
      <c r="E31" s="11" t="s">
        <v>470</v>
      </c>
      <c r="F31" s="13">
        <v>3811</v>
      </c>
      <c r="G31" s="13">
        <v>23.08</v>
      </c>
      <c r="H31" s="13">
        <v>0.59</v>
      </c>
    </row>
    <row r="32" spans="2:8" x14ac:dyDescent="0.25">
      <c r="B32" s="11" t="s">
        <v>2909</v>
      </c>
      <c r="C32" s="21" t="s">
        <v>139</v>
      </c>
      <c r="D32" s="11" t="s">
        <v>276</v>
      </c>
      <c r="E32" s="11" t="s">
        <v>804</v>
      </c>
      <c r="F32" s="13">
        <v>2888</v>
      </c>
      <c r="G32" s="13">
        <v>20.93</v>
      </c>
      <c r="H32" s="13">
        <v>0.53</v>
      </c>
    </row>
    <row r="33" spans="2:8" x14ac:dyDescent="0.25">
      <c r="B33" s="11" t="s">
        <v>2124</v>
      </c>
      <c r="C33" s="21" t="s">
        <v>139</v>
      </c>
      <c r="D33" s="11" t="s">
        <v>276</v>
      </c>
      <c r="E33" s="11" t="s">
        <v>464</v>
      </c>
      <c r="F33" s="13">
        <v>1062</v>
      </c>
      <c r="G33" s="13">
        <v>19.07</v>
      </c>
      <c r="H33" s="13">
        <v>0.48</v>
      </c>
    </row>
    <row r="34" spans="2:8" x14ac:dyDescent="0.25">
      <c r="B34" s="11" t="s">
        <v>2690</v>
      </c>
      <c r="C34" s="21" t="s">
        <v>139</v>
      </c>
      <c r="D34" s="11" t="s">
        <v>276</v>
      </c>
      <c r="E34" s="11" t="s">
        <v>346</v>
      </c>
      <c r="F34" s="13">
        <v>13009</v>
      </c>
      <c r="G34" s="13">
        <v>15.89</v>
      </c>
      <c r="H34" s="13">
        <v>0.4</v>
      </c>
    </row>
    <row r="35" spans="2:8" x14ac:dyDescent="0.25">
      <c r="B35" s="17" t="s">
        <v>151</v>
      </c>
      <c r="C35" s="25"/>
      <c r="D35" s="17"/>
      <c r="E35" s="17"/>
      <c r="F35" s="23"/>
      <c r="G35" s="23">
        <f>SUM(G12:G34)</f>
        <v>3906.54</v>
      </c>
      <c r="H35" s="23">
        <f>SUM(H12:H34)</f>
        <v>99.15000000000002</v>
      </c>
    </row>
    <row r="36" spans="2:8" x14ac:dyDescent="0.25">
      <c r="B36" s="17" t="s">
        <v>152</v>
      </c>
      <c r="C36" s="25"/>
      <c r="D36" s="17"/>
      <c r="E36" s="17"/>
      <c r="F36" s="23"/>
      <c r="G36" s="23">
        <v>13.33</v>
      </c>
      <c r="H36" s="23">
        <v>0.34</v>
      </c>
    </row>
    <row r="37" spans="2:8" x14ac:dyDescent="0.25">
      <c r="B37" s="17" t="s">
        <v>153</v>
      </c>
      <c r="C37" s="25"/>
      <c r="D37" s="17"/>
      <c r="E37" s="17"/>
      <c r="F37" s="23"/>
      <c r="G37" s="23">
        <v>3919.87</v>
      </c>
      <c r="H37" s="23">
        <v>99.49</v>
      </c>
    </row>
    <row r="38" spans="2:8" x14ac:dyDescent="0.25">
      <c r="B38" s="17" t="s">
        <v>226</v>
      </c>
      <c r="C38" s="25"/>
      <c r="D38" s="17"/>
      <c r="E38" s="17"/>
      <c r="F38" s="23"/>
      <c r="G38" s="23">
        <v>19.256649100000161</v>
      </c>
      <c r="H38" s="23">
        <v>0.51000000000000512</v>
      </c>
    </row>
    <row r="39" spans="2:8" x14ac:dyDescent="0.25">
      <c r="B39" s="17" t="s">
        <v>155</v>
      </c>
      <c r="C39" s="25"/>
      <c r="D39" s="17"/>
      <c r="E39" s="17"/>
      <c r="F39" s="23"/>
      <c r="G39" s="23">
        <v>3939.1266491000001</v>
      </c>
      <c r="H39" s="23">
        <v>100</v>
      </c>
    </row>
    <row r="40" spans="2:8" x14ac:dyDescent="0.25">
      <c r="B40" s="11" t="s">
        <v>156</v>
      </c>
    </row>
    <row r="41" spans="2:8" x14ac:dyDescent="0.25">
      <c r="B41" s="17" t="s">
        <v>157</v>
      </c>
    </row>
    <row r="42" spans="2:8" x14ac:dyDescent="0.25">
      <c r="B42" s="17" t="s">
        <v>158</v>
      </c>
      <c r="C42" s="21" t="s">
        <v>159</v>
      </c>
    </row>
    <row r="43" spans="2:8" x14ac:dyDescent="0.25">
      <c r="B43" s="17" t="s">
        <v>162</v>
      </c>
      <c r="C43" s="21" t="s">
        <v>161</v>
      </c>
    </row>
    <row r="44" spans="2:8" x14ac:dyDescent="0.25">
      <c r="B44" s="17" t="s">
        <v>163</v>
      </c>
      <c r="C44" s="21" t="s">
        <v>161</v>
      </c>
    </row>
    <row r="45" spans="2:8" x14ac:dyDescent="0.25">
      <c r="B45" s="17" t="s">
        <v>164</v>
      </c>
      <c r="C45" s="21" t="s">
        <v>165</v>
      </c>
    </row>
    <row r="46" spans="2:8" x14ac:dyDescent="0.25">
      <c r="B46" s="17" t="s">
        <v>805</v>
      </c>
      <c r="C46" s="25"/>
    </row>
    <row r="47" spans="2:8" x14ac:dyDescent="0.25">
      <c r="B47" s="17" t="s">
        <v>806</v>
      </c>
      <c r="C47" s="25"/>
    </row>
    <row r="48" spans="2:8" x14ac:dyDescent="0.25">
      <c r="B48" s="17" t="s">
        <v>807</v>
      </c>
      <c r="C48" s="25"/>
    </row>
    <row r="49" spans="2:3" x14ac:dyDescent="0.25">
      <c r="B49" s="17" t="s">
        <v>808</v>
      </c>
      <c r="C49" s="25"/>
    </row>
    <row r="50" spans="2:3" x14ac:dyDescent="0.25">
      <c r="B50" s="17" t="s">
        <v>809</v>
      </c>
      <c r="C50" s="25"/>
    </row>
    <row r="51" spans="2:3" x14ac:dyDescent="0.25">
      <c r="B51" s="11" t="s">
        <v>170</v>
      </c>
    </row>
    <row r="52" spans="2:3" x14ac:dyDescent="0.25">
      <c r="B52" s="11" t="s">
        <v>228</v>
      </c>
    </row>
    <row r="55" spans="2:3" x14ac:dyDescent="0.25">
      <c r="B55" s="8" t="s">
        <v>229</v>
      </c>
      <c r="C55" s="9"/>
    </row>
    <row r="56" spans="2:3" ht="30" x14ac:dyDescent="0.25">
      <c r="B56" s="8" t="s">
        <v>230</v>
      </c>
      <c r="C56" s="10" t="s">
        <v>231</v>
      </c>
    </row>
    <row r="57" spans="2:3" x14ac:dyDescent="0.25">
      <c r="B57" s="3" t="s">
        <v>232</v>
      </c>
      <c r="C57" s="4"/>
    </row>
    <row r="58" spans="2:3" x14ac:dyDescent="0.25">
      <c r="B58" s="3" t="s">
        <v>233</v>
      </c>
      <c r="C58" s="4"/>
    </row>
    <row r="59" spans="2:3" x14ac:dyDescent="0.25">
      <c r="B59" s="3" t="s">
        <v>234</v>
      </c>
      <c r="C59" s="4"/>
    </row>
    <row r="60" spans="2:3" x14ac:dyDescent="0.25">
      <c r="B60" s="3" t="s">
        <v>235</v>
      </c>
      <c r="C60" s="4"/>
    </row>
    <row r="61" spans="2:3" x14ac:dyDescent="0.25">
      <c r="B61" s="3" t="s">
        <v>236</v>
      </c>
      <c r="C61" s="4"/>
    </row>
    <row r="62" spans="2:3" x14ac:dyDescent="0.25">
      <c r="B62" s="3" t="s">
        <v>237</v>
      </c>
      <c r="C62" s="4"/>
    </row>
    <row r="63" spans="2:3" x14ac:dyDescent="0.25">
      <c r="B63" s="8" t="s">
        <v>238</v>
      </c>
      <c r="C63" s="9"/>
    </row>
    <row r="65" spans="2:7" x14ac:dyDescent="0.25">
      <c r="B65" s="3" t="s">
        <v>171</v>
      </c>
      <c r="C65" s="4"/>
      <c r="D65" s="3"/>
    </row>
    <row r="66" spans="2:7" ht="30" x14ac:dyDescent="0.25">
      <c r="B66" s="6" t="s">
        <v>172</v>
      </c>
      <c r="C66" s="5" t="s">
        <v>173</v>
      </c>
      <c r="D66" s="6" t="s">
        <v>174</v>
      </c>
    </row>
    <row r="67" spans="2:7" x14ac:dyDescent="0.25">
      <c r="B67" s="3" t="s">
        <v>161</v>
      </c>
      <c r="C67" s="4" t="s">
        <v>161</v>
      </c>
      <c r="D67" s="3" t="s">
        <v>161</v>
      </c>
    </row>
    <row r="69" spans="2:7" x14ac:dyDescent="0.25">
      <c r="B69" s="8" t="s">
        <v>175</v>
      </c>
      <c r="C69" s="33">
        <v>45473</v>
      </c>
      <c r="D69" s="3"/>
      <c r="E69" s="26"/>
      <c r="F69" s="32"/>
    </row>
    <row r="70" spans="2:7" x14ac:dyDescent="0.25">
      <c r="B70" s="8" t="s">
        <v>176</v>
      </c>
      <c r="C70" s="9" t="s">
        <v>177</v>
      </c>
      <c r="D70" s="8" t="s">
        <v>178</v>
      </c>
      <c r="E70" s="27" t="s">
        <v>179</v>
      </c>
      <c r="F70" s="24" t="s">
        <v>180</v>
      </c>
      <c r="G70" s="23"/>
    </row>
    <row r="71" spans="2:7" x14ac:dyDescent="0.25">
      <c r="B71" s="30" t="s">
        <v>161</v>
      </c>
      <c r="C71" s="31" t="s">
        <v>161</v>
      </c>
      <c r="D71" s="30" t="s">
        <v>161</v>
      </c>
      <c r="E71" s="29" t="s">
        <v>161</v>
      </c>
      <c r="F71" s="28" t="s">
        <v>161</v>
      </c>
    </row>
    <row r="74" spans="2:7" x14ac:dyDescent="0.25">
      <c r="B74" s="17" t="s">
        <v>181</v>
      </c>
    </row>
    <row r="75" spans="2:7" x14ac:dyDescent="0.25">
      <c r="B75" s="17"/>
    </row>
    <row r="76" spans="2:7" x14ac:dyDescent="0.25">
      <c r="B76" s="17" t="s">
        <v>182</v>
      </c>
    </row>
    <row r="77" spans="2:7" x14ac:dyDescent="0.25">
      <c r="B77" s="8" t="s">
        <v>183</v>
      </c>
      <c r="C77" s="9" t="s">
        <v>184</v>
      </c>
      <c r="D77" s="17"/>
    </row>
    <row r="78" spans="2:7" x14ac:dyDescent="0.25">
      <c r="B78" s="3" t="s">
        <v>161</v>
      </c>
      <c r="C78" s="4" t="s">
        <v>161</v>
      </c>
    </row>
    <row r="80" spans="2:7" x14ac:dyDescent="0.25">
      <c r="B80" s="8" t="s">
        <v>185</v>
      </c>
      <c r="C80" s="9" t="s">
        <v>184</v>
      </c>
    </row>
    <row r="81" spans="2:7" x14ac:dyDescent="0.25">
      <c r="B81" s="3" t="s">
        <v>161</v>
      </c>
      <c r="C81" s="4" t="s">
        <v>161</v>
      </c>
    </row>
    <row r="83" spans="2:7" x14ac:dyDescent="0.25">
      <c r="B83" s="8" t="s">
        <v>161</v>
      </c>
      <c r="C83" s="9" t="s">
        <v>161</v>
      </c>
    </row>
    <row r="84" spans="2:7" x14ac:dyDescent="0.25">
      <c r="B84" s="3" t="s">
        <v>161</v>
      </c>
      <c r="C84" s="4" t="s">
        <v>161</v>
      </c>
    </row>
    <row r="86" spans="2:7" x14ac:dyDescent="0.25">
      <c r="B86" s="27" t="s">
        <v>186</v>
      </c>
      <c r="C86" s="9" t="s">
        <v>187</v>
      </c>
    </row>
    <row r="87" spans="2:7" x14ac:dyDescent="0.25">
      <c r="B87" s="26" t="s">
        <v>161</v>
      </c>
      <c r="C87" s="4" t="s">
        <v>161</v>
      </c>
    </row>
    <row r="89" spans="2:7" x14ac:dyDescent="0.25">
      <c r="B89" s="8" t="s">
        <v>188</v>
      </c>
      <c r="C89" s="9" t="s">
        <v>161</v>
      </c>
    </row>
    <row r="91" spans="2:7" x14ac:dyDescent="0.25">
      <c r="B91" s="8" t="s">
        <v>189</v>
      </c>
      <c r="C91" s="33">
        <v>45473</v>
      </c>
      <c r="D91" s="3"/>
      <c r="E91" s="26"/>
      <c r="F91" s="32"/>
    </row>
    <row r="92" spans="2:7" x14ac:dyDescent="0.25">
      <c r="B92" s="8" t="s">
        <v>176</v>
      </c>
      <c r="C92" s="9" t="s">
        <v>177</v>
      </c>
      <c r="D92" s="8" t="s">
        <v>178</v>
      </c>
      <c r="E92" s="27" t="s">
        <v>179</v>
      </c>
      <c r="F92" s="24" t="s">
        <v>180</v>
      </c>
      <c r="G92" s="23"/>
    </row>
    <row r="93" spans="2:7" x14ac:dyDescent="0.25">
      <c r="B93" s="30" t="s">
        <v>161</v>
      </c>
      <c r="C93" s="31" t="s">
        <v>161</v>
      </c>
      <c r="D93" s="30" t="s">
        <v>161</v>
      </c>
      <c r="E93" s="29" t="s">
        <v>161</v>
      </c>
      <c r="F93" s="28" t="s">
        <v>161</v>
      </c>
    </row>
    <row r="94" spans="2:7" x14ac:dyDescent="0.25">
      <c r="B94" s="17" t="s">
        <v>181</v>
      </c>
    </row>
    <row r="95" spans="2:7" x14ac:dyDescent="0.25">
      <c r="B95" s="17"/>
    </row>
    <row r="96" spans="2:7" x14ac:dyDescent="0.25">
      <c r="B96" s="17" t="s">
        <v>182</v>
      </c>
    </row>
    <row r="97" spans="2:4" x14ac:dyDescent="0.25">
      <c r="B97" s="8" t="s">
        <v>183</v>
      </c>
      <c r="C97" s="9" t="s">
        <v>184</v>
      </c>
      <c r="D97" s="17"/>
    </row>
    <row r="98" spans="2:4" x14ac:dyDescent="0.25">
      <c r="B98" s="3" t="s">
        <v>161</v>
      </c>
      <c r="C98" s="4" t="s">
        <v>161</v>
      </c>
    </row>
    <row r="100" spans="2:4" x14ac:dyDescent="0.25">
      <c r="B100" s="8" t="s">
        <v>185</v>
      </c>
      <c r="C100" s="9" t="s">
        <v>184</v>
      </c>
    </row>
    <row r="101" spans="2:4" x14ac:dyDescent="0.25">
      <c r="B101" s="3" t="s">
        <v>161</v>
      </c>
      <c r="C101" s="4" t="s">
        <v>161</v>
      </c>
    </row>
    <row r="103" spans="2:4" x14ac:dyDescent="0.25">
      <c r="B103" s="8" t="s">
        <v>161</v>
      </c>
      <c r="C103" s="9" t="s">
        <v>161</v>
      </c>
    </row>
    <row r="104" spans="2:4" x14ac:dyDescent="0.25">
      <c r="B104" s="3" t="s">
        <v>161</v>
      </c>
      <c r="C104" s="4" t="s">
        <v>161</v>
      </c>
    </row>
    <row r="106" spans="2:4" x14ac:dyDescent="0.25">
      <c r="B106" s="27" t="s">
        <v>186</v>
      </c>
      <c r="C106" s="9" t="s">
        <v>187</v>
      </c>
    </row>
    <row r="107" spans="2:4" x14ac:dyDescent="0.25">
      <c r="B107" s="26" t="s">
        <v>161</v>
      </c>
      <c r="C107" s="4" t="s">
        <v>161</v>
      </c>
    </row>
    <row r="109" spans="2:4" x14ac:dyDescent="0.25">
      <c r="B109" s="8" t="s">
        <v>188</v>
      </c>
      <c r="C109" s="9" t="s">
        <v>161</v>
      </c>
    </row>
    <row r="112" spans="2:4" x14ac:dyDescent="0.25">
      <c r="B112" s="17" t="s">
        <v>190</v>
      </c>
    </row>
    <row r="114" spans="2:80" x14ac:dyDescent="0.25">
      <c r="B114" s="8" t="s">
        <v>176</v>
      </c>
      <c r="C114" s="9" t="s">
        <v>191</v>
      </c>
      <c r="D114" s="8" t="s">
        <v>192</v>
      </c>
      <c r="E114" s="8" t="s">
        <v>193</v>
      </c>
      <c r="F114" s="23"/>
    </row>
    <row r="115" spans="2:80" x14ac:dyDescent="0.25">
      <c r="B115" s="3" t="s">
        <v>161</v>
      </c>
      <c r="C115" s="4" t="s">
        <v>161</v>
      </c>
      <c r="D115" s="3" t="s">
        <v>161</v>
      </c>
      <c r="E115" s="3" t="s">
        <v>161</v>
      </c>
    </row>
    <row r="118" spans="2:80" x14ac:dyDescent="0.25">
      <c r="B118" s="17" t="s">
        <v>194</v>
      </c>
      <c r="C118" s="25" t="s">
        <v>161</v>
      </c>
      <c r="D118" s="17"/>
      <c r="E118" s="17"/>
      <c r="F118" s="23"/>
      <c r="G118" s="23"/>
      <c r="H118" s="23"/>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c r="BK118" s="17"/>
      <c r="BL118" s="17"/>
      <c r="BM118" s="17"/>
      <c r="BN118" s="17"/>
      <c r="BO118" s="17"/>
      <c r="BP118" s="17"/>
      <c r="BQ118" s="17"/>
      <c r="BR118" s="17"/>
      <c r="BS118" s="17"/>
      <c r="BT118" s="17"/>
      <c r="BU118" s="17"/>
      <c r="BV118" s="17"/>
      <c r="BW118" s="17"/>
      <c r="BX118" s="17"/>
      <c r="BY118" s="17"/>
      <c r="BZ118" s="17"/>
      <c r="CA118" s="17"/>
      <c r="CB118" s="17"/>
    </row>
    <row r="120" spans="2:80" x14ac:dyDescent="0.25">
      <c r="B120" s="17" t="s">
        <v>195</v>
      </c>
    </row>
    <row r="122" spans="2:80" x14ac:dyDescent="0.25">
      <c r="B122" s="8" t="s">
        <v>196</v>
      </c>
      <c r="C122" s="9" t="s">
        <v>184</v>
      </c>
      <c r="D122" s="17"/>
    </row>
    <row r="123" spans="2:80" x14ac:dyDescent="0.25">
      <c r="B123" s="3" t="s">
        <v>161</v>
      </c>
      <c r="C123" s="4" t="s">
        <v>161</v>
      </c>
    </row>
    <row r="126" spans="2:80" x14ac:dyDescent="0.25">
      <c r="B126" s="8" t="s">
        <v>197</v>
      </c>
      <c r="C126" s="9" t="s">
        <v>198</v>
      </c>
      <c r="D126" s="17"/>
    </row>
    <row r="127" spans="2:80" x14ac:dyDescent="0.25">
      <c r="B127" s="3" t="s">
        <v>161</v>
      </c>
      <c r="C127" s="4" t="s">
        <v>161</v>
      </c>
    </row>
    <row r="130" spans="2:80" x14ac:dyDescent="0.25">
      <c r="B130" s="17" t="s">
        <v>199</v>
      </c>
    </row>
    <row r="133" spans="2:80" x14ac:dyDescent="0.25">
      <c r="B133" s="17" t="s">
        <v>200</v>
      </c>
    </row>
    <row r="135" spans="2:80" x14ac:dyDescent="0.25">
      <c r="B135" s="8" t="s">
        <v>176</v>
      </c>
      <c r="C135" s="9" t="s">
        <v>201</v>
      </c>
      <c r="D135" s="8" t="s">
        <v>191</v>
      </c>
      <c r="E135" s="8" t="s">
        <v>192</v>
      </c>
      <c r="F135" s="24" t="s">
        <v>193</v>
      </c>
      <c r="G135" s="23"/>
    </row>
    <row r="136" spans="2:80" x14ac:dyDescent="0.25">
      <c r="B136" s="3" t="s">
        <v>161</v>
      </c>
      <c r="C136" s="4" t="s">
        <v>161</v>
      </c>
      <c r="D136" s="3" t="s">
        <v>161</v>
      </c>
      <c r="E136" s="3" t="s">
        <v>161</v>
      </c>
      <c r="F136" s="22" t="s">
        <v>161</v>
      </c>
    </row>
    <row r="139" spans="2:80" x14ac:dyDescent="0.25">
      <c r="B139" s="17" t="s">
        <v>194</v>
      </c>
      <c r="C139" s="25" t="s">
        <v>161</v>
      </c>
      <c r="D139" s="17"/>
      <c r="E139" s="17"/>
      <c r="F139" s="23"/>
      <c r="G139" s="23"/>
      <c r="H139" s="23"/>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c r="BK139" s="17"/>
      <c r="BL139" s="17"/>
      <c r="BM139" s="17"/>
      <c r="BN139" s="17"/>
      <c r="BO139" s="17"/>
      <c r="BP139" s="17"/>
      <c r="BQ139" s="17"/>
      <c r="BR139" s="17"/>
      <c r="BS139" s="17"/>
      <c r="BT139" s="17"/>
      <c r="BU139" s="17"/>
      <c r="BV139" s="17"/>
      <c r="BW139" s="17"/>
      <c r="BX139" s="17"/>
      <c r="BY139" s="17"/>
      <c r="BZ139" s="17"/>
      <c r="CA139" s="17"/>
      <c r="CB139" s="17"/>
    </row>
    <row r="141" spans="2:80" x14ac:dyDescent="0.25">
      <c r="B141" s="17" t="s">
        <v>195</v>
      </c>
    </row>
    <row r="143" spans="2:80" x14ac:dyDescent="0.25">
      <c r="B143" s="8" t="s">
        <v>196</v>
      </c>
      <c r="C143" s="9" t="s">
        <v>184</v>
      </c>
      <c r="D143" s="17"/>
    </row>
    <row r="144" spans="2:80" x14ac:dyDescent="0.25">
      <c r="B144" s="3" t="s">
        <v>161</v>
      </c>
      <c r="C144" s="4" t="s">
        <v>161</v>
      </c>
    </row>
    <row r="147" spans="2:7" x14ac:dyDescent="0.25">
      <c r="B147" s="8" t="s">
        <v>197</v>
      </c>
      <c r="C147" s="9" t="s">
        <v>198</v>
      </c>
      <c r="D147" s="17"/>
    </row>
    <row r="148" spans="2:7" x14ac:dyDescent="0.25">
      <c r="B148" s="3" t="s">
        <v>161</v>
      </c>
      <c r="C148" s="4" t="s">
        <v>161</v>
      </c>
    </row>
    <row r="151" spans="2:7" x14ac:dyDescent="0.25">
      <c r="B151" s="17" t="s">
        <v>199</v>
      </c>
    </row>
    <row r="154" spans="2:7" x14ac:dyDescent="0.25">
      <c r="B154" s="17" t="s">
        <v>202</v>
      </c>
    </row>
    <row r="155" spans="2:7" x14ac:dyDescent="0.25">
      <c r="B155" s="8" t="s">
        <v>176</v>
      </c>
      <c r="C155" s="9" t="s">
        <v>203</v>
      </c>
      <c r="D155" s="8" t="s">
        <v>204</v>
      </c>
      <c r="E155" s="8" t="s">
        <v>205</v>
      </c>
      <c r="F155" s="24" t="s">
        <v>206</v>
      </c>
      <c r="G155" s="23"/>
    </row>
    <row r="156" spans="2:7" x14ac:dyDescent="0.25">
      <c r="B156" s="3" t="s">
        <v>161</v>
      </c>
      <c r="C156" s="4" t="s">
        <v>161</v>
      </c>
      <c r="D156" s="3" t="s">
        <v>161</v>
      </c>
      <c r="E156" s="3" t="s">
        <v>161</v>
      </c>
      <c r="F156" s="22" t="s">
        <v>161</v>
      </c>
    </row>
    <row r="157" spans="2:7" x14ac:dyDescent="0.25">
      <c r="B157" s="11" t="s">
        <v>207</v>
      </c>
    </row>
  </sheetData>
  <mergeCells count="3">
    <mergeCell ref="B1:E1"/>
    <mergeCell ref="C3:C7"/>
    <mergeCell ref="D3:D7"/>
  </mergeCells>
  <hyperlinks>
    <hyperlink ref="A1" location="Index!A1" display="Index" xr:uid="{C7DFEA90-BAAD-417F-A447-5288BFB5FDAB}"/>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11EC4-B3F1-469F-BE91-A8BD1A82E9C5}">
  <sheetPr codeName="Sheet42"/>
  <dimension ref="A1:CB153"/>
  <sheetViews>
    <sheetView workbookViewId="0">
      <selection activeCell="E8" sqref="E8"/>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col min="9" max="16384" width="9.140625" style="11"/>
  </cols>
  <sheetData>
    <row r="1" spans="1:9" x14ac:dyDescent="0.25">
      <c r="A1" s="45" t="s">
        <v>0</v>
      </c>
      <c r="B1" s="197" t="s">
        <v>83</v>
      </c>
      <c r="C1" s="197"/>
      <c r="D1" s="197"/>
      <c r="E1" s="197"/>
    </row>
    <row r="3" spans="1:9" ht="18" customHeight="1" x14ac:dyDescent="0.25">
      <c r="B3" s="1" t="s">
        <v>83</v>
      </c>
      <c r="C3" s="198"/>
      <c r="D3" s="199"/>
    </row>
    <row r="4" spans="1:9" ht="18" customHeight="1" x14ac:dyDescent="0.25">
      <c r="B4" s="16" t="s">
        <v>1501</v>
      </c>
      <c r="C4" s="198"/>
      <c r="D4" s="199"/>
    </row>
    <row r="5" spans="1:9" ht="18" customHeight="1" x14ac:dyDescent="0.25">
      <c r="B5" s="2" t="s">
        <v>127</v>
      </c>
      <c r="C5" s="198"/>
      <c r="D5" s="199"/>
    </row>
    <row r="6" spans="1:9" ht="18" customHeight="1" x14ac:dyDescent="0.25">
      <c r="B6" s="3" t="s">
        <v>1491</v>
      </c>
      <c r="C6" s="198"/>
      <c r="D6" s="199"/>
    </row>
    <row r="7" spans="1:9" ht="18" customHeight="1" x14ac:dyDescent="0.25">
      <c r="B7" s="3" t="s">
        <v>1502</v>
      </c>
      <c r="C7" s="198"/>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2726</v>
      </c>
      <c r="C15" s="21" t="s">
        <v>139</v>
      </c>
      <c r="D15" s="11" t="s">
        <v>417</v>
      </c>
      <c r="E15" s="11" t="s">
        <v>418</v>
      </c>
      <c r="F15" s="13">
        <v>53720</v>
      </c>
      <c r="G15" s="13">
        <v>1539.96</v>
      </c>
      <c r="H15" s="13">
        <v>23.11</v>
      </c>
    </row>
    <row r="16" spans="1:9" x14ac:dyDescent="0.25">
      <c r="B16" s="11" t="s">
        <v>2729</v>
      </c>
      <c r="C16" s="21" t="s">
        <v>139</v>
      </c>
      <c r="D16" s="11" t="s">
        <v>417</v>
      </c>
      <c r="E16" s="11" t="s">
        <v>421</v>
      </c>
      <c r="F16" s="13">
        <v>98783</v>
      </c>
      <c r="G16" s="13">
        <v>977.7</v>
      </c>
      <c r="H16" s="13">
        <v>14.67</v>
      </c>
    </row>
    <row r="17" spans="2:8" x14ac:dyDescent="0.25">
      <c r="B17" s="11" t="s">
        <v>2104</v>
      </c>
      <c r="C17" s="21" t="s">
        <v>139</v>
      </c>
      <c r="D17" s="11" t="s">
        <v>417</v>
      </c>
      <c r="E17" s="11" t="s">
        <v>423</v>
      </c>
      <c r="F17" s="13">
        <v>7408</v>
      </c>
      <c r="G17" s="13">
        <v>891.47</v>
      </c>
      <c r="H17" s="13">
        <v>13.38</v>
      </c>
    </row>
    <row r="18" spans="2:8" x14ac:dyDescent="0.25">
      <c r="B18" s="11" t="s">
        <v>2828</v>
      </c>
      <c r="C18" s="21" t="s">
        <v>139</v>
      </c>
      <c r="D18" s="11" t="s">
        <v>417</v>
      </c>
      <c r="E18" s="11" t="s">
        <v>654</v>
      </c>
      <c r="F18" s="13">
        <v>6354</v>
      </c>
      <c r="G18" s="13">
        <v>603.73</v>
      </c>
      <c r="H18" s="13">
        <v>9.06</v>
      </c>
    </row>
    <row r="19" spans="2:8" x14ac:dyDescent="0.25">
      <c r="B19" s="11" t="s">
        <v>2741</v>
      </c>
      <c r="C19" s="21" t="s">
        <v>139</v>
      </c>
      <c r="D19" s="11" t="s">
        <v>417</v>
      </c>
      <c r="E19" s="11" t="s">
        <v>463</v>
      </c>
      <c r="F19" s="13">
        <v>7288</v>
      </c>
      <c r="G19" s="13">
        <v>406.64</v>
      </c>
      <c r="H19" s="13">
        <v>6.1</v>
      </c>
    </row>
    <row r="20" spans="2:8" x14ac:dyDescent="0.25">
      <c r="B20" s="11" t="s">
        <v>2831</v>
      </c>
      <c r="C20" s="21" t="s">
        <v>139</v>
      </c>
      <c r="D20" s="11" t="s">
        <v>417</v>
      </c>
      <c r="E20" s="11" t="s">
        <v>657</v>
      </c>
      <c r="F20" s="13">
        <v>7681</v>
      </c>
      <c r="G20" s="13">
        <v>358.93</v>
      </c>
      <c r="H20" s="13">
        <v>5.39</v>
      </c>
    </row>
    <row r="21" spans="2:8" x14ac:dyDescent="0.25">
      <c r="B21" s="11" t="s">
        <v>2910</v>
      </c>
      <c r="C21" s="21" t="s">
        <v>139</v>
      </c>
      <c r="D21" s="11" t="s">
        <v>417</v>
      </c>
      <c r="E21" s="11" t="s">
        <v>810</v>
      </c>
      <c r="F21" s="13">
        <v>13060</v>
      </c>
      <c r="G21" s="13">
        <v>308.85000000000002</v>
      </c>
      <c r="H21" s="13">
        <v>4.63</v>
      </c>
    </row>
    <row r="22" spans="2:8" x14ac:dyDescent="0.25">
      <c r="B22" s="11" t="s">
        <v>2911</v>
      </c>
      <c r="C22" s="21" t="s">
        <v>139</v>
      </c>
      <c r="D22" s="11" t="s">
        <v>267</v>
      </c>
      <c r="E22" s="11" t="s">
        <v>811</v>
      </c>
      <c r="F22" s="13">
        <v>133103</v>
      </c>
      <c r="G22" s="13">
        <v>253.31</v>
      </c>
      <c r="H22" s="13">
        <v>3.8</v>
      </c>
    </row>
    <row r="23" spans="2:8" x14ac:dyDescent="0.25">
      <c r="B23" s="11" t="s">
        <v>2829</v>
      </c>
      <c r="C23" s="21" t="s">
        <v>139</v>
      </c>
      <c r="D23" s="11" t="s">
        <v>262</v>
      </c>
      <c r="E23" s="11" t="s">
        <v>655</v>
      </c>
      <c r="F23" s="13">
        <v>14366</v>
      </c>
      <c r="G23" s="13">
        <v>239.96</v>
      </c>
      <c r="H23" s="13">
        <v>3.6</v>
      </c>
    </row>
    <row r="24" spans="2:8" x14ac:dyDescent="0.25">
      <c r="B24" s="11" t="s">
        <v>2794</v>
      </c>
      <c r="C24" s="21" t="s">
        <v>139</v>
      </c>
      <c r="D24" s="11" t="s">
        <v>444</v>
      </c>
      <c r="E24" s="11" t="s">
        <v>610</v>
      </c>
      <c r="F24" s="13">
        <v>80713</v>
      </c>
      <c r="G24" s="13">
        <v>195.24</v>
      </c>
      <c r="H24" s="13">
        <v>2.93</v>
      </c>
    </row>
    <row r="25" spans="2:8" x14ac:dyDescent="0.25">
      <c r="B25" s="11" t="s">
        <v>812</v>
      </c>
      <c r="C25" s="21" t="s">
        <v>139</v>
      </c>
      <c r="D25" s="11" t="s">
        <v>417</v>
      </c>
      <c r="E25" s="11" t="s">
        <v>813</v>
      </c>
      <c r="F25" s="13">
        <v>26237</v>
      </c>
      <c r="G25" s="13">
        <v>174.63</v>
      </c>
      <c r="H25" s="13">
        <v>2.62</v>
      </c>
    </row>
    <row r="26" spans="2:8" x14ac:dyDescent="0.25">
      <c r="B26" s="11" t="s">
        <v>2139</v>
      </c>
      <c r="C26" s="21" t="s">
        <v>139</v>
      </c>
      <c r="D26" s="11" t="s">
        <v>267</v>
      </c>
      <c r="E26" s="11" t="s">
        <v>449</v>
      </c>
      <c r="F26" s="13">
        <v>480</v>
      </c>
      <c r="G26" s="13">
        <v>163.61000000000001</v>
      </c>
      <c r="H26" s="13">
        <v>2.4500000000000002</v>
      </c>
    </row>
    <row r="27" spans="2:8" x14ac:dyDescent="0.25">
      <c r="B27" s="11" t="s">
        <v>2657</v>
      </c>
      <c r="C27" s="21" t="s">
        <v>139</v>
      </c>
      <c r="D27" s="11" t="s">
        <v>267</v>
      </c>
      <c r="E27" s="11" t="s">
        <v>268</v>
      </c>
      <c r="F27" s="13">
        <v>114</v>
      </c>
      <c r="G27" s="13">
        <v>147.58000000000001</v>
      </c>
      <c r="H27" s="13">
        <v>2.21</v>
      </c>
    </row>
    <row r="28" spans="2:8" x14ac:dyDescent="0.25">
      <c r="B28" s="11" t="s">
        <v>2798</v>
      </c>
      <c r="C28" s="21" t="s">
        <v>139</v>
      </c>
      <c r="D28" s="11" t="s">
        <v>267</v>
      </c>
      <c r="E28" s="11" t="s">
        <v>614</v>
      </c>
      <c r="F28" s="13">
        <v>4446</v>
      </c>
      <c r="G28" s="13">
        <v>143.56</v>
      </c>
      <c r="H28" s="13">
        <v>2.15</v>
      </c>
    </row>
    <row r="29" spans="2:8" x14ac:dyDescent="0.25">
      <c r="B29" s="11" t="s">
        <v>2141</v>
      </c>
      <c r="C29" s="21" t="s">
        <v>139</v>
      </c>
      <c r="D29" s="11" t="s">
        <v>267</v>
      </c>
      <c r="E29" s="11" t="s">
        <v>446</v>
      </c>
      <c r="F29" s="13">
        <v>25272</v>
      </c>
      <c r="G29" s="13">
        <v>142.66</v>
      </c>
      <c r="H29" s="13">
        <v>2.14</v>
      </c>
    </row>
    <row r="30" spans="2:8" x14ac:dyDescent="0.25">
      <c r="B30" s="11" t="s">
        <v>2805</v>
      </c>
      <c r="C30" s="21" t="s">
        <v>139</v>
      </c>
      <c r="D30" s="11" t="s">
        <v>267</v>
      </c>
      <c r="E30" s="11" t="s">
        <v>625</v>
      </c>
      <c r="F30" s="13">
        <v>18518</v>
      </c>
      <c r="G30" s="13">
        <v>100.35</v>
      </c>
      <c r="H30" s="13">
        <v>1.51</v>
      </c>
    </row>
    <row r="31" spans="2:8" x14ac:dyDescent="0.25">
      <c r="B31" s="17" t="s">
        <v>151</v>
      </c>
      <c r="C31" s="25"/>
      <c r="D31" s="17"/>
      <c r="E31" s="17"/>
      <c r="F31" s="23"/>
      <c r="G31" s="23">
        <f>SUM(G12:G30)</f>
        <v>6648.1800000000012</v>
      </c>
      <c r="H31" s="23">
        <f>SUM(H12:H30)</f>
        <v>99.750000000000014</v>
      </c>
    </row>
    <row r="32" spans="2:8" x14ac:dyDescent="0.25">
      <c r="B32" s="17" t="s">
        <v>152</v>
      </c>
      <c r="C32" s="25"/>
      <c r="D32" s="17"/>
      <c r="E32" s="17"/>
      <c r="F32" s="23"/>
      <c r="G32" s="23">
        <v>10.25</v>
      </c>
      <c r="H32" s="23">
        <v>0.15</v>
      </c>
    </row>
    <row r="33" spans="2:8" x14ac:dyDescent="0.25">
      <c r="B33" s="17" t="s">
        <v>153</v>
      </c>
      <c r="C33" s="25"/>
      <c r="D33" s="17"/>
      <c r="E33" s="17"/>
      <c r="F33" s="23"/>
      <c r="G33" s="23">
        <v>6658.43</v>
      </c>
      <c r="H33" s="23">
        <v>99.9</v>
      </c>
    </row>
    <row r="34" spans="2:8" x14ac:dyDescent="0.25">
      <c r="B34" s="17" t="s">
        <v>226</v>
      </c>
      <c r="C34" s="25"/>
      <c r="D34" s="17"/>
      <c r="E34" s="17"/>
      <c r="F34" s="23"/>
      <c r="G34" s="23">
        <v>5.7375131999997393</v>
      </c>
      <c r="H34" s="23">
        <v>9.9999999999994316E-2</v>
      </c>
    </row>
    <row r="35" spans="2:8" x14ac:dyDescent="0.25">
      <c r="B35" s="17" t="s">
        <v>155</v>
      </c>
      <c r="C35" s="25"/>
      <c r="D35" s="17"/>
      <c r="E35" s="17"/>
      <c r="F35" s="23"/>
      <c r="G35" s="23">
        <v>6664.1675132</v>
      </c>
      <c r="H35" s="23">
        <v>100</v>
      </c>
    </row>
    <row r="36" spans="2:8" x14ac:dyDescent="0.25">
      <c r="B36" s="11" t="s">
        <v>156</v>
      </c>
    </row>
    <row r="37" spans="2:8" x14ac:dyDescent="0.25">
      <c r="B37" s="17" t="s">
        <v>157</v>
      </c>
    </row>
    <row r="38" spans="2:8" x14ac:dyDescent="0.25">
      <c r="B38" s="17" t="s">
        <v>158</v>
      </c>
      <c r="C38" s="21" t="s">
        <v>159</v>
      </c>
    </row>
    <row r="39" spans="2:8" x14ac:dyDescent="0.25">
      <c r="B39" s="17" t="s">
        <v>162</v>
      </c>
      <c r="C39" s="21" t="s">
        <v>161</v>
      </c>
    </row>
    <row r="40" spans="2:8" x14ac:dyDescent="0.25">
      <c r="B40" s="17" t="s">
        <v>163</v>
      </c>
      <c r="C40" s="21" t="s">
        <v>161</v>
      </c>
    </row>
    <row r="41" spans="2:8" x14ac:dyDescent="0.25">
      <c r="B41" s="17" t="s">
        <v>164</v>
      </c>
      <c r="C41" s="21" t="s">
        <v>165</v>
      </c>
    </row>
    <row r="42" spans="2:8" x14ac:dyDescent="0.25">
      <c r="B42" s="17" t="s">
        <v>814</v>
      </c>
      <c r="C42" s="25"/>
    </row>
    <row r="43" spans="2:8" x14ac:dyDescent="0.25">
      <c r="B43" s="17" t="s">
        <v>815</v>
      </c>
      <c r="C43" s="25"/>
    </row>
    <row r="44" spans="2:8" x14ac:dyDescent="0.25">
      <c r="B44" s="17" t="s">
        <v>816</v>
      </c>
      <c r="C44" s="25"/>
    </row>
    <row r="45" spans="2:8" x14ac:dyDescent="0.25">
      <c r="B45" s="17" t="s">
        <v>817</v>
      </c>
      <c r="C45" s="25"/>
    </row>
    <row r="46" spans="2:8" x14ac:dyDescent="0.25">
      <c r="B46" s="17" t="s">
        <v>799</v>
      </c>
      <c r="C46" s="25"/>
    </row>
    <row r="47" spans="2:8" x14ac:dyDescent="0.25">
      <c r="B47" s="11" t="s">
        <v>170</v>
      </c>
    </row>
    <row r="48" spans="2:8" x14ac:dyDescent="0.25">
      <c r="B48" s="11" t="s">
        <v>228</v>
      </c>
    </row>
    <row r="51" spans="2:4" x14ac:dyDescent="0.25">
      <c r="B51" s="8" t="s">
        <v>229</v>
      </c>
      <c r="C51" s="9"/>
    </row>
    <row r="52" spans="2:4" ht="30" x14ac:dyDescent="0.25">
      <c r="B52" s="8" t="s">
        <v>230</v>
      </c>
      <c r="C52" s="10" t="s">
        <v>231</v>
      </c>
    </row>
    <row r="53" spans="2:4" x14ac:dyDescent="0.25">
      <c r="B53" s="3" t="s">
        <v>232</v>
      </c>
      <c r="C53" s="4"/>
    </row>
    <row r="54" spans="2:4" x14ac:dyDescent="0.25">
      <c r="B54" s="3" t="s">
        <v>233</v>
      </c>
      <c r="C54" s="4"/>
    </row>
    <row r="55" spans="2:4" x14ac:dyDescent="0.25">
      <c r="B55" s="3" t="s">
        <v>234</v>
      </c>
      <c r="C55" s="4"/>
    </row>
    <row r="56" spans="2:4" x14ac:dyDescent="0.25">
      <c r="B56" s="3" t="s">
        <v>235</v>
      </c>
      <c r="C56" s="4"/>
    </row>
    <row r="57" spans="2:4" x14ac:dyDescent="0.25">
      <c r="B57" s="3" t="s">
        <v>236</v>
      </c>
      <c r="C57" s="4"/>
    </row>
    <row r="58" spans="2:4" x14ac:dyDescent="0.25">
      <c r="B58" s="3" t="s">
        <v>237</v>
      </c>
      <c r="C58" s="4"/>
    </row>
    <row r="59" spans="2:4" x14ac:dyDescent="0.25">
      <c r="B59" s="8" t="s">
        <v>238</v>
      </c>
      <c r="C59" s="9"/>
    </row>
    <row r="61" spans="2:4" x14ac:dyDescent="0.25">
      <c r="B61" s="3" t="s">
        <v>171</v>
      </c>
      <c r="C61" s="4"/>
      <c r="D61" s="3"/>
    </row>
    <row r="62" spans="2:4" ht="30" x14ac:dyDescent="0.25">
      <c r="B62" s="6" t="s">
        <v>172</v>
      </c>
      <c r="C62" s="5" t="s">
        <v>173</v>
      </c>
      <c r="D62" s="6" t="s">
        <v>174</v>
      </c>
    </row>
    <row r="63" spans="2:4" x14ac:dyDescent="0.25">
      <c r="B63" s="3" t="s">
        <v>161</v>
      </c>
      <c r="C63" s="4" t="s">
        <v>161</v>
      </c>
      <c r="D63" s="3" t="s">
        <v>161</v>
      </c>
    </row>
    <row r="65" spans="2:7" x14ac:dyDescent="0.25">
      <c r="B65" s="8" t="s">
        <v>175</v>
      </c>
      <c r="C65" s="33">
        <v>45473</v>
      </c>
      <c r="D65" s="3"/>
      <c r="E65" s="26"/>
      <c r="F65" s="32"/>
    </row>
    <row r="66" spans="2:7" x14ac:dyDescent="0.25">
      <c r="B66" s="8" t="s">
        <v>176</v>
      </c>
      <c r="C66" s="9" t="s">
        <v>177</v>
      </c>
      <c r="D66" s="8" t="s">
        <v>178</v>
      </c>
      <c r="E66" s="27" t="s">
        <v>179</v>
      </c>
      <c r="F66" s="24" t="s">
        <v>180</v>
      </c>
      <c r="G66" s="23"/>
    </row>
    <row r="67" spans="2:7" x14ac:dyDescent="0.25">
      <c r="B67" s="30" t="s">
        <v>161</v>
      </c>
      <c r="C67" s="31" t="s">
        <v>161</v>
      </c>
      <c r="D67" s="30" t="s">
        <v>161</v>
      </c>
      <c r="E67" s="29" t="s">
        <v>161</v>
      </c>
      <c r="F67" s="28" t="s">
        <v>161</v>
      </c>
    </row>
    <row r="70" spans="2:7" x14ac:dyDescent="0.25">
      <c r="B70" s="17" t="s">
        <v>181</v>
      </c>
    </row>
    <row r="71" spans="2:7" x14ac:dyDescent="0.25">
      <c r="B71" s="17"/>
    </row>
    <row r="72" spans="2:7" x14ac:dyDescent="0.25">
      <c r="B72" s="17" t="s">
        <v>182</v>
      </c>
    </row>
    <row r="73" spans="2:7" x14ac:dyDescent="0.25">
      <c r="B73" s="8" t="s">
        <v>183</v>
      </c>
      <c r="C73" s="9" t="s">
        <v>184</v>
      </c>
      <c r="D73" s="17"/>
    </row>
    <row r="74" spans="2:7" x14ac:dyDescent="0.25">
      <c r="B74" s="3" t="s">
        <v>161</v>
      </c>
      <c r="C74" s="4" t="s">
        <v>161</v>
      </c>
    </row>
    <row r="76" spans="2:7" x14ac:dyDescent="0.25">
      <c r="B76" s="8" t="s">
        <v>185</v>
      </c>
      <c r="C76" s="9" t="s">
        <v>184</v>
      </c>
    </row>
    <row r="77" spans="2:7" x14ac:dyDescent="0.25">
      <c r="B77" s="3" t="s">
        <v>161</v>
      </c>
      <c r="C77" s="4" t="s">
        <v>161</v>
      </c>
    </row>
    <row r="79" spans="2:7" x14ac:dyDescent="0.25">
      <c r="B79" s="8" t="s">
        <v>161</v>
      </c>
      <c r="C79" s="9" t="s">
        <v>161</v>
      </c>
    </row>
    <row r="80" spans="2:7" x14ac:dyDescent="0.25">
      <c r="B80" s="3" t="s">
        <v>161</v>
      </c>
      <c r="C80" s="4" t="s">
        <v>161</v>
      </c>
    </row>
    <row r="82" spans="2:7" x14ac:dyDescent="0.25">
      <c r="B82" s="27" t="s">
        <v>186</v>
      </c>
      <c r="C82" s="9" t="s">
        <v>187</v>
      </c>
    </row>
    <row r="83" spans="2:7" x14ac:dyDescent="0.25">
      <c r="B83" s="26" t="s">
        <v>161</v>
      </c>
      <c r="C83" s="4" t="s">
        <v>161</v>
      </c>
    </row>
    <row r="85" spans="2:7" x14ac:dyDescent="0.25">
      <c r="B85" s="8" t="s">
        <v>188</v>
      </c>
      <c r="C85" s="9" t="s">
        <v>161</v>
      </c>
    </row>
    <row r="87" spans="2:7" x14ac:dyDescent="0.25">
      <c r="B87" s="8" t="s">
        <v>189</v>
      </c>
      <c r="C87" s="33">
        <v>45473</v>
      </c>
      <c r="D87" s="3"/>
      <c r="E87" s="26"/>
      <c r="F87" s="32"/>
    </row>
    <row r="88" spans="2:7" x14ac:dyDescent="0.25">
      <c r="B88" s="8" t="s">
        <v>176</v>
      </c>
      <c r="C88" s="9" t="s">
        <v>177</v>
      </c>
      <c r="D88" s="8" t="s">
        <v>178</v>
      </c>
      <c r="E88" s="27" t="s">
        <v>179</v>
      </c>
      <c r="F88" s="24" t="s">
        <v>180</v>
      </c>
      <c r="G88" s="23"/>
    </row>
    <row r="89" spans="2:7" x14ac:dyDescent="0.25">
      <c r="B89" s="30" t="s">
        <v>161</v>
      </c>
      <c r="C89" s="31" t="s">
        <v>161</v>
      </c>
      <c r="D89" s="30" t="s">
        <v>161</v>
      </c>
      <c r="E89" s="29" t="s">
        <v>161</v>
      </c>
      <c r="F89" s="28" t="s">
        <v>161</v>
      </c>
    </row>
    <row r="90" spans="2:7" x14ac:dyDescent="0.25">
      <c r="B90" s="17" t="s">
        <v>181</v>
      </c>
    </row>
    <row r="91" spans="2:7" x14ac:dyDescent="0.25">
      <c r="B91" s="17"/>
    </row>
    <row r="92" spans="2:7" x14ac:dyDescent="0.25">
      <c r="B92" s="17" t="s">
        <v>182</v>
      </c>
    </row>
    <row r="93" spans="2:7" x14ac:dyDescent="0.25">
      <c r="B93" s="8" t="s">
        <v>183</v>
      </c>
      <c r="C93" s="9" t="s">
        <v>184</v>
      </c>
      <c r="D93" s="17"/>
    </row>
    <row r="94" spans="2:7" x14ac:dyDescent="0.25">
      <c r="B94" s="3" t="s">
        <v>161</v>
      </c>
      <c r="C94" s="4" t="s">
        <v>161</v>
      </c>
    </row>
    <row r="96" spans="2:7" x14ac:dyDescent="0.25">
      <c r="B96" s="8" t="s">
        <v>185</v>
      </c>
      <c r="C96" s="9" t="s">
        <v>184</v>
      </c>
    </row>
    <row r="97" spans="2:6" x14ac:dyDescent="0.25">
      <c r="B97" s="3" t="s">
        <v>161</v>
      </c>
      <c r="C97" s="4" t="s">
        <v>161</v>
      </c>
    </row>
    <row r="99" spans="2:6" x14ac:dyDescent="0.25">
      <c r="B99" s="8" t="s">
        <v>161</v>
      </c>
      <c r="C99" s="9" t="s">
        <v>161</v>
      </c>
    </row>
    <row r="100" spans="2:6" x14ac:dyDescent="0.25">
      <c r="B100" s="3" t="s">
        <v>161</v>
      </c>
      <c r="C100" s="4" t="s">
        <v>161</v>
      </c>
    </row>
    <row r="102" spans="2:6" x14ac:dyDescent="0.25">
      <c r="B102" s="27" t="s">
        <v>186</v>
      </c>
      <c r="C102" s="9" t="s">
        <v>187</v>
      </c>
    </row>
    <row r="103" spans="2:6" x14ac:dyDescent="0.25">
      <c r="B103" s="26" t="s">
        <v>161</v>
      </c>
      <c r="C103" s="4" t="s">
        <v>161</v>
      </c>
    </row>
    <row r="105" spans="2:6" x14ac:dyDescent="0.25">
      <c r="B105" s="8" t="s">
        <v>188</v>
      </c>
      <c r="C105" s="9" t="s">
        <v>161</v>
      </c>
    </row>
    <row r="108" spans="2:6" x14ac:dyDescent="0.25">
      <c r="B108" s="17" t="s">
        <v>190</v>
      </c>
    </row>
    <row r="110" spans="2:6" x14ac:dyDescent="0.25">
      <c r="B110" s="8" t="s">
        <v>176</v>
      </c>
      <c r="C110" s="9" t="s">
        <v>191</v>
      </c>
      <c r="D110" s="8" t="s">
        <v>192</v>
      </c>
      <c r="E110" s="8" t="s">
        <v>193</v>
      </c>
      <c r="F110" s="23"/>
    </row>
    <row r="111" spans="2:6" x14ac:dyDescent="0.25">
      <c r="B111" s="3" t="s">
        <v>161</v>
      </c>
      <c r="C111" s="4" t="s">
        <v>161</v>
      </c>
      <c r="D111" s="3" t="s">
        <v>161</v>
      </c>
      <c r="E111" s="3" t="s">
        <v>161</v>
      </c>
    </row>
    <row r="114" spans="2:80" x14ac:dyDescent="0.25">
      <c r="B114" s="17" t="s">
        <v>194</v>
      </c>
      <c r="C114" s="25" t="s">
        <v>161</v>
      </c>
      <c r="D114" s="17"/>
      <c r="E114" s="17"/>
      <c r="F114" s="23"/>
      <c r="G114" s="23"/>
      <c r="H114" s="23"/>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c r="BK114" s="17"/>
      <c r="BL114" s="17"/>
      <c r="BM114" s="17"/>
      <c r="BN114" s="17"/>
      <c r="BO114" s="17"/>
      <c r="BP114" s="17"/>
      <c r="BQ114" s="17"/>
      <c r="BR114" s="17"/>
      <c r="BS114" s="17"/>
      <c r="BT114" s="17"/>
      <c r="BU114" s="17"/>
      <c r="BV114" s="17"/>
      <c r="BW114" s="17"/>
      <c r="BX114" s="17"/>
      <c r="BY114" s="17"/>
      <c r="BZ114" s="17"/>
      <c r="CA114" s="17"/>
      <c r="CB114" s="17"/>
    </row>
    <row r="116" spans="2:80" x14ac:dyDescent="0.25">
      <c r="B116" s="17" t="s">
        <v>195</v>
      </c>
    </row>
    <row r="118" spans="2:80" x14ac:dyDescent="0.25">
      <c r="B118" s="8" t="s">
        <v>196</v>
      </c>
      <c r="C118" s="9" t="s">
        <v>184</v>
      </c>
      <c r="D118" s="17"/>
    </row>
    <row r="119" spans="2:80" x14ac:dyDescent="0.25">
      <c r="B119" s="3" t="s">
        <v>161</v>
      </c>
      <c r="C119" s="4" t="s">
        <v>161</v>
      </c>
    </row>
    <row r="122" spans="2:80" x14ac:dyDescent="0.25">
      <c r="B122" s="8" t="s">
        <v>197</v>
      </c>
      <c r="C122" s="9" t="s">
        <v>198</v>
      </c>
      <c r="D122" s="17"/>
    </row>
    <row r="123" spans="2:80" x14ac:dyDescent="0.25">
      <c r="B123" s="3" t="s">
        <v>161</v>
      </c>
      <c r="C123" s="4" t="s">
        <v>161</v>
      </c>
    </row>
    <row r="126" spans="2:80" x14ac:dyDescent="0.25">
      <c r="B126" s="17" t="s">
        <v>199</v>
      </c>
    </row>
    <row r="129" spans="2:80" x14ac:dyDescent="0.25">
      <c r="B129" s="17" t="s">
        <v>200</v>
      </c>
    </row>
    <row r="131" spans="2:80" x14ac:dyDescent="0.25">
      <c r="B131" s="8" t="s">
        <v>176</v>
      </c>
      <c r="C131" s="9" t="s">
        <v>201</v>
      </c>
      <c r="D131" s="8" t="s">
        <v>191</v>
      </c>
      <c r="E131" s="8" t="s">
        <v>192</v>
      </c>
      <c r="F131" s="24" t="s">
        <v>193</v>
      </c>
      <c r="G131" s="23"/>
    </row>
    <row r="132" spans="2:80" x14ac:dyDescent="0.25">
      <c r="B132" s="3" t="s">
        <v>161</v>
      </c>
      <c r="C132" s="4" t="s">
        <v>161</v>
      </c>
      <c r="D132" s="3" t="s">
        <v>161</v>
      </c>
      <c r="E132" s="3" t="s">
        <v>161</v>
      </c>
      <c r="F132" s="22" t="s">
        <v>161</v>
      </c>
    </row>
    <row r="135" spans="2:80" x14ac:dyDescent="0.25">
      <c r="B135" s="17" t="s">
        <v>194</v>
      </c>
      <c r="C135" s="25" t="s">
        <v>161</v>
      </c>
      <c r="D135" s="17"/>
      <c r="E135" s="17"/>
      <c r="F135" s="23"/>
      <c r="G135" s="23"/>
      <c r="H135" s="23"/>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c r="BT135" s="17"/>
      <c r="BU135" s="17"/>
      <c r="BV135" s="17"/>
      <c r="BW135" s="17"/>
      <c r="BX135" s="17"/>
      <c r="BY135" s="17"/>
      <c r="BZ135" s="17"/>
      <c r="CA135" s="17"/>
      <c r="CB135" s="17"/>
    </row>
    <row r="137" spans="2:80" x14ac:dyDescent="0.25">
      <c r="B137" s="17" t="s">
        <v>195</v>
      </c>
    </row>
    <row r="139" spans="2:80" x14ac:dyDescent="0.25">
      <c r="B139" s="8" t="s">
        <v>196</v>
      </c>
      <c r="C139" s="9" t="s">
        <v>184</v>
      </c>
      <c r="D139" s="17"/>
    </row>
    <row r="140" spans="2:80" x14ac:dyDescent="0.25">
      <c r="B140" s="3" t="s">
        <v>161</v>
      </c>
      <c r="C140" s="4" t="s">
        <v>161</v>
      </c>
    </row>
    <row r="143" spans="2:80" x14ac:dyDescent="0.25">
      <c r="B143" s="8" t="s">
        <v>197</v>
      </c>
      <c r="C143" s="9" t="s">
        <v>198</v>
      </c>
      <c r="D143" s="17"/>
    </row>
    <row r="144" spans="2:80" x14ac:dyDescent="0.25">
      <c r="B144" s="3" t="s">
        <v>161</v>
      </c>
      <c r="C144" s="4" t="s">
        <v>161</v>
      </c>
    </row>
    <row r="147" spans="2:7" x14ac:dyDescent="0.25">
      <c r="B147" s="17" t="s">
        <v>199</v>
      </c>
    </row>
    <row r="150" spans="2:7" x14ac:dyDescent="0.25">
      <c r="B150" s="17" t="s">
        <v>202</v>
      </c>
    </row>
    <row r="151" spans="2:7" x14ac:dyDescent="0.25">
      <c r="B151" s="8" t="s">
        <v>176</v>
      </c>
      <c r="C151" s="9" t="s">
        <v>203</v>
      </c>
      <c r="D151" s="8" t="s">
        <v>204</v>
      </c>
      <c r="E151" s="8" t="s">
        <v>205</v>
      </c>
      <c r="F151" s="24" t="s">
        <v>206</v>
      </c>
      <c r="G151" s="23"/>
    </row>
    <row r="152" spans="2:7" x14ac:dyDescent="0.25">
      <c r="B152" s="3" t="s">
        <v>161</v>
      </c>
      <c r="C152" s="4" t="s">
        <v>161</v>
      </c>
      <c r="D152" s="3" t="s">
        <v>161</v>
      </c>
      <c r="E152" s="3" t="s">
        <v>161</v>
      </c>
      <c r="F152" s="22" t="s">
        <v>161</v>
      </c>
    </row>
    <row r="153" spans="2:7" x14ac:dyDescent="0.25">
      <c r="B153" s="11" t="s">
        <v>207</v>
      </c>
    </row>
  </sheetData>
  <mergeCells count="3">
    <mergeCell ref="B1:E1"/>
    <mergeCell ref="C3:C7"/>
    <mergeCell ref="D3:D7"/>
  </mergeCells>
  <hyperlinks>
    <hyperlink ref="A1" location="Index!A1" display="Index" xr:uid="{F73FB97D-4A12-4227-9531-A87A69C7F428}"/>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B842E-A0FD-4798-9BED-CE1D4A3A8894}">
  <sheetPr codeName="Sheet40"/>
  <dimension ref="A1:CB186"/>
  <sheetViews>
    <sheetView workbookViewId="0">
      <selection sqref="A1:XFD1048576"/>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col min="9" max="16384" width="9.140625" style="11"/>
  </cols>
  <sheetData>
    <row r="1" spans="1:9" x14ac:dyDescent="0.25">
      <c r="A1" s="45" t="s">
        <v>0</v>
      </c>
      <c r="B1" s="197" t="s">
        <v>79</v>
      </c>
      <c r="C1" s="197"/>
      <c r="D1" s="197"/>
      <c r="E1" s="197"/>
    </row>
    <row r="3" spans="1:9" ht="15" customHeight="1" x14ac:dyDescent="0.25">
      <c r="B3" s="1" t="s">
        <v>830</v>
      </c>
      <c r="C3" s="198"/>
      <c r="D3" s="199"/>
    </row>
    <row r="4" spans="1:9" ht="15" customHeight="1" x14ac:dyDescent="0.25">
      <c r="B4" s="7" t="s">
        <v>831</v>
      </c>
      <c r="C4" s="198"/>
      <c r="D4" s="199"/>
    </row>
    <row r="5" spans="1:9" ht="21.75" customHeight="1" x14ac:dyDescent="0.25">
      <c r="B5" s="7" t="s">
        <v>127</v>
      </c>
      <c r="C5" s="198"/>
      <c r="D5" s="199"/>
    </row>
    <row r="6" spans="1:9" ht="15" customHeight="1" x14ac:dyDescent="0.25">
      <c r="B6" s="7" t="s">
        <v>704</v>
      </c>
      <c r="C6" s="198"/>
      <c r="D6" s="199"/>
    </row>
    <row r="7" spans="1:9" ht="26.25" customHeight="1" x14ac:dyDescent="0.25">
      <c r="B7" s="2" t="s">
        <v>832</v>
      </c>
      <c r="C7" s="198"/>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2153</v>
      </c>
      <c r="C15" s="21" t="s">
        <v>139</v>
      </c>
      <c r="D15" s="11" t="s">
        <v>245</v>
      </c>
      <c r="E15" s="11" t="s">
        <v>246</v>
      </c>
      <c r="F15" s="13">
        <v>477285</v>
      </c>
      <c r="G15" s="13">
        <v>8036.52</v>
      </c>
      <c r="H15" s="13">
        <v>11.96</v>
      </c>
    </row>
    <row r="16" spans="1:9" x14ac:dyDescent="0.25">
      <c r="B16" s="11" t="s">
        <v>2152</v>
      </c>
      <c r="C16" s="21" t="s">
        <v>139</v>
      </c>
      <c r="D16" s="11" t="s">
        <v>248</v>
      </c>
      <c r="E16" s="11" t="s">
        <v>249</v>
      </c>
      <c r="F16" s="13">
        <v>214651</v>
      </c>
      <c r="G16" s="13">
        <v>6720.29</v>
      </c>
      <c r="H16" s="13">
        <v>10</v>
      </c>
    </row>
    <row r="17" spans="2:8" x14ac:dyDescent="0.25">
      <c r="B17" s="11" t="s">
        <v>2148</v>
      </c>
      <c r="C17" s="21" t="s">
        <v>139</v>
      </c>
      <c r="D17" s="11" t="s">
        <v>245</v>
      </c>
      <c r="E17" s="11" t="s">
        <v>247</v>
      </c>
      <c r="F17" s="13">
        <v>445462</v>
      </c>
      <c r="G17" s="13">
        <v>5343.76</v>
      </c>
      <c r="H17" s="13">
        <v>7.95</v>
      </c>
    </row>
    <row r="18" spans="2:8" x14ac:dyDescent="0.25">
      <c r="B18" s="11" t="s">
        <v>2648</v>
      </c>
      <c r="C18" s="21" t="s">
        <v>139</v>
      </c>
      <c r="D18" s="11" t="s">
        <v>140</v>
      </c>
      <c r="E18" s="11" t="s">
        <v>141</v>
      </c>
      <c r="F18" s="13">
        <v>225773</v>
      </c>
      <c r="G18" s="13">
        <v>3537.3</v>
      </c>
      <c r="H18" s="13">
        <v>5.26</v>
      </c>
    </row>
    <row r="19" spans="2:8" x14ac:dyDescent="0.25">
      <c r="B19" s="11" t="s">
        <v>2651</v>
      </c>
      <c r="C19" s="21" t="s">
        <v>139</v>
      </c>
      <c r="D19" s="11" t="s">
        <v>256</v>
      </c>
      <c r="E19" s="11" t="s">
        <v>257</v>
      </c>
      <c r="F19" s="13">
        <v>74771</v>
      </c>
      <c r="G19" s="13">
        <v>2653.21</v>
      </c>
      <c r="H19" s="13">
        <v>3.95</v>
      </c>
    </row>
    <row r="20" spans="2:8" x14ac:dyDescent="0.25">
      <c r="B20" s="11" t="s">
        <v>2146</v>
      </c>
      <c r="C20" s="21" t="s">
        <v>139</v>
      </c>
      <c r="D20" s="11" t="s">
        <v>140</v>
      </c>
      <c r="E20" s="11" t="s">
        <v>142</v>
      </c>
      <c r="F20" s="13">
        <v>64073</v>
      </c>
      <c r="G20" s="13">
        <v>2501.5100000000002</v>
      </c>
      <c r="H20" s="13">
        <v>3.72</v>
      </c>
    </row>
    <row r="21" spans="2:8" x14ac:dyDescent="0.25">
      <c r="B21" s="11" t="s">
        <v>2151</v>
      </c>
      <c r="C21" s="21" t="s">
        <v>139</v>
      </c>
      <c r="D21" s="11" t="s">
        <v>252</v>
      </c>
      <c r="E21" s="11" t="s">
        <v>253</v>
      </c>
      <c r="F21" s="13">
        <v>560488</v>
      </c>
      <c r="G21" s="13">
        <v>2381.5100000000002</v>
      </c>
      <c r="H21" s="13">
        <v>3.54</v>
      </c>
    </row>
    <row r="22" spans="2:8" x14ac:dyDescent="0.25">
      <c r="B22" s="11" t="s">
        <v>2725</v>
      </c>
      <c r="C22" s="21" t="s">
        <v>139</v>
      </c>
      <c r="D22" s="11" t="s">
        <v>312</v>
      </c>
      <c r="E22" s="11" t="s">
        <v>414</v>
      </c>
      <c r="F22" s="13">
        <v>164412</v>
      </c>
      <c r="G22" s="13">
        <v>2374.19</v>
      </c>
      <c r="H22" s="13">
        <v>3.53</v>
      </c>
    </row>
    <row r="23" spans="2:8" x14ac:dyDescent="0.25">
      <c r="B23" s="11" t="s">
        <v>2649</v>
      </c>
      <c r="C23" s="21" t="s">
        <v>139</v>
      </c>
      <c r="D23" s="11" t="s">
        <v>245</v>
      </c>
      <c r="E23" s="11" t="s">
        <v>250</v>
      </c>
      <c r="F23" s="13">
        <v>179407</v>
      </c>
      <c r="G23" s="13">
        <v>2269.9499999999998</v>
      </c>
      <c r="H23" s="13">
        <v>3.38</v>
      </c>
    </row>
    <row r="24" spans="2:8" x14ac:dyDescent="0.25">
      <c r="B24" s="11" t="s">
        <v>415</v>
      </c>
      <c r="C24" s="21" t="s">
        <v>139</v>
      </c>
      <c r="D24" s="11" t="s">
        <v>245</v>
      </c>
      <c r="E24" s="11" t="s">
        <v>416</v>
      </c>
      <c r="F24" s="13">
        <v>242713</v>
      </c>
      <c r="G24" s="13">
        <v>2060.5100000000002</v>
      </c>
      <c r="H24" s="13">
        <v>3.07</v>
      </c>
    </row>
    <row r="25" spans="2:8" x14ac:dyDescent="0.25">
      <c r="B25" s="11" t="s">
        <v>2726</v>
      </c>
      <c r="C25" s="21" t="s">
        <v>139</v>
      </c>
      <c r="D25" s="11" t="s">
        <v>417</v>
      </c>
      <c r="E25" s="11" t="s">
        <v>418</v>
      </c>
      <c r="F25" s="13">
        <v>60437</v>
      </c>
      <c r="G25" s="13">
        <v>1732.52</v>
      </c>
      <c r="H25" s="13">
        <v>2.58</v>
      </c>
    </row>
    <row r="26" spans="2:8" x14ac:dyDescent="0.25">
      <c r="B26" s="11" t="s">
        <v>2652</v>
      </c>
      <c r="C26" s="21" t="s">
        <v>139</v>
      </c>
      <c r="D26" s="11" t="s">
        <v>245</v>
      </c>
      <c r="E26" s="11" t="s">
        <v>258</v>
      </c>
      <c r="F26" s="13">
        <v>92981</v>
      </c>
      <c r="G26" s="13">
        <v>1675.98</v>
      </c>
      <c r="H26" s="13">
        <v>2.4900000000000002</v>
      </c>
    </row>
    <row r="27" spans="2:8" x14ac:dyDescent="0.25">
      <c r="B27" s="11" t="s">
        <v>2660</v>
      </c>
      <c r="C27" s="21" t="s">
        <v>139</v>
      </c>
      <c r="D27" s="11" t="s">
        <v>252</v>
      </c>
      <c r="E27" s="11" t="s">
        <v>273</v>
      </c>
      <c r="F27" s="13">
        <v>56436</v>
      </c>
      <c r="G27" s="13">
        <v>1395.69</v>
      </c>
      <c r="H27" s="13">
        <v>2.08</v>
      </c>
    </row>
    <row r="28" spans="2:8" x14ac:dyDescent="0.25">
      <c r="B28" s="11" t="s">
        <v>2727</v>
      </c>
      <c r="C28" s="21" t="s">
        <v>139</v>
      </c>
      <c r="D28" s="11" t="s">
        <v>276</v>
      </c>
      <c r="E28" s="11" t="s">
        <v>419</v>
      </c>
      <c r="F28" s="13">
        <v>17602</v>
      </c>
      <c r="G28" s="13">
        <v>1252.48</v>
      </c>
      <c r="H28" s="13">
        <v>1.86</v>
      </c>
    </row>
    <row r="29" spans="2:8" x14ac:dyDescent="0.25">
      <c r="B29" s="11" t="s">
        <v>2728</v>
      </c>
      <c r="C29" s="21" t="s">
        <v>139</v>
      </c>
      <c r="D29" s="11" t="s">
        <v>325</v>
      </c>
      <c r="E29" s="11" t="s">
        <v>420</v>
      </c>
      <c r="F29" s="13">
        <v>300319</v>
      </c>
      <c r="G29" s="13">
        <v>1136.26</v>
      </c>
      <c r="H29" s="13">
        <v>1.69</v>
      </c>
    </row>
    <row r="30" spans="2:8" x14ac:dyDescent="0.25">
      <c r="B30" s="11" t="s">
        <v>2729</v>
      </c>
      <c r="C30" s="21" t="s">
        <v>139</v>
      </c>
      <c r="D30" s="11" t="s">
        <v>417</v>
      </c>
      <c r="E30" s="11" t="s">
        <v>421</v>
      </c>
      <c r="F30" s="13">
        <v>111325</v>
      </c>
      <c r="G30" s="13">
        <v>1101.8399999999999</v>
      </c>
      <c r="H30" s="13">
        <v>1.64</v>
      </c>
    </row>
    <row r="31" spans="2:8" x14ac:dyDescent="0.25">
      <c r="B31" s="11" t="s">
        <v>2730</v>
      </c>
      <c r="C31" s="21" t="s">
        <v>139</v>
      </c>
      <c r="D31" s="11" t="s">
        <v>271</v>
      </c>
      <c r="E31" s="11" t="s">
        <v>422</v>
      </c>
      <c r="F31" s="13">
        <v>68245</v>
      </c>
      <c r="G31" s="13">
        <v>1037.9000000000001</v>
      </c>
      <c r="H31" s="13">
        <v>1.54</v>
      </c>
    </row>
    <row r="32" spans="2:8" x14ac:dyDescent="0.25">
      <c r="B32" s="11" t="s">
        <v>2104</v>
      </c>
      <c r="C32" s="21" t="s">
        <v>139</v>
      </c>
      <c r="D32" s="11" t="s">
        <v>417</v>
      </c>
      <c r="E32" s="11" t="s">
        <v>423</v>
      </c>
      <c r="F32" s="13">
        <v>8346</v>
      </c>
      <c r="G32" s="13">
        <v>1004.35</v>
      </c>
      <c r="H32" s="13">
        <v>1.49</v>
      </c>
    </row>
    <row r="33" spans="2:8" x14ac:dyDescent="0.25">
      <c r="B33" s="11" t="s">
        <v>2731</v>
      </c>
      <c r="C33" s="21" t="s">
        <v>139</v>
      </c>
      <c r="D33" s="11" t="s">
        <v>140</v>
      </c>
      <c r="E33" s="11" t="s">
        <v>424</v>
      </c>
      <c r="F33" s="13">
        <v>66893</v>
      </c>
      <c r="G33" s="13">
        <v>976.37</v>
      </c>
      <c r="H33" s="13">
        <v>1.45</v>
      </c>
    </row>
    <row r="34" spans="2:8" x14ac:dyDescent="0.25">
      <c r="B34" s="11" t="s">
        <v>2732</v>
      </c>
      <c r="C34" s="21" t="s">
        <v>139</v>
      </c>
      <c r="D34" s="11" t="s">
        <v>325</v>
      </c>
      <c r="E34" s="11" t="s">
        <v>425</v>
      </c>
      <c r="F34" s="13">
        <v>288055</v>
      </c>
      <c r="G34" s="13">
        <v>953.32</v>
      </c>
      <c r="H34" s="13">
        <v>1.42</v>
      </c>
    </row>
    <row r="35" spans="2:8" x14ac:dyDescent="0.25">
      <c r="B35" s="11" t="s">
        <v>2733</v>
      </c>
      <c r="C35" s="21" t="s">
        <v>139</v>
      </c>
      <c r="D35" s="11" t="s">
        <v>388</v>
      </c>
      <c r="E35" s="11" t="s">
        <v>426</v>
      </c>
      <c r="F35" s="13">
        <v>520778</v>
      </c>
      <c r="G35" s="13">
        <v>906.21</v>
      </c>
      <c r="H35" s="13">
        <v>1.35</v>
      </c>
    </row>
    <row r="36" spans="2:8" x14ac:dyDescent="0.25">
      <c r="B36" s="11" t="s">
        <v>2650</v>
      </c>
      <c r="C36" s="21" t="s">
        <v>139</v>
      </c>
      <c r="D36" s="11" t="s">
        <v>254</v>
      </c>
      <c r="E36" s="11" t="s">
        <v>255</v>
      </c>
      <c r="F36" s="13">
        <v>26372</v>
      </c>
      <c r="G36" s="13">
        <v>897.76</v>
      </c>
      <c r="H36" s="13">
        <v>1.34</v>
      </c>
    </row>
    <row r="37" spans="2:8" x14ac:dyDescent="0.25">
      <c r="B37" s="11" t="s">
        <v>2654</v>
      </c>
      <c r="C37" s="21" t="s">
        <v>139</v>
      </c>
      <c r="D37" s="11" t="s">
        <v>260</v>
      </c>
      <c r="E37" s="11" t="s">
        <v>261</v>
      </c>
      <c r="F37" s="13">
        <v>7299</v>
      </c>
      <c r="G37" s="13">
        <v>851.64</v>
      </c>
      <c r="H37" s="13">
        <v>1.27</v>
      </c>
    </row>
    <row r="38" spans="2:8" x14ac:dyDescent="0.25">
      <c r="B38" s="11" t="s">
        <v>2734</v>
      </c>
      <c r="C38" s="21" t="s">
        <v>139</v>
      </c>
      <c r="D38" s="11" t="s">
        <v>254</v>
      </c>
      <c r="E38" s="11" t="s">
        <v>427</v>
      </c>
      <c r="F38" s="13">
        <v>28497</v>
      </c>
      <c r="G38" s="13">
        <v>831.27</v>
      </c>
      <c r="H38" s="13">
        <v>1.24</v>
      </c>
    </row>
    <row r="39" spans="2:8" x14ac:dyDescent="0.25">
      <c r="B39" s="11" t="s">
        <v>2143</v>
      </c>
      <c r="C39" s="21" t="s">
        <v>139</v>
      </c>
      <c r="D39" s="11" t="s">
        <v>269</v>
      </c>
      <c r="E39" s="11" t="s">
        <v>428</v>
      </c>
      <c r="F39" s="13">
        <v>46424</v>
      </c>
      <c r="G39" s="13">
        <v>686.19</v>
      </c>
      <c r="H39" s="13">
        <v>1.02</v>
      </c>
    </row>
    <row r="40" spans="2:8" x14ac:dyDescent="0.25">
      <c r="B40" s="11" t="s">
        <v>2749</v>
      </c>
      <c r="C40" s="21" t="s">
        <v>139</v>
      </c>
      <c r="D40" s="11" t="s">
        <v>535</v>
      </c>
      <c r="E40" s="11" t="s">
        <v>536</v>
      </c>
      <c r="F40" s="13">
        <v>144122</v>
      </c>
      <c r="G40" s="13">
        <v>681.91</v>
      </c>
      <c r="H40" s="13">
        <v>1.01</v>
      </c>
    </row>
    <row r="41" spans="2:8" x14ac:dyDescent="0.25">
      <c r="B41" s="11" t="s">
        <v>2828</v>
      </c>
      <c r="C41" s="21" t="s">
        <v>139</v>
      </c>
      <c r="D41" s="11" t="s">
        <v>417</v>
      </c>
      <c r="E41" s="11" t="s">
        <v>654</v>
      </c>
      <c r="F41" s="13">
        <v>7159</v>
      </c>
      <c r="G41" s="13">
        <v>680.22</v>
      </c>
      <c r="H41" s="13">
        <v>1.01</v>
      </c>
    </row>
    <row r="42" spans="2:8" x14ac:dyDescent="0.25">
      <c r="B42" s="11" t="s">
        <v>539</v>
      </c>
      <c r="C42" s="21" t="s">
        <v>139</v>
      </c>
      <c r="D42" s="11" t="s">
        <v>317</v>
      </c>
      <c r="E42" s="11" t="s">
        <v>540</v>
      </c>
      <c r="F42" s="13">
        <v>246503</v>
      </c>
      <c r="G42" s="13">
        <v>675.91</v>
      </c>
      <c r="H42" s="13">
        <v>1.01</v>
      </c>
    </row>
    <row r="43" spans="2:8" x14ac:dyDescent="0.25">
      <c r="B43" s="11" t="s">
        <v>2759</v>
      </c>
      <c r="C43" s="21" t="s">
        <v>139</v>
      </c>
      <c r="D43" s="11" t="s">
        <v>550</v>
      </c>
      <c r="E43" s="11" t="s">
        <v>551</v>
      </c>
      <c r="F43" s="13">
        <v>92317</v>
      </c>
      <c r="G43" s="13">
        <v>640.26</v>
      </c>
      <c r="H43" s="13">
        <v>0.95</v>
      </c>
    </row>
    <row r="44" spans="2:8" x14ac:dyDescent="0.25">
      <c r="B44" s="11" t="s">
        <v>2751</v>
      </c>
      <c r="C44" s="21" t="s">
        <v>139</v>
      </c>
      <c r="D44" s="11" t="s">
        <v>260</v>
      </c>
      <c r="E44" s="11" t="s">
        <v>538</v>
      </c>
      <c r="F44" s="13">
        <v>23303</v>
      </c>
      <c r="G44" s="13">
        <v>622.29</v>
      </c>
      <c r="H44" s="13">
        <v>0.93</v>
      </c>
    </row>
    <row r="45" spans="2:8" x14ac:dyDescent="0.25">
      <c r="B45" s="11" t="s">
        <v>2735</v>
      </c>
      <c r="C45" s="21" t="s">
        <v>139</v>
      </c>
      <c r="D45" s="11" t="s">
        <v>245</v>
      </c>
      <c r="E45" s="11" t="s">
        <v>429</v>
      </c>
      <c r="F45" s="13">
        <v>41807</v>
      </c>
      <c r="G45" s="13">
        <v>612.26</v>
      </c>
      <c r="H45" s="13">
        <v>0.91</v>
      </c>
    </row>
    <row r="46" spans="2:8" x14ac:dyDescent="0.25">
      <c r="B46" s="11" t="s">
        <v>2133</v>
      </c>
      <c r="C46" s="21" t="s">
        <v>139</v>
      </c>
      <c r="D46" s="11" t="s">
        <v>430</v>
      </c>
      <c r="E46" s="11" t="s">
        <v>431</v>
      </c>
      <c r="F46" s="13">
        <v>22546</v>
      </c>
      <c r="G46" s="13">
        <v>575.29999999999995</v>
      </c>
      <c r="H46" s="13">
        <v>0.86</v>
      </c>
    </row>
    <row r="47" spans="2:8" x14ac:dyDescent="0.25">
      <c r="B47" s="11" t="s">
        <v>2736</v>
      </c>
      <c r="C47" s="21" t="s">
        <v>139</v>
      </c>
      <c r="D47" s="11" t="s">
        <v>140</v>
      </c>
      <c r="E47" s="11" t="s">
        <v>432</v>
      </c>
      <c r="F47" s="13">
        <v>39993</v>
      </c>
      <c r="G47" s="13">
        <v>572.04</v>
      </c>
      <c r="H47" s="13">
        <v>0.85</v>
      </c>
    </row>
    <row r="48" spans="2:8" x14ac:dyDescent="0.25">
      <c r="B48" s="11" t="s">
        <v>2737</v>
      </c>
      <c r="C48" s="21" t="s">
        <v>139</v>
      </c>
      <c r="D48" s="11" t="s">
        <v>388</v>
      </c>
      <c r="E48" s="11" t="s">
        <v>433</v>
      </c>
      <c r="F48" s="13">
        <v>60280</v>
      </c>
      <c r="G48" s="13">
        <v>561.51</v>
      </c>
      <c r="H48" s="13">
        <v>0.84</v>
      </c>
    </row>
    <row r="49" spans="2:8" x14ac:dyDescent="0.25">
      <c r="B49" s="11" t="s">
        <v>2738</v>
      </c>
      <c r="C49" s="21" t="s">
        <v>139</v>
      </c>
      <c r="D49" s="11" t="s">
        <v>276</v>
      </c>
      <c r="E49" s="11" t="s">
        <v>434</v>
      </c>
      <c r="F49" s="13">
        <v>34284</v>
      </c>
      <c r="G49" s="13">
        <v>544.48</v>
      </c>
      <c r="H49" s="13">
        <v>0.81</v>
      </c>
    </row>
    <row r="50" spans="2:8" x14ac:dyDescent="0.25">
      <c r="B50" s="11" t="s">
        <v>2912</v>
      </c>
      <c r="C50" s="21" t="s">
        <v>139</v>
      </c>
      <c r="D50" s="11" t="s">
        <v>822</v>
      </c>
      <c r="E50" s="11" t="s">
        <v>823</v>
      </c>
      <c r="F50" s="13">
        <v>16568</v>
      </c>
      <c r="G50" s="13">
        <v>526.39</v>
      </c>
      <c r="H50" s="13">
        <v>0.78</v>
      </c>
    </row>
    <row r="51" spans="2:8" x14ac:dyDescent="0.25">
      <c r="B51" s="11" t="s">
        <v>2905</v>
      </c>
      <c r="C51" s="21" t="s">
        <v>139</v>
      </c>
      <c r="D51" s="11" t="s">
        <v>276</v>
      </c>
      <c r="E51" s="11" t="s">
        <v>800</v>
      </c>
      <c r="F51" s="13">
        <v>17469</v>
      </c>
      <c r="G51" s="13">
        <v>508.61</v>
      </c>
      <c r="H51" s="13">
        <v>0.76</v>
      </c>
    </row>
    <row r="52" spans="2:8" x14ac:dyDescent="0.25">
      <c r="B52" s="11" t="s">
        <v>2659</v>
      </c>
      <c r="C52" s="21" t="s">
        <v>139</v>
      </c>
      <c r="D52" s="11" t="s">
        <v>271</v>
      </c>
      <c r="E52" s="11" t="s">
        <v>272</v>
      </c>
      <c r="F52" s="13">
        <v>7696</v>
      </c>
      <c r="G52" s="13">
        <v>492.72</v>
      </c>
      <c r="H52" s="13">
        <v>0.73</v>
      </c>
    </row>
    <row r="53" spans="2:8" x14ac:dyDescent="0.25">
      <c r="B53" s="11" t="s">
        <v>2779</v>
      </c>
      <c r="C53" s="21" t="s">
        <v>139</v>
      </c>
      <c r="D53" s="11" t="s">
        <v>271</v>
      </c>
      <c r="E53" s="11" t="s">
        <v>583</v>
      </c>
      <c r="F53" s="13">
        <v>33166</v>
      </c>
      <c r="G53" s="13">
        <v>491.12</v>
      </c>
      <c r="H53" s="13">
        <v>0.73</v>
      </c>
    </row>
    <row r="54" spans="2:8" x14ac:dyDescent="0.25">
      <c r="B54" s="11" t="s">
        <v>2674</v>
      </c>
      <c r="C54" s="21" t="s">
        <v>139</v>
      </c>
      <c r="D54" s="11" t="s">
        <v>140</v>
      </c>
      <c r="E54" s="11" t="s">
        <v>307</v>
      </c>
      <c r="F54" s="13">
        <v>89145</v>
      </c>
      <c r="G54" s="13">
        <v>458.96</v>
      </c>
      <c r="H54" s="13">
        <v>0.68</v>
      </c>
    </row>
    <row r="55" spans="2:8" x14ac:dyDescent="0.25">
      <c r="B55" s="11" t="s">
        <v>2741</v>
      </c>
      <c r="C55" s="21" t="s">
        <v>139</v>
      </c>
      <c r="D55" s="11" t="s">
        <v>417</v>
      </c>
      <c r="E55" s="11" t="s">
        <v>463</v>
      </c>
      <c r="F55" s="13">
        <v>8212</v>
      </c>
      <c r="G55" s="13">
        <v>458.2</v>
      </c>
      <c r="H55" s="13">
        <v>0.68</v>
      </c>
    </row>
    <row r="56" spans="2:8" x14ac:dyDescent="0.25">
      <c r="B56" s="11" t="s">
        <v>2132</v>
      </c>
      <c r="C56" s="21" t="s">
        <v>139</v>
      </c>
      <c r="D56" s="11" t="s">
        <v>274</v>
      </c>
      <c r="E56" s="11" t="s">
        <v>275</v>
      </c>
      <c r="F56" s="13">
        <v>39743</v>
      </c>
      <c r="G56" s="13">
        <v>436.16</v>
      </c>
      <c r="H56" s="13">
        <v>0.65</v>
      </c>
    </row>
    <row r="57" spans="2:8" x14ac:dyDescent="0.25">
      <c r="B57" s="11" t="s">
        <v>2777</v>
      </c>
      <c r="C57" s="21" t="s">
        <v>139</v>
      </c>
      <c r="D57" s="11" t="s">
        <v>285</v>
      </c>
      <c r="E57" s="11" t="s">
        <v>581</v>
      </c>
      <c r="F57" s="13">
        <v>28475</v>
      </c>
      <c r="G57" s="13">
        <v>424.83</v>
      </c>
      <c r="H57" s="13">
        <v>0.63</v>
      </c>
    </row>
    <row r="58" spans="2:8" x14ac:dyDescent="0.25">
      <c r="B58" s="11" t="s">
        <v>2913</v>
      </c>
      <c r="C58" s="21" t="s">
        <v>139</v>
      </c>
      <c r="D58" s="11" t="s">
        <v>430</v>
      </c>
      <c r="E58" s="11" t="s">
        <v>824</v>
      </c>
      <c r="F58" s="13">
        <v>7456</v>
      </c>
      <c r="G58" s="13">
        <v>408.26</v>
      </c>
      <c r="H58" s="13">
        <v>0.61</v>
      </c>
    </row>
    <row r="59" spans="2:8" x14ac:dyDescent="0.25">
      <c r="B59" s="11" t="s">
        <v>2831</v>
      </c>
      <c r="C59" s="21" t="s">
        <v>139</v>
      </c>
      <c r="D59" s="11" t="s">
        <v>417</v>
      </c>
      <c r="E59" s="11" t="s">
        <v>657</v>
      </c>
      <c r="F59" s="13">
        <v>8645</v>
      </c>
      <c r="G59" s="13">
        <v>403.98</v>
      </c>
      <c r="H59" s="13">
        <v>0.6</v>
      </c>
    </row>
    <row r="60" spans="2:8" x14ac:dyDescent="0.25">
      <c r="B60" s="11" t="s">
        <v>2112</v>
      </c>
      <c r="C60" s="21" t="s">
        <v>139</v>
      </c>
      <c r="D60" s="11" t="s">
        <v>285</v>
      </c>
      <c r="E60" s="11" t="s">
        <v>303</v>
      </c>
      <c r="F60" s="13">
        <v>66607</v>
      </c>
      <c r="G60" s="13">
        <v>396.34</v>
      </c>
      <c r="H60" s="13">
        <v>0.59</v>
      </c>
    </row>
    <row r="61" spans="2:8" x14ac:dyDescent="0.25">
      <c r="B61" s="11" t="s">
        <v>2797</v>
      </c>
      <c r="C61" s="21" t="s">
        <v>139</v>
      </c>
      <c r="D61" s="11" t="s">
        <v>278</v>
      </c>
      <c r="E61" s="11" t="s">
        <v>613</v>
      </c>
      <c r="F61" s="13">
        <v>6360</v>
      </c>
      <c r="G61" s="13">
        <v>393.41</v>
      </c>
      <c r="H61" s="13">
        <v>0.59</v>
      </c>
    </row>
    <row r="62" spans="2:8" x14ac:dyDescent="0.25">
      <c r="B62" s="11" t="s">
        <v>2669</v>
      </c>
      <c r="C62" s="21" t="s">
        <v>139</v>
      </c>
      <c r="D62" s="11" t="s">
        <v>271</v>
      </c>
      <c r="E62" s="11" t="s">
        <v>298</v>
      </c>
      <c r="F62" s="13">
        <v>8048</v>
      </c>
      <c r="G62" s="13">
        <v>369.92</v>
      </c>
      <c r="H62" s="13">
        <v>0.55000000000000004</v>
      </c>
    </row>
    <row r="63" spans="2:8" x14ac:dyDescent="0.25">
      <c r="B63" s="11" t="s">
        <v>2755</v>
      </c>
      <c r="C63" s="21" t="s">
        <v>139</v>
      </c>
      <c r="D63" s="11" t="s">
        <v>248</v>
      </c>
      <c r="E63" s="11" t="s">
        <v>544</v>
      </c>
      <c r="F63" s="13">
        <v>120632</v>
      </c>
      <c r="G63" s="13">
        <v>366.66</v>
      </c>
      <c r="H63" s="13">
        <v>0.55000000000000004</v>
      </c>
    </row>
    <row r="64" spans="2:8" x14ac:dyDescent="0.25">
      <c r="B64" s="11" t="s">
        <v>2893</v>
      </c>
      <c r="C64" s="21" t="s">
        <v>139</v>
      </c>
      <c r="D64" s="11" t="s">
        <v>140</v>
      </c>
      <c r="E64" s="11" t="s">
        <v>143</v>
      </c>
      <c r="F64" s="13">
        <v>5799</v>
      </c>
      <c r="G64" s="13">
        <v>312.27999999999997</v>
      </c>
      <c r="H64" s="13">
        <v>0.46</v>
      </c>
    </row>
    <row r="65" spans="2:8" x14ac:dyDescent="0.25">
      <c r="B65" s="11" t="s">
        <v>2774</v>
      </c>
      <c r="C65" s="21" t="s">
        <v>139</v>
      </c>
      <c r="D65" s="11" t="s">
        <v>260</v>
      </c>
      <c r="E65" s="11" t="s">
        <v>566</v>
      </c>
      <c r="F65" s="13">
        <v>771</v>
      </c>
      <c r="G65" s="13">
        <v>12.2</v>
      </c>
      <c r="H65" s="13">
        <v>0.02</v>
      </c>
    </row>
    <row r="66" spans="2:8" x14ac:dyDescent="0.25">
      <c r="B66" s="17" t="s">
        <v>151</v>
      </c>
      <c r="C66" s="25"/>
      <c r="D66" s="17"/>
      <c r="E66" s="17"/>
      <c r="F66" s="23"/>
      <c r="G66" s="23">
        <f>SUM(G12:G65)</f>
        <v>66944.750000000029</v>
      </c>
      <c r="H66" s="23">
        <f>SUM(H12:H65)</f>
        <v>99.610000000000028</v>
      </c>
    </row>
    <row r="67" spans="2:8" x14ac:dyDescent="0.25">
      <c r="B67" s="17" t="s">
        <v>152</v>
      </c>
      <c r="C67" s="25"/>
      <c r="D67" s="17"/>
      <c r="E67" s="17"/>
      <c r="F67" s="23"/>
      <c r="G67" s="23">
        <v>10.25</v>
      </c>
      <c r="H67" s="23">
        <v>0.02</v>
      </c>
    </row>
    <row r="68" spans="2:8" x14ac:dyDescent="0.25">
      <c r="B68" s="17" t="s">
        <v>153</v>
      </c>
      <c r="C68" s="25"/>
      <c r="D68" s="17"/>
      <c r="E68" s="17"/>
      <c r="F68" s="23"/>
      <c r="G68" s="23">
        <v>66955</v>
      </c>
      <c r="H68" s="23">
        <v>99.63</v>
      </c>
    </row>
    <row r="69" spans="2:8" x14ac:dyDescent="0.25">
      <c r="B69" s="17" t="s">
        <v>226</v>
      </c>
      <c r="C69" s="25"/>
      <c r="D69" s="17"/>
      <c r="E69" s="17"/>
      <c r="F69" s="23"/>
      <c r="G69" s="23">
        <v>261.03901019999466</v>
      </c>
      <c r="H69" s="23">
        <v>0.37000000000000455</v>
      </c>
    </row>
    <row r="70" spans="2:8" x14ac:dyDescent="0.25">
      <c r="B70" s="17" t="s">
        <v>155</v>
      </c>
      <c r="C70" s="25"/>
      <c r="D70" s="17"/>
      <c r="E70" s="17"/>
      <c r="F70" s="23"/>
      <c r="G70" s="23">
        <v>67216.039010199995</v>
      </c>
      <c r="H70" s="23">
        <v>100</v>
      </c>
    </row>
    <row r="71" spans="2:8" x14ac:dyDescent="0.25">
      <c r="B71" s="11" t="s">
        <v>156</v>
      </c>
    </row>
    <row r="72" spans="2:8" x14ac:dyDescent="0.25">
      <c r="B72" s="17" t="s">
        <v>157</v>
      </c>
    </row>
    <row r="73" spans="2:8" x14ac:dyDescent="0.25">
      <c r="B73" s="17" t="s">
        <v>158</v>
      </c>
      <c r="C73" s="21" t="s">
        <v>159</v>
      </c>
    </row>
    <row r="74" spans="2:8" x14ac:dyDescent="0.25">
      <c r="B74" s="17" t="s">
        <v>162</v>
      </c>
      <c r="C74" s="21" t="s">
        <v>161</v>
      </c>
    </row>
    <row r="75" spans="2:8" x14ac:dyDescent="0.25">
      <c r="B75" s="17" t="s">
        <v>163</v>
      </c>
      <c r="C75" s="21" t="s">
        <v>161</v>
      </c>
    </row>
    <row r="76" spans="2:8" x14ac:dyDescent="0.25">
      <c r="B76" s="17" t="s">
        <v>164</v>
      </c>
      <c r="C76" s="21" t="s">
        <v>165</v>
      </c>
    </row>
    <row r="77" spans="2:8" x14ac:dyDescent="0.25">
      <c r="B77" s="17" t="s">
        <v>833</v>
      </c>
      <c r="C77" s="25"/>
    </row>
    <row r="78" spans="2:8" x14ac:dyDescent="0.25">
      <c r="B78" s="17" t="s">
        <v>834</v>
      </c>
      <c r="C78" s="25"/>
    </row>
    <row r="79" spans="2:8" x14ac:dyDescent="0.25">
      <c r="B79" s="17" t="s">
        <v>835</v>
      </c>
      <c r="C79" s="25"/>
    </row>
    <row r="80" spans="2:8" x14ac:dyDescent="0.25">
      <c r="B80" s="11" t="s">
        <v>170</v>
      </c>
    </row>
    <row r="81" spans="2:4" x14ac:dyDescent="0.25">
      <c r="B81" s="11" t="s">
        <v>228</v>
      </c>
    </row>
    <row r="84" spans="2:4" x14ac:dyDescent="0.25">
      <c r="B84" s="8" t="s">
        <v>229</v>
      </c>
      <c r="C84" s="9"/>
    </row>
    <row r="85" spans="2:4" ht="30" x14ac:dyDescent="0.25">
      <c r="B85" s="8" t="s">
        <v>230</v>
      </c>
      <c r="C85" s="10" t="s">
        <v>231</v>
      </c>
    </row>
    <row r="86" spans="2:4" x14ac:dyDescent="0.25">
      <c r="B86" s="3" t="s">
        <v>232</v>
      </c>
      <c r="C86" s="4"/>
    </row>
    <row r="87" spans="2:4" x14ac:dyDescent="0.25">
      <c r="B87" s="3" t="s">
        <v>233</v>
      </c>
      <c r="C87" s="4"/>
    </row>
    <row r="88" spans="2:4" x14ac:dyDescent="0.25">
      <c r="B88" s="3" t="s">
        <v>234</v>
      </c>
      <c r="C88" s="4"/>
    </row>
    <row r="89" spans="2:4" x14ac:dyDescent="0.25">
      <c r="B89" s="3" t="s">
        <v>235</v>
      </c>
      <c r="C89" s="4"/>
    </row>
    <row r="90" spans="2:4" x14ac:dyDescent="0.25">
      <c r="B90" s="3" t="s">
        <v>236</v>
      </c>
      <c r="C90" s="4"/>
    </row>
    <row r="91" spans="2:4" x14ac:dyDescent="0.25">
      <c r="B91" s="3" t="s">
        <v>237</v>
      </c>
      <c r="C91" s="4"/>
    </row>
    <row r="92" spans="2:4" x14ac:dyDescent="0.25">
      <c r="B92" s="8" t="s">
        <v>238</v>
      </c>
      <c r="C92" s="9"/>
    </row>
    <row r="94" spans="2:4" x14ac:dyDescent="0.25">
      <c r="B94" s="3" t="s">
        <v>171</v>
      </c>
      <c r="C94" s="4"/>
      <c r="D94" s="3"/>
    </row>
    <row r="95" spans="2:4" ht="30" x14ac:dyDescent="0.25">
      <c r="B95" s="6" t="s">
        <v>172</v>
      </c>
      <c r="C95" s="5" t="s">
        <v>173</v>
      </c>
      <c r="D95" s="6" t="s">
        <v>174</v>
      </c>
    </row>
    <row r="96" spans="2:4" x14ac:dyDescent="0.25">
      <c r="B96" s="3" t="s">
        <v>161</v>
      </c>
      <c r="C96" s="4" t="s">
        <v>161</v>
      </c>
      <c r="D96" s="3" t="s">
        <v>161</v>
      </c>
    </row>
    <row r="98" spans="2:7" x14ac:dyDescent="0.25">
      <c r="B98" s="8" t="s">
        <v>175</v>
      </c>
      <c r="C98" s="33">
        <v>45473</v>
      </c>
      <c r="D98" s="3"/>
      <c r="E98" s="26"/>
      <c r="F98" s="32"/>
    </row>
    <row r="99" spans="2:7" x14ac:dyDescent="0.25">
      <c r="B99" s="8" t="s">
        <v>176</v>
      </c>
      <c r="C99" s="9" t="s">
        <v>177</v>
      </c>
      <c r="D99" s="8" t="s">
        <v>178</v>
      </c>
      <c r="E99" s="27" t="s">
        <v>179</v>
      </c>
      <c r="F99" s="24" t="s">
        <v>180</v>
      </c>
      <c r="G99" s="23"/>
    </row>
    <row r="100" spans="2:7" x14ac:dyDescent="0.25">
      <c r="B100" s="30" t="s">
        <v>161</v>
      </c>
      <c r="C100" s="31" t="s">
        <v>161</v>
      </c>
      <c r="D100" s="30" t="s">
        <v>161</v>
      </c>
      <c r="E100" s="29" t="s">
        <v>161</v>
      </c>
      <c r="F100" s="28" t="s">
        <v>161</v>
      </c>
    </row>
    <row r="103" spans="2:7" x14ac:dyDescent="0.25">
      <c r="B103" s="17" t="s">
        <v>181</v>
      </c>
    </row>
    <row r="104" spans="2:7" x14ac:dyDescent="0.25">
      <c r="B104" s="17"/>
    </row>
    <row r="105" spans="2:7" x14ac:dyDescent="0.25">
      <c r="B105" s="17" t="s">
        <v>182</v>
      </c>
    </row>
    <row r="106" spans="2:7" x14ac:dyDescent="0.25">
      <c r="B106" s="8" t="s">
        <v>183</v>
      </c>
      <c r="C106" s="9" t="s">
        <v>184</v>
      </c>
      <c r="D106" s="17"/>
    </row>
    <row r="107" spans="2:7" x14ac:dyDescent="0.25">
      <c r="B107" s="3" t="s">
        <v>161</v>
      </c>
      <c r="C107" s="4" t="s">
        <v>161</v>
      </c>
    </row>
    <row r="109" spans="2:7" x14ac:dyDescent="0.25">
      <c r="B109" s="8" t="s">
        <v>185</v>
      </c>
      <c r="C109" s="9" t="s">
        <v>184</v>
      </c>
    </row>
    <row r="110" spans="2:7" x14ac:dyDescent="0.25">
      <c r="B110" s="3" t="s">
        <v>161</v>
      </c>
      <c r="C110" s="4" t="s">
        <v>161</v>
      </c>
    </row>
    <row r="112" spans="2:7" x14ac:dyDescent="0.25">
      <c r="B112" s="8" t="s">
        <v>161</v>
      </c>
      <c r="C112" s="9" t="s">
        <v>161</v>
      </c>
    </row>
    <row r="113" spans="2:7" x14ac:dyDescent="0.25">
      <c r="B113" s="3" t="s">
        <v>161</v>
      </c>
      <c r="C113" s="4" t="s">
        <v>161</v>
      </c>
    </row>
    <row r="115" spans="2:7" x14ac:dyDescent="0.25">
      <c r="B115" s="27" t="s">
        <v>186</v>
      </c>
      <c r="C115" s="9" t="s">
        <v>187</v>
      </c>
    </row>
    <row r="116" spans="2:7" x14ac:dyDescent="0.25">
      <c r="B116" s="26" t="s">
        <v>161</v>
      </c>
      <c r="C116" s="4" t="s">
        <v>161</v>
      </c>
    </row>
    <row r="118" spans="2:7" x14ac:dyDescent="0.25">
      <c r="B118" s="8" t="s">
        <v>188</v>
      </c>
      <c r="C118" s="9" t="s">
        <v>161</v>
      </c>
    </row>
    <row r="120" spans="2:7" x14ac:dyDescent="0.25">
      <c r="B120" s="8" t="s">
        <v>189</v>
      </c>
      <c r="C120" s="33">
        <v>45473</v>
      </c>
      <c r="D120" s="3"/>
      <c r="E120" s="26"/>
      <c r="F120" s="32"/>
    </row>
    <row r="121" spans="2:7" x14ac:dyDescent="0.25">
      <c r="B121" s="8" t="s">
        <v>176</v>
      </c>
      <c r="C121" s="9" t="s">
        <v>177</v>
      </c>
      <c r="D121" s="8" t="s">
        <v>178</v>
      </c>
      <c r="E121" s="27" t="s">
        <v>179</v>
      </c>
      <c r="F121" s="24" t="s">
        <v>180</v>
      </c>
      <c r="G121" s="23"/>
    </row>
    <row r="122" spans="2:7" x14ac:dyDescent="0.25">
      <c r="B122" s="30" t="s">
        <v>161</v>
      </c>
      <c r="C122" s="31" t="s">
        <v>161</v>
      </c>
      <c r="D122" s="30" t="s">
        <v>161</v>
      </c>
      <c r="E122" s="29" t="s">
        <v>161</v>
      </c>
      <c r="F122" s="28" t="s">
        <v>161</v>
      </c>
    </row>
    <row r="123" spans="2:7" x14ac:dyDescent="0.25">
      <c r="B123" s="17" t="s">
        <v>181</v>
      </c>
    </row>
    <row r="124" spans="2:7" x14ac:dyDescent="0.25">
      <c r="B124" s="17"/>
    </row>
    <row r="125" spans="2:7" x14ac:dyDescent="0.25">
      <c r="B125" s="17" t="s">
        <v>182</v>
      </c>
    </row>
    <row r="126" spans="2:7" x14ac:dyDescent="0.25">
      <c r="B126" s="8" t="s">
        <v>183</v>
      </c>
      <c r="C126" s="9" t="s">
        <v>184</v>
      </c>
      <c r="D126" s="17"/>
    </row>
    <row r="127" spans="2:7" x14ac:dyDescent="0.25">
      <c r="B127" s="3" t="s">
        <v>161</v>
      </c>
      <c r="C127" s="4" t="s">
        <v>161</v>
      </c>
    </row>
    <row r="129" spans="2:6" x14ac:dyDescent="0.25">
      <c r="B129" s="8" t="s">
        <v>185</v>
      </c>
      <c r="C129" s="9" t="s">
        <v>184</v>
      </c>
    </row>
    <row r="130" spans="2:6" x14ac:dyDescent="0.25">
      <c r="B130" s="3" t="s">
        <v>161</v>
      </c>
      <c r="C130" s="4" t="s">
        <v>161</v>
      </c>
    </row>
    <row r="132" spans="2:6" x14ac:dyDescent="0.25">
      <c r="B132" s="8" t="s">
        <v>161</v>
      </c>
      <c r="C132" s="9" t="s">
        <v>161</v>
      </c>
    </row>
    <row r="133" spans="2:6" x14ac:dyDescent="0.25">
      <c r="B133" s="3" t="s">
        <v>161</v>
      </c>
      <c r="C133" s="4" t="s">
        <v>161</v>
      </c>
    </row>
    <row r="135" spans="2:6" x14ac:dyDescent="0.25">
      <c r="B135" s="27" t="s">
        <v>186</v>
      </c>
      <c r="C135" s="9" t="s">
        <v>187</v>
      </c>
    </row>
    <row r="136" spans="2:6" x14ac:dyDescent="0.25">
      <c r="B136" s="26" t="s">
        <v>161</v>
      </c>
      <c r="C136" s="4" t="s">
        <v>161</v>
      </c>
    </row>
    <row r="138" spans="2:6" x14ac:dyDescent="0.25">
      <c r="B138" s="8" t="s">
        <v>188</v>
      </c>
      <c r="C138" s="9" t="s">
        <v>161</v>
      </c>
    </row>
    <row r="141" spans="2:6" x14ac:dyDescent="0.25">
      <c r="B141" s="17" t="s">
        <v>190</v>
      </c>
    </row>
    <row r="143" spans="2:6" x14ac:dyDescent="0.25">
      <c r="B143" s="8" t="s">
        <v>176</v>
      </c>
      <c r="C143" s="9" t="s">
        <v>191</v>
      </c>
      <c r="D143" s="8" t="s">
        <v>192</v>
      </c>
      <c r="E143" s="8" t="s">
        <v>193</v>
      </c>
      <c r="F143" s="23"/>
    </row>
    <row r="144" spans="2:6" x14ac:dyDescent="0.25">
      <c r="B144" s="3" t="s">
        <v>161</v>
      </c>
      <c r="C144" s="4" t="s">
        <v>161</v>
      </c>
      <c r="D144" s="3" t="s">
        <v>161</v>
      </c>
      <c r="E144" s="3" t="s">
        <v>161</v>
      </c>
    </row>
    <row r="147" spans="2:80" x14ac:dyDescent="0.25">
      <c r="B147" s="17" t="s">
        <v>194</v>
      </c>
      <c r="C147" s="25" t="s">
        <v>161</v>
      </c>
      <c r="D147" s="17"/>
      <c r="E147" s="17"/>
      <c r="F147" s="23"/>
      <c r="G147" s="23"/>
      <c r="H147" s="23"/>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c r="BV147" s="17"/>
      <c r="BW147" s="17"/>
      <c r="BX147" s="17"/>
      <c r="BY147" s="17"/>
      <c r="BZ147" s="17"/>
      <c r="CA147" s="17"/>
      <c r="CB147" s="17"/>
    </row>
    <row r="149" spans="2:80" x14ac:dyDescent="0.25">
      <c r="B149" s="17" t="s">
        <v>195</v>
      </c>
    </row>
    <row r="151" spans="2:80" x14ac:dyDescent="0.25">
      <c r="B151" s="8" t="s">
        <v>196</v>
      </c>
      <c r="C151" s="9" t="s">
        <v>184</v>
      </c>
      <c r="D151" s="17"/>
    </row>
    <row r="152" spans="2:80" x14ac:dyDescent="0.25">
      <c r="B152" s="3" t="s">
        <v>161</v>
      </c>
      <c r="C152" s="4" t="s">
        <v>161</v>
      </c>
    </row>
    <row r="155" spans="2:80" x14ac:dyDescent="0.25">
      <c r="B155" s="8" t="s">
        <v>197</v>
      </c>
      <c r="C155" s="9" t="s">
        <v>198</v>
      </c>
      <c r="D155" s="17"/>
    </row>
    <row r="156" spans="2:80" x14ac:dyDescent="0.25">
      <c r="B156" s="3" t="s">
        <v>161</v>
      </c>
      <c r="C156" s="4" t="s">
        <v>161</v>
      </c>
    </row>
    <row r="159" spans="2:80" x14ac:dyDescent="0.25">
      <c r="B159" s="17" t="s">
        <v>199</v>
      </c>
    </row>
    <row r="162" spans="2:80" x14ac:dyDescent="0.25">
      <c r="B162" s="17" t="s">
        <v>200</v>
      </c>
    </row>
    <row r="164" spans="2:80" x14ac:dyDescent="0.25">
      <c r="B164" s="8" t="s">
        <v>176</v>
      </c>
      <c r="C164" s="9" t="s">
        <v>201</v>
      </c>
      <c r="D164" s="8" t="s">
        <v>191</v>
      </c>
      <c r="E164" s="8" t="s">
        <v>192</v>
      </c>
      <c r="F164" s="24" t="s">
        <v>193</v>
      </c>
      <c r="G164" s="23"/>
    </row>
    <row r="165" spans="2:80" x14ac:dyDescent="0.25">
      <c r="B165" s="3" t="s">
        <v>161</v>
      </c>
      <c r="C165" s="4" t="s">
        <v>161</v>
      </c>
      <c r="D165" s="3" t="s">
        <v>161</v>
      </c>
      <c r="E165" s="3" t="s">
        <v>161</v>
      </c>
      <c r="F165" s="22" t="s">
        <v>161</v>
      </c>
    </row>
    <row r="168" spans="2:80" x14ac:dyDescent="0.25">
      <c r="B168" s="17" t="s">
        <v>194</v>
      </c>
      <c r="C168" s="25" t="s">
        <v>161</v>
      </c>
      <c r="D168" s="17"/>
      <c r="E168" s="17"/>
      <c r="F168" s="23"/>
      <c r="G168" s="23"/>
      <c r="H168" s="23"/>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c r="BT168" s="17"/>
      <c r="BU168" s="17"/>
      <c r="BV168" s="17"/>
      <c r="BW168" s="17"/>
      <c r="BX168" s="17"/>
      <c r="BY168" s="17"/>
      <c r="BZ168" s="17"/>
      <c r="CA168" s="17"/>
      <c r="CB168" s="17"/>
    </row>
    <row r="170" spans="2:80" x14ac:dyDescent="0.25">
      <c r="B170" s="17" t="s">
        <v>195</v>
      </c>
    </row>
    <row r="172" spans="2:80" x14ac:dyDescent="0.25">
      <c r="B172" s="8" t="s">
        <v>196</v>
      </c>
      <c r="C172" s="9" t="s">
        <v>184</v>
      </c>
      <c r="D172" s="17"/>
    </row>
    <row r="173" spans="2:80" x14ac:dyDescent="0.25">
      <c r="B173" s="3" t="s">
        <v>161</v>
      </c>
      <c r="C173" s="4" t="s">
        <v>161</v>
      </c>
    </row>
    <row r="176" spans="2:80" x14ac:dyDescent="0.25">
      <c r="B176" s="8" t="s">
        <v>197</v>
      </c>
      <c r="C176" s="9" t="s">
        <v>198</v>
      </c>
      <c r="D176" s="17"/>
    </row>
    <row r="177" spans="2:7" x14ac:dyDescent="0.25">
      <c r="B177" s="3" t="s">
        <v>161</v>
      </c>
      <c r="C177" s="4" t="s">
        <v>161</v>
      </c>
    </row>
    <row r="180" spans="2:7" x14ac:dyDescent="0.25">
      <c r="B180" s="17" t="s">
        <v>199</v>
      </c>
    </row>
    <row r="183" spans="2:7" x14ac:dyDescent="0.25">
      <c r="B183" s="17" t="s">
        <v>202</v>
      </c>
    </row>
    <row r="184" spans="2:7" x14ac:dyDescent="0.25">
      <c r="B184" s="8" t="s">
        <v>176</v>
      </c>
      <c r="C184" s="9" t="s">
        <v>203</v>
      </c>
      <c r="D184" s="8" t="s">
        <v>204</v>
      </c>
      <c r="E184" s="8" t="s">
        <v>205</v>
      </c>
      <c r="F184" s="24" t="s">
        <v>206</v>
      </c>
      <c r="G184" s="23"/>
    </row>
    <row r="185" spans="2:7" x14ac:dyDescent="0.25">
      <c r="B185" s="3" t="s">
        <v>161</v>
      </c>
      <c r="C185" s="4" t="s">
        <v>161</v>
      </c>
      <c r="D185" s="3" t="s">
        <v>161</v>
      </c>
      <c r="E185" s="3" t="s">
        <v>161</v>
      </c>
      <c r="F185" s="22" t="s">
        <v>161</v>
      </c>
    </row>
    <row r="186" spans="2:7" x14ac:dyDescent="0.25">
      <c r="B186" s="11" t="s">
        <v>207</v>
      </c>
    </row>
  </sheetData>
  <mergeCells count="3">
    <mergeCell ref="B1:E1"/>
    <mergeCell ref="C3:C7"/>
    <mergeCell ref="D3:D7"/>
  </mergeCells>
  <hyperlinks>
    <hyperlink ref="A1" location="Index!A1" display="Index" xr:uid="{46392EE2-ADE2-4D18-AF67-7AAD150EB983}"/>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076B7-ACFD-46C1-8CEC-3C4D8218B632}">
  <sheetPr codeName="Sheet39"/>
  <dimension ref="A1:CB212"/>
  <sheetViews>
    <sheetView workbookViewId="0"/>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ustomWidth="1"/>
    <col min="9" max="16384" width="9.140625" style="11"/>
  </cols>
  <sheetData>
    <row r="1" spans="1:9" x14ac:dyDescent="0.25">
      <c r="A1" s="45" t="s">
        <v>0</v>
      </c>
      <c r="B1" s="197" t="s">
        <v>77</v>
      </c>
      <c r="C1" s="197"/>
      <c r="D1" s="197"/>
      <c r="E1" s="197"/>
    </row>
    <row r="3" spans="1:9" ht="15" customHeight="1" x14ac:dyDescent="0.25">
      <c r="B3" s="1" t="s">
        <v>77</v>
      </c>
      <c r="C3" s="198"/>
      <c r="D3" s="199"/>
    </row>
    <row r="4" spans="1:9" ht="15" customHeight="1" x14ac:dyDescent="0.25">
      <c r="B4" s="7" t="s">
        <v>836</v>
      </c>
      <c r="C4" s="198"/>
      <c r="D4" s="199"/>
    </row>
    <row r="5" spans="1:9" ht="15" customHeight="1" x14ac:dyDescent="0.25">
      <c r="B5" s="7" t="s">
        <v>127</v>
      </c>
      <c r="C5" s="198"/>
      <c r="D5" s="199"/>
    </row>
    <row r="6" spans="1:9" ht="15" customHeight="1" x14ac:dyDescent="0.25">
      <c r="B6" s="7" t="s">
        <v>837</v>
      </c>
      <c r="C6" s="198"/>
      <c r="D6" s="199"/>
    </row>
    <row r="7" spans="1:9" ht="15" customHeight="1" x14ac:dyDescent="0.25">
      <c r="B7" s="2" t="s">
        <v>838</v>
      </c>
      <c r="C7" s="198"/>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415</v>
      </c>
      <c r="C15" s="21" t="s">
        <v>139</v>
      </c>
      <c r="D15" s="11" t="s">
        <v>245</v>
      </c>
      <c r="E15" s="11" t="s">
        <v>416</v>
      </c>
      <c r="F15" s="13">
        <v>1240000</v>
      </c>
      <c r="G15" s="13">
        <v>10526.98</v>
      </c>
      <c r="H15" s="13">
        <v>3.33</v>
      </c>
    </row>
    <row r="16" spans="1:9" x14ac:dyDescent="0.25">
      <c r="B16" s="11" t="s">
        <v>2153</v>
      </c>
      <c r="C16" s="21" t="s">
        <v>139</v>
      </c>
      <c r="D16" s="11" t="s">
        <v>245</v>
      </c>
      <c r="E16" s="11" t="s">
        <v>246</v>
      </c>
      <c r="F16" s="13">
        <v>600000</v>
      </c>
      <c r="G16" s="13">
        <v>10102.799999999999</v>
      </c>
      <c r="H16" s="13">
        <v>3.2</v>
      </c>
    </row>
    <row r="17" spans="2:8" x14ac:dyDescent="0.25">
      <c r="B17" s="11" t="s">
        <v>2649</v>
      </c>
      <c r="C17" s="21" t="s">
        <v>139</v>
      </c>
      <c r="D17" s="11" t="s">
        <v>245</v>
      </c>
      <c r="E17" s="11" t="s">
        <v>250</v>
      </c>
      <c r="F17" s="13">
        <v>750000</v>
      </c>
      <c r="G17" s="13">
        <v>9489.3799999999992</v>
      </c>
      <c r="H17" s="13">
        <v>3</v>
      </c>
    </row>
    <row r="18" spans="2:8" x14ac:dyDescent="0.25">
      <c r="B18" s="11" t="s">
        <v>2152</v>
      </c>
      <c r="C18" s="21" t="s">
        <v>139</v>
      </c>
      <c r="D18" s="11" t="s">
        <v>248</v>
      </c>
      <c r="E18" s="11" t="s">
        <v>249</v>
      </c>
      <c r="F18" s="13">
        <v>300000</v>
      </c>
      <c r="G18" s="13">
        <v>9392.4</v>
      </c>
      <c r="H18" s="13">
        <v>2.97</v>
      </c>
    </row>
    <row r="19" spans="2:8" x14ac:dyDescent="0.25">
      <c r="B19" s="11" t="s">
        <v>2782</v>
      </c>
      <c r="C19" s="21" t="s">
        <v>139</v>
      </c>
      <c r="D19" s="11" t="s">
        <v>267</v>
      </c>
      <c r="E19" s="11" t="s">
        <v>586</v>
      </c>
      <c r="F19" s="13">
        <v>840000</v>
      </c>
      <c r="G19" s="13">
        <v>9173.2199999999993</v>
      </c>
      <c r="H19" s="13">
        <v>2.9</v>
      </c>
    </row>
    <row r="20" spans="2:8" x14ac:dyDescent="0.25">
      <c r="B20" s="11" t="s">
        <v>2725</v>
      </c>
      <c r="C20" s="21" t="s">
        <v>139</v>
      </c>
      <c r="D20" s="11" t="s">
        <v>312</v>
      </c>
      <c r="E20" s="11" t="s">
        <v>414</v>
      </c>
      <c r="F20" s="13">
        <v>625000</v>
      </c>
      <c r="G20" s="13">
        <v>9025.31</v>
      </c>
      <c r="H20" s="13">
        <v>2.86</v>
      </c>
    </row>
    <row r="21" spans="2:8" x14ac:dyDescent="0.25">
      <c r="B21" s="11" t="s">
        <v>2728</v>
      </c>
      <c r="C21" s="21" t="s">
        <v>139</v>
      </c>
      <c r="D21" s="11" t="s">
        <v>325</v>
      </c>
      <c r="E21" s="11" t="s">
        <v>420</v>
      </c>
      <c r="F21" s="13">
        <v>2325000</v>
      </c>
      <c r="G21" s="13">
        <v>8796.64</v>
      </c>
      <c r="H21" s="13">
        <v>2.78</v>
      </c>
    </row>
    <row r="22" spans="2:8" x14ac:dyDescent="0.25">
      <c r="B22" s="11" t="s">
        <v>2911</v>
      </c>
      <c r="C22" s="21" t="s">
        <v>139</v>
      </c>
      <c r="D22" s="11" t="s">
        <v>267</v>
      </c>
      <c r="E22" s="11" t="s">
        <v>811</v>
      </c>
      <c r="F22" s="13">
        <v>4600000</v>
      </c>
      <c r="G22" s="13">
        <v>8754.26</v>
      </c>
      <c r="H22" s="13">
        <v>2.77</v>
      </c>
    </row>
    <row r="23" spans="2:8" x14ac:dyDescent="0.25">
      <c r="B23" s="11" t="s">
        <v>2906</v>
      </c>
      <c r="C23" s="21" t="s">
        <v>139</v>
      </c>
      <c r="D23" s="11" t="s">
        <v>276</v>
      </c>
      <c r="E23" s="11" t="s">
        <v>801</v>
      </c>
      <c r="F23" s="13">
        <v>1661428</v>
      </c>
      <c r="G23" s="13">
        <v>8059.59</v>
      </c>
      <c r="H23" s="13">
        <v>2.5499999999999998</v>
      </c>
    </row>
    <row r="24" spans="2:8" x14ac:dyDescent="0.25">
      <c r="B24" s="11" t="s">
        <v>2799</v>
      </c>
      <c r="C24" s="21" t="s">
        <v>139</v>
      </c>
      <c r="D24" s="11" t="s">
        <v>332</v>
      </c>
      <c r="E24" s="11" t="s">
        <v>615</v>
      </c>
      <c r="F24" s="13">
        <v>475200</v>
      </c>
      <c r="G24" s="13">
        <v>6407.6</v>
      </c>
      <c r="H24" s="13">
        <v>2.0299999999999998</v>
      </c>
    </row>
    <row r="25" spans="2:8" x14ac:dyDescent="0.25">
      <c r="B25" s="11" t="s">
        <v>750</v>
      </c>
      <c r="C25" s="21" t="s">
        <v>139</v>
      </c>
      <c r="D25" s="11" t="s">
        <v>245</v>
      </c>
      <c r="E25" s="11" t="s">
        <v>751</v>
      </c>
      <c r="F25" s="13">
        <v>1150000</v>
      </c>
      <c r="G25" s="13">
        <v>6273.25</v>
      </c>
      <c r="H25" s="13">
        <v>1.99</v>
      </c>
    </row>
    <row r="26" spans="2:8" x14ac:dyDescent="0.25">
      <c r="B26" s="11" t="s">
        <v>2648</v>
      </c>
      <c r="C26" s="21" t="s">
        <v>139</v>
      </c>
      <c r="D26" s="11" t="s">
        <v>140</v>
      </c>
      <c r="E26" s="11" t="s">
        <v>141</v>
      </c>
      <c r="F26" s="13">
        <v>400000</v>
      </c>
      <c r="G26" s="13">
        <v>6267</v>
      </c>
      <c r="H26" s="13">
        <v>1.98</v>
      </c>
    </row>
    <row r="27" spans="2:8" x14ac:dyDescent="0.25">
      <c r="B27" s="11" t="s">
        <v>2914</v>
      </c>
      <c r="C27" s="21" t="s">
        <v>139</v>
      </c>
      <c r="D27" s="11" t="s">
        <v>276</v>
      </c>
      <c r="E27" s="11" t="s">
        <v>839</v>
      </c>
      <c r="F27" s="13">
        <v>680000</v>
      </c>
      <c r="G27" s="13">
        <v>6223.36</v>
      </c>
      <c r="H27" s="13">
        <v>1.97</v>
      </c>
    </row>
    <row r="28" spans="2:8" x14ac:dyDescent="0.25">
      <c r="B28" s="11" t="s">
        <v>2863</v>
      </c>
      <c r="C28" s="21" t="s">
        <v>139</v>
      </c>
      <c r="D28" s="11" t="s">
        <v>245</v>
      </c>
      <c r="E28" s="11" t="s">
        <v>706</v>
      </c>
      <c r="F28" s="13">
        <v>3475000</v>
      </c>
      <c r="G28" s="13">
        <v>6159.44</v>
      </c>
      <c r="H28" s="13">
        <v>1.95</v>
      </c>
    </row>
    <row r="29" spans="2:8" x14ac:dyDescent="0.25">
      <c r="B29" s="11" t="s">
        <v>2907</v>
      </c>
      <c r="C29" s="21" t="s">
        <v>139</v>
      </c>
      <c r="D29" s="11" t="s">
        <v>276</v>
      </c>
      <c r="E29" s="11" t="s">
        <v>802</v>
      </c>
      <c r="F29" s="13">
        <v>1100000</v>
      </c>
      <c r="G29" s="13">
        <v>5779.4</v>
      </c>
      <c r="H29" s="13">
        <v>1.83</v>
      </c>
    </row>
    <row r="30" spans="2:8" x14ac:dyDescent="0.25">
      <c r="B30" s="11" t="s">
        <v>2749</v>
      </c>
      <c r="C30" s="21" t="s">
        <v>139</v>
      </c>
      <c r="D30" s="11" t="s">
        <v>535</v>
      </c>
      <c r="E30" s="11" t="s">
        <v>536</v>
      </c>
      <c r="F30" s="13">
        <v>1200000</v>
      </c>
      <c r="G30" s="13">
        <v>5677.8</v>
      </c>
      <c r="H30" s="13">
        <v>1.8</v>
      </c>
    </row>
    <row r="31" spans="2:8" x14ac:dyDescent="0.25">
      <c r="B31" s="11" t="s">
        <v>2651</v>
      </c>
      <c r="C31" s="21" t="s">
        <v>139</v>
      </c>
      <c r="D31" s="11" t="s">
        <v>256</v>
      </c>
      <c r="E31" s="11" t="s">
        <v>257</v>
      </c>
      <c r="F31" s="13">
        <v>158015</v>
      </c>
      <c r="G31" s="13">
        <v>5607.08</v>
      </c>
      <c r="H31" s="13">
        <v>1.77</v>
      </c>
    </row>
    <row r="32" spans="2:8" x14ac:dyDescent="0.25">
      <c r="B32" s="11" t="s">
        <v>2142</v>
      </c>
      <c r="C32" s="21" t="s">
        <v>139</v>
      </c>
      <c r="D32" s="11" t="s">
        <v>265</v>
      </c>
      <c r="E32" s="11" t="s">
        <v>350</v>
      </c>
      <c r="F32" s="13">
        <v>300000</v>
      </c>
      <c r="G32" s="13">
        <v>5359.35</v>
      </c>
      <c r="H32" s="13">
        <v>1.7</v>
      </c>
    </row>
    <row r="33" spans="2:8" x14ac:dyDescent="0.25">
      <c r="B33" s="11" t="s">
        <v>2915</v>
      </c>
      <c r="C33" s="21" t="s">
        <v>139</v>
      </c>
      <c r="D33" s="11" t="s">
        <v>276</v>
      </c>
      <c r="E33" s="11" t="s">
        <v>840</v>
      </c>
      <c r="F33" s="13">
        <v>682444</v>
      </c>
      <c r="G33" s="13">
        <v>5355.82</v>
      </c>
      <c r="H33" s="13">
        <v>1.69</v>
      </c>
    </row>
    <row r="34" spans="2:8" x14ac:dyDescent="0.25">
      <c r="B34" s="11" t="s">
        <v>2731</v>
      </c>
      <c r="C34" s="21" t="s">
        <v>139</v>
      </c>
      <c r="D34" s="11" t="s">
        <v>140</v>
      </c>
      <c r="E34" s="11" t="s">
        <v>424</v>
      </c>
      <c r="F34" s="13">
        <v>350000</v>
      </c>
      <c r="G34" s="13">
        <v>5108.6000000000004</v>
      </c>
      <c r="H34" s="13">
        <v>1.62</v>
      </c>
    </row>
    <row r="35" spans="2:8" x14ac:dyDescent="0.25">
      <c r="B35" s="11" t="s">
        <v>2834</v>
      </c>
      <c r="C35" s="21" t="s">
        <v>139</v>
      </c>
      <c r="D35" s="11" t="s">
        <v>328</v>
      </c>
      <c r="E35" s="11" t="s">
        <v>660</v>
      </c>
      <c r="F35" s="13">
        <v>130000</v>
      </c>
      <c r="G35" s="13">
        <v>4938.38</v>
      </c>
      <c r="H35" s="13">
        <v>1.56</v>
      </c>
    </row>
    <row r="36" spans="2:8" x14ac:dyDescent="0.25">
      <c r="B36" s="11" t="s">
        <v>2786</v>
      </c>
      <c r="C36" s="21" t="s">
        <v>139</v>
      </c>
      <c r="D36" s="11" t="s">
        <v>280</v>
      </c>
      <c r="E36" s="11" t="s">
        <v>590</v>
      </c>
      <c r="F36" s="13">
        <v>120000</v>
      </c>
      <c r="G36" s="13">
        <v>4791.96</v>
      </c>
      <c r="H36" s="13">
        <v>1.52</v>
      </c>
    </row>
    <row r="37" spans="2:8" x14ac:dyDescent="0.25">
      <c r="B37" s="11" t="s">
        <v>2792</v>
      </c>
      <c r="C37" s="21" t="s">
        <v>139</v>
      </c>
      <c r="D37" s="11" t="s">
        <v>262</v>
      </c>
      <c r="E37" s="11" t="s">
        <v>608</v>
      </c>
      <c r="F37" s="13">
        <v>120000</v>
      </c>
      <c r="G37" s="13">
        <v>4760.22</v>
      </c>
      <c r="H37" s="13">
        <v>1.51</v>
      </c>
    </row>
    <row r="38" spans="2:8" x14ac:dyDescent="0.25">
      <c r="B38" s="11" t="s">
        <v>2916</v>
      </c>
      <c r="C38" s="21" t="s">
        <v>139</v>
      </c>
      <c r="D38" s="11" t="s">
        <v>267</v>
      </c>
      <c r="E38" s="11" t="s">
        <v>841</v>
      </c>
      <c r="F38" s="13">
        <v>85000</v>
      </c>
      <c r="G38" s="13">
        <v>4710.32</v>
      </c>
      <c r="H38" s="13">
        <v>1.49</v>
      </c>
    </row>
    <row r="39" spans="2:8" x14ac:dyDescent="0.25">
      <c r="B39" s="11" t="s">
        <v>2917</v>
      </c>
      <c r="C39" s="21" t="s">
        <v>139</v>
      </c>
      <c r="D39" s="11" t="s">
        <v>254</v>
      </c>
      <c r="E39" s="11" t="s">
        <v>842</v>
      </c>
      <c r="F39" s="13">
        <v>334000</v>
      </c>
      <c r="G39" s="13">
        <v>4703.22</v>
      </c>
      <c r="H39" s="13">
        <v>1.49</v>
      </c>
    </row>
    <row r="40" spans="2:8" x14ac:dyDescent="0.25">
      <c r="B40" s="11" t="s">
        <v>2756</v>
      </c>
      <c r="C40" s="21" t="s">
        <v>139</v>
      </c>
      <c r="D40" s="11" t="s">
        <v>300</v>
      </c>
      <c r="E40" s="11" t="s">
        <v>545</v>
      </c>
      <c r="F40" s="13">
        <v>1985000</v>
      </c>
      <c r="G40" s="13">
        <v>4358.07</v>
      </c>
      <c r="H40" s="13">
        <v>1.38</v>
      </c>
    </row>
    <row r="41" spans="2:8" x14ac:dyDescent="0.25">
      <c r="B41" s="11" t="s">
        <v>2664</v>
      </c>
      <c r="C41" s="21" t="s">
        <v>139</v>
      </c>
      <c r="D41" s="11" t="s">
        <v>285</v>
      </c>
      <c r="E41" s="11" t="s">
        <v>286</v>
      </c>
      <c r="F41" s="13">
        <v>238839</v>
      </c>
      <c r="G41" s="13">
        <v>4274.1400000000003</v>
      </c>
      <c r="H41" s="13">
        <v>1.35</v>
      </c>
    </row>
    <row r="42" spans="2:8" x14ac:dyDescent="0.25">
      <c r="B42" s="11" t="s">
        <v>2758</v>
      </c>
      <c r="C42" s="21" t="s">
        <v>139</v>
      </c>
      <c r="D42" s="11" t="s">
        <v>260</v>
      </c>
      <c r="E42" s="11" t="s">
        <v>549</v>
      </c>
      <c r="F42" s="13">
        <v>500000</v>
      </c>
      <c r="G42" s="13">
        <v>4182.25</v>
      </c>
      <c r="H42" s="13">
        <v>1.32</v>
      </c>
    </row>
    <row r="43" spans="2:8" x14ac:dyDescent="0.25">
      <c r="B43" s="11" t="s">
        <v>843</v>
      </c>
      <c r="C43" s="21" t="s">
        <v>139</v>
      </c>
      <c r="D43" s="11" t="s">
        <v>320</v>
      </c>
      <c r="E43" s="11" t="s">
        <v>844</v>
      </c>
      <c r="F43" s="13">
        <v>3300000</v>
      </c>
      <c r="G43" s="13">
        <v>4164.93</v>
      </c>
      <c r="H43" s="13">
        <v>1.32</v>
      </c>
    </row>
    <row r="44" spans="2:8" x14ac:dyDescent="0.25">
      <c r="B44" s="11" t="s">
        <v>2865</v>
      </c>
      <c r="C44" s="21" t="s">
        <v>139</v>
      </c>
      <c r="D44" s="11" t="s">
        <v>245</v>
      </c>
      <c r="E44" s="11" t="s">
        <v>708</v>
      </c>
      <c r="F44" s="13">
        <v>1982600</v>
      </c>
      <c r="G44" s="13">
        <v>4040.14</v>
      </c>
      <c r="H44" s="13">
        <v>1.28</v>
      </c>
    </row>
    <row r="45" spans="2:8" x14ac:dyDescent="0.25">
      <c r="B45" s="11" t="s">
        <v>2918</v>
      </c>
      <c r="C45" s="21" t="s">
        <v>139</v>
      </c>
      <c r="D45" s="11" t="s">
        <v>845</v>
      </c>
      <c r="E45" s="11" t="s">
        <v>846</v>
      </c>
      <c r="F45" s="13">
        <v>670000</v>
      </c>
      <c r="G45" s="13">
        <v>4024.69</v>
      </c>
      <c r="H45" s="13">
        <v>1.27</v>
      </c>
    </row>
    <row r="46" spans="2:8" x14ac:dyDescent="0.25">
      <c r="B46" s="11" t="s">
        <v>2779</v>
      </c>
      <c r="C46" s="21" t="s">
        <v>139</v>
      </c>
      <c r="D46" s="11" t="s">
        <v>271</v>
      </c>
      <c r="E46" s="11" t="s">
        <v>583</v>
      </c>
      <c r="F46" s="13">
        <v>270000</v>
      </c>
      <c r="G46" s="13">
        <v>3998.16</v>
      </c>
      <c r="H46" s="13">
        <v>1.27</v>
      </c>
    </row>
    <row r="47" spans="2:8" x14ac:dyDescent="0.25">
      <c r="B47" s="11" t="s">
        <v>2919</v>
      </c>
      <c r="C47" s="21" t="s">
        <v>139</v>
      </c>
      <c r="D47" s="11" t="s">
        <v>288</v>
      </c>
      <c r="E47" s="11" t="s">
        <v>847</v>
      </c>
      <c r="F47" s="13">
        <v>1275000</v>
      </c>
      <c r="G47" s="13">
        <v>3979.91</v>
      </c>
      <c r="H47" s="13">
        <v>1.26</v>
      </c>
    </row>
    <row r="48" spans="2:8" x14ac:dyDescent="0.25">
      <c r="B48" s="11" t="s">
        <v>2833</v>
      </c>
      <c r="C48" s="21" t="s">
        <v>139</v>
      </c>
      <c r="D48" s="11" t="s">
        <v>254</v>
      </c>
      <c r="E48" s="11" t="s">
        <v>659</v>
      </c>
      <c r="F48" s="13">
        <v>270000</v>
      </c>
      <c r="G48" s="13">
        <v>3974.94</v>
      </c>
      <c r="H48" s="13">
        <v>1.26</v>
      </c>
    </row>
    <row r="49" spans="2:8" x14ac:dyDescent="0.25">
      <c r="B49" s="11" t="s">
        <v>2748</v>
      </c>
      <c r="C49" s="21" t="s">
        <v>139</v>
      </c>
      <c r="D49" s="11" t="s">
        <v>260</v>
      </c>
      <c r="E49" s="11" t="s">
        <v>534</v>
      </c>
      <c r="F49" s="13">
        <v>590000</v>
      </c>
      <c r="G49" s="13">
        <v>3954.48</v>
      </c>
      <c r="H49" s="13">
        <v>1.25</v>
      </c>
    </row>
    <row r="50" spans="2:8" x14ac:dyDescent="0.25">
      <c r="B50" s="11" t="s">
        <v>2105</v>
      </c>
      <c r="C50" s="21" t="s">
        <v>139</v>
      </c>
      <c r="D50" s="11" t="s">
        <v>245</v>
      </c>
      <c r="E50" s="11" t="s">
        <v>476</v>
      </c>
      <c r="F50" s="13">
        <v>4000000</v>
      </c>
      <c r="G50" s="13">
        <v>3886.4</v>
      </c>
      <c r="H50" s="13">
        <v>1.23</v>
      </c>
    </row>
    <row r="51" spans="2:8" x14ac:dyDescent="0.25">
      <c r="B51" s="11" t="s">
        <v>2830</v>
      </c>
      <c r="C51" s="21" t="s">
        <v>139</v>
      </c>
      <c r="D51" s="11" t="s">
        <v>271</v>
      </c>
      <c r="E51" s="11" t="s">
        <v>656</v>
      </c>
      <c r="F51" s="13">
        <v>231000</v>
      </c>
      <c r="G51" s="13">
        <v>3745.32</v>
      </c>
      <c r="H51" s="13">
        <v>1.19</v>
      </c>
    </row>
    <row r="52" spans="2:8" x14ac:dyDescent="0.25">
      <c r="B52" s="11" t="s">
        <v>2794</v>
      </c>
      <c r="C52" s="21" t="s">
        <v>139</v>
      </c>
      <c r="D52" s="11" t="s">
        <v>444</v>
      </c>
      <c r="E52" s="11" t="s">
        <v>610</v>
      </c>
      <c r="F52" s="13">
        <v>1500000</v>
      </c>
      <c r="G52" s="13">
        <v>3628.35</v>
      </c>
      <c r="H52" s="13">
        <v>1.1499999999999999</v>
      </c>
    </row>
    <row r="53" spans="2:8" x14ac:dyDescent="0.25">
      <c r="B53" s="11" t="s">
        <v>2716</v>
      </c>
      <c r="C53" s="21" t="s">
        <v>139</v>
      </c>
      <c r="D53" s="11" t="s">
        <v>315</v>
      </c>
      <c r="E53" s="11" t="s">
        <v>384</v>
      </c>
      <c r="F53" s="13">
        <v>400000</v>
      </c>
      <c r="G53" s="13">
        <v>3616.2</v>
      </c>
      <c r="H53" s="13">
        <v>1.1399999999999999</v>
      </c>
    </row>
    <row r="54" spans="2:8" x14ac:dyDescent="0.25">
      <c r="B54" s="11" t="s">
        <v>2900</v>
      </c>
      <c r="C54" s="21" t="s">
        <v>139</v>
      </c>
      <c r="D54" s="11" t="s">
        <v>140</v>
      </c>
      <c r="E54" s="11" t="s">
        <v>778</v>
      </c>
      <c r="F54" s="13">
        <v>520000</v>
      </c>
      <c r="G54" s="13">
        <v>3589.56</v>
      </c>
      <c r="H54" s="13">
        <v>1.1399999999999999</v>
      </c>
    </row>
    <row r="55" spans="2:8" x14ac:dyDescent="0.25">
      <c r="B55" s="11" t="s">
        <v>2723</v>
      </c>
      <c r="C55" s="21" t="s">
        <v>139</v>
      </c>
      <c r="D55" s="11" t="s">
        <v>262</v>
      </c>
      <c r="E55" s="11" t="s">
        <v>397</v>
      </c>
      <c r="F55" s="13">
        <v>920000</v>
      </c>
      <c r="G55" s="13">
        <v>3568.22</v>
      </c>
      <c r="H55" s="13">
        <v>1.1299999999999999</v>
      </c>
    </row>
    <row r="56" spans="2:8" x14ac:dyDescent="0.25">
      <c r="B56" s="11" t="s">
        <v>2920</v>
      </c>
      <c r="C56" s="21" t="s">
        <v>139</v>
      </c>
      <c r="D56" s="11" t="s">
        <v>256</v>
      </c>
      <c r="E56" s="11" t="s">
        <v>848</v>
      </c>
      <c r="F56" s="13">
        <v>1000000</v>
      </c>
      <c r="G56" s="13">
        <v>3487</v>
      </c>
      <c r="H56" s="13">
        <v>1.1000000000000001</v>
      </c>
    </row>
    <row r="57" spans="2:8" x14ac:dyDescent="0.25">
      <c r="B57" s="11" t="s">
        <v>2921</v>
      </c>
      <c r="C57" s="21" t="s">
        <v>139</v>
      </c>
      <c r="D57" s="11" t="s">
        <v>290</v>
      </c>
      <c r="E57" s="11" t="s">
        <v>849</v>
      </c>
      <c r="F57" s="13">
        <v>240000</v>
      </c>
      <c r="G57" s="13">
        <v>3425.64</v>
      </c>
      <c r="H57" s="13">
        <v>1.08</v>
      </c>
    </row>
    <row r="58" spans="2:8" x14ac:dyDescent="0.25">
      <c r="B58" s="11" t="s">
        <v>2922</v>
      </c>
      <c r="C58" s="21" t="s">
        <v>139</v>
      </c>
      <c r="D58" s="11" t="s">
        <v>365</v>
      </c>
      <c r="E58" s="11" t="s">
        <v>850</v>
      </c>
      <c r="F58" s="13">
        <v>380198</v>
      </c>
      <c r="G58" s="13">
        <v>3353.92</v>
      </c>
      <c r="H58" s="13">
        <v>1.06</v>
      </c>
    </row>
    <row r="59" spans="2:8" x14ac:dyDescent="0.25">
      <c r="B59" s="11" t="s">
        <v>2923</v>
      </c>
      <c r="C59" s="21" t="s">
        <v>139</v>
      </c>
      <c r="D59" s="11" t="s">
        <v>283</v>
      </c>
      <c r="E59" s="11" t="s">
        <v>851</v>
      </c>
      <c r="F59" s="13">
        <v>175000</v>
      </c>
      <c r="G59" s="13">
        <v>3321.33</v>
      </c>
      <c r="H59" s="13">
        <v>1.05</v>
      </c>
    </row>
    <row r="60" spans="2:8" x14ac:dyDescent="0.25">
      <c r="B60" s="11" t="s">
        <v>2878</v>
      </c>
      <c r="C60" s="21" t="s">
        <v>139</v>
      </c>
      <c r="D60" s="11" t="s">
        <v>308</v>
      </c>
      <c r="E60" s="11" t="s">
        <v>735</v>
      </c>
      <c r="F60" s="13">
        <v>62000</v>
      </c>
      <c r="G60" s="13">
        <v>3317.62</v>
      </c>
      <c r="H60" s="13">
        <v>1.05</v>
      </c>
    </row>
    <row r="61" spans="2:8" x14ac:dyDescent="0.25">
      <c r="B61" s="11" t="s">
        <v>2654</v>
      </c>
      <c r="C61" s="21" t="s">
        <v>139</v>
      </c>
      <c r="D61" s="11" t="s">
        <v>260</v>
      </c>
      <c r="E61" s="11" t="s">
        <v>261</v>
      </c>
      <c r="F61" s="13">
        <v>27950</v>
      </c>
      <c r="G61" s="13">
        <v>3261.18</v>
      </c>
      <c r="H61" s="13">
        <v>1.03</v>
      </c>
    </row>
    <row r="62" spans="2:8" x14ac:dyDescent="0.25">
      <c r="B62" s="11" t="s">
        <v>2924</v>
      </c>
      <c r="C62" s="21" t="s">
        <v>139</v>
      </c>
      <c r="D62" s="11" t="s">
        <v>267</v>
      </c>
      <c r="E62" s="11" t="s">
        <v>852</v>
      </c>
      <c r="F62" s="13">
        <v>800000</v>
      </c>
      <c r="G62" s="13">
        <v>3162.8</v>
      </c>
      <c r="H62" s="13">
        <v>1</v>
      </c>
    </row>
    <row r="63" spans="2:8" x14ac:dyDescent="0.25">
      <c r="B63" s="11" t="s">
        <v>2925</v>
      </c>
      <c r="C63" s="21" t="s">
        <v>139</v>
      </c>
      <c r="D63" s="11" t="s">
        <v>254</v>
      </c>
      <c r="E63" s="11" t="s">
        <v>853</v>
      </c>
      <c r="F63" s="13">
        <v>1150000</v>
      </c>
      <c r="G63" s="13">
        <v>3108.22</v>
      </c>
      <c r="H63" s="13">
        <v>0.98</v>
      </c>
    </row>
    <row r="64" spans="2:8" x14ac:dyDescent="0.25">
      <c r="B64" s="11" t="s">
        <v>2926</v>
      </c>
      <c r="C64" s="21" t="s">
        <v>139</v>
      </c>
      <c r="D64" s="11" t="s">
        <v>738</v>
      </c>
      <c r="E64" s="11" t="s">
        <v>854</v>
      </c>
      <c r="F64" s="13">
        <v>210000</v>
      </c>
      <c r="G64" s="13">
        <v>3100.02</v>
      </c>
      <c r="H64" s="13">
        <v>0.98</v>
      </c>
    </row>
    <row r="65" spans="2:8" x14ac:dyDescent="0.25">
      <c r="B65" s="11" t="s">
        <v>2797</v>
      </c>
      <c r="C65" s="21" t="s">
        <v>139</v>
      </c>
      <c r="D65" s="11" t="s">
        <v>278</v>
      </c>
      <c r="E65" s="11" t="s">
        <v>613</v>
      </c>
      <c r="F65" s="13">
        <v>50000</v>
      </c>
      <c r="G65" s="13">
        <v>3092.85</v>
      </c>
      <c r="H65" s="13">
        <v>0.98</v>
      </c>
    </row>
    <row r="66" spans="2:8" x14ac:dyDescent="0.25">
      <c r="B66" s="11" t="s">
        <v>2895</v>
      </c>
      <c r="C66" s="21" t="s">
        <v>139</v>
      </c>
      <c r="D66" s="11" t="s">
        <v>140</v>
      </c>
      <c r="E66" s="11" t="s">
        <v>773</v>
      </c>
      <c r="F66" s="13">
        <v>54366</v>
      </c>
      <c r="G66" s="13">
        <v>2967.73</v>
      </c>
      <c r="H66" s="13">
        <v>0.94</v>
      </c>
    </row>
    <row r="67" spans="2:8" x14ac:dyDescent="0.25">
      <c r="B67" s="11" t="s">
        <v>2927</v>
      </c>
      <c r="C67" s="21" t="s">
        <v>139</v>
      </c>
      <c r="D67" s="11" t="s">
        <v>320</v>
      </c>
      <c r="E67" s="11" t="s">
        <v>855</v>
      </c>
      <c r="F67" s="13">
        <v>694440</v>
      </c>
      <c r="G67" s="13">
        <v>2939.91</v>
      </c>
      <c r="H67" s="13">
        <v>0.93</v>
      </c>
    </row>
    <row r="68" spans="2:8" x14ac:dyDescent="0.25">
      <c r="B68" s="11" t="s">
        <v>2646</v>
      </c>
      <c r="C68" s="21" t="s">
        <v>139</v>
      </c>
      <c r="D68" s="11" t="s">
        <v>320</v>
      </c>
      <c r="E68" s="11" t="s">
        <v>856</v>
      </c>
      <c r="F68" s="13">
        <v>520000</v>
      </c>
      <c r="G68" s="13">
        <v>2917.2</v>
      </c>
      <c r="H68" s="13">
        <v>0.92</v>
      </c>
    </row>
    <row r="69" spans="2:8" x14ac:dyDescent="0.25">
      <c r="B69" s="11" t="s">
        <v>2772</v>
      </c>
      <c r="C69" s="21" t="s">
        <v>139</v>
      </c>
      <c r="D69" s="11" t="s">
        <v>262</v>
      </c>
      <c r="E69" s="11" t="s">
        <v>564</v>
      </c>
      <c r="F69" s="13">
        <v>447376</v>
      </c>
      <c r="G69" s="13">
        <v>2850.46</v>
      </c>
      <c r="H69" s="13">
        <v>0.9</v>
      </c>
    </row>
    <row r="70" spans="2:8" x14ac:dyDescent="0.25">
      <c r="B70" s="11" t="s">
        <v>2701</v>
      </c>
      <c r="C70" s="21" t="s">
        <v>139</v>
      </c>
      <c r="D70" s="11" t="s">
        <v>332</v>
      </c>
      <c r="E70" s="11" t="s">
        <v>364</v>
      </c>
      <c r="F70" s="13">
        <v>650000</v>
      </c>
      <c r="G70" s="13">
        <v>2793.05</v>
      </c>
      <c r="H70" s="13">
        <v>0.88</v>
      </c>
    </row>
    <row r="71" spans="2:8" x14ac:dyDescent="0.25">
      <c r="B71" s="11" t="s">
        <v>2770</v>
      </c>
      <c r="C71" s="21" t="s">
        <v>139</v>
      </c>
      <c r="D71" s="11" t="s">
        <v>300</v>
      </c>
      <c r="E71" s="11" t="s">
        <v>562</v>
      </c>
      <c r="F71" s="13">
        <v>432500</v>
      </c>
      <c r="G71" s="13">
        <v>2718.05</v>
      </c>
      <c r="H71" s="13">
        <v>0.86</v>
      </c>
    </row>
    <row r="72" spans="2:8" x14ac:dyDescent="0.25">
      <c r="B72" s="11" t="s">
        <v>2928</v>
      </c>
      <c r="C72" s="21" t="s">
        <v>139</v>
      </c>
      <c r="D72" s="11" t="s">
        <v>262</v>
      </c>
      <c r="E72" s="11" t="s">
        <v>857</v>
      </c>
      <c r="F72" s="13">
        <v>63000</v>
      </c>
      <c r="G72" s="13">
        <v>2632.49</v>
      </c>
      <c r="H72" s="13">
        <v>0.83</v>
      </c>
    </row>
    <row r="73" spans="2:8" x14ac:dyDescent="0.25">
      <c r="B73" s="11" t="s">
        <v>2861</v>
      </c>
      <c r="C73" s="21" t="s">
        <v>139</v>
      </c>
      <c r="D73" s="11" t="s">
        <v>332</v>
      </c>
      <c r="E73" s="11" t="s">
        <v>695</v>
      </c>
      <c r="F73" s="13">
        <v>132606</v>
      </c>
      <c r="G73" s="13">
        <v>2594.64</v>
      </c>
      <c r="H73" s="13">
        <v>0.82</v>
      </c>
    </row>
    <row r="74" spans="2:8" x14ac:dyDescent="0.25">
      <c r="B74" s="11" t="s">
        <v>2929</v>
      </c>
      <c r="C74" s="21" t="s">
        <v>139</v>
      </c>
      <c r="D74" s="11" t="s">
        <v>267</v>
      </c>
      <c r="E74" s="11" t="s">
        <v>858</v>
      </c>
      <c r="F74" s="13">
        <v>2000000</v>
      </c>
      <c r="G74" s="13">
        <v>2468.1999999999998</v>
      </c>
      <c r="H74" s="13">
        <v>0.78</v>
      </c>
    </row>
    <row r="75" spans="2:8" x14ac:dyDescent="0.25">
      <c r="B75" s="11" t="s">
        <v>859</v>
      </c>
      <c r="C75" s="21" t="s">
        <v>139</v>
      </c>
      <c r="D75" s="11" t="s">
        <v>320</v>
      </c>
      <c r="E75" s="11" t="s">
        <v>860</v>
      </c>
      <c r="F75" s="13">
        <v>2459700</v>
      </c>
      <c r="G75" s="13">
        <v>2444.4499999999998</v>
      </c>
      <c r="H75" s="13">
        <v>0.77</v>
      </c>
    </row>
    <row r="76" spans="2:8" x14ac:dyDescent="0.25">
      <c r="B76" s="11" t="s">
        <v>2930</v>
      </c>
      <c r="C76" s="21" t="s">
        <v>139</v>
      </c>
      <c r="D76" s="11" t="s">
        <v>290</v>
      </c>
      <c r="E76" s="11" t="s">
        <v>861</v>
      </c>
      <c r="F76" s="13">
        <v>1567000</v>
      </c>
      <c r="G76" s="13">
        <v>2378.5500000000002</v>
      </c>
      <c r="H76" s="13">
        <v>0.75</v>
      </c>
    </row>
    <row r="77" spans="2:8" x14ac:dyDescent="0.25">
      <c r="B77" s="11" t="s">
        <v>2931</v>
      </c>
      <c r="C77" s="21" t="s">
        <v>139</v>
      </c>
      <c r="D77" s="11" t="s">
        <v>276</v>
      </c>
      <c r="E77" s="11" t="s">
        <v>862</v>
      </c>
      <c r="F77" s="13">
        <v>175312</v>
      </c>
      <c r="G77" s="13">
        <v>1625.14</v>
      </c>
      <c r="H77" s="13">
        <v>0.51</v>
      </c>
    </row>
    <row r="78" spans="2:8" x14ac:dyDescent="0.25">
      <c r="B78" s="11" t="s">
        <v>2932</v>
      </c>
      <c r="C78" s="21" t="s">
        <v>139</v>
      </c>
      <c r="D78" s="11" t="s">
        <v>288</v>
      </c>
      <c r="E78" s="11" t="s">
        <v>863</v>
      </c>
      <c r="F78" s="13">
        <v>135000</v>
      </c>
      <c r="G78" s="13">
        <v>1419.73</v>
      </c>
      <c r="H78" s="13">
        <v>0.45</v>
      </c>
    </row>
    <row r="79" spans="2:8" x14ac:dyDescent="0.25">
      <c r="B79" s="11" t="s">
        <v>2933</v>
      </c>
      <c r="C79" s="21" t="s">
        <v>139</v>
      </c>
      <c r="D79" s="11" t="s">
        <v>332</v>
      </c>
      <c r="E79" s="11" t="s">
        <v>864</v>
      </c>
      <c r="F79" s="13">
        <v>16928</v>
      </c>
      <c r="G79" s="13">
        <v>49.82</v>
      </c>
      <c r="H79" s="13">
        <v>0.02</v>
      </c>
    </row>
    <row r="80" spans="2:8" x14ac:dyDescent="0.25">
      <c r="B80" s="17" t="s">
        <v>330</v>
      </c>
    </row>
    <row r="81" spans="2:8" x14ac:dyDescent="0.25">
      <c r="B81" s="11" t="s">
        <v>865</v>
      </c>
      <c r="C81" s="21" t="s">
        <v>139</v>
      </c>
      <c r="D81" s="11" t="s">
        <v>332</v>
      </c>
      <c r="E81" s="11" t="s">
        <v>866</v>
      </c>
      <c r="F81" s="13">
        <v>789718</v>
      </c>
      <c r="G81" s="13">
        <v>2806.03</v>
      </c>
      <c r="H81" s="13">
        <v>0.89</v>
      </c>
    </row>
    <row r="82" spans="2:8" x14ac:dyDescent="0.25">
      <c r="B82" s="17" t="s">
        <v>151</v>
      </c>
      <c r="C82" s="25"/>
      <c r="D82" s="17"/>
      <c r="E82" s="17"/>
      <c r="F82" s="23"/>
      <c r="G82" s="23">
        <f>SUM(G12:G80)</f>
        <v>299859.14</v>
      </c>
      <c r="H82" s="23">
        <f>SUM(H12:H81)</f>
        <v>95.760000000000034</v>
      </c>
    </row>
    <row r="83" spans="2:8" x14ac:dyDescent="0.25">
      <c r="B83" s="17" t="s">
        <v>152</v>
      </c>
      <c r="C83" s="25"/>
      <c r="D83" s="17"/>
      <c r="E83" s="17"/>
      <c r="F83" s="23"/>
      <c r="G83" s="23">
        <v>7072.12</v>
      </c>
      <c r="H83" s="23">
        <v>2.2400000000000002</v>
      </c>
    </row>
    <row r="84" spans="2:8" x14ac:dyDescent="0.25">
      <c r="B84" s="17" t="s">
        <v>153</v>
      </c>
      <c r="C84" s="25"/>
      <c r="D84" s="17"/>
      <c r="E84" s="17"/>
      <c r="F84" s="23"/>
      <c r="G84" s="23">
        <v>309737.28999999998</v>
      </c>
      <c r="H84" s="23">
        <v>98</v>
      </c>
    </row>
    <row r="85" spans="2:8" x14ac:dyDescent="0.25">
      <c r="B85" s="17" t="s">
        <v>226</v>
      </c>
      <c r="C85" s="25"/>
      <c r="D85" s="17"/>
      <c r="E85" s="17"/>
      <c r="F85" s="23"/>
      <c r="G85" s="23">
        <v>6264.5580731900363</v>
      </c>
      <c r="H85" s="23">
        <v>2</v>
      </c>
    </row>
    <row r="86" spans="2:8" x14ac:dyDescent="0.25">
      <c r="B86" s="17" t="s">
        <v>155</v>
      </c>
      <c r="C86" s="25"/>
      <c r="D86" s="17"/>
      <c r="E86" s="17"/>
      <c r="F86" s="23"/>
      <c r="G86" s="23">
        <v>316001.84807319002</v>
      </c>
      <c r="H86" s="23">
        <v>100</v>
      </c>
    </row>
    <row r="87" spans="2:8" x14ac:dyDescent="0.25">
      <c r="B87" s="11" t="s">
        <v>156</v>
      </c>
    </row>
    <row r="88" spans="2:8" x14ac:dyDescent="0.25">
      <c r="B88" s="17" t="s">
        <v>157</v>
      </c>
    </row>
    <row r="89" spans="2:8" x14ac:dyDescent="0.25">
      <c r="B89" s="17" t="s">
        <v>158</v>
      </c>
      <c r="C89" s="21" t="s">
        <v>159</v>
      </c>
    </row>
    <row r="90" spans="2:8" x14ac:dyDescent="0.25">
      <c r="B90" s="17" t="s">
        <v>162</v>
      </c>
      <c r="C90" s="21" t="s">
        <v>161</v>
      </c>
    </row>
    <row r="91" spans="2:8" x14ac:dyDescent="0.25">
      <c r="B91" s="17" t="s">
        <v>163</v>
      </c>
      <c r="C91" s="21" t="s">
        <v>161</v>
      </c>
    </row>
    <row r="92" spans="2:8" x14ac:dyDescent="0.25">
      <c r="B92" s="17" t="s">
        <v>164</v>
      </c>
      <c r="C92" s="21" t="s">
        <v>165</v>
      </c>
    </row>
    <row r="93" spans="2:8" x14ac:dyDescent="0.25">
      <c r="B93" s="17" t="s">
        <v>867</v>
      </c>
      <c r="C93" s="25"/>
    </row>
    <row r="94" spans="2:8" x14ac:dyDescent="0.25">
      <c r="B94" s="17" t="s">
        <v>868</v>
      </c>
      <c r="C94" s="25"/>
    </row>
    <row r="95" spans="2:8" x14ac:dyDescent="0.25">
      <c r="B95" s="17" t="s">
        <v>869</v>
      </c>
      <c r="C95" s="25"/>
    </row>
    <row r="96" spans="2:8" x14ac:dyDescent="0.25">
      <c r="B96" s="17" t="s">
        <v>870</v>
      </c>
      <c r="C96" s="25"/>
    </row>
    <row r="97" spans="2:3" x14ac:dyDescent="0.25">
      <c r="B97" s="17" t="s">
        <v>871</v>
      </c>
      <c r="C97" s="25"/>
    </row>
    <row r="98" spans="2:3" x14ac:dyDescent="0.25">
      <c r="B98" s="17" t="s">
        <v>872</v>
      </c>
      <c r="C98" s="25"/>
    </row>
    <row r="99" spans="2:3" x14ac:dyDescent="0.25">
      <c r="B99" s="17" t="s">
        <v>873</v>
      </c>
      <c r="C99" s="25"/>
    </row>
    <row r="100" spans="2:3" x14ac:dyDescent="0.25">
      <c r="B100" s="17" t="s">
        <v>874</v>
      </c>
      <c r="C100" s="25"/>
    </row>
    <row r="101" spans="2:3" x14ac:dyDescent="0.25">
      <c r="B101" s="17" t="s">
        <v>1553</v>
      </c>
      <c r="C101" s="25"/>
    </row>
    <row r="102" spans="2:3" x14ac:dyDescent="0.25">
      <c r="B102" s="11" t="s">
        <v>170</v>
      </c>
    </row>
    <row r="103" spans="2:3" x14ac:dyDescent="0.25">
      <c r="B103" s="11" t="s">
        <v>228</v>
      </c>
    </row>
    <row r="106" spans="2:3" x14ac:dyDescent="0.25">
      <c r="B106" s="8" t="s">
        <v>229</v>
      </c>
      <c r="C106" s="9"/>
    </row>
    <row r="107" spans="2:3" ht="30" x14ac:dyDescent="0.25">
      <c r="B107" s="8" t="s">
        <v>230</v>
      </c>
      <c r="C107" s="10" t="s">
        <v>231</v>
      </c>
    </row>
    <row r="108" spans="2:3" x14ac:dyDescent="0.25">
      <c r="B108" s="3" t="s">
        <v>232</v>
      </c>
      <c r="C108" s="149">
        <v>2500</v>
      </c>
    </row>
    <row r="109" spans="2:3" x14ac:dyDescent="0.25">
      <c r="B109" s="3" t="s">
        <v>233</v>
      </c>
      <c r="C109" s="149">
        <v>0</v>
      </c>
    </row>
    <row r="110" spans="2:3" x14ac:dyDescent="0.25">
      <c r="B110" s="3" t="s">
        <v>234</v>
      </c>
      <c r="C110" s="149">
        <v>0</v>
      </c>
    </row>
    <row r="111" spans="2:3" x14ac:dyDescent="0.25">
      <c r="B111" s="3" t="s">
        <v>235</v>
      </c>
      <c r="C111" s="149">
        <v>0</v>
      </c>
    </row>
    <row r="112" spans="2:3" x14ac:dyDescent="0.25">
      <c r="B112" s="3" t="s">
        <v>236</v>
      </c>
      <c r="C112" s="149">
        <v>0</v>
      </c>
    </row>
    <row r="113" spans="2:7" x14ac:dyDescent="0.25">
      <c r="B113" s="3" t="s">
        <v>237</v>
      </c>
      <c r="C113" s="149">
        <v>0</v>
      </c>
    </row>
    <row r="114" spans="2:7" x14ac:dyDescent="0.25">
      <c r="B114" s="8" t="s">
        <v>238</v>
      </c>
      <c r="C114" s="143">
        <v>2500</v>
      </c>
    </row>
    <row r="116" spans="2:7" x14ac:dyDescent="0.25">
      <c r="B116" s="3" t="s">
        <v>171</v>
      </c>
      <c r="C116" s="4"/>
      <c r="D116" s="3"/>
    </row>
    <row r="117" spans="2:7" ht="30" x14ac:dyDescent="0.25">
      <c r="B117" s="6" t="s">
        <v>172</v>
      </c>
      <c r="C117" s="5" t="s">
        <v>173</v>
      </c>
      <c r="D117" s="6" t="s">
        <v>174</v>
      </c>
    </row>
    <row r="118" spans="2:7" x14ac:dyDescent="0.25">
      <c r="B118" s="3" t="s">
        <v>161</v>
      </c>
      <c r="C118" s="4" t="s">
        <v>161</v>
      </c>
      <c r="D118" s="3" t="s">
        <v>161</v>
      </c>
    </row>
    <row r="120" spans="2:7" x14ac:dyDescent="0.25">
      <c r="B120" s="8" t="s">
        <v>175</v>
      </c>
      <c r="C120" s="33">
        <v>45473</v>
      </c>
      <c r="D120" s="3"/>
      <c r="E120" s="26"/>
      <c r="F120" s="32"/>
    </row>
    <row r="121" spans="2:7" x14ac:dyDescent="0.25">
      <c r="B121" s="8" t="s">
        <v>176</v>
      </c>
      <c r="C121" s="9" t="s">
        <v>177</v>
      </c>
      <c r="D121" s="8" t="s">
        <v>178</v>
      </c>
      <c r="E121" s="27" t="s">
        <v>179</v>
      </c>
      <c r="F121" s="24" t="s">
        <v>180</v>
      </c>
      <c r="G121" s="23"/>
    </row>
    <row r="122" spans="2:7" x14ac:dyDescent="0.25">
      <c r="B122" s="30" t="s">
        <v>161</v>
      </c>
      <c r="C122" s="31" t="s">
        <v>161</v>
      </c>
      <c r="D122" s="30" t="s">
        <v>161</v>
      </c>
      <c r="E122" s="29" t="s">
        <v>161</v>
      </c>
      <c r="F122" s="28">
        <f>C114</f>
        <v>2500</v>
      </c>
    </row>
    <row r="125" spans="2:7" x14ac:dyDescent="0.25">
      <c r="B125" s="17" t="s">
        <v>181</v>
      </c>
    </row>
    <row r="126" spans="2:7" x14ac:dyDescent="0.25">
      <c r="B126" s="17"/>
    </row>
    <row r="127" spans="2:7" x14ac:dyDescent="0.25">
      <c r="B127" s="17" t="s">
        <v>182</v>
      </c>
    </row>
    <row r="128" spans="2:7" x14ac:dyDescent="0.25">
      <c r="B128" s="27" t="s">
        <v>183</v>
      </c>
      <c r="C128" s="9" t="s">
        <v>184</v>
      </c>
      <c r="D128" s="17"/>
    </row>
    <row r="129" spans="2:3" x14ac:dyDescent="0.25">
      <c r="B129" s="26" t="s">
        <v>2934</v>
      </c>
      <c r="C129" s="4">
        <v>305</v>
      </c>
    </row>
    <row r="131" spans="2:3" x14ac:dyDescent="0.25">
      <c r="B131" s="27" t="s">
        <v>185</v>
      </c>
      <c r="C131" s="9" t="s">
        <v>184</v>
      </c>
    </row>
    <row r="132" spans="2:3" x14ac:dyDescent="0.25">
      <c r="B132" s="26" t="s">
        <v>2934</v>
      </c>
      <c r="C132" s="4">
        <v>305</v>
      </c>
    </row>
    <row r="135" spans="2:3" x14ac:dyDescent="0.25">
      <c r="B135" s="27" t="s">
        <v>875</v>
      </c>
      <c r="C135" s="9" t="s">
        <v>187</v>
      </c>
    </row>
    <row r="136" spans="2:3" x14ac:dyDescent="0.25">
      <c r="B136" s="26" t="s">
        <v>2934</v>
      </c>
      <c r="C136" s="4">
        <v>369294000</v>
      </c>
    </row>
    <row r="137" spans="2:3" x14ac:dyDescent="0.25">
      <c r="C137" s="9">
        <f>SUM(C135:C136)</f>
        <v>369294000</v>
      </c>
    </row>
    <row r="139" spans="2:3" x14ac:dyDescent="0.25">
      <c r="B139" s="27" t="s">
        <v>186</v>
      </c>
      <c r="C139" s="9" t="s">
        <v>187</v>
      </c>
    </row>
    <row r="140" spans="2:3" x14ac:dyDescent="0.25">
      <c r="B140" s="26" t="s">
        <v>2934</v>
      </c>
      <c r="C140" s="4">
        <v>348162532.5</v>
      </c>
    </row>
    <row r="141" spans="2:3" x14ac:dyDescent="0.25">
      <c r="C141" s="9">
        <f>SUM(C139:C140)</f>
        <v>348162532.5</v>
      </c>
    </row>
    <row r="144" spans="2:3" x14ac:dyDescent="0.25">
      <c r="B144" s="8" t="s">
        <v>188</v>
      </c>
      <c r="C144" s="155">
        <f xml:space="preserve"> C141-C137</f>
        <v>-21131467.5</v>
      </c>
    </row>
    <row r="146" spans="2:7" x14ac:dyDescent="0.25">
      <c r="B146" s="8" t="s">
        <v>189</v>
      </c>
      <c r="C146" s="33">
        <v>45473</v>
      </c>
      <c r="D146" s="3"/>
      <c r="E146" s="26"/>
      <c r="F146" s="32"/>
    </row>
    <row r="147" spans="2:7" x14ac:dyDescent="0.25">
      <c r="B147" s="8" t="s">
        <v>176</v>
      </c>
      <c r="C147" s="9" t="s">
        <v>177</v>
      </c>
      <c r="D147" s="8" t="s">
        <v>178</v>
      </c>
      <c r="E147" s="27" t="s">
        <v>179</v>
      </c>
      <c r="F147" s="24" t="s">
        <v>180</v>
      </c>
      <c r="G147" s="23"/>
    </row>
    <row r="148" spans="2:7" x14ac:dyDescent="0.25">
      <c r="B148" s="30" t="s">
        <v>161</v>
      </c>
      <c r="C148" s="31" t="s">
        <v>161</v>
      </c>
      <c r="D148" s="30" t="s">
        <v>161</v>
      </c>
      <c r="E148" s="29" t="s">
        <v>161</v>
      </c>
      <c r="F148" s="28" t="s">
        <v>161</v>
      </c>
    </row>
    <row r="149" spans="2:7" x14ac:dyDescent="0.25">
      <c r="B149" s="17" t="s">
        <v>181</v>
      </c>
    </row>
    <row r="150" spans="2:7" x14ac:dyDescent="0.25">
      <c r="B150" s="17"/>
    </row>
    <row r="151" spans="2:7" x14ac:dyDescent="0.25">
      <c r="B151" s="17" t="s">
        <v>182</v>
      </c>
    </row>
    <row r="152" spans="2:7" x14ac:dyDescent="0.25">
      <c r="B152" s="8" t="s">
        <v>183</v>
      </c>
      <c r="C152" s="9" t="s">
        <v>184</v>
      </c>
      <c r="D152" s="17"/>
    </row>
    <row r="153" spans="2:7" x14ac:dyDescent="0.25">
      <c r="B153" s="3" t="s">
        <v>161</v>
      </c>
      <c r="C153" s="4" t="s">
        <v>161</v>
      </c>
    </row>
    <row r="155" spans="2:7" x14ac:dyDescent="0.25">
      <c r="B155" s="8" t="s">
        <v>185</v>
      </c>
      <c r="C155" s="9" t="s">
        <v>184</v>
      </c>
    </row>
    <row r="156" spans="2:7" x14ac:dyDescent="0.25">
      <c r="B156" s="3" t="s">
        <v>161</v>
      </c>
      <c r="C156" s="4" t="s">
        <v>161</v>
      </c>
    </row>
    <row r="158" spans="2:7" x14ac:dyDescent="0.25">
      <c r="B158" s="8" t="s">
        <v>161</v>
      </c>
      <c r="C158" s="9" t="s">
        <v>161</v>
      </c>
    </row>
    <row r="159" spans="2:7" x14ac:dyDescent="0.25">
      <c r="B159" s="3" t="s">
        <v>161</v>
      </c>
      <c r="C159" s="4" t="s">
        <v>161</v>
      </c>
    </row>
    <row r="161" spans="2:80" x14ac:dyDescent="0.25">
      <c r="B161" s="27" t="s">
        <v>186</v>
      </c>
      <c r="C161" s="9" t="s">
        <v>187</v>
      </c>
    </row>
    <row r="162" spans="2:80" x14ac:dyDescent="0.25">
      <c r="B162" s="26" t="s">
        <v>161</v>
      </c>
      <c r="C162" s="4" t="s">
        <v>161</v>
      </c>
    </row>
    <row r="164" spans="2:80" x14ac:dyDescent="0.25">
      <c r="B164" s="8" t="s">
        <v>188</v>
      </c>
      <c r="C164" s="9" t="s">
        <v>161</v>
      </c>
    </row>
    <row r="167" spans="2:80" x14ac:dyDescent="0.25">
      <c r="B167" s="17" t="s">
        <v>190</v>
      </c>
    </row>
    <row r="169" spans="2:80" x14ac:dyDescent="0.25">
      <c r="B169" s="8" t="s">
        <v>176</v>
      </c>
      <c r="C169" s="9" t="s">
        <v>191</v>
      </c>
      <c r="D169" s="8" t="s">
        <v>192</v>
      </c>
      <c r="E169" s="8" t="s">
        <v>193</v>
      </c>
      <c r="F169" s="23"/>
    </row>
    <row r="170" spans="2:80" x14ac:dyDescent="0.25">
      <c r="B170" s="3" t="s">
        <v>161</v>
      </c>
      <c r="C170" s="4" t="s">
        <v>161</v>
      </c>
      <c r="D170" s="3" t="s">
        <v>161</v>
      </c>
      <c r="E170" s="3" t="s">
        <v>161</v>
      </c>
    </row>
    <row r="173" spans="2:80" x14ac:dyDescent="0.25">
      <c r="B173" s="17" t="s">
        <v>194</v>
      </c>
      <c r="C173" s="25" t="s">
        <v>161</v>
      </c>
      <c r="D173" s="17"/>
      <c r="E173" s="17"/>
      <c r="F173" s="23"/>
      <c r="G173" s="23"/>
      <c r="H173" s="23"/>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row>
    <row r="175" spans="2:80" x14ac:dyDescent="0.25">
      <c r="B175" s="17" t="s">
        <v>195</v>
      </c>
    </row>
    <row r="177" spans="2:7" x14ac:dyDescent="0.25">
      <c r="B177" s="8" t="s">
        <v>196</v>
      </c>
      <c r="C177" s="9" t="s">
        <v>184</v>
      </c>
      <c r="D177" s="17"/>
    </row>
    <row r="178" spans="2:7" x14ac:dyDescent="0.25">
      <c r="B178" s="3" t="s">
        <v>161</v>
      </c>
      <c r="C178" s="4" t="s">
        <v>161</v>
      </c>
    </row>
    <row r="181" spans="2:7" x14ac:dyDescent="0.25">
      <c r="B181" s="8" t="s">
        <v>197</v>
      </c>
      <c r="C181" s="9" t="s">
        <v>198</v>
      </c>
      <c r="D181" s="17"/>
    </row>
    <row r="182" spans="2:7" x14ac:dyDescent="0.25">
      <c r="B182" s="3" t="s">
        <v>161</v>
      </c>
      <c r="C182" s="4" t="s">
        <v>161</v>
      </c>
    </row>
    <row r="185" spans="2:7" x14ac:dyDescent="0.25">
      <c r="B185" s="17" t="s">
        <v>199</v>
      </c>
    </row>
    <row r="188" spans="2:7" x14ac:dyDescent="0.25">
      <c r="B188" s="17" t="s">
        <v>200</v>
      </c>
    </row>
    <row r="190" spans="2:7" x14ac:dyDescent="0.25">
      <c r="B190" s="8" t="s">
        <v>176</v>
      </c>
      <c r="C190" s="9" t="s">
        <v>201</v>
      </c>
      <c r="D190" s="8" t="s">
        <v>191</v>
      </c>
      <c r="E190" s="8" t="s">
        <v>192</v>
      </c>
      <c r="F190" s="24" t="s">
        <v>193</v>
      </c>
      <c r="G190" s="23"/>
    </row>
    <row r="191" spans="2:7" x14ac:dyDescent="0.25">
      <c r="B191" s="3" t="s">
        <v>161</v>
      </c>
      <c r="C191" s="4" t="s">
        <v>161</v>
      </c>
      <c r="D191" s="3" t="s">
        <v>161</v>
      </c>
      <c r="E191" s="3" t="s">
        <v>161</v>
      </c>
      <c r="F191" s="22" t="s">
        <v>161</v>
      </c>
    </row>
    <row r="194" spans="2:80" x14ac:dyDescent="0.25">
      <c r="B194" s="17" t="s">
        <v>194</v>
      </c>
      <c r="C194" s="25" t="s">
        <v>161</v>
      </c>
      <c r="D194" s="17"/>
      <c r="E194" s="17"/>
      <c r="F194" s="23"/>
      <c r="G194" s="23"/>
      <c r="H194" s="23"/>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row>
    <row r="196" spans="2:80" x14ac:dyDescent="0.25">
      <c r="B196" s="17" t="s">
        <v>195</v>
      </c>
    </row>
    <row r="198" spans="2:80" x14ac:dyDescent="0.25">
      <c r="B198" s="8" t="s">
        <v>196</v>
      </c>
      <c r="C198" s="9" t="s">
        <v>184</v>
      </c>
      <c r="D198" s="17"/>
    </row>
    <row r="199" spans="2:80" x14ac:dyDescent="0.25">
      <c r="B199" s="3" t="s">
        <v>161</v>
      </c>
      <c r="C199" s="4" t="s">
        <v>161</v>
      </c>
    </row>
    <row r="202" spans="2:80" x14ac:dyDescent="0.25">
      <c r="B202" s="8" t="s">
        <v>197</v>
      </c>
      <c r="C202" s="9" t="s">
        <v>198</v>
      </c>
      <c r="D202" s="17"/>
    </row>
    <row r="203" spans="2:80" x14ac:dyDescent="0.25">
      <c r="B203" s="3" t="s">
        <v>161</v>
      </c>
      <c r="C203" s="4" t="s">
        <v>161</v>
      </c>
    </row>
    <row r="206" spans="2:80" x14ac:dyDescent="0.25">
      <c r="B206" s="17" t="s">
        <v>199</v>
      </c>
    </row>
    <row r="209" spans="2:7" x14ac:dyDescent="0.25">
      <c r="B209" s="17" t="s">
        <v>202</v>
      </c>
    </row>
    <row r="210" spans="2:7" x14ac:dyDescent="0.25">
      <c r="B210" s="8" t="s">
        <v>176</v>
      </c>
      <c r="C210" s="9" t="s">
        <v>203</v>
      </c>
      <c r="D210" s="8" t="s">
        <v>204</v>
      </c>
      <c r="E210" s="8" t="s">
        <v>205</v>
      </c>
      <c r="F210" s="24" t="s">
        <v>206</v>
      </c>
      <c r="G210" s="23"/>
    </row>
    <row r="211" spans="2:7" x14ac:dyDescent="0.25">
      <c r="B211" s="3" t="s">
        <v>161</v>
      </c>
      <c r="C211" s="4" t="s">
        <v>161</v>
      </c>
      <c r="D211" s="3" t="s">
        <v>161</v>
      </c>
      <c r="E211" s="3" t="s">
        <v>161</v>
      </c>
      <c r="F211" s="22" t="s">
        <v>161</v>
      </c>
    </row>
    <row r="212" spans="2:7" x14ac:dyDescent="0.25">
      <c r="B212" s="11" t="s">
        <v>207</v>
      </c>
    </row>
  </sheetData>
  <mergeCells count="3">
    <mergeCell ref="B1:E1"/>
    <mergeCell ref="C3:C7"/>
    <mergeCell ref="D3:D7"/>
  </mergeCells>
  <hyperlinks>
    <hyperlink ref="A1" location="Index!A1" display="Index" xr:uid="{529718D2-61B8-4F86-AEBE-FC34E7E05C51}"/>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3EA62-CBC1-4CE0-8163-82778C401E01}">
  <sheetPr codeName="Sheet38"/>
  <dimension ref="A1:CB467"/>
  <sheetViews>
    <sheetView workbookViewId="0"/>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ustomWidth="1"/>
    <col min="9" max="16384" width="9.140625" style="11"/>
  </cols>
  <sheetData>
    <row r="1" spans="1:9" x14ac:dyDescent="0.25">
      <c r="A1" s="45" t="s">
        <v>0</v>
      </c>
      <c r="B1" s="197" t="s">
        <v>75</v>
      </c>
      <c r="C1" s="197"/>
      <c r="D1" s="197"/>
      <c r="E1" s="197"/>
    </row>
    <row r="3" spans="1:9" ht="15" customHeight="1" x14ac:dyDescent="0.25">
      <c r="B3" s="1" t="s">
        <v>876</v>
      </c>
      <c r="C3" s="198"/>
      <c r="D3" s="199"/>
    </row>
    <row r="4" spans="1:9" ht="30" customHeight="1" x14ac:dyDescent="0.25">
      <c r="B4" s="2" t="s">
        <v>877</v>
      </c>
      <c r="C4" s="198"/>
      <c r="D4" s="199"/>
    </row>
    <row r="5" spans="1:9" ht="15" customHeight="1" x14ac:dyDescent="0.25">
      <c r="B5" s="2" t="s">
        <v>127</v>
      </c>
      <c r="C5" s="198"/>
      <c r="D5" s="199"/>
    </row>
    <row r="6" spans="1:9" ht="15" customHeight="1" x14ac:dyDescent="0.25">
      <c r="B6" s="2" t="s">
        <v>340</v>
      </c>
      <c r="C6" s="198"/>
      <c r="D6" s="199"/>
    </row>
    <row r="7" spans="1:9" ht="30" customHeight="1" x14ac:dyDescent="0.25">
      <c r="B7" s="2" t="s">
        <v>878</v>
      </c>
      <c r="C7" s="198"/>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2153</v>
      </c>
      <c r="C15" s="21" t="s">
        <v>139</v>
      </c>
      <c r="D15" s="11" t="s">
        <v>245</v>
      </c>
      <c r="E15" s="11" t="s">
        <v>246</v>
      </c>
      <c r="F15" s="13">
        <v>932164</v>
      </c>
      <c r="G15" s="13">
        <v>15695.78</v>
      </c>
      <c r="H15" s="13">
        <v>5.14</v>
      </c>
    </row>
    <row r="16" spans="1:9" x14ac:dyDescent="0.25">
      <c r="B16" s="11" t="s">
        <v>2148</v>
      </c>
      <c r="C16" s="21" t="s">
        <v>139</v>
      </c>
      <c r="D16" s="11" t="s">
        <v>245</v>
      </c>
      <c r="E16" s="11" t="s">
        <v>247</v>
      </c>
      <c r="F16" s="13">
        <v>933775</v>
      </c>
      <c r="G16" s="13">
        <v>11201.56</v>
      </c>
      <c r="H16" s="13">
        <v>3.67</v>
      </c>
    </row>
    <row r="17" spans="2:8" x14ac:dyDescent="0.25">
      <c r="B17" s="11" t="s">
        <v>2152</v>
      </c>
      <c r="C17" s="21" t="s">
        <v>139</v>
      </c>
      <c r="D17" s="11" t="s">
        <v>248</v>
      </c>
      <c r="E17" s="11" t="s">
        <v>249</v>
      </c>
      <c r="F17" s="13">
        <v>353676</v>
      </c>
      <c r="G17" s="13">
        <v>11072.89</v>
      </c>
      <c r="H17" s="13">
        <v>3.63</v>
      </c>
    </row>
    <row r="18" spans="2:8" x14ac:dyDescent="0.25">
      <c r="B18" s="11" t="s">
        <v>415</v>
      </c>
      <c r="C18" s="21" t="s">
        <v>139</v>
      </c>
      <c r="D18" s="11" t="s">
        <v>245</v>
      </c>
      <c r="E18" s="11" t="s">
        <v>416</v>
      </c>
      <c r="F18" s="13">
        <v>1081500</v>
      </c>
      <c r="G18" s="13">
        <v>9181.39</v>
      </c>
      <c r="H18" s="13">
        <v>3.01</v>
      </c>
    </row>
    <row r="19" spans="2:8" x14ac:dyDescent="0.25">
      <c r="B19" s="11" t="s">
        <v>2651</v>
      </c>
      <c r="C19" s="21" t="s">
        <v>139</v>
      </c>
      <c r="D19" s="11" t="s">
        <v>256</v>
      </c>
      <c r="E19" s="11" t="s">
        <v>257</v>
      </c>
      <c r="F19" s="13">
        <v>243273</v>
      </c>
      <c r="G19" s="13">
        <v>8632.42</v>
      </c>
      <c r="H19" s="13">
        <v>2.83</v>
      </c>
    </row>
    <row r="20" spans="2:8" x14ac:dyDescent="0.25">
      <c r="B20" s="11" t="s">
        <v>2649</v>
      </c>
      <c r="C20" s="21" t="s">
        <v>139</v>
      </c>
      <c r="D20" s="11" t="s">
        <v>245</v>
      </c>
      <c r="E20" s="11" t="s">
        <v>250</v>
      </c>
      <c r="F20" s="13">
        <v>675025</v>
      </c>
      <c r="G20" s="13">
        <v>8540.75</v>
      </c>
      <c r="H20" s="13">
        <v>2.8</v>
      </c>
    </row>
    <row r="21" spans="2:8" x14ac:dyDescent="0.25">
      <c r="B21" s="11" t="s">
        <v>2725</v>
      </c>
      <c r="C21" s="21" t="s">
        <v>139</v>
      </c>
      <c r="D21" s="11" t="s">
        <v>312</v>
      </c>
      <c r="E21" s="11" t="s">
        <v>414</v>
      </c>
      <c r="F21" s="13">
        <v>463926</v>
      </c>
      <c r="G21" s="13">
        <v>6699.32</v>
      </c>
      <c r="H21" s="13">
        <v>2.2000000000000002</v>
      </c>
    </row>
    <row r="22" spans="2:8" x14ac:dyDescent="0.25">
      <c r="B22" s="11" t="s">
        <v>2146</v>
      </c>
      <c r="C22" s="21" t="s">
        <v>139</v>
      </c>
      <c r="D22" s="11" t="s">
        <v>140</v>
      </c>
      <c r="E22" s="11" t="s">
        <v>142</v>
      </c>
      <c r="F22" s="13">
        <v>153900</v>
      </c>
      <c r="G22" s="13">
        <v>6008.49</v>
      </c>
      <c r="H22" s="13">
        <v>1.97</v>
      </c>
    </row>
    <row r="23" spans="2:8" x14ac:dyDescent="0.25">
      <c r="B23" s="11" t="s">
        <v>2857</v>
      </c>
      <c r="C23" s="21" t="s">
        <v>139</v>
      </c>
      <c r="D23" s="11" t="s">
        <v>332</v>
      </c>
      <c r="E23" s="11" t="s">
        <v>691</v>
      </c>
      <c r="F23" s="13">
        <v>683050</v>
      </c>
      <c r="G23" s="13">
        <v>5633.45</v>
      </c>
      <c r="H23" s="13">
        <v>1.85</v>
      </c>
    </row>
    <row r="24" spans="2:8" x14ac:dyDescent="0.25">
      <c r="B24" s="11" t="s">
        <v>2728</v>
      </c>
      <c r="C24" s="21" t="s">
        <v>139</v>
      </c>
      <c r="D24" s="11" t="s">
        <v>325</v>
      </c>
      <c r="E24" s="11" t="s">
        <v>420</v>
      </c>
      <c r="F24" s="13">
        <v>1290000</v>
      </c>
      <c r="G24" s="13">
        <v>4880.72</v>
      </c>
      <c r="H24" s="13">
        <v>1.6</v>
      </c>
    </row>
    <row r="25" spans="2:8" x14ac:dyDescent="0.25">
      <c r="B25" s="11" t="s">
        <v>2648</v>
      </c>
      <c r="C25" s="21" t="s">
        <v>139</v>
      </c>
      <c r="D25" s="11" t="s">
        <v>140</v>
      </c>
      <c r="E25" s="11" t="s">
        <v>141</v>
      </c>
      <c r="F25" s="13">
        <v>287800</v>
      </c>
      <c r="G25" s="13">
        <v>4509.1099999999997</v>
      </c>
      <c r="H25" s="13">
        <v>1.48</v>
      </c>
    </row>
    <row r="26" spans="2:8" x14ac:dyDescent="0.25">
      <c r="B26" s="11" t="s">
        <v>2732</v>
      </c>
      <c r="C26" s="21" t="s">
        <v>139</v>
      </c>
      <c r="D26" s="11" t="s">
        <v>325</v>
      </c>
      <c r="E26" s="11" t="s">
        <v>425</v>
      </c>
      <c r="F26" s="13">
        <v>1324888</v>
      </c>
      <c r="G26" s="13">
        <v>4384.72</v>
      </c>
      <c r="H26" s="13">
        <v>1.44</v>
      </c>
    </row>
    <row r="27" spans="2:8" x14ac:dyDescent="0.25">
      <c r="B27" s="11" t="s">
        <v>2726</v>
      </c>
      <c r="C27" s="21" t="s">
        <v>139</v>
      </c>
      <c r="D27" s="11" t="s">
        <v>417</v>
      </c>
      <c r="E27" s="11" t="s">
        <v>418</v>
      </c>
      <c r="F27" s="13">
        <v>145000</v>
      </c>
      <c r="G27" s="13">
        <v>4156.6400000000003</v>
      </c>
      <c r="H27" s="13">
        <v>1.36</v>
      </c>
    </row>
    <row r="28" spans="2:8" x14ac:dyDescent="0.25">
      <c r="B28" s="11" t="s">
        <v>2792</v>
      </c>
      <c r="C28" s="21" t="s">
        <v>139</v>
      </c>
      <c r="D28" s="11" t="s">
        <v>262</v>
      </c>
      <c r="E28" s="11" t="s">
        <v>608</v>
      </c>
      <c r="F28" s="13">
        <v>97622</v>
      </c>
      <c r="G28" s="13">
        <v>3872.52</v>
      </c>
      <c r="H28" s="13">
        <v>1.27</v>
      </c>
    </row>
    <row r="29" spans="2:8" x14ac:dyDescent="0.25">
      <c r="B29" s="11" t="s">
        <v>2811</v>
      </c>
      <c r="C29" s="21" t="s">
        <v>139</v>
      </c>
      <c r="D29" s="11" t="s">
        <v>308</v>
      </c>
      <c r="E29" s="11" t="s">
        <v>631</v>
      </c>
      <c r="F29" s="13">
        <v>429742</v>
      </c>
      <c r="G29" s="13">
        <v>3811.38</v>
      </c>
      <c r="H29" s="13">
        <v>1.25</v>
      </c>
    </row>
    <row r="30" spans="2:8" x14ac:dyDescent="0.25">
      <c r="B30" s="11" t="s">
        <v>2143</v>
      </c>
      <c r="C30" s="21" t="s">
        <v>139</v>
      </c>
      <c r="D30" s="11" t="s">
        <v>269</v>
      </c>
      <c r="E30" s="11" t="s">
        <v>428</v>
      </c>
      <c r="F30" s="13">
        <v>242100</v>
      </c>
      <c r="G30" s="13">
        <v>3578.48</v>
      </c>
      <c r="H30" s="13">
        <v>1.17</v>
      </c>
    </row>
    <row r="31" spans="2:8" x14ac:dyDescent="0.25">
      <c r="B31" s="11" t="s">
        <v>2759</v>
      </c>
      <c r="C31" s="21" t="s">
        <v>139</v>
      </c>
      <c r="D31" s="11" t="s">
        <v>550</v>
      </c>
      <c r="E31" s="11" t="s">
        <v>551</v>
      </c>
      <c r="F31" s="13">
        <v>495500</v>
      </c>
      <c r="G31" s="13">
        <v>3436.54</v>
      </c>
      <c r="H31" s="13">
        <v>1.1299999999999999</v>
      </c>
    </row>
    <row r="32" spans="2:8" x14ac:dyDescent="0.25">
      <c r="B32" s="11" t="s">
        <v>880</v>
      </c>
      <c r="C32" s="21" t="s">
        <v>139</v>
      </c>
      <c r="D32" s="11" t="s">
        <v>245</v>
      </c>
      <c r="E32" s="11" t="s">
        <v>881</v>
      </c>
      <c r="F32" s="13">
        <v>1165000</v>
      </c>
      <c r="G32" s="13">
        <v>3208.41</v>
      </c>
      <c r="H32" s="13">
        <v>1.05</v>
      </c>
    </row>
    <row r="33" spans="2:8" x14ac:dyDescent="0.25">
      <c r="B33" s="11" t="s">
        <v>2654</v>
      </c>
      <c r="C33" s="21" t="s">
        <v>139</v>
      </c>
      <c r="D33" s="11" t="s">
        <v>260</v>
      </c>
      <c r="E33" s="11" t="s">
        <v>261</v>
      </c>
      <c r="F33" s="13">
        <v>26900</v>
      </c>
      <c r="G33" s="13">
        <v>3138.67</v>
      </c>
      <c r="H33" s="13">
        <v>1.03</v>
      </c>
    </row>
    <row r="34" spans="2:8" x14ac:dyDescent="0.25">
      <c r="B34" s="11" t="s">
        <v>2799</v>
      </c>
      <c r="C34" s="21" t="s">
        <v>139</v>
      </c>
      <c r="D34" s="11" t="s">
        <v>332</v>
      </c>
      <c r="E34" s="11" t="s">
        <v>615</v>
      </c>
      <c r="F34" s="13">
        <v>227102</v>
      </c>
      <c r="G34" s="13">
        <v>3062.24</v>
      </c>
      <c r="H34" s="13">
        <v>1</v>
      </c>
    </row>
    <row r="35" spans="2:8" x14ac:dyDescent="0.25">
      <c r="B35" s="11" t="s">
        <v>2878</v>
      </c>
      <c r="C35" s="21" t="s">
        <v>139</v>
      </c>
      <c r="D35" s="11" t="s">
        <v>308</v>
      </c>
      <c r="E35" s="11" t="s">
        <v>735</v>
      </c>
      <c r="F35" s="13">
        <v>49371</v>
      </c>
      <c r="G35" s="13">
        <v>2641.84</v>
      </c>
      <c r="H35" s="13">
        <v>0.87</v>
      </c>
    </row>
    <row r="36" spans="2:8" x14ac:dyDescent="0.25">
      <c r="B36" s="11" t="s">
        <v>2756</v>
      </c>
      <c r="C36" s="21" t="s">
        <v>139</v>
      </c>
      <c r="D36" s="11" t="s">
        <v>300</v>
      </c>
      <c r="E36" s="11" t="s">
        <v>545</v>
      </c>
      <c r="F36" s="13">
        <v>1175000</v>
      </c>
      <c r="G36" s="13">
        <v>2579.71</v>
      </c>
      <c r="H36" s="13">
        <v>0.85</v>
      </c>
    </row>
    <row r="37" spans="2:8" x14ac:dyDescent="0.25">
      <c r="B37" s="11" t="s">
        <v>882</v>
      </c>
      <c r="C37" s="21" t="s">
        <v>139</v>
      </c>
      <c r="D37" s="11" t="s">
        <v>355</v>
      </c>
      <c r="E37" s="11" t="s">
        <v>883</v>
      </c>
      <c r="F37" s="13">
        <v>156462</v>
      </c>
      <c r="G37" s="13">
        <v>2562.77</v>
      </c>
      <c r="H37" s="13">
        <v>0.84</v>
      </c>
    </row>
    <row r="38" spans="2:8" x14ac:dyDescent="0.25">
      <c r="B38" s="11" t="s">
        <v>884</v>
      </c>
      <c r="C38" s="21" t="s">
        <v>139</v>
      </c>
      <c r="D38" s="11" t="s">
        <v>320</v>
      </c>
      <c r="E38" s="11" t="s">
        <v>885</v>
      </c>
      <c r="F38" s="13">
        <v>1612903</v>
      </c>
      <c r="G38" s="13">
        <v>2531.4499999999998</v>
      </c>
      <c r="H38" s="13">
        <v>0.83</v>
      </c>
    </row>
    <row r="39" spans="2:8" x14ac:dyDescent="0.25">
      <c r="B39" s="11" t="s">
        <v>546</v>
      </c>
      <c r="C39" s="21" t="s">
        <v>139</v>
      </c>
      <c r="D39" s="11" t="s">
        <v>328</v>
      </c>
      <c r="E39" s="11" t="s">
        <v>547</v>
      </c>
      <c r="F39" s="13">
        <v>2858100</v>
      </c>
      <c r="G39" s="13">
        <v>2388.23</v>
      </c>
      <c r="H39" s="13">
        <v>0.78</v>
      </c>
    </row>
    <row r="40" spans="2:8" x14ac:dyDescent="0.25">
      <c r="B40" s="11" t="s">
        <v>2730</v>
      </c>
      <c r="C40" s="21" t="s">
        <v>139</v>
      </c>
      <c r="D40" s="11" t="s">
        <v>271</v>
      </c>
      <c r="E40" s="11" t="s">
        <v>422</v>
      </c>
      <c r="F40" s="13">
        <v>155000</v>
      </c>
      <c r="G40" s="13">
        <v>2357.3200000000002</v>
      </c>
      <c r="H40" s="13">
        <v>0.77</v>
      </c>
    </row>
    <row r="41" spans="2:8" x14ac:dyDescent="0.25">
      <c r="B41" s="11" t="s">
        <v>2797</v>
      </c>
      <c r="C41" s="21" t="s">
        <v>139</v>
      </c>
      <c r="D41" s="11" t="s">
        <v>278</v>
      </c>
      <c r="E41" s="11" t="s">
        <v>613</v>
      </c>
      <c r="F41" s="13">
        <v>36949</v>
      </c>
      <c r="G41" s="13">
        <v>2285.5500000000002</v>
      </c>
      <c r="H41" s="13">
        <v>0.75</v>
      </c>
    </row>
    <row r="42" spans="2:8" x14ac:dyDescent="0.25">
      <c r="B42" s="11" t="s">
        <v>2113</v>
      </c>
      <c r="C42" s="21" t="s">
        <v>139</v>
      </c>
      <c r="D42" s="11" t="s">
        <v>271</v>
      </c>
      <c r="E42" s="11" t="s">
        <v>471</v>
      </c>
      <c r="F42" s="13">
        <v>178583</v>
      </c>
      <c r="G42" s="13">
        <v>2156.5700000000002</v>
      </c>
      <c r="H42" s="13">
        <v>0.71</v>
      </c>
    </row>
    <row r="43" spans="2:8" x14ac:dyDescent="0.25">
      <c r="B43" s="11" t="s">
        <v>2779</v>
      </c>
      <c r="C43" s="21" t="s">
        <v>139</v>
      </c>
      <c r="D43" s="11" t="s">
        <v>271</v>
      </c>
      <c r="E43" s="11" t="s">
        <v>583</v>
      </c>
      <c r="F43" s="13">
        <v>145250</v>
      </c>
      <c r="G43" s="13">
        <v>2150.86</v>
      </c>
      <c r="H43" s="13">
        <v>0.71</v>
      </c>
    </row>
    <row r="44" spans="2:8" x14ac:dyDescent="0.25">
      <c r="B44" s="11" t="s">
        <v>380</v>
      </c>
      <c r="C44" s="21" t="s">
        <v>139</v>
      </c>
      <c r="D44" s="11" t="s">
        <v>262</v>
      </c>
      <c r="E44" s="11" t="s">
        <v>381</v>
      </c>
      <c r="F44" s="13">
        <v>117571</v>
      </c>
      <c r="G44" s="13">
        <v>2046.21</v>
      </c>
      <c r="H44" s="13">
        <v>0.67</v>
      </c>
    </row>
    <row r="45" spans="2:8" x14ac:dyDescent="0.25">
      <c r="B45" s="11" t="s">
        <v>2872</v>
      </c>
      <c r="C45" s="21" t="s">
        <v>139</v>
      </c>
      <c r="D45" s="11" t="s">
        <v>278</v>
      </c>
      <c r="E45" s="11" t="s">
        <v>720</v>
      </c>
      <c r="F45" s="13">
        <v>73250</v>
      </c>
      <c r="G45" s="13">
        <v>2036.86</v>
      </c>
      <c r="H45" s="13">
        <v>0.67</v>
      </c>
    </row>
    <row r="46" spans="2:8" x14ac:dyDescent="0.25">
      <c r="B46" s="11" t="s">
        <v>2748</v>
      </c>
      <c r="C46" s="21" t="s">
        <v>139</v>
      </c>
      <c r="D46" s="11" t="s">
        <v>260</v>
      </c>
      <c r="E46" s="11" t="s">
        <v>534</v>
      </c>
      <c r="F46" s="13">
        <v>298748</v>
      </c>
      <c r="G46" s="13">
        <v>2002.36</v>
      </c>
      <c r="H46" s="13">
        <v>0.66</v>
      </c>
    </row>
    <row r="47" spans="2:8" x14ac:dyDescent="0.25">
      <c r="B47" s="11" t="s">
        <v>2777</v>
      </c>
      <c r="C47" s="21" t="s">
        <v>139</v>
      </c>
      <c r="D47" s="11" t="s">
        <v>285</v>
      </c>
      <c r="E47" s="11" t="s">
        <v>581</v>
      </c>
      <c r="F47" s="13">
        <v>133875</v>
      </c>
      <c r="G47" s="13">
        <v>1997.35</v>
      </c>
      <c r="H47" s="13">
        <v>0.65</v>
      </c>
    </row>
    <row r="48" spans="2:8" x14ac:dyDescent="0.25">
      <c r="B48" s="11" t="s">
        <v>2660</v>
      </c>
      <c r="C48" s="21" t="s">
        <v>139</v>
      </c>
      <c r="D48" s="11" t="s">
        <v>252</v>
      </c>
      <c r="E48" s="11" t="s">
        <v>273</v>
      </c>
      <c r="F48" s="13">
        <v>80400</v>
      </c>
      <c r="G48" s="13">
        <v>1988.33</v>
      </c>
      <c r="H48" s="13">
        <v>0.65</v>
      </c>
    </row>
    <row r="49" spans="2:8" x14ac:dyDescent="0.25">
      <c r="B49" s="11" t="s">
        <v>2731</v>
      </c>
      <c r="C49" s="21" t="s">
        <v>139</v>
      </c>
      <c r="D49" s="11" t="s">
        <v>140</v>
      </c>
      <c r="E49" s="11" t="s">
        <v>424</v>
      </c>
      <c r="F49" s="13">
        <v>136100</v>
      </c>
      <c r="G49" s="13">
        <v>1986.52</v>
      </c>
      <c r="H49" s="13">
        <v>0.65</v>
      </c>
    </row>
    <row r="50" spans="2:8" x14ac:dyDescent="0.25">
      <c r="B50" s="11" t="s">
        <v>2735</v>
      </c>
      <c r="C50" s="21" t="s">
        <v>139</v>
      </c>
      <c r="D50" s="11" t="s">
        <v>245</v>
      </c>
      <c r="E50" s="11" t="s">
        <v>429</v>
      </c>
      <c r="F50" s="13">
        <v>135338</v>
      </c>
      <c r="G50" s="13">
        <v>1982.03</v>
      </c>
      <c r="H50" s="13">
        <v>0.65</v>
      </c>
    </row>
    <row r="51" spans="2:8" x14ac:dyDescent="0.25">
      <c r="B51" s="11" t="s">
        <v>886</v>
      </c>
      <c r="C51" s="21" t="s">
        <v>139</v>
      </c>
      <c r="D51" s="11" t="s">
        <v>276</v>
      </c>
      <c r="E51" s="11" t="s">
        <v>887</v>
      </c>
      <c r="F51" s="13">
        <v>240479</v>
      </c>
      <c r="G51" s="13">
        <v>1907.6</v>
      </c>
      <c r="H51" s="13">
        <v>0.63</v>
      </c>
    </row>
    <row r="52" spans="2:8" x14ac:dyDescent="0.25">
      <c r="B52" s="11" t="s">
        <v>2729</v>
      </c>
      <c r="C52" s="21" t="s">
        <v>139</v>
      </c>
      <c r="D52" s="11" t="s">
        <v>417</v>
      </c>
      <c r="E52" s="11" t="s">
        <v>421</v>
      </c>
      <c r="F52" s="13">
        <v>187025</v>
      </c>
      <c r="G52" s="13">
        <v>1851.08</v>
      </c>
      <c r="H52" s="13">
        <v>0.61</v>
      </c>
    </row>
    <row r="53" spans="2:8" x14ac:dyDescent="0.25">
      <c r="B53" s="11" t="s">
        <v>2935</v>
      </c>
      <c r="C53" s="21" t="s">
        <v>139</v>
      </c>
      <c r="D53" s="11" t="s">
        <v>271</v>
      </c>
      <c r="E53" s="11" t="s">
        <v>888</v>
      </c>
      <c r="F53" s="13">
        <v>156964</v>
      </c>
      <c r="G53" s="13">
        <v>1787.74</v>
      </c>
      <c r="H53" s="13">
        <v>0.59</v>
      </c>
    </row>
    <row r="54" spans="2:8" x14ac:dyDescent="0.25">
      <c r="B54" s="11" t="s">
        <v>2927</v>
      </c>
      <c r="C54" s="21" t="s">
        <v>139</v>
      </c>
      <c r="D54" s="11" t="s">
        <v>320</v>
      </c>
      <c r="E54" s="11" t="s">
        <v>855</v>
      </c>
      <c r="F54" s="13">
        <v>416680</v>
      </c>
      <c r="G54" s="13">
        <v>1764.01</v>
      </c>
      <c r="H54" s="13">
        <v>0.57999999999999996</v>
      </c>
    </row>
    <row r="55" spans="2:8" x14ac:dyDescent="0.25">
      <c r="B55" s="11" t="s">
        <v>2736</v>
      </c>
      <c r="C55" s="21" t="s">
        <v>139</v>
      </c>
      <c r="D55" s="11" t="s">
        <v>140</v>
      </c>
      <c r="E55" s="11" t="s">
        <v>432</v>
      </c>
      <c r="F55" s="13">
        <v>122800</v>
      </c>
      <c r="G55" s="13">
        <v>1756.47</v>
      </c>
      <c r="H55" s="13">
        <v>0.57999999999999996</v>
      </c>
    </row>
    <row r="56" spans="2:8" x14ac:dyDescent="0.25">
      <c r="B56" s="11" t="s">
        <v>2758</v>
      </c>
      <c r="C56" s="21" t="s">
        <v>139</v>
      </c>
      <c r="D56" s="11" t="s">
        <v>260</v>
      </c>
      <c r="E56" s="11" t="s">
        <v>549</v>
      </c>
      <c r="F56" s="13">
        <v>209177</v>
      </c>
      <c r="G56" s="13">
        <v>1749.66</v>
      </c>
      <c r="H56" s="13">
        <v>0.56999999999999995</v>
      </c>
    </row>
    <row r="57" spans="2:8" x14ac:dyDescent="0.25">
      <c r="B57" s="11" t="s">
        <v>2151</v>
      </c>
      <c r="C57" s="21" t="s">
        <v>139</v>
      </c>
      <c r="D57" s="11" t="s">
        <v>252</v>
      </c>
      <c r="E57" s="11" t="s">
        <v>253</v>
      </c>
      <c r="F57" s="13">
        <v>382600</v>
      </c>
      <c r="G57" s="13">
        <v>1625.67</v>
      </c>
      <c r="H57" s="13">
        <v>0.53</v>
      </c>
    </row>
    <row r="58" spans="2:8" x14ac:dyDescent="0.25">
      <c r="B58" s="11" t="s">
        <v>2834</v>
      </c>
      <c r="C58" s="21" t="s">
        <v>139</v>
      </c>
      <c r="D58" s="11" t="s">
        <v>328</v>
      </c>
      <c r="E58" s="11" t="s">
        <v>660</v>
      </c>
      <c r="F58" s="13">
        <v>42689</v>
      </c>
      <c r="G58" s="13">
        <v>1621.65</v>
      </c>
      <c r="H58" s="13">
        <v>0.53</v>
      </c>
    </row>
    <row r="59" spans="2:8" x14ac:dyDescent="0.25">
      <c r="B59" s="11" t="s">
        <v>2786</v>
      </c>
      <c r="C59" s="21" t="s">
        <v>139</v>
      </c>
      <c r="D59" s="11" t="s">
        <v>280</v>
      </c>
      <c r="E59" s="11" t="s">
        <v>590</v>
      </c>
      <c r="F59" s="13">
        <v>40500</v>
      </c>
      <c r="G59" s="13">
        <v>1617.29</v>
      </c>
      <c r="H59" s="13">
        <v>0.53</v>
      </c>
    </row>
    <row r="60" spans="2:8" x14ac:dyDescent="0.25">
      <c r="B60" s="11" t="s">
        <v>2863</v>
      </c>
      <c r="C60" s="21" t="s">
        <v>139</v>
      </c>
      <c r="D60" s="11" t="s">
        <v>245</v>
      </c>
      <c r="E60" s="11" t="s">
        <v>706</v>
      </c>
      <c r="F60" s="13">
        <v>902821</v>
      </c>
      <c r="G60" s="13">
        <v>1600.25</v>
      </c>
      <c r="H60" s="13">
        <v>0.52</v>
      </c>
    </row>
    <row r="61" spans="2:8" x14ac:dyDescent="0.25">
      <c r="B61" s="11" t="s">
        <v>2664</v>
      </c>
      <c r="C61" s="21" t="s">
        <v>139</v>
      </c>
      <c r="D61" s="11" t="s">
        <v>285</v>
      </c>
      <c r="E61" s="11" t="s">
        <v>286</v>
      </c>
      <c r="F61" s="13">
        <v>82000</v>
      </c>
      <c r="G61" s="13">
        <v>1467.43</v>
      </c>
      <c r="H61" s="13">
        <v>0.48</v>
      </c>
    </row>
    <row r="62" spans="2:8" x14ac:dyDescent="0.25">
      <c r="B62" s="11" t="s">
        <v>2669</v>
      </c>
      <c r="C62" s="21" t="s">
        <v>139</v>
      </c>
      <c r="D62" s="11" t="s">
        <v>271</v>
      </c>
      <c r="E62" s="11" t="s">
        <v>298</v>
      </c>
      <c r="F62" s="13">
        <v>31400</v>
      </c>
      <c r="G62" s="13">
        <v>1443.29</v>
      </c>
      <c r="H62" s="13">
        <v>0.47</v>
      </c>
    </row>
    <row r="63" spans="2:8" x14ac:dyDescent="0.25">
      <c r="B63" s="11" t="s">
        <v>2659</v>
      </c>
      <c r="C63" s="21" t="s">
        <v>139</v>
      </c>
      <c r="D63" s="11" t="s">
        <v>271</v>
      </c>
      <c r="E63" s="11" t="s">
        <v>272</v>
      </c>
      <c r="F63" s="13">
        <v>22150</v>
      </c>
      <c r="G63" s="13">
        <v>1418.12</v>
      </c>
      <c r="H63" s="13">
        <v>0.46</v>
      </c>
    </row>
    <row r="64" spans="2:8" x14ac:dyDescent="0.25">
      <c r="B64" s="11" t="s">
        <v>2727</v>
      </c>
      <c r="C64" s="21" t="s">
        <v>139</v>
      </c>
      <c r="D64" s="11" t="s">
        <v>276</v>
      </c>
      <c r="E64" s="11" t="s">
        <v>419</v>
      </c>
      <c r="F64" s="13">
        <v>19250</v>
      </c>
      <c r="G64" s="13">
        <v>1369.74</v>
      </c>
      <c r="H64" s="13">
        <v>0.45</v>
      </c>
    </row>
    <row r="65" spans="2:8" x14ac:dyDescent="0.25">
      <c r="B65" s="11" t="s">
        <v>2114</v>
      </c>
      <c r="C65" s="21" t="s">
        <v>139</v>
      </c>
      <c r="D65" s="11" t="s">
        <v>285</v>
      </c>
      <c r="E65" s="11" t="s">
        <v>470</v>
      </c>
      <c r="F65" s="13">
        <v>226000</v>
      </c>
      <c r="G65" s="13">
        <v>1368.88</v>
      </c>
      <c r="H65" s="13">
        <v>0.45</v>
      </c>
    </row>
    <row r="66" spans="2:8" x14ac:dyDescent="0.25">
      <c r="B66" s="11" t="s">
        <v>2650</v>
      </c>
      <c r="C66" s="21" t="s">
        <v>139</v>
      </c>
      <c r="D66" s="11" t="s">
        <v>254</v>
      </c>
      <c r="E66" s="11" t="s">
        <v>255</v>
      </c>
      <c r="F66" s="13">
        <v>39550</v>
      </c>
      <c r="G66" s="13">
        <v>1346.36</v>
      </c>
      <c r="H66" s="13">
        <v>0.44</v>
      </c>
    </row>
    <row r="67" spans="2:8" x14ac:dyDescent="0.25">
      <c r="B67" s="11" t="s">
        <v>2138</v>
      </c>
      <c r="C67" s="21" t="s">
        <v>139</v>
      </c>
      <c r="D67" s="11" t="s">
        <v>260</v>
      </c>
      <c r="E67" s="11" t="s">
        <v>292</v>
      </c>
      <c r="F67" s="13">
        <v>50900</v>
      </c>
      <c r="G67" s="13">
        <v>1333.1</v>
      </c>
      <c r="H67" s="13">
        <v>0.44</v>
      </c>
    </row>
    <row r="68" spans="2:8" x14ac:dyDescent="0.25">
      <c r="B68" s="11" t="s">
        <v>2921</v>
      </c>
      <c r="C68" s="21" t="s">
        <v>139</v>
      </c>
      <c r="D68" s="11" t="s">
        <v>290</v>
      </c>
      <c r="E68" s="11" t="s">
        <v>849</v>
      </c>
      <c r="F68" s="13">
        <v>92564</v>
      </c>
      <c r="G68" s="13">
        <v>1321.21</v>
      </c>
      <c r="H68" s="13">
        <v>0.43</v>
      </c>
    </row>
    <row r="69" spans="2:8" x14ac:dyDescent="0.25">
      <c r="B69" s="11" t="s">
        <v>2678</v>
      </c>
      <c r="C69" s="21" t="s">
        <v>139</v>
      </c>
      <c r="D69" s="11" t="s">
        <v>312</v>
      </c>
      <c r="E69" s="11" t="s">
        <v>313</v>
      </c>
      <c r="F69" s="13">
        <v>350000</v>
      </c>
      <c r="G69" s="13">
        <v>1313.55</v>
      </c>
      <c r="H69" s="13">
        <v>0.43</v>
      </c>
    </row>
    <row r="70" spans="2:8" x14ac:dyDescent="0.25">
      <c r="B70" s="11" t="s">
        <v>2106</v>
      </c>
      <c r="C70" s="21" t="s">
        <v>139</v>
      </c>
      <c r="D70" s="11" t="s">
        <v>332</v>
      </c>
      <c r="E70" s="11" t="s">
        <v>483</v>
      </c>
      <c r="F70" s="13">
        <v>222000</v>
      </c>
      <c r="G70" s="13">
        <v>1302.92</v>
      </c>
      <c r="H70" s="13">
        <v>0.43</v>
      </c>
    </row>
    <row r="71" spans="2:8" x14ac:dyDescent="0.25">
      <c r="B71" s="11" t="s">
        <v>2720</v>
      </c>
      <c r="C71" s="21" t="s">
        <v>139</v>
      </c>
      <c r="D71" s="11" t="s">
        <v>365</v>
      </c>
      <c r="E71" s="11" t="s">
        <v>391</v>
      </c>
      <c r="F71" s="13">
        <v>90000</v>
      </c>
      <c r="G71" s="13">
        <v>1260.5899999999999</v>
      </c>
      <c r="H71" s="13">
        <v>0.41</v>
      </c>
    </row>
    <row r="72" spans="2:8" x14ac:dyDescent="0.25">
      <c r="B72" s="11" t="s">
        <v>2829</v>
      </c>
      <c r="C72" s="21" t="s">
        <v>139</v>
      </c>
      <c r="D72" s="11" t="s">
        <v>262</v>
      </c>
      <c r="E72" s="11" t="s">
        <v>655</v>
      </c>
      <c r="F72" s="13">
        <v>71600</v>
      </c>
      <c r="G72" s="13">
        <v>1195.97</v>
      </c>
      <c r="H72" s="13">
        <v>0.39</v>
      </c>
    </row>
    <row r="73" spans="2:8" x14ac:dyDescent="0.25">
      <c r="B73" s="11" t="s">
        <v>889</v>
      </c>
      <c r="C73" s="21" t="s">
        <v>139</v>
      </c>
      <c r="D73" s="11" t="s">
        <v>315</v>
      </c>
      <c r="E73" s="11" t="s">
        <v>890</v>
      </c>
      <c r="F73" s="13">
        <v>637640</v>
      </c>
      <c r="G73" s="13">
        <v>1157.1300000000001</v>
      </c>
      <c r="H73" s="13">
        <v>0.38</v>
      </c>
    </row>
    <row r="74" spans="2:8" x14ac:dyDescent="0.25">
      <c r="B74" s="11" t="s">
        <v>2749</v>
      </c>
      <c r="C74" s="21" t="s">
        <v>139</v>
      </c>
      <c r="D74" s="11" t="s">
        <v>535</v>
      </c>
      <c r="E74" s="11" t="s">
        <v>536</v>
      </c>
      <c r="F74" s="13">
        <v>235000</v>
      </c>
      <c r="G74" s="13">
        <v>1111.9000000000001</v>
      </c>
      <c r="H74" s="13">
        <v>0.36</v>
      </c>
    </row>
    <row r="75" spans="2:8" x14ac:dyDescent="0.25">
      <c r="B75" s="11" t="s">
        <v>2866</v>
      </c>
      <c r="C75" s="21" t="s">
        <v>139</v>
      </c>
      <c r="D75" s="11" t="s">
        <v>245</v>
      </c>
      <c r="E75" s="11" t="s">
        <v>709</v>
      </c>
      <c r="F75" s="13">
        <v>416583</v>
      </c>
      <c r="G75" s="13">
        <v>1095.53</v>
      </c>
      <c r="H75" s="13">
        <v>0.36</v>
      </c>
    </row>
    <row r="76" spans="2:8" x14ac:dyDescent="0.25">
      <c r="B76" s="11" t="s">
        <v>2147</v>
      </c>
      <c r="C76" s="21" t="s">
        <v>139</v>
      </c>
      <c r="D76" s="11" t="s">
        <v>444</v>
      </c>
      <c r="E76" s="11" t="s">
        <v>445</v>
      </c>
      <c r="F76" s="13">
        <v>141970</v>
      </c>
      <c r="G76" s="13">
        <v>978.53</v>
      </c>
      <c r="H76" s="13">
        <v>0.32</v>
      </c>
    </row>
    <row r="77" spans="2:8" x14ac:dyDescent="0.25">
      <c r="B77" s="11" t="s">
        <v>2936</v>
      </c>
      <c r="C77" s="21" t="s">
        <v>139</v>
      </c>
      <c r="D77" s="11" t="s">
        <v>271</v>
      </c>
      <c r="E77" s="11" t="s">
        <v>891</v>
      </c>
      <c r="F77" s="13">
        <v>90000</v>
      </c>
      <c r="G77" s="13">
        <v>966.56</v>
      </c>
      <c r="H77" s="13">
        <v>0.32</v>
      </c>
    </row>
    <row r="78" spans="2:8" x14ac:dyDescent="0.25">
      <c r="B78" s="11" t="s">
        <v>2104</v>
      </c>
      <c r="C78" s="21" t="s">
        <v>139</v>
      </c>
      <c r="D78" s="11" t="s">
        <v>417</v>
      </c>
      <c r="E78" s="11" t="s">
        <v>423</v>
      </c>
      <c r="F78" s="13">
        <v>7500</v>
      </c>
      <c r="G78" s="13">
        <v>902.54</v>
      </c>
      <c r="H78" s="13">
        <v>0.3</v>
      </c>
    </row>
    <row r="79" spans="2:8" x14ac:dyDescent="0.25">
      <c r="B79" s="11" t="s">
        <v>2116</v>
      </c>
      <c r="C79" s="21" t="s">
        <v>139</v>
      </c>
      <c r="D79" s="11" t="s">
        <v>388</v>
      </c>
      <c r="E79" s="11" t="s">
        <v>467</v>
      </c>
      <c r="F79" s="13">
        <v>75000</v>
      </c>
      <c r="G79" s="13">
        <v>783.3</v>
      </c>
      <c r="H79" s="13">
        <v>0.26</v>
      </c>
    </row>
    <row r="80" spans="2:8" x14ac:dyDescent="0.25">
      <c r="B80" s="11" t="s">
        <v>2937</v>
      </c>
      <c r="C80" s="21" t="s">
        <v>139</v>
      </c>
      <c r="D80" s="11" t="s">
        <v>140</v>
      </c>
      <c r="E80" s="11" t="s">
        <v>432</v>
      </c>
      <c r="F80" s="13">
        <v>-4800</v>
      </c>
      <c r="G80" s="13">
        <v>-69.099999999999994</v>
      </c>
      <c r="H80" s="13">
        <v>-0.02</v>
      </c>
    </row>
    <row r="81" spans="2:8" x14ac:dyDescent="0.25">
      <c r="B81" s="11" t="s">
        <v>2938</v>
      </c>
      <c r="C81" s="21" t="s">
        <v>139</v>
      </c>
      <c r="D81" s="11" t="s">
        <v>269</v>
      </c>
      <c r="E81" s="11" t="s">
        <v>428</v>
      </c>
      <c r="F81" s="13">
        <v>-32400</v>
      </c>
      <c r="G81" s="13">
        <v>-482.18</v>
      </c>
      <c r="H81" s="13">
        <v>-0.16</v>
      </c>
    </row>
    <row r="82" spans="2:8" x14ac:dyDescent="0.25">
      <c r="B82" s="11" t="s">
        <v>2939</v>
      </c>
      <c r="C82" s="21" t="s">
        <v>139</v>
      </c>
      <c r="D82" s="11" t="s">
        <v>325</v>
      </c>
      <c r="E82" s="11" t="s">
        <v>420</v>
      </c>
      <c r="F82" s="13">
        <v>-150000</v>
      </c>
      <c r="G82" s="13">
        <v>-571.5</v>
      </c>
      <c r="H82" s="13">
        <v>-0.19</v>
      </c>
    </row>
    <row r="83" spans="2:8" x14ac:dyDescent="0.25">
      <c r="B83" s="11" t="s">
        <v>2940</v>
      </c>
      <c r="C83" s="21" t="s">
        <v>139</v>
      </c>
      <c r="D83" s="11" t="s">
        <v>140</v>
      </c>
      <c r="E83" s="11" t="s">
        <v>141</v>
      </c>
      <c r="F83" s="13">
        <v>-44800</v>
      </c>
      <c r="G83" s="13">
        <v>-704.7</v>
      </c>
      <c r="H83" s="13">
        <v>-0.23</v>
      </c>
    </row>
    <row r="84" spans="2:8" x14ac:dyDescent="0.25">
      <c r="B84" s="11" t="s">
        <v>2941</v>
      </c>
      <c r="C84" s="21" t="s">
        <v>139</v>
      </c>
      <c r="D84" s="11" t="s">
        <v>417</v>
      </c>
      <c r="E84" s="11" t="s">
        <v>423</v>
      </c>
      <c r="F84" s="13">
        <v>-7500</v>
      </c>
      <c r="G84" s="13">
        <v>-908.71</v>
      </c>
      <c r="H84" s="13">
        <v>-0.3</v>
      </c>
    </row>
    <row r="85" spans="2:8" x14ac:dyDescent="0.25">
      <c r="B85" s="11" t="s">
        <v>2942</v>
      </c>
      <c r="C85" s="21" t="s">
        <v>139</v>
      </c>
      <c r="D85" s="11" t="s">
        <v>140</v>
      </c>
      <c r="E85" s="11" t="s">
        <v>142</v>
      </c>
      <c r="F85" s="13">
        <v>-30625</v>
      </c>
      <c r="G85" s="13">
        <v>-1201.05</v>
      </c>
      <c r="H85" s="13">
        <v>-0.39</v>
      </c>
    </row>
    <row r="86" spans="2:8" x14ac:dyDescent="0.25">
      <c r="B86" s="11" t="s">
        <v>2943</v>
      </c>
      <c r="C86" s="21" t="s">
        <v>139</v>
      </c>
      <c r="D86" s="11" t="s">
        <v>254</v>
      </c>
      <c r="E86" s="11" t="s">
        <v>255</v>
      </c>
      <c r="F86" s="13">
        <v>-39550</v>
      </c>
      <c r="G86" s="13">
        <v>-1355.24</v>
      </c>
      <c r="H86" s="13">
        <v>-0.44</v>
      </c>
    </row>
    <row r="87" spans="2:8" x14ac:dyDescent="0.25">
      <c r="B87" s="11" t="s">
        <v>2944</v>
      </c>
      <c r="C87" s="21" t="s">
        <v>139</v>
      </c>
      <c r="D87" s="11" t="s">
        <v>276</v>
      </c>
      <c r="E87" s="11" t="s">
        <v>419</v>
      </c>
      <c r="F87" s="13">
        <v>-19250</v>
      </c>
      <c r="G87" s="13">
        <v>-1379.03</v>
      </c>
      <c r="H87" s="13">
        <v>-0.45</v>
      </c>
    </row>
    <row r="88" spans="2:8" x14ac:dyDescent="0.25">
      <c r="B88" s="11" t="s">
        <v>2945</v>
      </c>
      <c r="C88" s="21" t="s">
        <v>139</v>
      </c>
      <c r="D88" s="11" t="s">
        <v>271</v>
      </c>
      <c r="E88" s="11" t="s">
        <v>298</v>
      </c>
      <c r="F88" s="13">
        <v>-31400</v>
      </c>
      <c r="G88" s="13">
        <v>-1451.54</v>
      </c>
      <c r="H88" s="13">
        <v>-0.48</v>
      </c>
    </row>
    <row r="89" spans="2:8" x14ac:dyDescent="0.25">
      <c r="B89" s="11" t="s">
        <v>2946</v>
      </c>
      <c r="C89" s="21" t="s">
        <v>139</v>
      </c>
      <c r="D89" s="11" t="s">
        <v>285</v>
      </c>
      <c r="E89" s="11" t="s">
        <v>581</v>
      </c>
      <c r="F89" s="13">
        <v>-133875</v>
      </c>
      <c r="G89" s="13">
        <v>-2005.85</v>
      </c>
      <c r="H89" s="13">
        <v>-0.66</v>
      </c>
    </row>
    <row r="90" spans="2:8" x14ac:dyDescent="0.25">
      <c r="B90" s="11" t="s">
        <v>905</v>
      </c>
      <c r="C90" s="21" t="s">
        <v>139</v>
      </c>
      <c r="D90" s="11" t="s">
        <v>245</v>
      </c>
      <c r="E90" s="11" t="s">
        <v>416</v>
      </c>
      <c r="F90" s="13">
        <v>-274500</v>
      </c>
      <c r="G90" s="13">
        <v>-2346.56</v>
      </c>
      <c r="H90" s="13">
        <v>-0.77</v>
      </c>
    </row>
    <row r="91" spans="2:8" x14ac:dyDescent="0.25">
      <c r="B91" s="11" t="s">
        <v>2947</v>
      </c>
      <c r="C91" s="21" t="s">
        <v>139</v>
      </c>
      <c r="D91" s="11" t="s">
        <v>332</v>
      </c>
      <c r="E91" s="11" t="s">
        <v>691</v>
      </c>
      <c r="F91" s="13">
        <v>-313500</v>
      </c>
      <c r="G91" s="13">
        <v>-2595.94</v>
      </c>
      <c r="H91" s="13">
        <v>-0.85</v>
      </c>
    </row>
    <row r="92" spans="2:8" x14ac:dyDescent="0.25">
      <c r="B92" s="11" t="s">
        <v>2948</v>
      </c>
      <c r="C92" s="21" t="s">
        <v>139</v>
      </c>
      <c r="D92" s="11" t="s">
        <v>245</v>
      </c>
      <c r="E92" s="11" t="s">
        <v>247</v>
      </c>
      <c r="F92" s="13">
        <v>-277200</v>
      </c>
      <c r="G92" s="13">
        <v>-3344.83</v>
      </c>
      <c r="H92" s="13">
        <v>-1.1000000000000001</v>
      </c>
    </row>
    <row r="93" spans="2:8" x14ac:dyDescent="0.25">
      <c r="B93" s="11" t="s">
        <v>2949</v>
      </c>
      <c r="C93" s="21" t="s">
        <v>139</v>
      </c>
      <c r="D93" s="11" t="s">
        <v>550</v>
      </c>
      <c r="E93" s="11" t="s">
        <v>551</v>
      </c>
      <c r="F93" s="13">
        <v>-494200</v>
      </c>
      <c r="G93" s="13">
        <v>-3440.87</v>
      </c>
      <c r="H93" s="13">
        <v>-1.1299999999999999</v>
      </c>
    </row>
    <row r="94" spans="2:8" x14ac:dyDescent="0.25">
      <c r="B94" s="11" t="s">
        <v>2950</v>
      </c>
      <c r="C94" s="21" t="s">
        <v>139</v>
      </c>
      <c r="D94" s="11" t="s">
        <v>256</v>
      </c>
      <c r="E94" s="11" t="s">
        <v>257</v>
      </c>
      <c r="F94" s="13">
        <v>-100800</v>
      </c>
      <c r="G94" s="13">
        <v>-3601.74</v>
      </c>
      <c r="H94" s="13">
        <v>-1.18</v>
      </c>
    </row>
    <row r="95" spans="2:8" x14ac:dyDescent="0.25">
      <c r="B95" s="11" t="s">
        <v>2951</v>
      </c>
      <c r="C95" s="21" t="s">
        <v>139</v>
      </c>
      <c r="D95" s="11" t="s">
        <v>245</v>
      </c>
      <c r="E95" s="11" t="s">
        <v>250</v>
      </c>
      <c r="F95" s="13">
        <v>-288125</v>
      </c>
      <c r="G95" s="13">
        <v>-3665.96</v>
      </c>
      <c r="H95" s="13">
        <v>-1.2</v>
      </c>
    </row>
    <row r="96" spans="2:8" x14ac:dyDescent="0.25">
      <c r="B96" s="11" t="s">
        <v>2952</v>
      </c>
      <c r="C96" s="21" t="s">
        <v>139</v>
      </c>
      <c r="D96" s="11" t="s">
        <v>245</v>
      </c>
      <c r="E96" s="11" t="s">
        <v>246</v>
      </c>
      <c r="F96" s="13">
        <v>-216700</v>
      </c>
      <c r="G96" s="13">
        <v>-3672.2</v>
      </c>
      <c r="H96" s="13">
        <v>-1.2</v>
      </c>
    </row>
    <row r="97" spans="2:8" x14ac:dyDescent="0.25">
      <c r="B97" s="17" t="s">
        <v>151</v>
      </c>
      <c r="C97" s="25"/>
      <c r="D97" s="17"/>
      <c r="E97" s="17"/>
      <c r="F97" s="23"/>
      <c r="G97" s="23">
        <f>SUM(G15:G79)</f>
        <v>200817.50999999992</v>
      </c>
      <c r="H97" s="23">
        <f>SUM(H15:H79)</f>
        <v>65.84</v>
      </c>
    </row>
    <row r="98" spans="2:8" x14ac:dyDescent="0.25">
      <c r="B98" s="17" t="s">
        <v>3502</v>
      </c>
    </row>
    <row r="99" spans="2:8" x14ac:dyDescent="0.25">
      <c r="B99" s="11" t="s">
        <v>879</v>
      </c>
      <c r="C99" s="21" t="s">
        <v>139</v>
      </c>
      <c r="D99" s="11" t="s">
        <v>149</v>
      </c>
      <c r="F99" s="13">
        <v>21090</v>
      </c>
      <c r="G99" s="13">
        <v>18357.86</v>
      </c>
      <c r="H99" s="13">
        <v>6.02</v>
      </c>
    </row>
    <row r="100" spans="2:8" x14ac:dyDescent="0.25">
      <c r="B100" s="17" t="s">
        <v>3503</v>
      </c>
    </row>
    <row r="101" spans="2:8" x14ac:dyDescent="0.25">
      <c r="B101" s="11" t="s">
        <v>892</v>
      </c>
      <c r="C101" s="21" t="s">
        <v>139</v>
      </c>
      <c r="D101" s="11" t="s">
        <v>149</v>
      </c>
      <c r="F101" s="13">
        <v>39200</v>
      </c>
      <c r="G101" s="13">
        <v>28184.41</v>
      </c>
      <c r="H101" s="13">
        <v>9.24</v>
      </c>
    </row>
    <row r="102" spans="2:8" x14ac:dyDescent="0.25">
      <c r="B102" s="11" t="s">
        <v>893</v>
      </c>
      <c r="C102" s="21" t="s">
        <v>139</v>
      </c>
      <c r="D102" s="11" t="s">
        <v>149</v>
      </c>
      <c r="F102" s="13">
        <v>8940</v>
      </c>
      <c r="G102" s="13">
        <v>7792.73</v>
      </c>
      <c r="H102" s="13">
        <v>2.5499999999999998</v>
      </c>
    </row>
    <row r="103" spans="2:8" x14ac:dyDescent="0.25">
      <c r="B103" s="11" t="s">
        <v>894</v>
      </c>
      <c r="C103" s="21" t="s">
        <v>139</v>
      </c>
      <c r="D103" s="11" t="s">
        <v>149</v>
      </c>
      <c r="F103" s="13">
        <v>3225</v>
      </c>
      <c r="G103" s="13">
        <v>2889.02</v>
      </c>
      <c r="H103" s="13">
        <v>0.95</v>
      </c>
    </row>
    <row r="104" spans="2:8" x14ac:dyDescent="0.25">
      <c r="B104" s="11" t="s">
        <v>895</v>
      </c>
      <c r="C104" s="21" t="s">
        <v>139</v>
      </c>
      <c r="D104" s="11" t="s">
        <v>896</v>
      </c>
      <c r="F104" s="13">
        <v>22600</v>
      </c>
      <c r="G104" s="13">
        <v>1537.93</v>
      </c>
      <c r="H104" s="13">
        <v>0.5</v>
      </c>
    </row>
    <row r="105" spans="2:8" x14ac:dyDescent="0.25">
      <c r="B105" s="11" t="s">
        <v>897</v>
      </c>
      <c r="C105" s="21" t="s">
        <v>139</v>
      </c>
      <c r="D105" s="11" t="s">
        <v>898</v>
      </c>
      <c r="E105" s="11" t="s">
        <v>899</v>
      </c>
      <c r="F105" s="13">
        <v>150000</v>
      </c>
      <c r="G105" s="13">
        <v>1260.75</v>
      </c>
      <c r="H105" s="13">
        <v>0.41</v>
      </c>
    </row>
    <row r="106" spans="2:8" x14ac:dyDescent="0.25">
      <c r="B106" s="11" t="s">
        <v>900</v>
      </c>
      <c r="C106" s="21" t="s">
        <v>139</v>
      </c>
      <c r="D106" s="11" t="s">
        <v>898</v>
      </c>
      <c r="F106" s="13">
        <v>400000</v>
      </c>
      <c r="G106" s="13">
        <v>1061.4000000000001</v>
      </c>
      <c r="H106" s="13">
        <v>0.35</v>
      </c>
    </row>
    <row r="107" spans="2:8" x14ac:dyDescent="0.25">
      <c r="B107" s="11" t="s">
        <v>901</v>
      </c>
      <c r="C107" s="21" t="s">
        <v>139</v>
      </c>
      <c r="D107" s="11" t="s">
        <v>902</v>
      </c>
      <c r="E107" s="11" t="s">
        <v>902</v>
      </c>
      <c r="F107" s="13">
        <v>5200</v>
      </c>
      <c r="G107" s="13">
        <v>956.23</v>
      </c>
      <c r="H107" s="13">
        <v>0.31</v>
      </c>
    </row>
    <row r="108" spans="2:8" x14ac:dyDescent="0.25">
      <c r="B108" s="11" t="s">
        <v>903</v>
      </c>
      <c r="C108" s="21" t="s">
        <v>139</v>
      </c>
      <c r="D108" s="11" t="s">
        <v>898</v>
      </c>
      <c r="E108" s="11" t="s">
        <v>904</v>
      </c>
      <c r="F108" s="13">
        <v>300000</v>
      </c>
      <c r="G108" s="13">
        <v>691.2</v>
      </c>
      <c r="H108" s="13">
        <v>0.23</v>
      </c>
    </row>
    <row r="109" spans="2:8" x14ac:dyDescent="0.25">
      <c r="B109" s="11" t="s">
        <v>892</v>
      </c>
      <c r="C109" s="21" t="s">
        <v>139</v>
      </c>
      <c r="D109" s="11" t="s">
        <v>149</v>
      </c>
      <c r="F109" s="13">
        <v>-6200</v>
      </c>
      <c r="G109" s="13">
        <v>-4438.08</v>
      </c>
      <c r="H109" s="13">
        <v>-1.45</v>
      </c>
    </row>
    <row r="110" spans="2:8" x14ac:dyDescent="0.25">
      <c r="B110" s="11" t="s">
        <v>893</v>
      </c>
      <c r="C110" s="21" t="s">
        <v>139</v>
      </c>
      <c r="D110" s="11" t="s">
        <v>149</v>
      </c>
      <c r="F110" s="13">
        <v>-30030</v>
      </c>
      <c r="G110" s="13">
        <v>-26888.86</v>
      </c>
      <c r="H110" s="13">
        <v>-8.81</v>
      </c>
    </row>
    <row r="111" spans="2:8" x14ac:dyDescent="0.25">
      <c r="B111" s="17" t="s">
        <v>3504</v>
      </c>
      <c r="C111" s="25"/>
      <c r="D111" s="17"/>
      <c r="E111" s="17"/>
      <c r="F111" s="23"/>
      <c r="G111" s="23">
        <f>SUM(G99:G108)</f>
        <v>62731.53</v>
      </c>
      <c r="H111" s="23">
        <f>SUM(H99:H108)</f>
        <v>20.56</v>
      </c>
    </row>
    <row r="112" spans="2:8" x14ac:dyDescent="0.25">
      <c r="B112" s="17" t="s">
        <v>788</v>
      </c>
    </row>
    <row r="113" spans="2:8" x14ac:dyDescent="0.25">
      <c r="B113" s="11" t="s">
        <v>28</v>
      </c>
      <c r="C113" s="21" t="s">
        <v>139</v>
      </c>
      <c r="D113" s="11" t="s">
        <v>789</v>
      </c>
      <c r="E113" s="11" t="s">
        <v>906</v>
      </c>
      <c r="F113" s="13">
        <v>72434.116999999998</v>
      </c>
      <c r="G113" s="13">
        <v>2708.53</v>
      </c>
      <c r="H113" s="13">
        <v>0.89</v>
      </c>
    </row>
    <row r="114" spans="2:8" x14ac:dyDescent="0.25">
      <c r="B114" s="17" t="s">
        <v>151</v>
      </c>
      <c r="C114" s="25"/>
      <c r="D114" s="17"/>
      <c r="E114" s="17"/>
      <c r="F114" s="23"/>
      <c r="G114" s="23">
        <f>SUM(G112:G113)</f>
        <v>2708.53</v>
      </c>
      <c r="H114" s="23">
        <f>SUM(H112:H113)</f>
        <v>0.89</v>
      </c>
    </row>
    <row r="115" spans="2:8" x14ac:dyDescent="0.25">
      <c r="B115" s="37" t="s">
        <v>133</v>
      </c>
      <c r="C115" s="38" t="s">
        <v>134</v>
      </c>
      <c r="D115" s="37" t="s">
        <v>213</v>
      </c>
      <c r="E115" s="37" t="s">
        <v>136</v>
      </c>
      <c r="F115" s="36" t="s">
        <v>145</v>
      </c>
      <c r="G115" s="36" t="s">
        <v>146</v>
      </c>
      <c r="H115" s="36" t="s">
        <v>147</v>
      </c>
    </row>
    <row r="116" spans="2:8" x14ac:dyDescent="0.25">
      <c r="B116" s="17" t="s">
        <v>214</v>
      </c>
    </row>
    <row r="117" spans="2:8" x14ac:dyDescent="0.25">
      <c r="B117" s="17" t="s">
        <v>138</v>
      </c>
    </row>
    <row r="118" spans="2:8" x14ac:dyDescent="0.25">
      <c r="B118" s="17" t="s">
        <v>491</v>
      </c>
    </row>
    <row r="119" spans="2:8" x14ac:dyDescent="0.25">
      <c r="B119" s="11" t="s">
        <v>907</v>
      </c>
      <c r="C119" s="21">
        <v>7.1</v>
      </c>
      <c r="D119" s="11" t="s">
        <v>493</v>
      </c>
      <c r="E119" s="11" t="s">
        <v>908</v>
      </c>
      <c r="F119" s="13">
        <v>5453100</v>
      </c>
      <c r="G119" s="13">
        <v>5625.43</v>
      </c>
      <c r="H119" s="13">
        <v>1.84</v>
      </c>
    </row>
    <row r="120" spans="2:8" x14ac:dyDescent="0.25">
      <c r="B120" s="11" t="s">
        <v>909</v>
      </c>
      <c r="C120" s="21">
        <v>6.95</v>
      </c>
      <c r="D120" s="11" t="s">
        <v>493</v>
      </c>
      <c r="E120" s="11" t="s">
        <v>910</v>
      </c>
      <c r="F120" s="13">
        <v>2500000</v>
      </c>
      <c r="G120" s="13">
        <v>2445.31</v>
      </c>
      <c r="H120" s="13">
        <v>0.8</v>
      </c>
    </row>
    <row r="121" spans="2:8" x14ac:dyDescent="0.25">
      <c r="B121" s="11" t="s">
        <v>911</v>
      </c>
      <c r="C121" s="21">
        <v>7.06</v>
      </c>
      <c r="D121" s="11" t="s">
        <v>493</v>
      </c>
      <c r="E121" s="11" t="s">
        <v>912</v>
      </c>
      <c r="F121" s="13">
        <v>2000000</v>
      </c>
      <c r="G121" s="13">
        <v>2024.65</v>
      </c>
      <c r="H121" s="13">
        <v>0.66</v>
      </c>
    </row>
    <row r="122" spans="2:8" x14ac:dyDescent="0.25">
      <c r="B122" s="11" t="s">
        <v>913</v>
      </c>
      <c r="C122" s="21">
        <v>7.05</v>
      </c>
      <c r="D122" s="11" t="s">
        <v>493</v>
      </c>
      <c r="E122" s="11" t="s">
        <v>914</v>
      </c>
      <c r="F122" s="13">
        <v>2000000</v>
      </c>
      <c r="G122" s="13">
        <v>2016.97</v>
      </c>
      <c r="H122" s="13">
        <v>0.66</v>
      </c>
    </row>
    <row r="123" spans="2:8" x14ac:dyDescent="0.25">
      <c r="B123" s="11" t="s">
        <v>495</v>
      </c>
      <c r="C123" s="21">
        <v>6.98</v>
      </c>
      <c r="D123" s="11" t="s">
        <v>493</v>
      </c>
      <c r="E123" s="11" t="s">
        <v>496</v>
      </c>
      <c r="F123" s="13">
        <v>1800000</v>
      </c>
      <c r="G123" s="13">
        <v>1808.38</v>
      </c>
      <c r="H123" s="13">
        <v>0.59</v>
      </c>
    </row>
    <row r="124" spans="2:8" x14ac:dyDescent="0.25">
      <c r="B124" s="11" t="s">
        <v>915</v>
      </c>
      <c r="C124" s="21">
        <v>7.36</v>
      </c>
      <c r="D124" s="11" t="s">
        <v>493</v>
      </c>
      <c r="E124" s="11" t="s">
        <v>916</v>
      </c>
      <c r="F124" s="13">
        <v>1000000</v>
      </c>
      <c r="G124" s="13">
        <v>1011.14</v>
      </c>
      <c r="H124" s="13">
        <v>0.33</v>
      </c>
    </row>
    <row r="125" spans="2:8" x14ac:dyDescent="0.25">
      <c r="B125" s="11" t="s">
        <v>917</v>
      </c>
      <c r="C125" s="21">
        <v>7.32</v>
      </c>
      <c r="D125" s="11" t="s">
        <v>493</v>
      </c>
      <c r="E125" s="11" t="s">
        <v>918</v>
      </c>
      <c r="F125" s="13">
        <v>873800</v>
      </c>
      <c r="G125" s="13">
        <v>880.88</v>
      </c>
      <c r="H125" s="13">
        <v>0.28999999999999998</v>
      </c>
    </row>
    <row r="126" spans="2:8" x14ac:dyDescent="0.25">
      <c r="B126" s="11" t="s">
        <v>919</v>
      </c>
      <c r="C126" s="21">
        <v>7.04</v>
      </c>
      <c r="D126" s="11" t="s">
        <v>493</v>
      </c>
      <c r="E126" s="11" t="s">
        <v>920</v>
      </c>
      <c r="F126" s="13">
        <v>547800</v>
      </c>
      <c r="G126" s="13">
        <v>554.1</v>
      </c>
      <c r="H126" s="13">
        <v>0.18</v>
      </c>
    </row>
    <row r="127" spans="2:8" x14ac:dyDescent="0.25">
      <c r="B127" s="11" t="s">
        <v>921</v>
      </c>
      <c r="C127" s="21">
        <v>7.32</v>
      </c>
      <c r="D127" s="11" t="s">
        <v>493</v>
      </c>
      <c r="E127" s="11" t="s">
        <v>922</v>
      </c>
      <c r="F127" s="13">
        <v>454160</v>
      </c>
      <c r="G127" s="13">
        <v>460</v>
      </c>
      <c r="H127" s="13">
        <v>0.15</v>
      </c>
    </row>
    <row r="128" spans="2:8" x14ac:dyDescent="0.25">
      <c r="B128" s="11" t="s">
        <v>923</v>
      </c>
      <c r="C128" s="21">
        <v>7.37</v>
      </c>
      <c r="D128" s="11" t="s">
        <v>493</v>
      </c>
      <c r="E128" s="11" t="s">
        <v>924</v>
      </c>
      <c r="F128" s="13">
        <v>399500</v>
      </c>
      <c r="G128" s="13">
        <v>404.06</v>
      </c>
      <c r="H128" s="13">
        <v>0.13</v>
      </c>
    </row>
    <row r="129" spans="2:8" x14ac:dyDescent="0.25">
      <c r="B129" s="11" t="s">
        <v>925</v>
      </c>
      <c r="C129" s="21">
        <v>7.34</v>
      </c>
      <c r="D129" s="11" t="s">
        <v>493</v>
      </c>
      <c r="E129" s="11" t="s">
        <v>926</v>
      </c>
      <c r="F129" s="13">
        <v>329400</v>
      </c>
      <c r="G129" s="13">
        <v>332.74</v>
      </c>
      <c r="H129" s="13">
        <v>0.11</v>
      </c>
    </row>
    <row r="130" spans="2:8" x14ac:dyDescent="0.25">
      <c r="B130" s="11" t="s">
        <v>927</v>
      </c>
      <c r="C130" s="21">
        <v>7.32</v>
      </c>
      <c r="D130" s="11" t="s">
        <v>493</v>
      </c>
      <c r="E130" s="11" t="s">
        <v>928</v>
      </c>
      <c r="F130" s="13">
        <v>170200</v>
      </c>
      <c r="G130" s="13">
        <v>172.21</v>
      </c>
      <c r="H130" s="13">
        <v>0.06</v>
      </c>
    </row>
    <row r="131" spans="2:8" x14ac:dyDescent="0.25">
      <c r="B131" s="11" t="s">
        <v>929</v>
      </c>
      <c r="C131" s="21">
        <v>7.34</v>
      </c>
      <c r="D131" s="11" t="s">
        <v>493</v>
      </c>
      <c r="E131" s="11" t="s">
        <v>930</v>
      </c>
      <c r="F131" s="13">
        <v>153100</v>
      </c>
      <c r="G131" s="13">
        <v>156.54</v>
      </c>
      <c r="H131" s="13">
        <v>0.05</v>
      </c>
    </row>
    <row r="132" spans="2:8" x14ac:dyDescent="0.25">
      <c r="B132" s="11" t="s">
        <v>931</v>
      </c>
      <c r="C132" s="21">
        <v>7.33</v>
      </c>
      <c r="D132" s="11" t="s">
        <v>493</v>
      </c>
      <c r="E132" s="11" t="s">
        <v>932</v>
      </c>
      <c r="F132" s="13">
        <v>107500</v>
      </c>
      <c r="G132" s="13">
        <v>109.82</v>
      </c>
      <c r="H132" s="13">
        <v>0.04</v>
      </c>
    </row>
    <row r="133" spans="2:8" x14ac:dyDescent="0.25">
      <c r="B133" s="11" t="s">
        <v>933</v>
      </c>
      <c r="C133" s="21">
        <v>7.02</v>
      </c>
      <c r="D133" s="11" t="s">
        <v>493</v>
      </c>
      <c r="E133" s="11" t="s">
        <v>934</v>
      </c>
      <c r="F133" s="13">
        <v>79500</v>
      </c>
      <c r="G133" s="13">
        <v>74.62</v>
      </c>
      <c r="H133" s="13">
        <v>0.02</v>
      </c>
    </row>
    <row r="134" spans="2:8" x14ac:dyDescent="0.25">
      <c r="B134" s="17" t="s">
        <v>505</v>
      </c>
      <c r="C134" s="25"/>
      <c r="D134" s="17"/>
      <c r="E134" s="17"/>
      <c r="F134" s="23"/>
      <c r="G134" s="23">
        <f>SUM(G115:G133)</f>
        <v>18076.849999999999</v>
      </c>
      <c r="H134" s="23">
        <f>SUM(H115:H133)</f>
        <v>5.91</v>
      </c>
    </row>
    <row r="135" spans="2:8" x14ac:dyDescent="0.25">
      <c r="B135" s="17" t="s">
        <v>506</v>
      </c>
    </row>
    <row r="136" spans="2:8" x14ac:dyDescent="0.25">
      <c r="B136" s="11" t="s">
        <v>935</v>
      </c>
      <c r="C136" s="21">
        <v>7.49</v>
      </c>
      <c r="D136" s="11" t="s">
        <v>507</v>
      </c>
      <c r="E136" s="11" t="s">
        <v>936</v>
      </c>
      <c r="F136" s="13">
        <v>2500</v>
      </c>
      <c r="G136" s="13">
        <v>2495.92</v>
      </c>
      <c r="H136" s="13">
        <v>0.82</v>
      </c>
    </row>
    <row r="137" spans="2:8" x14ac:dyDescent="0.25">
      <c r="B137" s="11" t="s">
        <v>2953</v>
      </c>
      <c r="C137" s="21">
        <v>7.68</v>
      </c>
      <c r="D137" s="11" t="s">
        <v>937</v>
      </c>
      <c r="E137" s="11" t="s">
        <v>938</v>
      </c>
      <c r="F137" s="13">
        <v>2500</v>
      </c>
      <c r="G137" s="13">
        <v>2495.61</v>
      </c>
      <c r="H137" s="13">
        <v>0.82</v>
      </c>
    </row>
    <row r="138" spans="2:8" x14ac:dyDescent="0.25">
      <c r="B138" s="11" t="s">
        <v>1915</v>
      </c>
      <c r="C138" s="21">
        <v>8.25</v>
      </c>
      <c r="D138" s="11" t="s">
        <v>507</v>
      </c>
      <c r="E138" s="11" t="s">
        <v>939</v>
      </c>
      <c r="F138" s="13">
        <v>250</v>
      </c>
      <c r="G138" s="13">
        <v>2493.6999999999998</v>
      </c>
      <c r="H138" s="13">
        <v>0.82</v>
      </c>
    </row>
    <row r="139" spans="2:8" x14ac:dyDescent="0.25">
      <c r="B139" s="11" t="s">
        <v>940</v>
      </c>
      <c r="C139" s="21">
        <v>7.75</v>
      </c>
      <c r="D139" s="11" t="s">
        <v>507</v>
      </c>
      <c r="E139" s="11" t="s">
        <v>941</v>
      </c>
      <c r="F139" s="13">
        <v>250</v>
      </c>
      <c r="G139" s="13">
        <v>2485.75</v>
      </c>
      <c r="H139" s="13">
        <v>0.81</v>
      </c>
    </row>
    <row r="140" spans="2:8" x14ac:dyDescent="0.25">
      <c r="B140" s="11" t="s">
        <v>942</v>
      </c>
      <c r="C140" s="21">
        <v>8.31</v>
      </c>
      <c r="D140" s="11" t="s">
        <v>519</v>
      </c>
      <c r="E140" s="11" t="s">
        <v>943</v>
      </c>
      <c r="F140" s="13">
        <v>2500</v>
      </c>
      <c r="G140" s="13">
        <v>2429.25</v>
      </c>
      <c r="H140" s="13">
        <v>0.8</v>
      </c>
    </row>
    <row r="141" spans="2:8" x14ac:dyDescent="0.25">
      <c r="B141" s="11" t="s">
        <v>2743</v>
      </c>
      <c r="C141" s="21">
        <v>7.71</v>
      </c>
      <c r="D141" s="11" t="s">
        <v>507</v>
      </c>
      <c r="E141" s="11" t="s">
        <v>508</v>
      </c>
      <c r="F141" s="13">
        <v>500</v>
      </c>
      <c r="G141" s="13">
        <v>502.61</v>
      </c>
      <c r="H141" s="13">
        <v>0.16</v>
      </c>
    </row>
    <row r="142" spans="2:8" x14ac:dyDescent="0.25">
      <c r="B142" s="17" t="s">
        <v>523</v>
      </c>
      <c r="C142" s="25"/>
      <c r="D142" s="17"/>
      <c r="E142" s="17"/>
      <c r="F142" s="23"/>
      <c r="G142" s="23">
        <f>SUM(G135:G141)</f>
        <v>12902.84</v>
      </c>
      <c r="H142" s="23">
        <f>SUM(H135:H141)</f>
        <v>4.2300000000000004</v>
      </c>
    </row>
    <row r="143" spans="2:8" x14ac:dyDescent="0.25">
      <c r="B143" s="17" t="s">
        <v>944</v>
      </c>
    </row>
    <row r="144" spans="2:8" x14ac:dyDescent="0.25">
      <c r="B144" s="11" t="s">
        <v>1778</v>
      </c>
      <c r="C144" s="21">
        <v>7.53</v>
      </c>
      <c r="D144" s="11" t="s">
        <v>215</v>
      </c>
      <c r="E144" s="11" t="s">
        <v>945</v>
      </c>
      <c r="F144" s="13">
        <v>500</v>
      </c>
      <c r="G144" s="13">
        <v>2381.67</v>
      </c>
      <c r="H144" s="13">
        <v>0.78</v>
      </c>
    </row>
    <row r="145" spans="2:8" x14ac:dyDescent="0.25">
      <c r="B145" s="17" t="s">
        <v>223</v>
      </c>
      <c r="C145" s="25"/>
      <c r="D145" s="17"/>
      <c r="E145" s="17"/>
      <c r="F145" s="23"/>
      <c r="G145" s="23">
        <f>SUM(G143:G144)</f>
        <v>2381.67</v>
      </c>
      <c r="H145" s="23">
        <f>SUM(H143:H144)</f>
        <v>0.78</v>
      </c>
    </row>
    <row r="146" spans="2:8" x14ac:dyDescent="0.25">
      <c r="B146" s="17" t="s">
        <v>224</v>
      </c>
      <c r="C146" s="25"/>
      <c r="D146" s="17"/>
      <c r="E146" s="17"/>
      <c r="F146" s="23"/>
      <c r="G146" s="23">
        <v>41248.68</v>
      </c>
      <c r="H146" s="23">
        <v>13.52</v>
      </c>
    </row>
    <row r="147" spans="2:8" x14ac:dyDescent="0.25">
      <c r="B147" s="17" t="s">
        <v>153</v>
      </c>
      <c r="C147" s="25"/>
      <c r="D147" s="17"/>
      <c r="E147" s="17"/>
      <c r="F147" s="23"/>
      <c r="G147" s="23">
        <f>G146+G145+G142+G134+G114+G111+G97</f>
        <v>340867.60999999993</v>
      </c>
      <c r="H147" s="23">
        <f>H146+H145+H142+H134+H114+H111+H97</f>
        <v>111.73</v>
      </c>
    </row>
    <row r="148" spans="2:8" x14ac:dyDescent="0.25">
      <c r="B148" s="17" t="s">
        <v>154</v>
      </c>
      <c r="C148" s="25"/>
      <c r="D148" s="17"/>
      <c r="E148" s="17"/>
      <c r="F148" s="23"/>
      <c r="G148" s="23">
        <f>G149-G147</f>
        <v>-35790.636768999917</v>
      </c>
      <c r="H148" s="23">
        <f>H149-H147</f>
        <v>-11.730000000000004</v>
      </c>
    </row>
    <row r="149" spans="2:8" x14ac:dyDescent="0.25">
      <c r="B149" s="17" t="s">
        <v>155</v>
      </c>
      <c r="C149" s="25"/>
      <c r="D149" s="17"/>
      <c r="E149" s="17"/>
      <c r="F149" s="23"/>
      <c r="G149" s="23">
        <v>305076.97323100001</v>
      </c>
      <c r="H149" s="23">
        <v>100</v>
      </c>
    </row>
    <row r="150" spans="2:8" x14ac:dyDescent="0.25">
      <c r="B150" s="11" t="s">
        <v>156</v>
      </c>
    </row>
    <row r="151" spans="2:8" x14ac:dyDescent="0.25">
      <c r="B151" s="17" t="s">
        <v>157</v>
      </c>
    </row>
    <row r="152" spans="2:8" x14ac:dyDescent="0.25">
      <c r="B152" s="17" t="s">
        <v>158</v>
      </c>
      <c r="C152" s="21" t="s">
        <v>159</v>
      </c>
    </row>
    <row r="153" spans="2:8" x14ac:dyDescent="0.25">
      <c r="B153" s="17" t="s">
        <v>162</v>
      </c>
      <c r="C153" s="21" t="s">
        <v>161</v>
      </c>
    </row>
    <row r="154" spans="2:8" x14ac:dyDescent="0.25">
      <c r="B154" s="17" t="s">
        <v>163</v>
      </c>
      <c r="C154" s="21" t="s">
        <v>161</v>
      </c>
    </row>
    <row r="155" spans="2:8" x14ac:dyDescent="0.25">
      <c r="B155" s="17" t="s">
        <v>164</v>
      </c>
      <c r="C155" s="21" t="s">
        <v>165</v>
      </c>
    </row>
    <row r="156" spans="2:8" x14ac:dyDescent="0.25">
      <c r="B156" s="17" t="s">
        <v>946</v>
      </c>
      <c r="C156" s="25"/>
    </row>
    <row r="157" spans="2:8" x14ac:dyDescent="0.25">
      <c r="B157" s="17" t="s">
        <v>947</v>
      </c>
      <c r="C157" s="25"/>
    </row>
    <row r="158" spans="2:8" x14ac:dyDescent="0.25">
      <c r="B158" s="17" t="s">
        <v>948</v>
      </c>
      <c r="C158" s="25"/>
    </row>
    <row r="159" spans="2:8" x14ac:dyDescent="0.25">
      <c r="B159" s="17" t="s">
        <v>949</v>
      </c>
      <c r="C159" s="25"/>
    </row>
    <row r="160" spans="2:8" x14ac:dyDescent="0.25">
      <c r="B160" s="17" t="s">
        <v>950</v>
      </c>
      <c r="C160" s="25"/>
    </row>
    <row r="161" spans="2:3" x14ac:dyDescent="0.25">
      <c r="B161" s="17" t="s">
        <v>951</v>
      </c>
      <c r="C161" s="25"/>
    </row>
    <row r="162" spans="2:3" x14ac:dyDescent="0.25">
      <c r="B162" s="17" t="s">
        <v>952</v>
      </c>
      <c r="C162" s="25"/>
    </row>
    <row r="163" spans="2:3" x14ac:dyDescent="0.25">
      <c r="B163" s="17" t="s">
        <v>953</v>
      </c>
      <c r="C163" s="25"/>
    </row>
    <row r="164" spans="2:3" x14ac:dyDescent="0.25">
      <c r="B164" s="17" t="s">
        <v>1554</v>
      </c>
      <c r="C164" s="25"/>
    </row>
    <row r="165" spans="2:3" x14ac:dyDescent="0.25">
      <c r="B165" s="11" t="s">
        <v>170</v>
      </c>
    </row>
    <row r="166" spans="2:3" x14ac:dyDescent="0.25">
      <c r="B166" s="11" t="s">
        <v>228</v>
      </c>
    </row>
    <row r="167" spans="2:3" x14ac:dyDescent="0.25">
      <c r="B167" s="17" t="s">
        <v>1545</v>
      </c>
    </row>
    <row r="169" spans="2:3" x14ac:dyDescent="0.25">
      <c r="B169" s="8" t="s">
        <v>229</v>
      </c>
      <c r="C169" s="9"/>
    </row>
    <row r="170" spans="2:3" ht="30" x14ac:dyDescent="0.25">
      <c r="B170" s="8" t="s">
        <v>230</v>
      </c>
      <c r="C170" s="10" t="s">
        <v>231</v>
      </c>
    </row>
    <row r="171" spans="2:3" x14ac:dyDescent="0.25">
      <c r="B171" s="3" t="s">
        <v>232</v>
      </c>
      <c r="C171" s="149">
        <v>10524</v>
      </c>
    </row>
    <row r="172" spans="2:3" x14ac:dyDescent="0.25">
      <c r="B172" s="3" t="s">
        <v>233</v>
      </c>
      <c r="C172" s="149">
        <v>0</v>
      </c>
    </row>
    <row r="173" spans="2:3" x14ac:dyDescent="0.25">
      <c r="B173" s="3" t="s">
        <v>234</v>
      </c>
      <c r="C173" s="149">
        <v>6300</v>
      </c>
    </row>
    <row r="174" spans="2:3" x14ac:dyDescent="0.25">
      <c r="B174" s="3" t="s">
        <v>235</v>
      </c>
      <c r="C174" s="149">
        <v>0</v>
      </c>
    </row>
    <row r="175" spans="2:3" x14ac:dyDescent="0.25">
      <c r="B175" s="3" t="s">
        <v>236</v>
      </c>
      <c r="C175" s="149">
        <v>2706.4746797999996</v>
      </c>
    </row>
    <row r="176" spans="2:3" x14ac:dyDescent="0.25">
      <c r="B176" s="3" t="s">
        <v>237</v>
      </c>
      <c r="C176" s="149">
        <v>0</v>
      </c>
    </row>
    <row r="177" spans="2:8" x14ac:dyDescent="0.25">
      <c r="B177" s="8" t="s">
        <v>238</v>
      </c>
      <c r="C177" s="143">
        <v>19530.474679799998</v>
      </c>
    </row>
    <row r="179" spans="2:8" s="46" customFormat="1" x14ac:dyDescent="0.25">
      <c r="B179" s="206" t="s">
        <v>1724</v>
      </c>
      <c r="C179" s="206"/>
      <c r="D179" s="206"/>
      <c r="E179" s="206"/>
      <c r="F179" s="206"/>
      <c r="G179" s="47"/>
      <c r="H179" s="47"/>
    </row>
    <row r="180" spans="2:8" s="46" customFormat="1" x14ac:dyDescent="0.25">
      <c r="B180" s="206"/>
      <c r="C180" s="206"/>
      <c r="D180" s="206"/>
      <c r="E180" s="206"/>
      <c r="F180" s="206"/>
      <c r="G180" s="47"/>
      <c r="H180" s="47"/>
    </row>
    <row r="181" spans="2:8" s="46" customFormat="1" x14ac:dyDescent="0.25">
      <c r="B181" s="206"/>
      <c r="C181" s="206"/>
      <c r="D181" s="206"/>
      <c r="E181" s="206"/>
      <c r="F181" s="206"/>
      <c r="G181" s="47"/>
      <c r="H181" s="47"/>
    </row>
    <row r="182" spans="2:8" s="46" customFormat="1" x14ac:dyDescent="0.25">
      <c r="B182" s="206"/>
      <c r="C182" s="206"/>
      <c r="D182" s="206"/>
      <c r="E182" s="206"/>
      <c r="F182" s="206"/>
      <c r="G182" s="47"/>
      <c r="H182" s="47"/>
    </row>
    <row r="183" spans="2:8" s="46" customFormat="1" x14ac:dyDescent="0.25">
      <c r="B183" s="206"/>
      <c r="C183" s="206"/>
      <c r="D183" s="206"/>
      <c r="E183" s="206"/>
      <c r="F183" s="206"/>
      <c r="G183" s="47"/>
      <c r="H183" s="47"/>
    </row>
    <row r="185" spans="2:8" x14ac:dyDescent="0.25">
      <c r="B185" s="3" t="s">
        <v>171</v>
      </c>
      <c r="C185" s="4"/>
      <c r="D185" s="3"/>
    </row>
    <row r="186" spans="2:8" ht="30" x14ac:dyDescent="0.25">
      <c r="B186" s="6" t="s">
        <v>172</v>
      </c>
      <c r="C186" s="5" t="s">
        <v>173</v>
      </c>
      <c r="D186" s="6" t="s">
        <v>174</v>
      </c>
    </row>
    <row r="187" spans="2:8" x14ac:dyDescent="0.25">
      <c r="B187" s="3" t="s">
        <v>161</v>
      </c>
      <c r="C187" s="4" t="s">
        <v>161</v>
      </c>
      <c r="D187" s="3" t="s">
        <v>161</v>
      </c>
    </row>
    <row r="189" spans="2:8" x14ac:dyDescent="0.25">
      <c r="B189" s="17" t="s">
        <v>175</v>
      </c>
      <c r="C189" s="150">
        <v>45473</v>
      </c>
    </row>
    <row r="190" spans="2:8" x14ac:dyDescent="0.25">
      <c r="B190" s="8" t="s">
        <v>176</v>
      </c>
      <c r="C190" s="9" t="s">
        <v>177</v>
      </c>
      <c r="D190" s="8" t="s">
        <v>178</v>
      </c>
      <c r="E190" s="27" t="s">
        <v>179</v>
      </c>
      <c r="F190" s="151" t="s">
        <v>180</v>
      </c>
      <c r="G190" s="23"/>
    </row>
    <row r="191" spans="2:8" x14ac:dyDescent="0.25">
      <c r="B191" s="3" t="s">
        <v>2954</v>
      </c>
      <c r="C191" s="4">
        <v>-32400</v>
      </c>
      <c r="D191" s="3">
        <v>1468.42</v>
      </c>
      <c r="E191" s="26">
        <v>1488.2</v>
      </c>
      <c r="F191" s="32">
        <f>C177</f>
        <v>19530.474679799998</v>
      </c>
    </row>
    <row r="192" spans="2:8" x14ac:dyDescent="0.25">
      <c r="B192" s="3" t="s">
        <v>2955</v>
      </c>
      <c r="C192" s="4">
        <v>-288125</v>
      </c>
      <c r="D192" s="3">
        <v>1238.17</v>
      </c>
      <c r="E192" s="26">
        <v>1272.3499999999999</v>
      </c>
      <c r="F192" s="152"/>
    </row>
    <row r="193" spans="2:6" x14ac:dyDescent="0.25">
      <c r="B193" s="3" t="s">
        <v>2956</v>
      </c>
      <c r="C193" s="4">
        <v>-19250</v>
      </c>
      <c r="D193" s="3">
        <v>7135.98</v>
      </c>
      <c r="E193" s="26">
        <v>7163.8</v>
      </c>
      <c r="F193" s="152"/>
    </row>
    <row r="194" spans="2:6" x14ac:dyDescent="0.25">
      <c r="B194" s="3" t="s">
        <v>2957</v>
      </c>
      <c r="C194" s="4">
        <v>-31400</v>
      </c>
      <c r="D194" s="3">
        <v>4550.67</v>
      </c>
      <c r="E194" s="26">
        <v>4622.75</v>
      </c>
      <c r="F194" s="152"/>
    </row>
    <row r="195" spans="2:6" x14ac:dyDescent="0.25">
      <c r="B195" s="3" t="s">
        <v>2958</v>
      </c>
      <c r="C195" s="4">
        <v>-313500</v>
      </c>
      <c r="D195" s="3">
        <v>844.95</v>
      </c>
      <c r="E195" s="26">
        <v>828.05</v>
      </c>
      <c r="F195" s="152"/>
    </row>
    <row r="196" spans="2:6" x14ac:dyDescent="0.25">
      <c r="B196" s="3" t="s">
        <v>2959</v>
      </c>
      <c r="C196" s="4">
        <v>-216700</v>
      </c>
      <c r="D196" s="3">
        <v>1681.8</v>
      </c>
      <c r="E196" s="26">
        <v>1694.6</v>
      </c>
      <c r="F196" s="152"/>
    </row>
    <row r="197" spans="2:6" x14ac:dyDescent="0.25">
      <c r="B197" s="3" t="s">
        <v>2960</v>
      </c>
      <c r="C197" s="4">
        <v>-494200</v>
      </c>
      <c r="D197" s="3">
        <v>689.28</v>
      </c>
      <c r="E197" s="26">
        <v>696.25</v>
      </c>
      <c r="F197" s="152"/>
    </row>
    <row r="198" spans="2:6" x14ac:dyDescent="0.25">
      <c r="B198" s="3" t="s">
        <v>2961</v>
      </c>
      <c r="C198" s="4">
        <v>-277200</v>
      </c>
      <c r="D198" s="3">
        <v>1169.8900000000001</v>
      </c>
      <c r="E198" s="26">
        <v>1206.6500000000001</v>
      </c>
      <c r="F198" s="152"/>
    </row>
    <row r="199" spans="2:6" x14ac:dyDescent="0.25">
      <c r="B199" s="3" t="s">
        <v>2962</v>
      </c>
      <c r="C199" s="4">
        <v>-44800</v>
      </c>
      <c r="D199" s="3">
        <v>1528.5</v>
      </c>
      <c r="E199" s="26">
        <v>1573</v>
      </c>
      <c r="F199" s="152"/>
    </row>
    <row r="200" spans="2:6" x14ac:dyDescent="0.25">
      <c r="B200" s="3" t="s">
        <v>2963</v>
      </c>
      <c r="C200" s="4">
        <v>-100800</v>
      </c>
      <c r="D200" s="3">
        <v>3558.89</v>
      </c>
      <c r="E200" s="26">
        <v>3573.15</v>
      </c>
      <c r="F200" s="152"/>
    </row>
    <row r="201" spans="2:6" x14ac:dyDescent="0.25">
      <c r="B201" s="3" t="s">
        <v>2964</v>
      </c>
      <c r="C201" s="4">
        <v>-7500</v>
      </c>
      <c r="D201" s="3">
        <v>12277.92</v>
      </c>
      <c r="E201" s="26">
        <v>12116.15</v>
      </c>
      <c r="F201" s="152"/>
    </row>
    <row r="202" spans="2:6" x14ac:dyDescent="0.25">
      <c r="B202" s="3" t="s">
        <v>2965</v>
      </c>
      <c r="C202" s="4">
        <v>-150000</v>
      </c>
      <c r="D202" s="3">
        <v>362.52</v>
      </c>
      <c r="E202" s="26">
        <v>381</v>
      </c>
      <c r="F202" s="152"/>
    </row>
    <row r="203" spans="2:6" x14ac:dyDescent="0.25">
      <c r="B203" s="3" t="s">
        <v>2966</v>
      </c>
      <c r="C203" s="4">
        <v>-133875</v>
      </c>
      <c r="D203" s="3">
        <v>1461.79</v>
      </c>
      <c r="E203" s="26">
        <v>1498.3</v>
      </c>
      <c r="F203" s="152"/>
    </row>
    <row r="204" spans="2:6" x14ac:dyDescent="0.25">
      <c r="B204" s="3" t="s">
        <v>955</v>
      </c>
      <c r="C204" s="4">
        <v>-274500</v>
      </c>
      <c r="D204" s="3">
        <v>838.55</v>
      </c>
      <c r="E204" s="26">
        <v>854.85</v>
      </c>
      <c r="F204" s="152"/>
    </row>
    <row r="205" spans="2:6" x14ac:dyDescent="0.25">
      <c r="B205" s="3" t="s">
        <v>2967</v>
      </c>
      <c r="C205" s="4">
        <v>-30625</v>
      </c>
      <c r="D205" s="3">
        <v>3829.36</v>
      </c>
      <c r="E205" s="26">
        <v>3921.8</v>
      </c>
      <c r="F205" s="152"/>
    </row>
    <row r="206" spans="2:6" x14ac:dyDescent="0.25">
      <c r="B206" s="3" t="s">
        <v>2968</v>
      </c>
      <c r="C206" s="4">
        <v>-4800</v>
      </c>
      <c r="D206" s="3">
        <v>1404.7</v>
      </c>
      <c r="E206" s="26">
        <v>1439.6</v>
      </c>
      <c r="F206" s="152"/>
    </row>
    <row r="207" spans="2:6" x14ac:dyDescent="0.25">
      <c r="B207" s="3" t="s">
        <v>2969</v>
      </c>
      <c r="C207" s="4">
        <v>-39550</v>
      </c>
      <c r="D207" s="3">
        <v>3426.99</v>
      </c>
      <c r="E207" s="26">
        <v>3426.65</v>
      </c>
      <c r="F207" s="28"/>
    </row>
    <row r="210" spans="2:4" x14ac:dyDescent="0.25">
      <c r="B210" s="17" t="s">
        <v>181</v>
      </c>
    </row>
    <row r="211" spans="2:4" x14ac:dyDescent="0.25">
      <c r="B211" s="17"/>
    </row>
    <row r="212" spans="2:4" x14ac:dyDescent="0.25">
      <c r="B212" s="17" t="s">
        <v>182</v>
      </c>
    </row>
    <row r="213" spans="2:4" x14ac:dyDescent="0.25">
      <c r="B213" s="27" t="s">
        <v>183</v>
      </c>
      <c r="C213" s="9" t="s">
        <v>184</v>
      </c>
      <c r="D213" s="17"/>
    </row>
    <row r="214" spans="2:4" x14ac:dyDescent="0.25">
      <c r="B214" s="26" t="s">
        <v>2970</v>
      </c>
      <c r="C214" s="4">
        <v>268</v>
      </c>
    </row>
    <row r="215" spans="2:4" x14ac:dyDescent="0.25">
      <c r="B215" s="26" t="s">
        <v>2971</v>
      </c>
      <c r="C215" s="4">
        <v>111</v>
      </c>
    </row>
    <row r="216" spans="2:4" x14ac:dyDescent="0.25">
      <c r="B216" s="26" t="s">
        <v>2972</v>
      </c>
      <c r="C216" s="4">
        <v>114</v>
      </c>
    </row>
    <row r="217" spans="2:4" x14ac:dyDescent="0.25">
      <c r="B217" s="26" t="s">
        <v>2973</v>
      </c>
      <c r="C217" s="4">
        <v>493</v>
      </c>
    </row>
    <row r="218" spans="2:4" x14ac:dyDescent="0.25">
      <c r="B218" s="26" t="s">
        <v>2974</v>
      </c>
      <c r="C218" s="4">
        <v>154</v>
      </c>
    </row>
    <row r="219" spans="2:4" x14ac:dyDescent="0.25">
      <c r="B219" s="26" t="s">
        <v>2975</v>
      </c>
      <c r="C219" s="4">
        <v>157</v>
      </c>
    </row>
    <row r="220" spans="2:4" x14ac:dyDescent="0.25">
      <c r="B220" s="26" t="s">
        <v>2976</v>
      </c>
      <c r="C220" s="4">
        <v>381</v>
      </c>
    </row>
    <row r="221" spans="2:4" x14ac:dyDescent="0.25">
      <c r="B221" s="26" t="s">
        <v>2977</v>
      </c>
      <c r="C221" s="4">
        <v>394</v>
      </c>
    </row>
    <row r="222" spans="2:4" x14ac:dyDescent="0.25">
      <c r="B222" s="26" t="s">
        <v>2978</v>
      </c>
      <c r="C222" s="4">
        <v>351</v>
      </c>
    </row>
    <row r="223" spans="2:4" x14ac:dyDescent="0.25">
      <c r="B223" s="26" t="s">
        <v>2979</v>
      </c>
      <c r="C223" s="4">
        <v>268</v>
      </c>
    </row>
    <row r="224" spans="2:4" x14ac:dyDescent="0.25">
      <c r="B224" s="26" t="s">
        <v>2980</v>
      </c>
      <c r="C224" s="4">
        <v>396</v>
      </c>
    </row>
    <row r="225" spans="2:3" x14ac:dyDescent="0.25">
      <c r="B225" s="26" t="s">
        <v>2981</v>
      </c>
      <c r="C225" s="4">
        <v>73</v>
      </c>
    </row>
    <row r="226" spans="2:3" x14ac:dyDescent="0.25">
      <c r="B226" s="26" t="s">
        <v>2982</v>
      </c>
      <c r="C226" s="4">
        <v>112</v>
      </c>
    </row>
    <row r="227" spans="2:3" x14ac:dyDescent="0.25">
      <c r="B227" s="26" t="s">
        <v>2983</v>
      </c>
      <c r="C227" s="4">
        <v>742</v>
      </c>
    </row>
    <row r="228" spans="2:3" x14ac:dyDescent="0.25">
      <c r="B228" s="26" t="s">
        <v>2984</v>
      </c>
      <c r="C228" s="4">
        <v>150</v>
      </c>
    </row>
    <row r="229" spans="2:3" x14ac:dyDescent="0.25">
      <c r="B229" s="26" t="s">
        <v>2985</v>
      </c>
      <c r="C229" s="4">
        <v>100</v>
      </c>
    </row>
    <row r="230" spans="2:3" x14ac:dyDescent="0.25">
      <c r="B230" s="26" t="s">
        <v>2986</v>
      </c>
      <c r="C230" s="4">
        <v>111</v>
      </c>
    </row>
    <row r="231" spans="2:3" x14ac:dyDescent="0.25">
      <c r="B231" s="26" t="s">
        <v>2987</v>
      </c>
      <c r="C231" s="4">
        <v>357</v>
      </c>
    </row>
    <row r="232" spans="2:3" x14ac:dyDescent="0.25">
      <c r="B232" s="26" t="s">
        <v>956</v>
      </c>
      <c r="C232" s="4">
        <v>647</v>
      </c>
    </row>
    <row r="233" spans="2:3" x14ac:dyDescent="0.25">
      <c r="B233" s="26" t="s">
        <v>2988</v>
      </c>
      <c r="C233" s="4">
        <v>175</v>
      </c>
    </row>
    <row r="234" spans="2:3" x14ac:dyDescent="0.25">
      <c r="B234" s="26" t="s">
        <v>2989</v>
      </c>
      <c r="C234" s="4">
        <v>8</v>
      </c>
    </row>
    <row r="235" spans="2:3" x14ac:dyDescent="0.25">
      <c r="B235" s="26" t="s">
        <v>2990</v>
      </c>
      <c r="C235" s="4">
        <v>226</v>
      </c>
    </row>
    <row r="236" spans="2:3" x14ac:dyDescent="0.25">
      <c r="B236" s="26" t="s">
        <v>2991</v>
      </c>
      <c r="C236" s="4">
        <v>6</v>
      </c>
    </row>
    <row r="238" spans="2:3" x14ac:dyDescent="0.25">
      <c r="B238" s="27" t="s">
        <v>185</v>
      </c>
      <c r="C238" s="9" t="s">
        <v>184</v>
      </c>
    </row>
    <row r="239" spans="2:3" x14ac:dyDescent="0.25">
      <c r="B239" s="26" t="s">
        <v>2970</v>
      </c>
      <c r="C239" s="4">
        <v>268</v>
      </c>
    </row>
    <row r="240" spans="2:3" x14ac:dyDescent="0.25">
      <c r="B240" s="26" t="s">
        <v>2971</v>
      </c>
      <c r="C240" s="4">
        <v>111</v>
      </c>
    </row>
    <row r="241" spans="2:3" x14ac:dyDescent="0.25">
      <c r="B241" s="26" t="s">
        <v>2972</v>
      </c>
      <c r="C241" s="4">
        <v>114</v>
      </c>
    </row>
    <row r="242" spans="2:3" x14ac:dyDescent="0.25">
      <c r="B242" s="26" t="s">
        <v>2973</v>
      </c>
      <c r="C242" s="4">
        <v>493</v>
      </c>
    </row>
    <row r="243" spans="2:3" x14ac:dyDescent="0.25">
      <c r="B243" s="26" t="s">
        <v>2974</v>
      </c>
      <c r="C243" s="4">
        <v>154</v>
      </c>
    </row>
    <row r="244" spans="2:3" x14ac:dyDescent="0.25">
      <c r="B244" s="26" t="s">
        <v>2975</v>
      </c>
      <c r="C244" s="4">
        <v>157</v>
      </c>
    </row>
    <row r="245" spans="2:3" x14ac:dyDescent="0.25">
      <c r="B245" s="26" t="s">
        <v>2976</v>
      </c>
      <c r="C245" s="4">
        <v>381</v>
      </c>
    </row>
    <row r="246" spans="2:3" x14ac:dyDescent="0.25">
      <c r="B246" s="26" t="s">
        <v>2977</v>
      </c>
      <c r="C246" s="4">
        <v>394</v>
      </c>
    </row>
    <row r="247" spans="2:3" x14ac:dyDescent="0.25">
      <c r="B247" s="26" t="s">
        <v>2978</v>
      </c>
      <c r="C247" s="4">
        <v>351</v>
      </c>
    </row>
    <row r="248" spans="2:3" x14ac:dyDescent="0.25">
      <c r="B248" s="26" t="s">
        <v>2979</v>
      </c>
      <c r="C248" s="4">
        <v>268</v>
      </c>
    </row>
    <row r="249" spans="2:3" x14ac:dyDescent="0.25">
      <c r="B249" s="26" t="s">
        <v>2980</v>
      </c>
      <c r="C249" s="4">
        <v>396</v>
      </c>
    </row>
    <row r="250" spans="2:3" x14ac:dyDescent="0.25">
      <c r="B250" s="26" t="s">
        <v>2981</v>
      </c>
      <c r="C250" s="4">
        <v>73</v>
      </c>
    </row>
    <row r="251" spans="2:3" x14ac:dyDescent="0.25">
      <c r="B251" s="26" t="s">
        <v>2982</v>
      </c>
      <c r="C251" s="4">
        <v>112</v>
      </c>
    </row>
    <row r="252" spans="2:3" x14ac:dyDescent="0.25">
      <c r="B252" s="26" t="s">
        <v>2983</v>
      </c>
      <c r="C252" s="4">
        <v>742</v>
      </c>
    </row>
    <row r="253" spans="2:3" x14ac:dyDescent="0.25">
      <c r="B253" s="26" t="s">
        <v>2984</v>
      </c>
      <c r="C253" s="4">
        <v>150</v>
      </c>
    </row>
    <row r="254" spans="2:3" x14ac:dyDescent="0.25">
      <c r="B254" s="26" t="s">
        <v>2985</v>
      </c>
      <c r="C254" s="4">
        <v>100</v>
      </c>
    </row>
    <row r="255" spans="2:3" x14ac:dyDescent="0.25">
      <c r="B255" s="26" t="s">
        <v>2986</v>
      </c>
      <c r="C255" s="4">
        <v>111</v>
      </c>
    </row>
    <row r="256" spans="2:3" x14ac:dyDescent="0.25">
      <c r="B256" s="26" t="s">
        <v>2987</v>
      </c>
      <c r="C256" s="4">
        <v>357</v>
      </c>
    </row>
    <row r="257" spans="2:3" x14ac:dyDescent="0.25">
      <c r="B257" s="26" t="s">
        <v>956</v>
      </c>
      <c r="C257" s="4">
        <v>647</v>
      </c>
    </row>
    <row r="258" spans="2:3" x14ac:dyDescent="0.25">
      <c r="B258" s="26" t="s">
        <v>2988</v>
      </c>
      <c r="C258" s="4">
        <v>175</v>
      </c>
    </row>
    <row r="259" spans="2:3" x14ac:dyDescent="0.25">
      <c r="B259" s="26" t="s">
        <v>2989</v>
      </c>
      <c r="C259" s="4">
        <v>8</v>
      </c>
    </row>
    <row r="260" spans="2:3" x14ac:dyDescent="0.25">
      <c r="B260" s="26" t="s">
        <v>2990</v>
      </c>
      <c r="C260" s="4">
        <v>226</v>
      </c>
    </row>
    <row r="261" spans="2:3" x14ac:dyDescent="0.25">
      <c r="B261" s="26" t="s">
        <v>2991</v>
      </c>
      <c r="C261" s="4">
        <v>6</v>
      </c>
    </row>
    <row r="264" spans="2:3" x14ac:dyDescent="0.25">
      <c r="B264" s="27" t="s">
        <v>875</v>
      </c>
      <c r="C264" s="9" t="s">
        <v>187</v>
      </c>
    </row>
    <row r="265" spans="2:3" x14ac:dyDescent="0.25">
      <c r="B265" s="26" t="s">
        <v>2970</v>
      </c>
      <c r="C265" s="4">
        <v>196850009.28</v>
      </c>
    </row>
    <row r="266" spans="2:3" x14ac:dyDescent="0.25">
      <c r="B266" s="26" t="s">
        <v>2971</v>
      </c>
      <c r="C266" s="4">
        <v>80912736.829999998</v>
      </c>
    </row>
    <row r="267" spans="2:3" x14ac:dyDescent="0.25">
      <c r="B267" s="26" t="s">
        <v>2972</v>
      </c>
      <c r="C267" s="4">
        <v>66183180.119999997</v>
      </c>
    </row>
    <row r="268" spans="2:3" x14ac:dyDescent="0.25">
      <c r="B268" s="26" t="s">
        <v>2973</v>
      </c>
      <c r="C268" s="4">
        <v>378307692.06</v>
      </c>
    </row>
    <row r="269" spans="2:3" x14ac:dyDescent="0.25">
      <c r="B269" s="26" t="s">
        <v>2974</v>
      </c>
      <c r="C269" s="4">
        <v>136477693.28</v>
      </c>
    </row>
    <row r="270" spans="2:3" x14ac:dyDescent="0.25">
      <c r="B270" s="26" t="s">
        <v>2975</v>
      </c>
      <c r="C270" s="4">
        <v>141977511.52000001</v>
      </c>
    </row>
    <row r="271" spans="2:3" x14ac:dyDescent="0.25">
      <c r="B271" s="26" t="s">
        <v>2976</v>
      </c>
      <c r="C271" s="4">
        <v>263885026.34999999</v>
      </c>
    </row>
    <row r="272" spans="2:3" x14ac:dyDescent="0.25">
      <c r="B272" s="26" t="s">
        <v>2977</v>
      </c>
      <c r="C272" s="4">
        <v>361997350</v>
      </c>
    </row>
    <row r="273" spans="2:3" x14ac:dyDescent="0.25">
      <c r="B273" s="26" t="s">
        <v>2978</v>
      </c>
      <c r="C273" s="4">
        <v>336018550</v>
      </c>
    </row>
    <row r="274" spans="2:3" x14ac:dyDescent="0.25">
      <c r="B274" s="26" t="s">
        <v>2979</v>
      </c>
      <c r="C274" s="4">
        <v>196841478.84</v>
      </c>
    </row>
    <row r="275" spans="2:3" x14ac:dyDescent="0.25">
      <c r="B275" s="26" t="s">
        <v>2980</v>
      </c>
      <c r="C275" s="4">
        <v>323460438.83999997</v>
      </c>
    </row>
    <row r="276" spans="2:3" x14ac:dyDescent="0.25">
      <c r="B276" s="26" t="s">
        <v>2981</v>
      </c>
      <c r="C276" s="4">
        <v>56487575.200000003</v>
      </c>
    </row>
    <row r="277" spans="2:3" x14ac:dyDescent="0.25">
      <c r="B277" s="26" t="s">
        <v>2982</v>
      </c>
      <c r="C277" s="4">
        <v>68052759.040000007</v>
      </c>
    </row>
    <row r="278" spans="2:3" x14ac:dyDescent="0.25">
      <c r="B278" s="26" t="s">
        <v>2983</v>
      </c>
      <c r="C278" s="4">
        <v>395049866.04000002</v>
      </c>
    </row>
    <row r="279" spans="2:3" x14ac:dyDescent="0.25">
      <c r="B279" s="26" t="s">
        <v>2984</v>
      </c>
      <c r="C279" s="4">
        <v>91506009.75</v>
      </c>
    </row>
    <row r="280" spans="2:3" x14ac:dyDescent="0.25">
      <c r="B280" s="26" t="s">
        <v>2985</v>
      </c>
      <c r="C280" s="4">
        <v>54017775</v>
      </c>
    </row>
    <row r="281" spans="2:3" x14ac:dyDescent="0.25">
      <c r="B281" s="26" t="s">
        <v>2986</v>
      </c>
      <c r="C281" s="4">
        <v>80070449.400000006</v>
      </c>
    </row>
    <row r="282" spans="2:3" x14ac:dyDescent="0.25">
      <c r="B282" s="26" t="s">
        <v>2987</v>
      </c>
      <c r="C282" s="4">
        <v>194385469.16</v>
      </c>
    </row>
    <row r="283" spans="2:3" x14ac:dyDescent="0.25">
      <c r="B283" s="26" t="s">
        <v>956</v>
      </c>
      <c r="C283" s="4">
        <v>407252304.30000001</v>
      </c>
    </row>
    <row r="284" spans="2:3" x14ac:dyDescent="0.25">
      <c r="B284" s="26" t="s">
        <v>2988</v>
      </c>
      <c r="C284" s="4">
        <v>116824443.31</v>
      </c>
    </row>
    <row r="285" spans="2:3" x14ac:dyDescent="0.25">
      <c r="B285" s="26" t="s">
        <v>2989</v>
      </c>
      <c r="C285" s="4">
        <v>6699120</v>
      </c>
    </row>
    <row r="286" spans="2:3" x14ac:dyDescent="0.25">
      <c r="B286" s="26" t="s">
        <v>2990</v>
      </c>
      <c r="C286" s="4">
        <v>134703396.41999999</v>
      </c>
    </row>
    <row r="287" spans="2:3" x14ac:dyDescent="0.25">
      <c r="B287" s="26" t="s">
        <v>2991</v>
      </c>
      <c r="C287" s="4">
        <v>6266955</v>
      </c>
    </row>
    <row r="288" spans="2:3" x14ac:dyDescent="0.25">
      <c r="C288" s="9">
        <f>SUM(C264:C287)</f>
        <v>4094227789.7399998</v>
      </c>
    </row>
    <row r="290" spans="2:3" x14ac:dyDescent="0.25">
      <c r="B290" s="27" t="s">
        <v>186</v>
      </c>
      <c r="C290" s="9" t="s">
        <v>187</v>
      </c>
    </row>
    <row r="291" spans="2:3" x14ac:dyDescent="0.25">
      <c r="B291" s="26" t="s">
        <v>2970</v>
      </c>
      <c r="C291" s="4">
        <v>198143178.96000001</v>
      </c>
    </row>
    <row r="292" spans="2:3" x14ac:dyDescent="0.25">
      <c r="B292" s="26" t="s">
        <v>2971</v>
      </c>
      <c r="C292" s="4">
        <v>80563011.900000006</v>
      </c>
    </row>
    <row r="293" spans="2:3" x14ac:dyDescent="0.25">
      <c r="B293" s="26" t="s">
        <v>2972</v>
      </c>
      <c r="C293" s="4">
        <v>65630798.560000002</v>
      </c>
    </row>
    <row r="294" spans="2:3" x14ac:dyDescent="0.25">
      <c r="B294" s="26" t="s">
        <v>2973</v>
      </c>
      <c r="C294" s="4">
        <v>368114900.94</v>
      </c>
    </row>
    <row r="295" spans="2:3" x14ac:dyDescent="0.25">
      <c r="B295" s="26" t="s">
        <v>2974</v>
      </c>
      <c r="C295" s="4">
        <v>129481556.95</v>
      </c>
    </row>
    <row r="296" spans="2:3" x14ac:dyDescent="0.25">
      <c r="B296" s="26" t="s">
        <v>2975</v>
      </c>
      <c r="C296" s="4">
        <v>135579221.44</v>
      </c>
    </row>
    <row r="297" spans="2:3" x14ac:dyDescent="0.25">
      <c r="B297" s="26" t="s">
        <v>2976</v>
      </c>
      <c r="C297" s="4">
        <v>261861894.37</v>
      </c>
    </row>
    <row r="298" spans="2:3" x14ac:dyDescent="0.25">
      <c r="B298" s="26" t="s">
        <v>2977</v>
      </c>
      <c r="C298" s="4">
        <v>336437866.70999998</v>
      </c>
    </row>
    <row r="299" spans="2:3" x14ac:dyDescent="0.25">
      <c r="B299" s="26" t="s">
        <v>2978</v>
      </c>
      <c r="C299" s="4">
        <v>336915191.33999997</v>
      </c>
    </row>
    <row r="300" spans="2:3" x14ac:dyDescent="0.25">
      <c r="B300" s="26" t="s">
        <v>2979</v>
      </c>
      <c r="C300" s="4">
        <v>192063914.19</v>
      </c>
    </row>
    <row r="301" spans="2:3" x14ac:dyDescent="0.25">
      <c r="B301" s="26" t="s">
        <v>2980</v>
      </c>
      <c r="C301" s="4">
        <v>315949205.88</v>
      </c>
    </row>
    <row r="302" spans="2:3" x14ac:dyDescent="0.25">
      <c r="B302" s="26" t="s">
        <v>2981</v>
      </c>
      <c r="C302" s="4">
        <v>53893476.399999999</v>
      </c>
    </row>
    <row r="303" spans="2:3" x14ac:dyDescent="0.25">
      <c r="B303" s="26" t="s">
        <v>2982</v>
      </c>
      <c r="C303" s="4">
        <v>63219020.479999997</v>
      </c>
    </row>
    <row r="304" spans="2:3" x14ac:dyDescent="0.25">
      <c r="B304" s="26" t="s">
        <v>2983</v>
      </c>
      <c r="C304" s="4">
        <v>404018071.41000003</v>
      </c>
    </row>
    <row r="305" spans="2:8" x14ac:dyDescent="0.25">
      <c r="B305" s="26" t="s">
        <v>2984</v>
      </c>
      <c r="C305" s="4">
        <v>97792247.25</v>
      </c>
    </row>
    <row r="306" spans="2:8" x14ac:dyDescent="0.25">
      <c r="B306" s="26" t="s">
        <v>2985</v>
      </c>
      <c r="C306" s="4">
        <v>52607025</v>
      </c>
    </row>
    <row r="307" spans="2:8" x14ac:dyDescent="0.25">
      <c r="B307" s="26" t="s">
        <v>2986</v>
      </c>
      <c r="C307" s="4">
        <v>82042161.829999998</v>
      </c>
    </row>
    <row r="308" spans="2:8" x14ac:dyDescent="0.25">
      <c r="B308" s="26" t="s">
        <v>2987</v>
      </c>
      <c r="C308" s="4">
        <v>193700191.91999999</v>
      </c>
    </row>
    <row r="309" spans="2:8" x14ac:dyDescent="0.25">
      <c r="B309" s="26" t="s">
        <v>956</v>
      </c>
      <c r="C309" s="4">
        <v>397585639.27999997</v>
      </c>
    </row>
    <row r="310" spans="2:8" x14ac:dyDescent="0.25">
      <c r="B310" s="26" t="s">
        <v>2988</v>
      </c>
      <c r="C310" s="4">
        <v>119001339.73</v>
      </c>
    </row>
    <row r="311" spans="2:8" x14ac:dyDescent="0.25">
      <c r="B311" s="26" t="s">
        <v>2989</v>
      </c>
      <c r="C311" s="4">
        <v>6111300</v>
      </c>
    </row>
    <row r="312" spans="2:8" x14ac:dyDescent="0.25">
      <c r="B312" s="26" t="s">
        <v>2990</v>
      </c>
      <c r="C312" s="4">
        <v>134636627.46000001</v>
      </c>
    </row>
    <row r="313" spans="2:8" x14ac:dyDescent="0.25">
      <c r="B313" s="26" t="s">
        <v>2991</v>
      </c>
      <c r="C313" s="4">
        <v>5830195.0199999996</v>
      </c>
    </row>
    <row r="314" spans="2:8" x14ac:dyDescent="0.25">
      <c r="C314" s="9">
        <f>SUM(C290:C313)</f>
        <v>4031178037.0199995</v>
      </c>
    </row>
    <row r="317" spans="2:8" x14ac:dyDescent="0.25">
      <c r="B317" s="8" t="s">
        <v>188</v>
      </c>
      <c r="C317" s="9">
        <f xml:space="preserve"> C314-C288</f>
        <v>-63049752.720000267</v>
      </c>
    </row>
    <row r="319" spans="2:8" x14ac:dyDescent="0.25">
      <c r="B319" s="111" t="s">
        <v>3505</v>
      </c>
      <c r="C319" s="33">
        <v>45443</v>
      </c>
      <c r="D319" s="106"/>
      <c r="E319" s="106"/>
      <c r="F319" s="112"/>
    </row>
    <row r="320" spans="2:8" x14ac:dyDescent="0.25">
      <c r="B320" s="39" t="s">
        <v>176</v>
      </c>
      <c r="C320" s="113" t="s">
        <v>3506</v>
      </c>
      <c r="D320" s="114" t="s">
        <v>178</v>
      </c>
      <c r="E320" s="113" t="s">
        <v>3507</v>
      </c>
      <c r="F320" s="39" t="s">
        <v>180</v>
      </c>
      <c r="G320" s="11"/>
      <c r="H320" s="11"/>
    </row>
    <row r="321" spans="2:8" x14ac:dyDescent="0.25">
      <c r="B321" s="3" t="s">
        <v>3515</v>
      </c>
      <c r="C321" s="115">
        <v>-62</v>
      </c>
      <c r="D321" s="116">
        <v>71214.144100000005</v>
      </c>
      <c r="E321" s="116">
        <v>71582</v>
      </c>
      <c r="F321" s="203" t="s">
        <v>3508</v>
      </c>
      <c r="G321" s="21"/>
      <c r="H321" s="11"/>
    </row>
    <row r="322" spans="2:8" x14ac:dyDescent="0.25">
      <c r="B322" s="3" t="s">
        <v>3526</v>
      </c>
      <c r="C322" s="115">
        <v>62</v>
      </c>
      <c r="D322" s="116">
        <v>72329.877600000007</v>
      </c>
      <c r="E322" s="116">
        <v>71899</v>
      </c>
      <c r="F322" s="204"/>
      <c r="G322" s="11"/>
      <c r="H322" s="11"/>
    </row>
    <row r="323" spans="2:8" x14ac:dyDescent="0.25">
      <c r="B323" s="3" t="s">
        <v>3510</v>
      </c>
      <c r="C323" s="115">
        <v>298</v>
      </c>
      <c r="D323" s="116">
        <v>89630.694099999993</v>
      </c>
      <c r="E323" s="116">
        <v>87167</v>
      </c>
      <c r="F323" s="204"/>
      <c r="G323" s="11"/>
      <c r="H323" s="11"/>
    </row>
    <row r="324" spans="2:8" x14ac:dyDescent="0.25">
      <c r="B324" s="3" t="s">
        <v>3527</v>
      </c>
      <c r="C324" s="115">
        <v>-298</v>
      </c>
      <c r="D324" s="116">
        <v>91403.01</v>
      </c>
      <c r="E324" s="116">
        <v>89540</v>
      </c>
      <c r="F324" s="204"/>
      <c r="G324" s="11"/>
      <c r="H324" s="11"/>
    </row>
    <row r="325" spans="2:8" x14ac:dyDescent="0.25">
      <c r="B325" s="3" t="s">
        <v>3509</v>
      </c>
      <c r="C325" s="115">
        <v>703</v>
      </c>
      <c r="D325" s="116">
        <v>78830.769499999995</v>
      </c>
      <c r="E325" s="116">
        <v>87045.33</v>
      </c>
      <c r="F325" s="204"/>
      <c r="G325" s="11"/>
      <c r="H325" s="11"/>
    </row>
    <row r="326" spans="2:8" x14ac:dyDescent="0.25">
      <c r="B326" s="3" t="s">
        <v>3527</v>
      </c>
      <c r="C326" s="115">
        <v>-703</v>
      </c>
      <c r="D326" s="116">
        <v>91403.01</v>
      </c>
      <c r="E326" s="116">
        <v>89540</v>
      </c>
      <c r="F326" s="204"/>
      <c r="G326" s="11"/>
      <c r="H326" s="11"/>
    </row>
    <row r="327" spans="2:8" x14ac:dyDescent="0.25">
      <c r="B327" s="117" t="s">
        <v>3511</v>
      </c>
      <c r="C327" s="118"/>
      <c r="D327" s="118"/>
      <c r="E327" s="118"/>
      <c r="F327" s="119"/>
      <c r="G327" s="11"/>
      <c r="H327" s="11"/>
    </row>
    <row r="328" spans="2:8" x14ac:dyDescent="0.25">
      <c r="G328" s="11"/>
      <c r="H328" s="11"/>
    </row>
    <row r="329" spans="2:8" x14ac:dyDescent="0.25">
      <c r="B329" s="110" t="s">
        <v>3512</v>
      </c>
      <c r="C329" s="120">
        <v>0.1003</v>
      </c>
      <c r="G329" s="11"/>
      <c r="H329" s="11"/>
    </row>
    <row r="330" spans="2:8" x14ac:dyDescent="0.25">
      <c r="G330" s="11"/>
      <c r="H330" s="11"/>
    </row>
    <row r="331" spans="2:8" x14ac:dyDescent="0.25">
      <c r="G331" s="11"/>
      <c r="H331" s="11"/>
    </row>
    <row r="332" spans="2:8" x14ac:dyDescent="0.25">
      <c r="B332" s="106" t="s">
        <v>3513</v>
      </c>
      <c r="C332" s="33">
        <v>45443</v>
      </c>
      <c r="D332" s="121"/>
      <c r="E332" s="122"/>
      <c r="F332" s="112"/>
      <c r="G332" s="11"/>
      <c r="H332" s="11"/>
    </row>
    <row r="333" spans="2:8" x14ac:dyDescent="0.25">
      <c r="B333" s="123" t="s">
        <v>176</v>
      </c>
      <c r="C333" s="123" t="s">
        <v>3514</v>
      </c>
      <c r="D333" s="124" t="s">
        <v>178</v>
      </c>
      <c r="E333" s="125" t="s">
        <v>3507</v>
      </c>
      <c r="F333" s="84" t="s">
        <v>180</v>
      </c>
      <c r="G333" s="11"/>
      <c r="H333" s="11"/>
    </row>
    <row r="334" spans="2:8" x14ac:dyDescent="0.25">
      <c r="B334" s="130" t="s">
        <v>3528</v>
      </c>
      <c r="C334" s="3">
        <v>60</v>
      </c>
      <c r="D334" s="116">
        <v>231.55</v>
      </c>
      <c r="E334" s="116">
        <v>230.4</v>
      </c>
      <c r="F334" s="205" t="s">
        <v>3508</v>
      </c>
      <c r="G334" s="11"/>
      <c r="H334" s="11"/>
    </row>
    <row r="335" spans="2:8" x14ac:dyDescent="0.25">
      <c r="B335" s="130" t="s">
        <v>3529</v>
      </c>
      <c r="C335" s="3">
        <v>60</v>
      </c>
      <c r="D335" s="116">
        <v>862.46</v>
      </c>
      <c r="E335" s="116">
        <v>840.5</v>
      </c>
      <c r="F335" s="205"/>
      <c r="G335" s="11"/>
      <c r="H335" s="11"/>
    </row>
    <row r="336" spans="2:8" x14ac:dyDescent="0.25">
      <c r="B336" s="130" t="s">
        <v>3530</v>
      </c>
      <c r="C336" s="3">
        <v>226</v>
      </c>
      <c r="D336" s="116">
        <v>6475.7521999999999</v>
      </c>
      <c r="E336" s="116">
        <v>6805</v>
      </c>
      <c r="F336" s="205"/>
      <c r="G336" s="11"/>
      <c r="H336" s="11"/>
    </row>
    <row r="337" spans="2:8" x14ac:dyDescent="0.25">
      <c r="B337" s="130" t="s">
        <v>3526</v>
      </c>
      <c r="C337" s="3">
        <v>330</v>
      </c>
      <c r="D337" s="116">
        <v>72329.877600000007</v>
      </c>
      <c r="E337" s="116">
        <v>71899</v>
      </c>
      <c r="F337" s="205"/>
      <c r="G337" s="11"/>
      <c r="H337" s="11"/>
    </row>
    <row r="338" spans="2:8" x14ac:dyDescent="0.25">
      <c r="B338" s="130" t="s">
        <v>3531</v>
      </c>
      <c r="C338" s="3">
        <v>104</v>
      </c>
      <c r="D338" s="116">
        <v>18382.480800000001</v>
      </c>
      <c r="E338" s="116">
        <v>18389</v>
      </c>
      <c r="F338" s="205"/>
      <c r="G338" s="11"/>
      <c r="H338" s="11"/>
    </row>
    <row r="339" spans="2:8" x14ac:dyDescent="0.25">
      <c r="B339" s="130" t="s">
        <v>3516</v>
      </c>
      <c r="C339" s="3">
        <v>645</v>
      </c>
      <c r="D339" s="116">
        <v>93159.861600000004</v>
      </c>
      <c r="E339" s="116">
        <v>89582</v>
      </c>
      <c r="F339" s="205"/>
      <c r="G339" s="11"/>
      <c r="H339" s="11"/>
    </row>
    <row r="340" spans="2:8" x14ac:dyDescent="0.25">
      <c r="B340" s="130" t="s">
        <v>3532</v>
      </c>
      <c r="C340" s="3">
        <v>80</v>
      </c>
      <c r="D340" s="116">
        <v>253.36250000000001</v>
      </c>
      <c r="E340" s="116">
        <v>265.35000000000002</v>
      </c>
      <c r="F340" s="205"/>
      <c r="G340" s="11"/>
      <c r="H340" s="11"/>
    </row>
    <row r="341" spans="2:8" x14ac:dyDescent="0.25">
      <c r="B341" s="117" t="s">
        <v>3511</v>
      </c>
      <c r="C341" s="118"/>
      <c r="D341" s="118"/>
      <c r="E341" s="118"/>
      <c r="F341" s="119"/>
      <c r="G341" s="11"/>
      <c r="H341" s="11"/>
    </row>
    <row r="342" spans="2:8" x14ac:dyDescent="0.25">
      <c r="G342" s="11"/>
      <c r="H342" s="11"/>
    </row>
    <row r="343" spans="2:8" x14ac:dyDescent="0.25">
      <c r="G343" s="11"/>
      <c r="H343" s="11"/>
    </row>
    <row r="344" spans="2:8" x14ac:dyDescent="0.25">
      <c r="B344" s="126" t="s">
        <v>3517</v>
      </c>
      <c r="C344" s="127">
        <v>0.1053</v>
      </c>
      <c r="G344" s="11"/>
    </row>
    <row r="345" spans="2:8" x14ac:dyDescent="0.25">
      <c r="G345" s="11"/>
    </row>
    <row r="346" spans="2:8" x14ac:dyDescent="0.25">
      <c r="G346" s="11"/>
    </row>
    <row r="347" spans="2:8" x14ac:dyDescent="0.25">
      <c r="B347" s="128" t="s">
        <v>3518</v>
      </c>
      <c r="C347" s="129" t="s">
        <v>3519</v>
      </c>
      <c r="G347" s="11"/>
    </row>
    <row r="348" spans="2:8" x14ac:dyDescent="0.25">
      <c r="B348" s="130" t="s">
        <v>3520</v>
      </c>
      <c r="C348" s="131">
        <v>999</v>
      </c>
      <c r="G348" s="11"/>
    </row>
    <row r="349" spans="2:8" x14ac:dyDescent="0.25">
      <c r="B349" s="130" t="s">
        <v>3521</v>
      </c>
      <c r="C349" s="131">
        <v>352</v>
      </c>
      <c r="G349" s="11"/>
    </row>
    <row r="350" spans="2:8" x14ac:dyDescent="0.25">
      <c r="B350" s="130" t="s">
        <v>3522</v>
      </c>
      <c r="C350" s="131">
        <v>60</v>
      </c>
      <c r="G350" s="11"/>
    </row>
    <row r="351" spans="2:8" x14ac:dyDescent="0.25">
      <c r="B351" s="130" t="s">
        <v>3535</v>
      </c>
      <c r="C351" s="131">
        <v>362</v>
      </c>
      <c r="G351" s="11"/>
    </row>
    <row r="352" spans="2:8" x14ac:dyDescent="0.25">
      <c r="B352" s="130" t="s">
        <v>3536</v>
      </c>
      <c r="C352" s="131">
        <v>362</v>
      </c>
      <c r="G352" s="11"/>
    </row>
    <row r="353" spans="2:7" x14ac:dyDescent="0.25">
      <c r="B353" s="130" t="s">
        <v>3537</v>
      </c>
      <c r="C353" s="131">
        <v>226</v>
      </c>
      <c r="G353" s="11"/>
    </row>
    <row r="354" spans="2:7" x14ac:dyDescent="0.25">
      <c r="B354" s="130" t="s">
        <v>3538</v>
      </c>
      <c r="C354" s="131">
        <v>40</v>
      </c>
      <c r="G354" s="11"/>
    </row>
    <row r="355" spans="2:7" x14ac:dyDescent="0.25">
      <c r="B355" s="130" t="s">
        <v>3539</v>
      </c>
      <c r="C355" s="131">
        <v>60</v>
      </c>
      <c r="G355" s="11"/>
    </row>
    <row r="356" spans="2:7" x14ac:dyDescent="0.25">
      <c r="B356" s="130" t="s">
        <v>3540</v>
      </c>
      <c r="C356" s="131">
        <v>865</v>
      </c>
      <c r="G356" s="11"/>
    </row>
    <row r="357" spans="2:7" x14ac:dyDescent="0.25">
      <c r="B357" s="130" t="s">
        <v>3541</v>
      </c>
      <c r="C357" s="131">
        <v>100</v>
      </c>
      <c r="G357" s="11"/>
    </row>
    <row r="358" spans="2:7" x14ac:dyDescent="0.25">
      <c r="B358" s="16"/>
      <c r="C358" s="132"/>
      <c r="G358" s="11"/>
    </row>
    <row r="359" spans="2:7" x14ac:dyDescent="0.25">
      <c r="B359" s="128" t="s">
        <v>3523</v>
      </c>
      <c r="C359" s="129" t="s">
        <v>3519</v>
      </c>
      <c r="G359" s="11"/>
    </row>
    <row r="360" spans="2:7" x14ac:dyDescent="0.25">
      <c r="B360" s="130" t="s">
        <v>3520</v>
      </c>
      <c r="C360" s="131">
        <v>999</v>
      </c>
      <c r="G360" s="11"/>
    </row>
    <row r="361" spans="2:7" x14ac:dyDescent="0.25">
      <c r="B361" s="130" t="s">
        <v>3521</v>
      </c>
      <c r="C361" s="131">
        <v>352</v>
      </c>
      <c r="G361" s="11"/>
    </row>
    <row r="362" spans="2:7" x14ac:dyDescent="0.25">
      <c r="B362" s="130" t="s">
        <v>3522</v>
      </c>
      <c r="C362" s="131">
        <v>60</v>
      </c>
      <c r="G362" s="11"/>
    </row>
    <row r="363" spans="2:7" x14ac:dyDescent="0.25">
      <c r="B363" s="130" t="s">
        <v>3535</v>
      </c>
      <c r="C363" s="131">
        <v>362</v>
      </c>
      <c r="G363" s="11"/>
    </row>
    <row r="364" spans="2:7" x14ac:dyDescent="0.25">
      <c r="B364" s="130" t="s">
        <v>3536</v>
      </c>
      <c r="C364" s="131">
        <v>362</v>
      </c>
      <c r="G364" s="11"/>
    </row>
    <row r="365" spans="2:7" x14ac:dyDescent="0.25">
      <c r="B365" s="130" t="s">
        <v>3537</v>
      </c>
      <c r="C365" s="131">
        <v>226</v>
      </c>
      <c r="G365" s="11"/>
    </row>
    <row r="366" spans="2:7" x14ac:dyDescent="0.25">
      <c r="B366" s="130" t="s">
        <v>3538</v>
      </c>
      <c r="C366" s="131">
        <v>40</v>
      </c>
      <c r="G366" s="11"/>
    </row>
    <row r="367" spans="2:7" x14ac:dyDescent="0.25">
      <c r="B367" s="130" t="s">
        <v>3539</v>
      </c>
      <c r="C367" s="131">
        <v>60</v>
      </c>
      <c r="G367" s="11"/>
    </row>
    <row r="368" spans="2:7" x14ac:dyDescent="0.25">
      <c r="B368" s="130" t="s">
        <v>3540</v>
      </c>
      <c r="C368" s="131">
        <v>865</v>
      </c>
      <c r="G368" s="11"/>
    </row>
    <row r="369" spans="2:7" x14ac:dyDescent="0.25">
      <c r="B369" s="130" t="s">
        <v>3541</v>
      </c>
      <c r="C369" s="131">
        <v>100</v>
      </c>
      <c r="G369" s="11"/>
    </row>
    <row r="370" spans="2:7" x14ac:dyDescent="0.25">
      <c r="B370" s="17"/>
    </row>
    <row r="371" spans="2:7" x14ac:dyDescent="0.25">
      <c r="B371" s="128" t="s">
        <v>3524</v>
      </c>
      <c r="C371" s="129" t="s">
        <v>198</v>
      </c>
    </row>
    <row r="372" spans="2:7" x14ac:dyDescent="0.25">
      <c r="B372" s="130" t="s">
        <v>3520</v>
      </c>
      <c r="C372" s="133">
        <v>2684491049.98</v>
      </c>
    </row>
    <row r="373" spans="2:7" x14ac:dyDescent="0.25">
      <c r="B373" s="130" t="s">
        <v>3521</v>
      </c>
      <c r="C373" s="133">
        <v>2539927599.0599999</v>
      </c>
    </row>
    <row r="374" spans="2:7" x14ac:dyDescent="0.25">
      <c r="B374" s="130" t="s">
        <v>3522</v>
      </c>
      <c r="C374" s="133">
        <v>76130010</v>
      </c>
    </row>
    <row r="375" spans="2:7" x14ac:dyDescent="0.25">
      <c r="B375" s="130" t="s">
        <v>3535</v>
      </c>
      <c r="C375" s="133">
        <v>259894760</v>
      </c>
    </row>
    <row r="376" spans="2:7" x14ac:dyDescent="0.25">
      <c r="B376" s="130" t="s">
        <v>3536</v>
      </c>
      <c r="C376" s="133">
        <v>258119299.99000001</v>
      </c>
    </row>
    <row r="377" spans="2:7" x14ac:dyDescent="0.25">
      <c r="B377" s="130" t="s">
        <v>3537</v>
      </c>
      <c r="C377" s="133">
        <v>146689700.22</v>
      </c>
    </row>
    <row r="378" spans="2:7" x14ac:dyDescent="0.25">
      <c r="B378" s="130" t="s">
        <v>3538</v>
      </c>
      <c r="C378" s="133">
        <v>85641380</v>
      </c>
    </row>
    <row r="379" spans="2:7" x14ac:dyDescent="0.25">
      <c r="B379" s="130" t="s">
        <v>3539</v>
      </c>
      <c r="C379" s="133">
        <v>69667740</v>
      </c>
    </row>
    <row r="380" spans="2:7" x14ac:dyDescent="0.25">
      <c r="B380" s="130" t="s">
        <v>3540</v>
      </c>
      <c r="C380" s="133">
        <v>404803215.11000001</v>
      </c>
    </row>
    <row r="381" spans="2:7" x14ac:dyDescent="0.25">
      <c r="B381" s="130" t="s">
        <v>3541</v>
      </c>
      <c r="C381" s="133">
        <v>91974549.890000001</v>
      </c>
    </row>
    <row r="382" spans="2:7" x14ac:dyDescent="0.25">
      <c r="C382" s="134">
        <f>SUM(C372:C381)</f>
        <v>6617339304.25</v>
      </c>
    </row>
    <row r="385" spans="2:6" x14ac:dyDescent="0.25">
      <c r="B385" s="128" t="s">
        <v>3525</v>
      </c>
      <c r="C385" s="129" t="s">
        <v>198</v>
      </c>
    </row>
    <row r="386" spans="2:6" x14ac:dyDescent="0.25">
      <c r="B386" s="130" t="s">
        <v>3520</v>
      </c>
      <c r="C386" s="135">
        <v>2483245139.04</v>
      </c>
    </row>
    <row r="387" spans="2:6" x14ac:dyDescent="0.25">
      <c r="B387" s="130" t="s">
        <v>3521</v>
      </c>
      <c r="C387" s="135">
        <v>2595180039.8800001</v>
      </c>
    </row>
    <row r="388" spans="2:6" x14ac:dyDescent="0.25">
      <c r="B388" s="130" t="s">
        <v>3522</v>
      </c>
      <c r="C388" s="135">
        <v>70034775</v>
      </c>
    </row>
    <row r="389" spans="2:6" x14ac:dyDescent="0.25">
      <c r="B389" s="130" t="s">
        <v>3535</v>
      </c>
      <c r="C389" s="135">
        <v>258741219.99000001</v>
      </c>
    </row>
    <row r="390" spans="2:6" x14ac:dyDescent="0.25">
      <c r="B390" s="130" t="s">
        <v>3536</v>
      </c>
      <c r="C390" s="135">
        <v>263405829.99000001</v>
      </c>
    </row>
    <row r="391" spans="2:6" x14ac:dyDescent="0.25">
      <c r="B391" s="130" t="s">
        <v>3537</v>
      </c>
      <c r="C391" s="135">
        <v>144928301.02000001</v>
      </c>
    </row>
    <row r="392" spans="2:6" x14ac:dyDescent="0.25">
      <c r="B392" s="130" t="s">
        <v>3538</v>
      </c>
      <c r="C392" s="135">
        <v>86316260</v>
      </c>
    </row>
    <row r="393" spans="2:6" x14ac:dyDescent="0.25">
      <c r="B393" s="130" t="s">
        <v>3539</v>
      </c>
      <c r="C393" s="135">
        <v>67663740</v>
      </c>
    </row>
    <row r="394" spans="2:6" x14ac:dyDescent="0.25">
      <c r="B394" s="130" t="s">
        <v>3540</v>
      </c>
      <c r="C394" s="135">
        <v>406690028.86000001</v>
      </c>
    </row>
    <row r="395" spans="2:6" x14ac:dyDescent="0.25">
      <c r="B395" s="130" t="s">
        <v>3541</v>
      </c>
      <c r="C395" s="135">
        <v>88493149.780000001</v>
      </c>
    </row>
    <row r="396" spans="2:6" x14ac:dyDescent="0.25">
      <c r="C396" s="136">
        <f>SUM(C386:C395)</f>
        <v>6464698483.5599995</v>
      </c>
    </row>
    <row r="398" spans="2:6" x14ac:dyDescent="0.25">
      <c r="B398" s="137" t="s">
        <v>188</v>
      </c>
      <c r="C398" s="138">
        <f>C396-C382</f>
        <v>-152640820.69000053</v>
      </c>
      <c r="D398" s="139"/>
      <c r="E398" s="140"/>
      <c r="F398" s="141"/>
    </row>
    <row r="399" spans="2:6" x14ac:dyDescent="0.25">
      <c r="B399" s="17"/>
    </row>
    <row r="401" spans="2:7" x14ac:dyDescent="0.25">
      <c r="B401" s="8" t="s">
        <v>189</v>
      </c>
      <c r="C401" s="33">
        <v>45473</v>
      </c>
      <c r="D401" s="3"/>
      <c r="E401" s="26"/>
      <c r="F401" s="32"/>
    </row>
    <row r="402" spans="2:7" x14ac:dyDescent="0.25">
      <c r="B402" s="8" t="s">
        <v>176</v>
      </c>
      <c r="C402" s="9" t="s">
        <v>177</v>
      </c>
      <c r="D402" s="8" t="s">
        <v>178</v>
      </c>
      <c r="E402" s="27" t="s">
        <v>179</v>
      </c>
      <c r="F402" s="24" t="s">
        <v>180</v>
      </c>
      <c r="G402" s="23"/>
    </row>
    <row r="403" spans="2:7" x14ac:dyDescent="0.25">
      <c r="B403" s="30" t="s">
        <v>161</v>
      </c>
      <c r="C403" s="31" t="s">
        <v>161</v>
      </c>
      <c r="D403" s="30" t="s">
        <v>161</v>
      </c>
      <c r="E403" s="29" t="s">
        <v>161</v>
      </c>
      <c r="F403" s="28" t="s">
        <v>161</v>
      </c>
    </row>
    <row r="404" spans="2:7" x14ac:dyDescent="0.25">
      <c r="B404" s="17" t="s">
        <v>181</v>
      </c>
    </row>
    <row r="405" spans="2:7" x14ac:dyDescent="0.25">
      <c r="B405" s="17"/>
    </row>
    <row r="406" spans="2:7" x14ac:dyDescent="0.25">
      <c r="B406" s="17" t="s">
        <v>182</v>
      </c>
    </row>
    <row r="407" spans="2:7" x14ac:dyDescent="0.25">
      <c r="B407" s="8" t="s">
        <v>183</v>
      </c>
      <c r="C407" s="9" t="s">
        <v>184</v>
      </c>
      <c r="D407" s="17"/>
    </row>
    <row r="408" spans="2:7" x14ac:dyDescent="0.25">
      <c r="B408" s="3" t="s">
        <v>161</v>
      </c>
      <c r="C408" s="4" t="s">
        <v>161</v>
      </c>
    </row>
    <row r="410" spans="2:7" x14ac:dyDescent="0.25">
      <c r="B410" s="8" t="s">
        <v>185</v>
      </c>
      <c r="C410" s="9" t="s">
        <v>184</v>
      </c>
    </row>
    <row r="411" spans="2:7" x14ac:dyDescent="0.25">
      <c r="B411" s="3" t="s">
        <v>161</v>
      </c>
      <c r="C411" s="4" t="s">
        <v>161</v>
      </c>
    </row>
    <row r="413" spans="2:7" x14ac:dyDescent="0.25">
      <c r="B413" s="8" t="s">
        <v>161</v>
      </c>
      <c r="C413" s="9" t="s">
        <v>161</v>
      </c>
    </row>
    <row r="414" spans="2:7" x14ac:dyDescent="0.25">
      <c r="B414" s="3" t="s">
        <v>161</v>
      </c>
      <c r="C414" s="4" t="s">
        <v>161</v>
      </c>
    </row>
    <row r="416" spans="2:7" x14ac:dyDescent="0.25">
      <c r="B416" s="27" t="s">
        <v>186</v>
      </c>
      <c r="C416" s="9" t="s">
        <v>187</v>
      </c>
    </row>
    <row r="417" spans="2:80" x14ac:dyDescent="0.25">
      <c r="B417" s="26" t="s">
        <v>161</v>
      </c>
      <c r="C417" s="4" t="s">
        <v>161</v>
      </c>
    </row>
    <row r="419" spans="2:80" x14ac:dyDescent="0.25">
      <c r="B419" s="8" t="s">
        <v>188</v>
      </c>
      <c r="C419" s="9" t="s">
        <v>161</v>
      </c>
    </row>
    <row r="422" spans="2:80" x14ac:dyDescent="0.25">
      <c r="B422" s="17" t="s">
        <v>190</v>
      </c>
    </row>
    <row r="424" spans="2:80" x14ac:dyDescent="0.25">
      <c r="B424" s="8" t="s">
        <v>176</v>
      </c>
      <c r="C424" s="9" t="s">
        <v>191</v>
      </c>
      <c r="D424" s="8" t="s">
        <v>192</v>
      </c>
      <c r="E424" s="8" t="s">
        <v>193</v>
      </c>
      <c r="F424" s="23"/>
    </row>
    <row r="425" spans="2:80" x14ac:dyDescent="0.25">
      <c r="B425" s="3" t="s">
        <v>161</v>
      </c>
      <c r="C425" s="4" t="s">
        <v>161</v>
      </c>
      <c r="D425" s="3" t="s">
        <v>161</v>
      </c>
      <c r="E425" s="3" t="s">
        <v>161</v>
      </c>
    </row>
    <row r="428" spans="2:80" x14ac:dyDescent="0.25">
      <c r="B428" s="17" t="s">
        <v>194</v>
      </c>
      <c r="C428" s="25" t="s">
        <v>161</v>
      </c>
      <c r="D428" s="17"/>
      <c r="E428" s="17"/>
      <c r="F428" s="23"/>
      <c r="G428" s="23"/>
      <c r="H428" s="23"/>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17"/>
      <c r="BA428" s="17"/>
      <c r="BB428" s="17"/>
      <c r="BC428" s="17"/>
      <c r="BD428" s="17"/>
      <c r="BE428" s="17"/>
      <c r="BF428" s="17"/>
      <c r="BG428" s="17"/>
      <c r="BH428" s="17"/>
      <c r="BI428" s="17"/>
      <c r="BJ428" s="17"/>
      <c r="BK428" s="17"/>
      <c r="BL428" s="17"/>
      <c r="BM428" s="17"/>
      <c r="BN428" s="17"/>
      <c r="BO428" s="17"/>
      <c r="BP428" s="17"/>
      <c r="BQ428" s="17"/>
      <c r="BR428" s="17"/>
      <c r="BS428" s="17"/>
      <c r="BT428" s="17"/>
      <c r="BU428" s="17"/>
      <c r="BV428" s="17"/>
      <c r="BW428" s="17"/>
      <c r="BX428" s="17"/>
      <c r="BY428" s="17"/>
      <c r="BZ428" s="17"/>
      <c r="CA428" s="17"/>
      <c r="CB428" s="17"/>
    </row>
    <row r="430" spans="2:80" x14ac:dyDescent="0.25">
      <c r="B430" s="17" t="s">
        <v>195</v>
      </c>
    </row>
    <row r="432" spans="2:80" x14ac:dyDescent="0.25">
      <c r="B432" s="8" t="s">
        <v>196</v>
      </c>
      <c r="C432" s="9" t="s">
        <v>184</v>
      </c>
      <c r="D432" s="17"/>
    </row>
    <row r="433" spans="2:7" x14ac:dyDescent="0.25">
      <c r="B433" s="3" t="s">
        <v>161</v>
      </c>
      <c r="C433" s="4" t="s">
        <v>161</v>
      </c>
    </row>
    <row r="436" spans="2:7" x14ac:dyDescent="0.25">
      <c r="B436" s="8" t="s">
        <v>197</v>
      </c>
      <c r="C436" s="9" t="s">
        <v>198</v>
      </c>
      <c r="D436" s="17"/>
    </row>
    <row r="437" spans="2:7" x14ac:dyDescent="0.25">
      <c r="B437" s="3" t="s">
        <v>161</v>
      </c>
      <c r="C437" s="4" t="s">
        <v>161</v>
      </c>
    </row>
    <row r="440" spans="2:7" x14ac:dyDescent="0.25">
      <c r="B440" s="17" t="s">
        <v>199</v>
      </c>
    </row>
    <row r="443" spans="2:7" x14ac:dyDescent="0.25">
      <c r="B443" s="17" t="s">
        <v>200</v>
      </c>
    </row>
    <row r="445" spans="2:7" x14ac:dyDescent="0.25">
      <c r="B445" s="8" t="s">
        <v>176</v>
      </c>
      <c r="C445" s="9" t="s">
        <v>201</v>
      </c>
      <c r="D445" s="8" t="s">
        <v>191</v>
      </c>
      <c r="E445" s="8" t="s">
        <v>192</v>
      </c>
      <c r="F445" s="24" t="s">
        <v>193</v>
      </c>
      <c r="G445" s="23"/>
    </row>
    <row r="446" spans="2:7" x14ac:dyDescent="0.25">
      <c r="B446" s="3" t="s">
        <v>161</v>
      </c>
      <c r="C446" s="4" t="s">
        <v>161</v>
      </c>
      <c r="D446" s="3" t="s">
        <v>161</v>
      </c>
      <c r="E446" s="3" t="s">
        <v>161</v>
      </c>
      <c r="F446" s="22" t="s">
        <v>161</v>
      </c>
    </row>
    <row r="449" spans="2:80" x14ac:dyDescent="0.25">
      <c r="B449" s="17" t="s">
        <v>194</v>
      </c>
      <c r="C449" s="25" t="s">
        <v>161</v>
      </c>
      <c r="D449" s="17"/>
      <c r="E449" s="17"/>
      <c r="F449" s="23"/>
      <c r="G449" s="23"/>
      <c r="H449" s="23"/>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c r="AX449" s="17"/>
      <c r="AY449" s="17"/>
      <c r="AZ449" s="17"/>
      <c r="BA449" s="17"/>
      <c r="BB449" s="17"/>
      <c r="BC449" s="17"/>
      <c r="BD449" s="17"/>
      <c r="BE449" s="17"/>
      <c r="BF449" s="17"/>
      <c r="BG449" s="17"/>
      <c r="BH449" s="17"/>
      <c r="BI449" s="17"/>
      <c r="BJ449" s="17"/>
      <c r="BK449" s="17"/>
      <c r="BL449" s="17"/>
      <c r="BM449" s="17"/>
      <c r="BN449" s="17"/>
      <c r="BO449" s="17"/>
      <c r="BP449" s="17"/>
      <c r="BQ449" s="17"/>
      <c r="BR449" s="17"/>
      <c r="BS449" s="17"/>
      <c r="BT449" s="17"/>
      <c r="BU449" s="17"/>
      <c r="BV449" s="17"/>
      <c r="BW449" s="17"/>
      <c r="BX449" s="17"/>
      <c r="BY449" s="17"/>
      <c r="BZ449" s="17"/>
      <c r="CA449" s="17"/>
      <c r="CB449" s="17"/>
    </row>
    <row r="451" spans="2:80" x14ac:dyDescent="0.25">
      <c r="B451" s="17" t="s">
        <v>195</v>
      </c>
    </row>
    <row r="453" spans="2:80" x14ac:dyDescent="0.25">
      <c r="B453" s="8" t="s">
        <v>196</v>
      </c>
      <c r="C453" s="9" t="s">
        <v>184</v>
      </c>
      <c r="D453" s="17"/>
    </row>
    <row r="454" spans="2:80" x14ac:dyDescent="0.25">
      <c r="B454" s="3" t="s">
        <v>161</v>
      </c>
      <c r="C454" s="4" t="s">
        <v>161</v>
      </c>
    </row>
    <row r="457" spans="2:80" x14ac:dyDescent="0.25">
      <c r="B457" s="8" t="s">
        <v>197</v>
      </c>
      <c r="C457" s="9" t="s">
        <v>198</v>
      </c>
      <c r="D457" s="17"/>
    </row>
    <row r="458" spans="2:80" x14ac:dyDescent="0.25">
      <c r="B458" s="3" t="s">
        <v>161</v>
      </c>
      <c r="C458" s="4" t="s">
        <v>161</v>
      </c>
    </row>
    <row r="461" spans="2:80" x14ac:dyDescent="0.25">
      <c r="B461" s="17" t="s">
        <v>199</v>
      </c>
    </row>
    <row r="464" spans="2:80" x14ac:dyDescent="0.25">
      <c r="B464" s="17" t="s">
        <v>202</v>
      </c>
    </row>
    <row r="465" spans="2:7" x14ac:dyDescent="0.25">
      <c r="B465" s="8" t="s">
        <v>176</v>
      </c>
      <c r="C465" s="9" t="s">
        <v>203</v>
      </c>
      <c r="D465" s="8" t="s">
        <v>204</v>
      </c>
      <c r="E465" s="8" t="s">
        <v>205</v>
      </c>
      <c r="F465" s="24" t="s">
        <v>206</v>
      </c>
      <c r="G465" s="23"/>
    </row>
    <row r="466" spans="2:7" x14ac:dyDescent="0.25">
      <c r="B466" s="3" t="s">
        <v>161</v>
      </c>
      <c r="C466" s="4" t="s">
        <v>161</v>
      </c>
      <c r="D466" s="3" t="s">
        <v>161</v>
      </c>
      <c r="E466" s="3" t="s">
        <v>161</v>
      </c>
      <c r="F466" s="22" t="s">
        <v>161</v>
      </c>
    </row>
    <row r="467" spans="2:7" x14ac:dyDescent="0.25">
      <c r="B467" s="11" t="s">
        <v>207</v>
      </c>
    </row>
  </sheetData>
  <mergeCells count="6">
    <mergeCell ref="B1:E1"/>
    <mergeCell ref="C3:C7"/>
    <mergeCell ref="D3:D7"/>
    <mergeCell ref="F321:F326"/>
    <mergeCell ref="F334:F340"/>
    <mergeCell ref="B179:F183"/>
  </mergeCells>
  <conditionalFormatting sqref="B334:B340">
    <cfRule type="expression" dxfId="24" priority="5">
      <formula>#REF!="Total"</formula>
    </cfRule>
  </conditionalFormatting>
  <conditionalFormatting sqref="B349:B357">
    <cfRule type="expression" dxfId="23" priority="21">
      <formula>#REF!="Total"</formula>
    </cfRule>
  </conditionalFormatting>
  <conditionalFormatting sqref="B361:B369">
    <cfRule type="expression" dxfId="22" priority="11">
      <formula>#REF!="Total"</formula>
    </cfRule>
  </conditionalFormatting>
  <conditionalFormatting sqref="B373:B381">
    <cfRule type="expression" dxfId="21" priority="3">
      <formula>#REF!="Total"</formula>
    </cfRule>
  </conditionalFormatting>
  <conditionalFormatting sqref="B387:B395">
    <cfRule type="expression" dxfId="20" priority="1">
      <formula>#REF!="Total"</formula>
    </cfRule>
  </conditionalFormatting>
  <conditionalFormatting sqref="B350:C350">
    <cfRule type="expression" dxfId="19" priority="28">
      <formula>#REF!="Total"</formula>
    </cfRule>
  </conditionalFormatting>
  <conditionalFormatting sqref="B362:C362">
    <cfRule type="expression" dxfId="18" priority="18">
      <formula>#REF!="Total"</formula>
    </cfRule>
  </conditionalFormatting>
  <conditionalFormatting sqref="C348:C350">
    <cfRule type="expression" dxfId="17" priority="29">
      <formula>#REF!="Total"</formula>
    </cfRule>
  </conditionalFormatting>
  <conditionalFormatting sqref="C350">
    <cfRule type="expression" dxfId="16" priority="23" stopIfTrue="1">
      <formula>#REF!="Total"</formula>
    </cfRule>
    <cfRule type="expression" dxfId="15" priority="24" stopIfTrue="1">
      <formula>$A352="Total"</formula>
    </cfRule>
    <cfRule type="expression" dxfId="14" priority="27" stopIfTrue="1">
      <formula>$A352="Total"</formula>
    </cfRule>
  </conditionalFormatting>
  <conditionalFormatting sqref="C350:C353">
    <cfRule type="expression" dxfId="13" priority="25">
      <formula>#REF!="Total"</formula>
    </cfRule>
    <cfRule type="expression" dxfId="12" priority="26">
      <formula>#REF!="Total"</formula>
    </cfRule>
  </conditionalFormatting>
  <conditionalFormatting sqref="C350:C357">
    <cfRule type="expression" dxfId="11" priority="20">
      <formula>#REF!="Total"</formula>
    </cfRule>
  </conditionalFormatting>
  <conditionalFormatting sqref="C360:C362">
    <cfRule type="expression" dxfId="10" priority="19">
      <formula>#REF!="Total"</formula>
    </cfRule>
  </conditionalFormatting>
  <conditionalFormatting sqref="C362">
    <cfRule type="expression" dxfId="9" priority="13" stopIfTrue="1">
      <formula>#REF!="Total"</formula>
    </cfRule>
    <cfRule type="expression" dxfId="8" priority="14" stopIfTrue="1">
      <formula>$A364="Total"</formula>
    </cfRule>
    <cfRule type="expression" dxfId="7" priority="17" stopIfTrue="1">
      <formula>$A364="Total"</formula>
    </cfRule>
  </conditionalFormatting>
  <conditionalFormatting sqref="C362:C365">
    <cfRule type="expression" dxfId="6" priority="15">
      <formula>#REF!="Total"</formula>
    </cfRule>
    <cfRule type="expression" dxfId="5" priority="16">
      <formula>#REF!="Total"</formula>
    </cfRule>
  </conditionalFormatting>
  <conditionalFormatting sqref="C362:C369">
    <cfRule type="expression" dxfId="4" priority="10">
      <formula>#REF!="Total"</formula>
    </cfRule>
  </conditionalFormatting>
  <conditionalFormatting sqref="C372:C381">
    <cfRule type="expression" dxfId="3" priority="7">
      <formula>#REF!="Total"</formula>
    </cfRule>
  </conditionalFormatting>
  <hyperlinks>
    <hyperlink ref="A1" location="Index!A1" display="Index" xr:uid="{BA9A05DD-2843-4C55-A086-A28EBD19E494}"/>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625BD-253D-4BC4-B8E9-D255D1F48E06}">
  <sheetPr codeName="Sheet37"/>
  <dimension ref="A1:CB204"/>
  <sheetViews>
    <sheetView workbookViewId="0">
      <selection activeCell="F7" sqref="F7"/>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ustomWidth="1"/>
    <col min="9" max="16384" width="9.140625" style="11"/>
  </cols>
  <sheetData>
    <row r="1" spans="1:9" x14ac:dyDescent="0.25">
      <c r="A1" s="45" t="s">
        <v>0</v>
      </c>
      <c r="B1" s="197" t="s">
        <v>73</v>
      </c>
      <c r="C1" s="197"/>
      <c r="D1" s="197"/>
      <c r="E1" s="197"/>
    </row>
    <row r="3" spans="1:9" ht="15" customHeight="1" x14ac:dyDescent="0.25">
      <c r="B3" s="1" t="s">
        <v>957</v>
      </c>
      <c r="C3" s="198"/>
      <c r="D3" s="199"/>
    </row>
    <row r="4" spans="1:9" ht="15" customHeight="1" x14ac:dyDescent="0.25">
      <c r="B4" s="2" t="s">
        <v>958</v>
      </c>
      <c r="C4" s="198"/>
      <c r="D4" s="199"/>
    </row>
    <row r="5" spans="1:9" ht="15" customHeight="1" x14ac:dyDescent="0.25">
      <c r="B5" s="7" t="s">
        <v>127</v>
      </c>
      <c r="C5" s="198"/>
      <c r="D5" s="199"/>
    </row>
    <row r="6" spans="1:9" ht="15" customHeight="1" x14ac:dyDescent="0.25">
      <c r="B6" s="7" t="s">
        <v>820</v>
      </c>
      <c r="C6" s="198"/>
      <c r="D6" s="199"/>
    </row>
    <row r="7" spans="1:9" ht="30" customHeight="1" x14ac:dyDescent="0.25">
      <c r="B7" s="7" t="s">
        <v>959</v>
      </c>
      <c r="C7" s="198"/>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2792</v>
      </c>
      <c r="C15" s="21" t="s">
        <v>139</v>
      </c>
      <c r="D15" s="11" t="s">
        <v>262</v>
      </c>
      <c r="E15" s="11" t="s">
        <v>608</v>
      </c>
      <c r="F15" s="13">
        <v>369694</v>
      </c>
      <c r="G15" s="13">
        <v>14665.21</v>
      </c>
      <c r="H15" s="13">
        <v>3.5</v>
      </c>
    </row>
    <row r="16" spans="1:9" x14ac:dyDescent="0.25">
      <c r="B16" s="11" t="s">
        <v>2838</v>
      </c>
      <c r="C16" s="21" t="s">
        <v>139</v>
      </c>
      <c r="D16" s="11" t="s">
        <v>271</v>
      </c>
      <c r="E16" s="11" t="s">
        <v>664</v>
      </c>
      <c r="F16" s="13">
        <v>250000</v>
      </c>
      <c r="G16" s="13">
        <v>12478.38</v>
      </c>
      <c r="H16" s="13">
        <v>2.98</v>
      </c>
    </row>
    <row r="17" spans="2:8" x14ac:dyDescent="0.25">
      <c r="B17" s="11" t="s">
        <v>2113</v>
      </c>
      <c r="C17" s="21" t="s">
        <v>139</v>
      </c>
      <c r="D17" s="11" t="s">
        <v>271</v>
      </c>
      <c r="E17" s="11" t="s">
        <v>471</v>
      </c>
      <c r="F17" s="13">
        <v>1000000</v>
      </c>
      <c r="G17" s="13">
        <v>12076</v>
      </c>
      <c r="H17" s="13">
        <v>2.88</v>
      </c>
    </row>
    <row r="18" spans="2:8" x14ac:dyDescent="0.25">
      <c r="B18" s="11" t="s">
        <v>2878</v>
      </c>
      <c r="C18" s="21" t="s">
        <v>139</v>
      </c>
      <c r="D18" s="11" t="s">
        <v>308</v>
      </c>
      <c r="E18" s="11" t="s">
        <v>735</v>
      </c>
      <c r="F18" s="13">
        <v>217412</v>
      </c>
      <c r="G18" s="13">
        <v>11633.72</v>
      </c>
      <c r="H18" s="13">
        <v>2.77</v>
      </c>
    </row>
    <row r="19" spans="2:8" x14ac:dyDescent="0.25">
      <c r="B19" s="11" t="s">
        <v>2782</v>
      </c>
      <c r="C19" s="21" t="s">
        <v>139</v>
      </c>
      <c r="D19" s="11" t="s">
        <v>267</v>
      </c>
      <c r="E19" s="11" t="s">
        <v>586</v>
      </c>
      <c r="F19" s="13">
        <v>1000000</v>
      </c>
      <c r="G19" s="13">
        <v>10920.5</v>
      </c>
      <c r="H19" s="13">
        <v>2.6</v>
      </c>
    </row>
    <row r="20" spans="2:8" x14ac:dyDescent="0.25">
      <c r="B20" s="11" t="s">
        <v>2134</v>
      </c>
      <c r="C20" s="21" t="s">
        <v>139</v>
      </c>
      <c r="D20" s="11" t="s">
        <v>453</v>
      </c>
      <c r="E20" s="11" t="s">
        <v>454</v>
      </c>
      <c r="F20" s="13">
        <v>3500000</v>
      </c>
      <c r="G20" s="13">
        <v>10706.5</v>
      </c>
      <c r="H20" s="13">
        <v>2.5499999999999998</v>
      </c>
    </row>
    <row r="21" spans="2:8" x14ac:dyDescent="0.25">
      <c r="B21" s="11" t="s">
        <v>2789</v>
      </c>
      <c r="C21" s="21" t="s">
        <v>139</v>
      </c>
      <c r="D21" s="11" t="s">
        <v>308</v>
      </c>
      <c r="E21" s="11" t="s">
        <v>597</v>
      </c>
      <c r="F21" s="13">
        <v>3500000</v>
      </c>
      <c r="G21" s="13">
        <v>10529.75</v>
      </c>
      <c r="H21" s="13">
        <v>2.5099999999999998</v>
      </c>
    </row>
    <row r="22" spans="2:8" x14ac:dyDescent="0.25">
      <c r="B22" s="11" t="s">
        <v>960</v>
      </c>
      <c r="C22" s="21" t="s">
        <v>139</v>
      </c>
      <c r="D22" s="11" t="s">
        <v>269</v>
      </c>
      <c r="E22" s="11" t="s">
        <v>961</v>
      </c>
      <c r="F22" s="13">
        <v>3100000</v>
      </c>
      <c r="G22" s="13">
        <v>10180.4</v>
      </c>
      <c r="H22" s="13">
        <v>2.4300000000000002</v>
      </c>
    </row>
    <row r="23" spans="2:8" x14ac:dyDescent="0.25">
      <c r="B23" s="11" t="s">
        <v>2992</v>
      </c>
      <c r="C23" s="21" t="s">
        <v>139</v>
      </c>
      <c r="D23" s="11" t="s">
        <v>845</v>
      </c>
      <c r="E23" s="11" t="s">
        <v>962</v>
      </c>
      <c r="F23" s="13">
        <v>730000</v>
      </c>
      <c r="G23" s="13">
        <v>10043.709999999999</v>
      </c>
      <c r="H23" s="13">
        <v>2.39</v>
      </c>
    </row>
    <row r="24" spans="2:8" x14ac:dyDescent="0.25">
      <c r="B24" s="11" t="s">
        <v>2917</v>
      </c>
      <c r="C24" s="21" t="s">
        <v>139</v>
      </c>
      <c r="D24" s="11" t="s">
        <v>254</v>
      </c>
      <c r="E24" s="11" t="s">
        <v>842</v>
      </c>
      <c r="F24" s="13">
        <v>693950</v>
      </c>
      <c r="G24" s="13">
        <v>9771.86</v>
      </c>
      <c r="H24" s="13">
        <v>2.33</v>
      </c>
    </row>
    <row r="25" spans="2:8" x14ac:dyDescent="0.25">
      <c r="B25" s="11" t="s">
        <v>2785</v>
      </c>
      <c r="C25" s="21" t="s">
        <v>139</v>
      </c>
      <c r="D25" s="11" t="s">
        <v>285</v>
      </c>
      <c r="E25" s="11" t="s">
        <v>589</v>
      </c>
      <c r="F25" s="13">
        <v>1000000</v>
      </c>
      <c r="G25" s="13">
        <v>9717</v>
      </c>
      <c r="H25" s="13">
        <v>2.3199999999999998</v>
      </c>
    </row>
    <row r="26" spans="2:8" x14ac:dyDescent="0.25">
      <c r="B26" s="11" t="s">
        <v>2834</v>
      </c>
      <c r="C26" s="21" t="s">
        <v>139</v>
      </c>
      <c r="D26" s="11" t="s">
        <v>328</v>
      </c>
      <c r="E26" s="11" t="s">
        <v>660</v>
      </c>
      <c r="F26" s="13">
        <v>250000</v>
      </c>
      <c r="G26" s="13">
        <v>9496.8799999999992</v>
      </c>
      <c r="H26" s="13">
        <v>2.2599999999999998</v>
      </c>
    </row>
    <row r="27" spans="2:8" x14ac:dyDescent="0.25">
      <c r="B27" s="11" t="s">
        <v>304</v>
      </c>
      <c r="C27" s="21" t="s">
        <v>139</v>
      </c>
      <c r="D27" s="11" t="s">
        <v>276</v>
      </c>
      <c r="E27" s="11" t="s">
        <v>305</v>
      </c>
      <c r="F27" s="13">
        <v>500000</v>
      </c>
      <c r="G27" s="13">
        <v>9265.5</v>
      </c>
      <c r="H27" s="13">
        <v>2.21</v>
      </c>
    </row>
    <row r="28" spans="2:8" x14ac:dyDescent="0.25">
      <c r="B28" s="11" t="s">
        <v>2928</v>
      </c>
      <c r="C28" s="21" t="s">
        <v>139</v>
      </c>
      <c r="D28" s="11" t="s">
        <v>262</v>
      </c>
      <c r="E28" s="11" t="s">
        <v>857</v>
      </c>
      <c r="F28" s="13">
        <v>220000</v>
      </c>
      <c r="G28" s="13">
        <v>9192.81</v>
      </c>
      <c r="H28" s="13">
        <v>2.19</v>
      </c>
    </row>
    <row r="29" spans="2:8" x14ac:dyDescent="0.25">
      <c r="B29" s="11" t="s">
        <v>2124</v>
      </c>
      <c r="C29" s="21" t="s">
        <v>139</v>
      </c>
      <c r="D29" s="11" t="s">
        <v>276</v>
      </c>
      <c r="E29" s="11" t="s">
        <v>464</v>
      </c>
      <c r="F29" s="13">
        <v>500000</v>
      </c>
      <c r="G29" s="13">
        <v>8979.25</v>
      </c>
      <c r="H29" s="13">
        <v>2.14</v>
      </c>
    </row>
    <row r="30" spans="2:8" x14ac:dyDescent="0.25">
      <c r="B30" s="11" t="s">
        <v>2811</v>
      </c>
      <c r="C30" s="21" t="s">
        <v>139</v>
      </c>
      <c r="D30" s="11" t="s">
        <v>308</v>
      </c>
      <c r="E30" s="11" t="s">
        <v>631</v>
      </c>
      <c r="F30" s="13">
        <v>950000</v>
      </c>
      <c r="G30" s="13">
        <v>8425.5499999999993</v>
      </c>
      <c r="H30" s="13">
        <v>2.0099999999999998</v>
      </c>
    </row>
    <row r="31" spans="2:8" x14ac:dyDescent="0.25">
      <c r="B31" s="11" t="s">
        <v>2830</v>
      </c>
      <c r="C31" s="21" t="s">
        <v>139</v>
      </c>
      <c r="D31" s="11" t="s">
        <v>271</v>
      </c>
      <c r="E31" s="11" t="s">
        <v>656</v>
      </c>
      <c r="F31" s="13">
        <v>500000</v>
      </c>
      <c r="G31" s="13">
        <v>8106.75</v>
      </c>
      <c r="H31" s="13">
        <v>1.93</v>
      </c>
    </row>
    <row r="32" spans="2:8" x14ac:dyDescent="0.25">
      <c r="B32" s="11" t="s">
        <v>2775</v>
      </c>
      <c r="C32" s="21" t="s">
        <v>139</v>
      </c>
      <c r="D32" s="11" t="s">
        <v>271</v>
      </c>
      <c r="E32" s="11" t="s">
        <v>579</v>
      </c>
      <c r="F32" s="13">
        <v>2300000</v>
      </c>
      <c r="G32" s="13">
        <v>8075.3</v>
      </c>
      <c r="H32" s="13">
        <v>1.93</v>
      </c>
    </row>
    <row r="33" spans="2:8" x14ac:dyDescent="0.25">
      <c r="B33" s="11" t="s">
        <v>2803</v>
      </c>
      <c r="C33" s="21" t="s">
        <v>139</v>
      </c>
      <c r="D33" s="11" t="s">
        <v>332</v>
      </c>
      <c r="E33" s="11" t="s">
        <v>621</v>
      </c>
      <c r="F33" s="13">
        <v>456975</v>
      </c>
      <c r="G33" s="13">
        <v>8069.04</v>
      </c>
      <c r="H33" s="13">
        <v>1.92</v>
      </c>
    </row>
    <row r="34" spans="2:8" x14ac:dyDescent="0.25">
      <c r="B34" s="11" t="s">
        <v>2670</v>
      </c>
      <c r="C34" s="21" t="s">
        <v>139</v>
      </c>
      <c r="D34" s="11" t="s">
        <v>276</v>
      </c>
      <c r="E34" s="11" t="s">
        <v>299</v>
      </c>
      <c r="F34" s="13">
        <v>600000</v>
      </c>
      <c r="G34" s="13">
        <v>7932.6</v>
      </c>
      <c r="H34" s="13">
        <v>1.89</v>
      </c>
    </row>
    <row r="35" spans="2:8" x14ac:dyDescent="0.25">
      <c r="B35" s="11" t="s">
        <v>2778</v>
      </c>
      <c r="C35" s="21" t="s">
        <v>139</v>
      </c>
      <c r="D35" s="11" t="s">
        <v>276</v>
      </c>
      <c r="E35" s="11" t="s">
        <v>582</v>
      </c>
      <c r="F35" s="13">
        <v>951100</v>
      </c>
      <c r="G35" s="13">
        <v>7578.36</v>
      </c>
      <c r="H35" s="13">
        <v>1.81</v>
      </c>
    </row>
    <row r="36" spans="2:8" x14ac:dyDescent="0.25">
      <c r="B36" s="11" t="s">
        <v>2864</v>
      </c>
      <c r="C36" s="21" t="s">
        <v>139</v>
      </c>
      <c r="D36" s="11" t="s">
        <v>245</v>
      </c>
      <c r="E36" s="11" t="s">
        <v>707</v>
      </c>
      <c r="F36" s="13">
        <v>9000000</v>
      </c>
      <c r="G36" s="13">
        <v>7394.4</v>
      </c>
      <c r="H36" s="13">
        <v>1.76</v>
      </c>
    </row>
    <row r="37" spans="2:8" x14ac:dyDescent="0.25">
      <c r="B37" s="11" t="s">
        <v>2143</v>
      </c>
      <c r="C37" s="21" t="s">
        <v>139</v>
      </c>
      <c r="D37" s="11" t="s">
        <v>269</v>
      </c>
      <c r="E37" s="11" t="s">
        <v>428</v>
      </c>
      <c r="F37" s="13">
        <v>500000</v>
      </c>
      <c r="G37" s="13">
        <v>7390.5</v>
      </c>
      <c r="H37" s="13">
        <v>1.76</v>
      </c>
    </row>
    <row r="38" spans="2:8" x14ac:dyDescent="0.25">
      <c r="B38" s="11" t="s">
        <v>2794</v>
      </c>
      <c r="C38" s="21" t="s">
        <v>139</v>
      </c>
      <c r="D38" s="11" t="s">
        <v>444</v>
      </c>
      <c r="E38" s="11" t="s">
        <v>610</v>
      </c>
      <c r="F38" s="13">
        <v>2975000</v>
      </c>
      <c r="G38" s="13">
        <v>7196.23</v>
      </c>
      <c r="H38" s="13">
        <v>1.72</v>
      </c>
    </row>
    <row r="39" spans="2:8" x14ac:dyDescent="0.25">
      <c r="B39" s="11" t="s">
        <v>2900</v>
      </c>
      <c r="C39" s="21" t="s">
        <v>139</v>
      </c>
      <c r="D39" s="11" t="s">
        <v>140</v>
      </c>
      <c r="E39" s="11" t="s">
        <v>778</v>
      </c>
      <c r="F39" s="13">
        <v>1040228</v>
      </c>
      <c r="G39" s="13">
        <v>7180.69</v>
      </c>
      <c r="H39" s="13">
        <v>1.71</v>
      </c>
    </row>
    <row r="40" spans="2:8" x14ac:dyDescent="0.25">
      <c r="B40" s="11" t="s">
        <v>2704</v>
      </c>
      <c r="C40" s="21" t="s">
        <v>139</v>
      </c>
      <c r="D40" s="11" t="s">
        <v>262</v>
      </c>
      <c r="E40" s="11" t="s">
        <v>368</v>
      </c>
      <c r="F40" s="13">
        <v>415000</v>
      </c>
      <c r="G40" s="13">
        <v>6929.46</v>
      </c>
      <c r="H40" s="13">
        <v>1.65</v>
      </c>
    </row>
    <row r="41" spans="2:8" x14ac:dyDescent="0.25">
      <c r="B41" s="11" t="s">
        <v>2993</v>
      </c>
      <c r="C41" s="21" t="s">
        <v>139</v>
      </c>
      <c r="D41" s="11" t="s">
        <v>256</v>
      </c>
      <c r="E41" s="11" t="s">
        <v>963</v>
      </c>
      <c r="F41" s="13">
        <v>380400</v>
      </c>
      <c r="G41" s="13">
        <v>6619.15</v>
      </c>
      <c r="H41" s="13">
        <v>1.58</v>
      </c>
    </row>
    <row r="42" spans="2:8" x14ac:dyDescent="0.25">
      <c r="B42" s="11" t="s">
        <v>2906</v>
      </c>
      <c r="C42" s="21" t="s">
        <v>139</v>
      </c>
      <c r="D42" s="11" t="s">
        <v>276</v>
      </c>
      <c r="E42" s="11" t="s">
        <v>801</v>
      </c>
      <c r="F42" s="13">
        <v>1341250</v>
      </c>
      <c r="G42" s="13">
        <v>6506.4</v>
      </c>
      <c r="H42" s="13">
        <v>1.55</v>
      </c>
    </row>
    <row r="43" spans="2:8" x14ac:dyDescent="0.25">
      <c r="B43" s="11" t="s">
        <v>2799</v>
      </c>
      <c r="C43" s="21" t="s">
        <v>139</v>
      </c>
      <c r="D43" s="11" t="s">
        <v>332</v>
      </c>
      <c r="E43" s="11" t="s">
        <v>615</v>
      </c>
      <c r="F43" s="13">
        <v>473589</v>
      </c>
      <c r="G43" s="13">
        <v>6385.87</v>
      </c>
      <c r="H43" s="13">
        <v>1.52</v>
      </c>
    </row>
    <row r="44" spans="2:8" x14ac:dyDescent="0.25">
      <c r="B44" s="11" t="s">
        <v>964</v>
      </c>
      <c r="C44" s="21" t="s">
        <v>139</v>
      </c>
      <c r="D44" s="11" t="s">
        <v>312</v>
      </c>
      <c r="E44" s="11" t="s">
        <v>965</v>
      </c>
      <c r="F44" s="13">
        <v>564114</v>
      </c>
      <c r="G44" s="13">
        <v>6300.31</v>
      </c>
      <c r="H44" s="13">
        <v>1.5</v>
      </c>
    </row>
    <row r="45" spans="2:8" x14ac:dyDescent="0.25">
      <c r="B45" s="11" t="s">
        <v>2861</v>
      </c>
      <c r="C45" s="21" t="s">
        <v>139</v>
      </c>
      <c r="D45" s="11" t="s">
        <v>332</v>
      </c>
      <c r="E45" s="11" t="s">
        <v>695</v>
      </c>
      <c r="F45" s="13">
        <v>321510</v>
      </c>
      <c r="G45" s="13">
        <v>6290.83</v>
      </c>
      <c r="H45" s="13">
        <v>1.5</v>
      </c>
    </row>
    <row r="46" spans="2:8" x14ac:dyDescent="0.25">
      <c r="B46" s="11" t="s">
        <v>2678</v>
      </c>
      <c r="C46" s="21" t="s">
        <v>139</v>
      </c>
      <c r="D46" s="11" t="s">
        <v>312</v>
      </c>
      <c r="E46" s="11" t="s">
        <v>313</v>
      </c>
      <c r="F46" s="13">
        <v>1625000</v>
      </c>
      <c r="G46" s="13">
        <v>6098.63</v>
      </c>
      <c r="H46" s="13">
        <v>1.45</v>
      </c>
    </row>
    <row r="47" spans="2:8" x14ac:dyDescent="0.25">
      <c r="B47" s="11" t="s">
        <v>2758</v>
      </c>
      <c r="C47" s="21" t="s">
        <v>139</v>
      </c>
      <c r="D47" s="11" t="s">
        <v>260</v>
      </c>
      <c r="E47" s="11" t="s">
        <v>549</v>
      </c>
      <c r="F47" s="13">
        <v>700000</v>
      </c>
      <c r="G47" s="13">
        <v>5855.15</v>
      </c>
      <c r="H47" s="13">
        <v>1.4</v>
      </c>
    </row>
    <row r="48" spans="2:8" x14ac:dyDescent="0.25">
      <c r="B48" s="11" t="s">
        <v>2863</v>
      </c>
      <c r="C48" s="21" t="s">
        <v>139</v>
      </c>
      <c r="D48" s="11" t="s">
        <v>245</v>
      </c>
      <c r="E48" s="11" t="s">
        <v>706</v>
      </c>
      <c r="F48" s="13">
        <v>3300000</v>
      </c>
      <c r="G48" s="13">
        <v>5849.25</v>
      </c>
      <c r="H48" s="13">
        <v>1.39</v>
      </c>
    </row>
    <row r="49" spans="2:8" x14ac:dyDescent="0.25">
      <c r="B49" s="11" t="s">
        <v>2682</v>
      </c>
      <c r="C49" s="21" t="s">
        <v>139</v>
      </c>
      <c r="D49" s="11" t="s">
        <v>320</v>
      </c>
      <c r="E49" s="11" t="s">
        <v>321</v>
      </c>
      <c r="F49" s="13">
        <v>1000000</v>
      </c>
      <c r="G49" s="13">
        <v>5632.5</v>
      </c>
      <c r="H49" s="13">
        <v>1.34</v>
      </c>
    </row>
    <row r="50" spans="2:8" x14ac:dyDescent="0.25">
      <c r="B50" s="11" t="s">
        <v>2138</v>
      </c>
      <c r="C50" s="21" t="s">
        <v>139</v>
      </c>
      <c r="D50" s="11" t="s">
        <v>260</v>
      </c>
      <c r="E50" s="11" t="s">
        <v>292</v>
      </c>
      <c r="F50" s="13">
        <v>207834</v>
      </c>
      <c r="G50" s="13">
        <v>5443.28</v>
      </c>
      <c r="H50" s="13">
        <v>1.3</v>
      </c>
    </row>
    <row r="51" spans="2:8" x14ac:dyDescent="0.25">
      <c r="B51" s="11" t="s">
        <v>2136</v>
      </c>
      <c r="C51" s="21" t="s">
        <v>139</v>
      </c>
      <c r="D51" s="11" t="s">
        <v>262</v>
      </c>
      <c r="E51" s="11" t="s">
        <v>447</v>
      </c>
      <c r="F51" s="13">
        <v>346887</v>
      </c>
      <c r="G51" s="13">
        <v>5395.13</v>
      </c>
      <c r="H51" s="13">
        <v>1.29</v>
      </c>
    </row>
    <row r="52" spans="2:8" x14ac:dyDescent="0.25">
      <c r="B52" s="11" t="s">
        <v>2859</v>
      </c>
      <c r="C52" s="21" t="s">
        <v>139</v>
      </c>
      <c r="D52" s="11" t="s">
        <v>332</v>
      </c>
      <c r="E52" s="11" t="s">
        <v>693</v>
      </c>
      <c r="F52" s="13">
        <v>150000</v>
      </c>
      <c r="G52" s="13">
        <v>5382.45</v>
      </c>
      <c r="H52" s="13">
        <v>1.28</v>
      </c>
    </row>
    <row r="53" spans="2:8" x14ac:dyDescent="0.25">
      <c r="B53" s="11" t="s">
        <v>2760</v>
      </c>
      <c r="C53" s="21" t="s">
        <v>139</v>
      </c>
      <c r="D53" s="11" t="s">
        <v>248</v>
      </c>
      <c r="E53" s="11" t="s">
        <v>552</v>
      </c>
      <c r="F53" s="13">
        <v>1575000</v>
      </c>
      <c r="G53" s="13">
        <v>5230.58</v>
      </c>
      <c r="H53" s="13">
        <v>1.25</v>
      </c>
    </row>
    <row r="54" spans="2:8" x14ac:dyDescent="0.25">
      <c r="B54" s="11" t="s">
        <v>2656</v>
      </c>
      <c r="C54" s="21" t="s">
        <v>139</v>
      </c>
      <c r="D54" s="11" t="s">
        <v>140</v>
      </c>
      <c r="E54" s="11" t="s">
        <v>264</v>
      </c>
      <c r="F54" s="13">
        <v>120000</v>
      </c>
      <c r="G54" s="13">
        <v>5089.74</v>
      </c>
      <c r="H54" s="13">
        <v>1.21</v>
      </c>
    </row>
    <row r="55" spans="2:8" x14ac:dyDescent="0.25">
      <c r="B55" s="11" t="s">
        <v>2880</v>
      </c>
      <c r="C55" s="21" t="s">
        <v>139</v>
      </c>
      <c r="D55" s="11" t="s">
        <v>325</v>
      </c>
      <c r="E55" s="11" t="s">
        <v>737</v>
      </c>
      <c r="F55" s="13">
        <v>338209</v>
      </c>
      <c r="G55" s="13">
        <v>5067.72</v>
      </c>
      <c r="H55" s="13">
        <v>1.21</v>
      </c>
    </row>
    <row r="56" spans="2:8" x14ac:dyDescent="0.25">
      <c r="B56" s="11" t="s">
        <v>2139</v>
      </c>
      <c r="C56" s="21" t="s">
        <v>139</v>
      </c>
      <c r="D56" s="11" t="s">
        <v>267</v>
      </c>
      <c r="E56" s="11" t="s">
        <v>449</v>
      </c>
      <c r="F56" s="13">
        <v>14790</v>
      </c>
      <c r="G56" s="13">
        <v>5041.08</v>
      </c>
      <c r="H56" s="13">
        <v>1.2</v>
      </c>
    </row>
    <row r="57" spans="2:8" x14ac:dyDescent="0.25">
      <c r="B57" s="11" t="s">
        <v>750</v>
      </c>
      <c r="C57" s="21" t="s">
        <v>139</v>
      </c>
      <c r="D57" s="11" t="s">
        <v>245</v>
      </c>
      <c r="E57" s="11" t="s">
        <v>751</v>
      </c>
      <c r="F57" s="13">
        <v>900000</v>
      </c>
      <c r="G57" s="13">
        <v>4909.5</v>
      </c>
      <c r="H57" s="13">
        <v>1.17</v>
      </c>
    </row>
    <row r="58" spans="2:8" x14ac:dyDescent="0.25">
      <c r="B58" s="11" t="s">
        <v>966</v>
      </c>
      <c r="C58" s="21" t="s">
        <v>139</v>
      </c>
      <c r="D58" s="11" t="s">
        <v>245</v>
      </c>
      <c r="E58" s="11" t="s">
        <v>967</v>
      </c>
      <c r="F58" s="13">
        <v>4000000</v>
      </c>
      <c r="G58" s="13">
        <v>4820.3999999999996</v>
      </c>
      <c r="H58" s="13">
        <v>1.1499999999999999</v>
      </c>
    </row>
    <row r="59" spans="2:8" x14ac:dyDescent="0.25">
      <c r="B59" s="11" t="s">
        <v>2761</v>
      </c>
      <c r="C59" s="21" t="s">
        <v>139</v>
      </c>
      <c r="D59" s="11" t="s">
        <v>283</v>
      </c>
      <c r="E59" s="11" t="s">
        <v>553</v>
      </c>
      <c r="F59" s="13">
        <v>133088</v>
      </c>
      <c r="G59" s="13">
        <v>4756.8999999999996</v>
      </c>
      <c r="H59" s="13">
        <v>1.1299999999999999</v>
      </c>
    </row>
    <row r="60" spans="2:8" x14ac:dyDescent="0.25">
      <c r="B60" s="11" t="s">
        <v>2994</v>
      </c>
      <c r="C60" s="21" t="s">
        <v>139</v>
      </c>
      <c r="D60" s="11" t="s">
        <v>267</v>
      </c>
      <c r="E60" s="11" t="s">
        <v>968</v>
      </c>
      <c r="F60" s="13">
        <v>29600</v>
      </c>
      <c r="G60" s="13">
        <v>4603.16</v>
      </c>
      <c r="H60" s="13">
        <v>1.1000000000000001</v>
      </c>
    </row>
    <row r="61" spans="2:8" x14ac:dyDescent="0.25">
      <c r="B61" s="11" t="s">
        <v>2832</v>
      </c>
      <c r="C61" s="21" t="s">
        <v>139</v>
      </c>
      <c r="D61" s="11" t="s">
        <v>254</v>
      </c>
      <c r="E61" s="11" t="s">
        <v>658</v>
      </c>
      <c r="F61" s="13">
        <v>1101430</v>
      </c>
      <c r="G61" s="13">
        <v>4464.1000000000004</v>
      </c>
      <c r="H61" s="13">
        <v>1.06</v>
      </c>
    </row>
    <row r="62" spans="2:8" x14ac:dyDescent="0.25">
      <c r="B62" s="11" t="s">
        <v>2922</v>
      </c>
      <c r="C62" s="21" t="s">
        <v>139</v>
      </c>
      <c r="D62" s="11" t="s">
        <v>365</v>
      </c>
      <c r="E62" s="11" t="s">
        <v>850</v>
      </c>
      <c r="F62" s="13">
        <v>479100</v>
      </c>
      <c r="G62" s="13">
        <v>4226.38</v>
      </c>
      <c r="H62" s="13">
        <v>1.01</v>
      </c>
    </row>
    <row r="63" spans="2:8" x14ac:dyDescent="0.25">
      <c r="B63" s="11" t="s">
        <v>2680</v>
      </c>
      <c r="C63" s="21" t="s">
        <v>139</v>
      </c>
      <c r="D63" s="11" t="s">
        <v>315</v>
      </c>
      <c r="E63" s="11" t="s">
        <v>316</v>
      </c>
      <c r="F63" s="13">
        <v>750000</v>
      </c>
      <c r="G63" s="13">
        <v>3937.88</v>
      </c>
      <c r="H63" s="13">
        <v>0.94</v>
      </c>
    </row>
    <row r="64" spans="2:8" x14ac:dyDescent="0.25">
      <c r="B64" s="11" t="s">
        <v>677</v>
      </c>
      <c r="C64" s="21" t="s">
        <v>139</v>
      </c>
      <c r="D64" s="11" t="s">
        <v>271</v>
      </c>
      <c r="E64" s="11" t="s">
        <v>678</v>
      </c>
      <c r="F64" s="13">
        <v>2500000</v>
      </c>
      <c r="G64" s="13">
        <v>3931</v>
      </c>
      <c r="H64" s="13">
        <v>0.94</v>
      </c>
    </row>
    <row r="65" spans="2:8" x14ac:dyDescent="0.25">
      <c r="B65" s="11" t="s">
        <v>2788</v>
      </c>
      <c r="C65" s="21" t="s">
        <v>139</v>
      </c>
      <c r="D65" s="11" t="s">
        <v>365</v>
      </c>
      <c r="E65" s="11" t="s">
        <v>594</v>
      </c>
      <c r="F65" s="13">
        <v>10000</v>
      </c>
      <c r="G65" s="13">
        <v>3909.94</v>
      </c>
      <c r="H65" s="13">
        <v>0.93</v>
      </c>
    </row>
    <row r="66" spans="2:8" x14ac:dyDescent="0.25">
      <c r="B66" s="11" t="s">
        <v>2833</v>
      </c>
      <c r="C66" s="21" t="s">
        <v>139</v>
      </c>
      <c r="D66" s="11" t="s">
        <v>254</v>
      </c>
      <c r="E66" s="11" t="s">
        <v>659</v>
      </c>
      <c r="F66" s="13">
        <v>259800</v>
      </c>
      <c r="G66" s="13">
        <v>3824.78</v>
      </c>
      <c r="H66" s="13">
        <v>0.91</v>
      </c>
    </row>
    <row r="67" spans="2:8" x14ac:dyDescent="0.25">
      <c r="B67" s="11" t="s">
        <v>2995</v>
      </c>
      <c r="C67" s="21" t="s">
        <v>139</v>
      </c>
      <c r="D67" s="11" t="s">
        <v>262</v>
      </c>
      <c r="E67" s="11" t="s">
        <v>969</v>
      </c>
      <c r="F67" s="13">
        <v>57710</v>
      </c>
      <c r="G67" s="13">
        <v>3732.39</v>
      </c>
      <c r="H67" s="13">
        <v>0.89</v>
      </c>
    </row>
    <row r="68" spans="2:8" x14ac:dyDescent="0.25">
      <c r="B68" s="11" t="s">
        <v>2855</v>
      </c>
      <c r="C68" s="21" t="s">
        <v>139</v>
      </c>
      <c r="D68" s="11" t="s">
        <v>271</v>
      </c>
      <c r="E68" s="11" t="s">
        <v>685</v>
      </c>
      <c r="F68" s="13">
        <v>750000</v>
      </c>
      <c r="G68" s="13">
        <v>3696</v>
      </c>
      <c r="H68" s="13">
        <v>0.88</v>
      </c>
    </row>
    <row r="69" spans="2:8" x14ac:dyDescent="0.25">
      <c r="B69" s="11" t="s">
        <v>2122</v>
      </c>
      <c r="C69" s="21" t="s">
        <v>139</v>
      </c>
      <c r="D69" s="11" t="s">
        <v>293</v>
      </c>
      <c r="E69" s="11" t="s">
        <v>294</v>
      </c>
      <c r="F69" s="13">
        <v>10000</v>
      </c>
      <c r="G69" s="13">
        <v>3680.43</v>
      </c>
      <c r="H69" s="13">
        <v>0.88</v>
      </c>
    </row>
    <row r="70" spans="2:8" x14ac:dyDescent="0.25">
      <c r="B70" s="11" t="s">
        <v>2796</v>
      </c>
      <c r="C70" s="21" t="s">
        <v>139</v>
      </c>
      <c r="D70" s="11" t="s">
        <v>315</v>
      </c>
      <c r="E70" s="11" t="s">
        <v>612</v>
      </c>
      <c r="F70" s="13">
        <v>350000</v>
      </c>
      <c r="G70" s="13">
        <v>3648.4</v>
      </c>
      <c r="H70" s="13">
        <v>0.87</v>
      </c>
    </row>
    <row r="71" spans="2:8" x14ac:dyDescent="0.25">
      <c r="B71" s="11" t="s">
        <v>2835</v>
      </c>
      <c r="C71" s="21" t="s">
        <v>139</v>
      </c>
      <c r="D71" s="11" t="s">
        <v>262</v>
      </c>
      <c r="E71" s="11" t="s">
        <v>661</v>
      </c>
      <c r="F71" s="13">
        <v>150413</v>
      </c>
      <c r="G71" s="13">
        <v>3581.03</v>
      </c>
      <c r="H71" s="13">
        <v>0.85</v>
      </c>
    </row>
    <row r="72" spans="2:8" x14ac:dyDescent="0.25">
      <c r="B72" s="11" t="s">
        <v>2888</v>
      </c>
      <c r="C72" s="21" t="s">
        <v>139</v>
      </c>
      <c r="D72" s="11" t="s">
        <v>283</v>
      </c>
      <c r="E72" s="11" t="s">
        <v>754</v>
      </c>
      <c r="F72" s="13">
        <v>40000</v>
      </c>
      <c r="G72" s="13">
        <v>3319.68</v>
      </c>
      <c r="H72" s="13">
        <v>0.79</v>
      </c>
    </row>
    <row r="73" spans="2:8" x14ac:dyDescent="0.25">
      <c r="B73" s="11" t="s">
        <v>2741</v>
      </c>
      <c r="C73" s="21" t="s">
        <v>139</v>
      </c>
      <c r="D73" s="11" t="s">
        <v>417</v>
      </c>
      <c r="E73" s="11" t="s">
        <v>463</v>
      </c>
      <c r="F73" s="13">
        <v>50000</v>
      </c>
      <c r="G73" s="13">
        <v>2789.8</v>
      </c>
      <c r="H73" s="13">
        <v>0.67</v>
      </c>
    </row>
    <row r="74" spans="2:8" x14ac:dyDescent="0.25">
      <c r="B74" s="11" t="s">
        <v>2931</v>
      </c>
      <c r="C74" s="21" t="s">
        <v>139</v>
      </c>
      <c r="D74" s="11" t="s">
        <v>276</v>
      </c>
      <c r="E74" s="11" t="s">
        <v>862</v>
      </c>
      <c r="F74" s="13">
        <v>297803</v>
      </c>
      <c r="G74" s="13">
        <v>2760.63</v>
      </c>
      <c r="H74" s="13">
        <v>0.66</v>
      </c>
    </row>
    <row r="75" spans="2:8" x14ac:dyDescent="0.25">
      <c r="B75" s="11" t="s">
        <v>2709</v>
      </c>
      <c r="C75" s="21" t="s">
        <v>139</v>
      </c>
      <c r="D75" s="11" t="s">
        <v>288</v>
      </c>
      <c r="E75" s="11" t="s">
        <v>375</v>
      </c>
      <c r="F75" s="13">
        <v>305500</v>
      </c>
      <c r="G75" s="13">
        <v>2304.23</v>
      </c>
      <c r="H75" s="13">
        <v>0.55000000000000004</v>
      </c>
    </row>
    <row r="76" spans="2:8" x14ac:dyDescent="0.25">
      <c r="B76" s="11" t="s">
        <v>2996</v>
      </c>
      <c r="C76" s="21" t="s">
        <v>139</v>
      </c>
      <c r="D76" s="11" t="s">
        <v>344</v>
      </c>
      <c r="E76" s="11" t="s">
        <v>970</v>
      </c>
      <c r="F76" s="13">
        <v>75200</v>
      </c>
      <c r="G76" s="13">
        <v>2223.85</v>
      </c>
      <c r="H76" s="13">
        <v>0.53</v>
      </c>
    </row>
    <row r="77" spans="2:8" x14ac:dyDescent="0.25">
      <c r="B77" s="11" t="s">
        <v>2933</v>
      </c>
      <c r="C77" s="21" t="s">
        <v>139</v>
      </c>
      <c r="D77" s="11" t="s">
        <v>332</v>
      </c>
      <c r="E77" s="11" t="s">
        <v>864</v>
      </c>
      <c r="F77" s="13">
        <v>44873</v>
      </c>
      <c r="G77" s="13">
        <v>132.06</v>
      </c>
      <c r="H77" s="13">
        <v>0.03</v>
      </c>
    </row>
    <row r="78" spans="2:8" x14ac:dyDescent="0.25">
      <c r="B78" s="17" t="s">
        <v>151</v>
      </c>
      <c r="C78" s="25"/>
      <c r="D78" s="17"/>
      <c r="E78" s="17"/>
      <c r="F78" s="23"/>
      <c r="G78" s="23">
        <f>SUM(G12:G77)</f>
        <v>411376.96000000008</v>
      </c>
      <c r="H78" s="23">
        <f>SUM(H12:H77)</f>
        <v>98.059999999999988</v>
      </c>
    </row>
    <row r="79" spans="2:8" x14ac:dyDescent="0.25">
      <c r="B79" s="17" t="s">
        <v>152</v>
      </c>
      <c r="C79" s="25"/>
      <c r="D79" s="17"/>
      <c r="E79" s="17"/>
      <c r="F79" s="23"/>
      <c r="G79" s="23">
        <v>4731.72</v>
      </c>
      <c r="H79" s="23">
        <v>1.1299999999999999</v>
      </c>
    </row>
    <row r="80" spans="2:8" x14ac:dyDescent="0.25">
      <c r="B80" s="17" t="s">
        <v>153</v>
      </c>
      <c r="C80" s="25"/>
      <c r="D80" s="17"/>
      <c r="E80" s="17"/>
      <c r="F80" s="23"/>
      <c r="G80" s="23">
        <v>416108.68</v>
      </c>
      <c r="H80" s="23">
        <v>99.19</v>
      </c>
    </row>
    <row r="81" spans="2:8" x14ac:dyDescent="0.25">
      <c r="B81" s="17" t="s">
        <v>226</v>
      </c>
      <c r="C81" s="25"/>
      <c r="D81" s="17"/>
      <c r="E81" s="17"/>
      <c r="F81" s="23"/>
      <c r="G81" s="23">
        <v>3280.1228171899866</v>
      </c>
      <c r="H81" s="23">
        <v>0.81000000000000227</v>
      </c>
    </row>
    <row r="82" spans="2:8" x14ac:dyDescent="0.25">
      <c r="B82" s="17" t="s">
        <v>155</v>
      </c>
      <c r="C82" s="25"/>
      <c r="D82" s="17"/>
      <c r="E82" s="17"/>
      <c r="F82" s="23"/>
      <c r="G82" s="23">
        <v>419388.80281719001</v>
      </c>
      <c r="H82" s="23">
        <v>100</v>
      </c>
    </row>
    <row r="83" spans="2:8" x14ac:dyDescent="0.25">
      <c r="B83" s="11" t="s">
        <v>156</v>
      </c>
    </row>
    <row r="84" spans="2:8" x14ac:dyDescent="0.25">
      <c r="B84" s="17" t="s">
        <v>157</v>
      </c>
    </row>
    <row r="85" spans="2:8" x14ac:dyDescent="0.25">
      <c r="B85" s="17" t="s">
        <v>158</v>
      </c>
      <c r="C85" s="21" t="s">
        <v>159</v>
      </c>
    </row>
    <row r="86" spans="2:8" x14ac:dyDescent="0.25">
      <c r="B86" s="17" t="s">
        <v>162</v>
      </c>
      <c r="C86" s="21" t="s">
        <v>161</v>
      </c>
    </row>
    <row r="87" spans="2:8" x14ac:dyDescent="0.25">
      <c r="B87" s="17" t="s">
        <v>163</v>
      </c>
      <c r="C87" s="21" t="s">
        <v>161</v>
      </c>
    </row>
    <row r="88" spans="2:8" x14ac:dyDescent="0.25">
      <c r="B88" s="17" t="s">
        <v>164</v>
      </c>
      <c r="C88" s="21" t="s">
        <v>165</v>
      </c>
    </row>
    <row r="89" spans="2:8" x14ac:dyDescent="0.25">
      <c r="B89" s="17" t="s">
        <v>971</v>
      </c>
      <c r="C89" s="25"/>
    </row>
    <row r="90" spans="2:8" x14ac:dyDescent="0.25">
      <c r="B90" s="17" t="s">
        <v>972</v>
      </c>
      <c r="C90" s="25"/>
    </row>
    <row r="91" spans="2:8" x14ac:dyDescent="0.25">
      <c r="B91" s="17" t="s">
        <v>973</v>
      </c>
      <c r="C91" s="25"/>
    </row>
    <row r="92" spans="2:8" x14ac:dyDescent="0.25">
      <c r="B92" s="17" t="s">
        <v>974</v>
      </c>
      <c r="C92" s="25"/>
    </row>
    <row r="93" spans="2:8" x14ac:dyDescent="0.25">
      <c r="B93" s="17" t="s">
        <v>975</v>
      </c>
      <c r="C93" s="25"/>
    </row>
    <row r="94" spans="2:8" x14ac:dyDescent="0.25">
      <c r="B94" s="17" t="s">
        <v>976</v>
      </c>
      <c r="C94" s="25"/>
    </row>
    <row r="95" spans="2:8" x14ac:dyDescent="0.25">
      <c r="B95" s="17" t="s">
        <v>977</v>
      </c>
      <c r="C95" s="25"/>
    </row>
    <row r="96" spans="2:8" x14ac:dyDescent="0.25">
      <c r="B96" s="17" t="s">
        <v>978</v>
      </c>
      <c r="C96" s="25"/>
    </row>
    <row r="97" spans="2:4" x14ac:dyDescent="0.25">
      <c r="B97" s="17" t="s">
        <v>1154</v>
      </c>
      <c r="C97" s="25"/>
    </row>
    <row r="98" spans="2:4" x14ac:dyDescent="0.25">
      <c r="B98" s="11" t="s">
        <v>170</v>
      </c>
    </row>
    <row r="99" spans="2:4" x14ac:dyDescent="0.25">
      <c r="B99" s="11" t="s">
        <v>228</v>
      </c>
    </row>
    <row r="102" spans="2:4" x14ac:dyDescent="0.25">
      <c r="B102" s="8" t="s">
        <v>229</v>
      </c>
      <c r="C102" s="9"/>
    </row>
    <row r="103" spans="2:4" ht="30" x14ac:dyDescent="0.25">
      <c r="B103" s="8" t="s">
        <v>230</v>
      </c>
      <c r="C103" s="10" t="s">
        <v>231</v>
      </c>
    </row>
    <row r="104" spans="2:4" x14ac:dyDescent="0.25">
      <c r="B104" s="3" t="s">
        <v>232</v>
      </c>
      <c r="C104" s="4"/>
    </row>
    <row r="105" spans="2:4" x14ac:dyDescent="0.25">
      <c r="B105" s="3" t="s">
        <v>233</v>
      </c>
      <c r="C105" s="4"/>
    </row>
    <row r="106" spans="2:4" x14ac:dyDescent="0.25">
      <c r="B106" s="3" t="s">
        <v>234</v>
      </c>
      <c r="C106" s="4"/>
    </row>
    <row r="107" spans="2:4" x14ac:dyDescent="0.25">
      <c r="B107" s="3" t="s">
        <v>235</v>
      </c>
      <c r="C107" s="4"/>
    </row>
    <row r="108" spans="2:4" x14ac:dyDescent="0.25">
      <c r="B108" s="3" t="s">
        <v>236</v>
      </c>
      <c r="C108" s="4"/>
    </row>
    <row r="109" spans="2:4" x14ac:dyDescent="0.25">
      <c r="B109" s="3" t="s">
        <v>237</v>
      </c>
      <c r="C109" s="4"/>
    </row>
    <row r="110" spans="2:4" x14ac:dyDescent="0.25">
      <c r="B110" s="8" t="s">
        <v>238</v>
      </c>
      <c r="C110" s="9"/>
    </row>
    <row r="112" spans="2:4" x14ac:dyDescent="0.25">
      <c r="B112" s="3" t="s">
        <v>171</v>
      </c>
      <c r="C112" s="4"/>
      <c r="D112" s="3"/>
    </row>
    <row r="113" spans="2:7" ht="30" x14ac:dyDescent="0.25">
      <c r="B113" s="6" t="s">
        <v>172</v>
      </c>
      <c r="C113" s="5" t="s">
        <v>173</v>
      </c>
      <c r="D113" s="6" t="s">
        <v>174</v>
      </c>
    </row>
    <row r="114" spans="2:7" x14ac:dyDescent="0.25">
      <c r="B114" s="3" t="s">
        <v>161</v>
      </c>
      <c r="C114" s="4" t="s">
        <v>161</v>
      </c>
      <c r="D114" s="3" t="s">
        <v>161</v>
      </c>
    </row>
    <row r="116" spans="2:7" x14ac:dyDescent="0.25">
      <c r="B116" s="8" t="s">
        <v>175</v>
      </c>
      <c r="C116" s="33">
        <v>45473</v>
      </c>
      <c r="D116" s="3"/>
      <c r="E116" s="26"/>
      <c r="F116" s="32"/>
    </row>
    <row r="117" spans="2:7" x14ac:dyDescent="0.25">
      <c r="B117" s="8" t="s">
        <v>176</v>
      </c>
      <c r="C117" s="9" t="s">
        <v>177</v>
      </c>
      <c r="D117" s="8" t="s">
        <v>178</v>
      </c>
      <c r="E117" s="27" t="s">
        <v>179</v>
      </c>
      <c r="F117" s="24" t="s">
        <v>180</v>
      </c>
      <c r="G117" s="23"/>
    </row>
    <row r="118" spans="2:7" x14ac:dyDescent="0.25">
      <c r="B118" s="30" t="s">
        <v>161</v>
      </c>
      <c r="C118" s="31" t="s">
        <v>161</v>
      </c>
      <c r="D118" s="30" t="s">
        <v>161</v>
      </c>
      <c r="E118" s="29" t="s">
        <v>161</v>
      </c>
      <c r="F118" s="28" t="s">
        <v>161</v>
      </c>
    </row>
    <row r="121" spans="2:7" x14ac:dyDescent="0.25">
      <c r="B121" s="17" t="s">
        <v>181</v>
      </c>
    </row>
    <row r="122" spans="2:7" x14ac:dyDescent="0.25">
      <c r="B122" s="17"/>
    </row>
    <row r="123" spans="2:7" x14ac:dyDescent="0.25">
      <c r="B123" s="17" t="s">
        <v>182</v>
      </c>
    </row>
    <row r="124" spans="2:7" x14ac:dyDescent="0.25">
      <c r="B124" s="8" t="s">
        <v>183</v>
      </c>
      <c r="C124" s="9" t="s">
        <v>184</v>
      </c>
      <c r="D124" s="17"/>
    </row>
    <row r="125" spans="2:7" x14ac:dyDescent="0.25">
      <c r="B125" s="3" t="s">
        <v>161</v>
      </c>
      <c r="C125" s="4" t="s">
        <v>161</v>
      </c>
    </row>
    <row r="127" spans="2:7" x14ac:dyDescent="0.25">
      <c r="B127" s="8" t="s">
        <v>185</v>
      </c>
      <c r="C127" s="9" t="s">
        <v>184</v>
      </c>
    </row>
    <row r="128" spans="2:7" x14ac:dyDescent="0.25">
      <c r="B128" s="3" t="s">
        <v>161</v>
      </c>
      <c r="C128" s="4" t="s">
        <v>161</v>
      </c>
    </row>
    <row r="130" spans="2:7" x14ac:dyDescent="0.25">
      <c r="B130" s="8" t="s">
        <v>161</v>
      </c>
      <c r="C130" s="9" t="s">
        <v>161</v>
      </c>
    </row>
    <row r="131" spans="2:7" x14ac:dyDescent="0.25">
      <c r="B131" s="3" t="s">
        <v>161</v>
      </c>
      <c r="C131" s="4" t="s">
        <v>161</v>
      </c>
    </row>
    <row r="133" spans="2:7" x14ac:dyDescent="0.25">
      <c r="B133" s="27" t="s">
        <v>186</v>
      </c>
      <c r="C133" s="9" t="s">
        <v>187</v>
      </c>
    </row>
    <row r="134" spans="2:7" x14ac:dyDescent="0.25">
      <c r="B134" s="26" t="s">
        <v>161</v>
      </c>
      <c r="C134" s="4" t="s">
        <v>161</v>
      </c>
    </row>
    <row r="136" spans="2:7" x14ac:dyDescent="0.25">
      <c r="B136" s="8" t="s">
        <v>188</v>
      </c>
      <c r="C136" s="9" t="s">
        <v>161</v>
      </c>
    </row>
    <row r="138" spans="2:7" x14ac:dyDescent="0.25">
      <c r="B138" s="8" t="s">
        <v>189</v>
      </c>
      <c r="C138" s="33">
        <v>45473</v>
      </c>
      <c r="D138" s="3"/>
      <c r="E138" s="26"/>
      <c r="F138" s="32"/>
    </row>
    <row r="139" spans="2:7" x14ac:dyDescent="0.25">
      <c r="B139" s="8" t="s">
        <v>176</v>
      </c>
      <c r="C139" s="9" t="s">
        <v>177</v>
      </c>
      <c r="D139" s="8" t="s">
        <v>178</v>
      </c>
      <c r="E139" s="27" t="s">
        <v>179</v>
      </c>
      <c r="F139" s="24" t="s">
        <v>180</v>
      </c>
      <c r="G139" s="23"/>
    </row>
    <row r="140" spans="2:7" x14ac:dyDescent="0.25">
      <c r="B140" s="30" t="s">
        <v>161</v>
      </c>
      <c r="C140" s="31" t="s">
        <v>161</v>
      </c>
      <c r="D140" s="30" t="s">
        <v>161</v>
      </c>
      <c r="E140" s="29" t="s">
        <v>161</v>
      </c>
      <c r="F140" s="28" t="s">
        <v>161</v>
      </c>
    </row>
    <row r="141" spans="2:7" x14ac:dyDescent="0.25">
      <c r="B141" s="17" t="s">
        <v>181</v>
      </c>
    </row>
    <row r="142" spans="2:7" x14ac:dyDescent="0.25">
      <c r="B142" s="17"/>
    </row>
    <row r="143" spans="2:7" x14ac:dyDescent="0.25">
      <c r="B143" s="17" t="s">
        <v>182</v>
      </c>
    </row>
    <row r="144" spans="2:7" x14ac:dyDescent="0.25">
      <c r="B144" s="8" t="s">
        <v>183</v>
      </c>
      <c r="C144" s="9" t="s">
        <v>184</v>
      </c>
      <c r="D144" s="17"/>
    </row>
    <row r="145" spans="2:3" x14ac:dyDescent="0.25">
      <c r="B145" s="3" t="s">
        <v>161</v>
      </c>
      <c r="C145" s="4" t="s">
        <v>161</v>
      </c>
    </row>
    <row r="147" spans="2:3" x14ac:dyDescent="0.25">
      <c r="B147" s="8" t="s">
        <v>185</v>
      </c>
      <c r="C147" s="9" t="s">
        <v>184</v>
      </c>
    </row>
    <row r="148" spans="2:3" x14ac:dyDescent="0.25">
      <c r="B148" s="3" t="s">
        <v>161</v>
      </c>
      <c r="C148" s="4" t="s">
        <v>161</v>
      </c>
    </row>
    <row r="150" spans="2:3" x14ac:dyDescent="0.25">
      <c r="B150" s="8" t="s">
        <v>161</v>
      </c>
      <c r="C150" s="9" t="s">
        <v>161</v>
      </c>
    </row>
    <row r="151" spans="2:3" x14ac:dyDescent="0.25">
      <c r="B151" s="3" t="s">
        <v>161</v>
      </c>
      <c r="C151" s="4" t="s">
        <v>161</v>
      </c>
    </row>
    <row r="153" spans="2:3" x14ac:dyDescent="0.25">
      <c r="B153" s="27" t="s">
        <v>186</v>
      </c>
      <c r="C153" s="9" t="s">
        <v>187</v>
      </c>
    </row>
    <row r="154" spans="2:3" x14ac:dyDescent="0.25">
      <c r="B154" s="26" t="s">
        <v>161</v>
      </c>
      <c r="C154" s="4" t="s">
        <v>161</v>
      </c>
    </row>
    <row r="156" spans="2:3" x14ac:dyDescent="0.25">
      <c r="B156" s="8" t="s">
        <v>188</v>
      </c>
      <c r="C156" s="9" t="s">
        <v>161</v>
      </c>
    </row>
    <row r="159" spans="2:3" x14ac:dyDescent="0.25">
      <c r="B159" s="17" t="s">
        <v>190</v>
      </c>
    </row>
    <row r="161" spans="2:80" x14ac:dyDescent="0.25">
      <c r="B161" s="8" t="s">
        <v>176</v>
      </c>
      <c r="C161" s="9" t="s">
        <v>191</v>
      </c>
      <c r="D161" s="8" t="s">
        <v>192</v>
      </c>
      <c r="E161" s="8" t="s">
        <v>193</v>
      </c>
      <c r="F161" s="23"/>
    </row>
    <row r="162" spans="2:80" x14ac:dyDescent="0.25">
      <c r="B162" s="3" t="s">
        <v>161</v>
      </c>
      <c r="C162" s="4" t="s">
        <v>161</v>
      </c>
      <c r="D162" s="3" t="s">
        <v>161</v>
      </c>
      <c r="E162" s="3" t="s">
        <v>161</v>
      </c>
    </row>
    <row r="165" spans="2:80" x14ac:dyDescent="0.25">
      <c r="B165" s="17" t="s">
        <v>194</v>
      </c>
      <c r="C165" s="25" t="s">
        <v>161</v>
      </c>
      <c r="D165" s="17"/>
      <c r="E165" s="17"/>
      <c r="F165" s="23"/>
      <c r="G165" s="23"/>
      <c r="H165" s="23"/>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c r="BT165" s="17"/>
      <c r="BU165" s="17"/>
      <c r="BV165" s="17"/>
      <c r="BW165" s="17"/>
      <c r="BX165" s="17"/>
      <c r="BY165" s="17"/>
      <c r="BZ165" s="17"/>
      <c r="CA165" s="17"/>
      <c r="CB165" s="17"/>
    </row>
    <row r="167" spans="2:80" x14ac:dyDescent="0.25">
      <c r="B167" s="17" t="s">
        <v>195</v>
      </c>
    </row>
    <row r="169" spans="2:80" x14ac:dyDescent="0.25">
      <c r="B169" s="8" t="s">
        <v>196</v>
      </c>
      <c r="C169" s="9" t="s">
        <v>184</v>
      </c>
      <c r="D169" s="17"/>
    </row>
    <row r="170" spans="2:80" x14ac:dyDescent="0.25">
      <c r="B170" s="3" t="s">
        <v>161</v>
      </c>
      <c r="C170" s="4" t="s">
        <v>161</v>
      </c>
    </row>
    <row r="173" spans="2:80" x14ac:dyDescent="0.25">
      <c r="B173" s="8" t="s">
        <v>197</v>
      </c>
      <c r="C173" s="9" t="s">
        <v>198</v>
      </c>
      <c r="D173" s="17"/>
    </row>
    <row r="174" spans="2:80" x14ac:dyDescent="0.25">
      <c r="B174" s="3" t="s">
        <v>161</v>
      </c>
      <c r="C174" s="4" t="s">
        <v>161</v>
      </c>
    </row>
    <row r="177" spans="2:80" x14ac:dyDescent="0.25">
      <c r="B177" s="17" t="s">
        <v>199</v>
      </c>
    </row>
    <row r="180" spans="2:80" x14ac:dyDescent="0.25">
      <c r="B180" s="17" t="s">
        <v>200</v>
      </c>
    </row>
    <row r="182" spans="2:80" x14ac:dyDescent="0.25">
      <c r="B182" s="8" t="s">
        <v>176</v>
      </c>
      <c r="C182" s="9" t="s">
        <v>201</v>
      </c>
      <c r="D182" s="8" t="s">
        <v>191</v>
      </c>
      <c r="E182" s="8" t="s">
        <v>192</v>
      </c>
      <c r="F182" s="24" t="s">
        <v>193</v>
      </c>
      <c r="G182" s="23"/>
    </row>
    <row r="183" spans="2:80" x14ac:dyDescent="0.25">
      <c r="B183" s="3" t="s">
        <v>161</v>
      </c>
      <c r="C183" s="4" t="s">
        <v>161</v>
      </c>
      <c r="D183" s="3" t="s">
        <v>161</v>
      </c>
      <c r="E183" s="3" t="s">
        <v>161</v>
      </c>
      <c r="F183" s="22" t="s">
        <v>161</v>
      </c>
    </row>
    <row r="186" spans="2:80" x14ac:dyDescent="0.25">
      <c r="B186" s="17" t="s">
        <v>194</v>
      </c>
      <c r="C186" s="25" t="s">
        <v>161</v>
      </c>
      <c r="D186" s="17"/>
      <c r="E186" s="17"/>
      <c r="F186" s="23"/>
      <c r="G186" s="23"/>
      <c r="H186" s="23"/>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row>
    <row r="188" spans="2:80" x14ac:dyDescent="0.25">
      <c r="B188" s="17" t="s">
        <v>195</v>
      </c>
    </row>
    <row r="190" spans="2:80" x14ac:dyDescent="0.25">
      <c r="B190" s="8" t="s">
        <v>196</v>
      </c>
      <c r="C190" s="9" t="s">
        <v>184</v>
      </c>
      <c r="D190" s="17"/>
    </row>
    <row r="191" spans="2:80" x14ac:dyDescent="0.25">
      <c r="B191" s="3" t="s">
        <v>161</v>
      </c>
      <c r="C191" s="4" t="s">
        <v>161</v>
      </c>
    </row>
    <row r="194" spans="2:7" x14ac:dyDescent="0.25">
      <c r="B194" s="8" t="s">
        <v>197</v>
      </c>
      <c r="C194" s="9" t="s">
        <v>198</v>
      </c>
      <c r="D194" s="17"/>
    </row>
    <row r="195" spans="2:7" x14ac:dyDescent="0.25">
      <c r="B195" s="3" t="s">
        <v>161</v>
      </c>
      <c r="C195" s="4" t="s">
        <v>161</v>
      </c>
    </row>
    <row r="198" spans="2:7" x14ac:dyDescent="0.25">
      <c r="B198" s="17" t="s">
        <v>199</v>
      </c>
    </row>
    <row r="201" spans="2:7" x14ac:dyDescent="0.25">
      <c r="B201" s="17" t="s">
        <v>202</v>
      </c>
    </row>
    <row r="202" spans="2:7" x14ac:dyDescent="0.25">
      <c r="B202" s="8" t="s">
        <v>176</v>
      </c>
      <c r="C202" s="9" t="s">
        <v>203</v>
      </c>
      <c r="D202" s="8" t="s">
        <v>204</v>
      </c>
      <c r="E202" s="8" t="s">
        <v>205</v>
      </c>
      <c r="F202" s="24" t="s">
        <v>206</v>
      </c>
      <c r="G202" s="23"/>
    </row>
    <row r="203" spans="2:7" x14ac:dyDescent="0.25">
      <c r="B203" s="3" t="s">
        <v>161</v>
      </c>
      <c r="C203" s="4" t="s">
        <v>161</v>
      </c>
      <c r="D203" s="3" t="s">
        <v>161</v>
      </c>
      <c r="E203" s="3" t="s">
        <v>161</v>
      </c>
      <c r="F203" s="22" t="s">
        <v>161</v>
      </c>
    </row>
    <row r="204" spans="2:7" x14ac:dyDescent="0.25">
      <c r="B204" s="11" t="s">
        <v>207</v>
      </c>
    </row>
  </sheetData>
  <mergeCells count="3">
    <mergeCell ref="B1:E1"/>
    <mergeCell ref="C3:C7"/>
    <mergeCell ref="D3:D7"/>
  </mergeCells>
  <hyperlinks>
    <hyperlink ref="A1" location="Index!A1" display="Index" xr:uid="{828E558D-E3C9-4CEC-B89E-AB23BFFD961A}"/>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1CA53-DDEF-49C0-9995-3D4E5870CBC4}">
  <sheetPr codeName="Sheet36"/>
  <dimension ref="A1:CB198"/>
  <sheetViews>
    <sheetView workbookViewId="0">
      <selection sqref="A1:XFD1048576"/>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ustomWidth="1"/>
    <col min="9" max="16384" width="9.140625" style="11"/>
  </cols>
  <sheetData>
    <row r="1" spans="1:9" x14ac:dyDescent="0.25">
      <c r="A1" s="45" t="s">
        <v>0</v>
      </c>
      <c r="B1" s="197" t="s">
        <v>71</v>
      </c>
      <c r="C1" s="197"/>
      <c r="D1" s="197"/>
      <c r="E1" s="197"/>
    </row>
    <row r="3" spans="1:9" ht="18" customHeight="1" x14ac:dyDescent="0.25">
      <c r="B3" s="1" t="s">
        <v>980</v>
      </c>
      <c r="C3" s="207"/>
      <c r="D3" s="199"/>
    </row>
    <row r="4" spans="1:9" ht="18" customHeight="1" x14ac:dyDescent="0.25">
      <c r="B4" s="2" t="s">
        <v>981</v>
      </c>
      <c r="C4" s="207"/>
      <c r="D4" s="199"/>
    </row>
    <row r="5" spans="1:9" ht="18" customHeight="1" x14ac:dyDescent="0.25">
      <c r="B5" s="7" t="s">
        <v>127</v>
      </c>
      <c r="C5" s="207"/>
      <c r="D5" s="199"/>
    </row>
    <row r="6" spans="1:9" ht="18" customHeight="1" x14ac:dyDescent="0.25">
      <c r="B6" s="7" t="s">
        <v>340</v>
      </c>
      <c r="C6" s="207"/>
      <c r="D6" s="199"/>
    </row>
    <row r="7" spans="1:9" ht="18" customHeight="1" x14ac:dyDescent="0.25">
      <c r="B7" s="2" t="s">
        <v>982</v>
      </c>
      <c r="C7" s="207"/>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2153</v>
      </c>
      <c r="C15" s="21" t="s">
        <v>139</v>
      </c>
      <c r="D15" s="11" t="s">
        <v>245</v>
      </c>
      <c r="E15" s="11" t="s">
        <v>246</v>
      </c>
      <c r="F15" s="13">
        <v>1235950</v>
      </c>
      <c r="G15" s="13">
        <v>20810.93</v>
      </c>
      <c r="H15" s="13">
        <v>8.99</v>
      </c>
    </row>
    <row r="16" spans="1:9" x14ac:dyDescent="0.25">
      <c r="B16" s="11" t="s">
        <v>2152</v>
      </c>
      <c r="C16" s="21" t="s">
        <v>139</v>
      </c>
      <c r="D16" s="11" t="s">
        <v>248</v>
      </c>
      <c r="E16" s="11" t="s">
        <v>249</v>
      </c>
      <c r="F16" s="13">
        <v>553000</v>
      </c>
      <c r="G16" s="13">
        <v>17313.32</v>
      </c>
      <c r="H16" s="13">
        <v>7.48</v>
      </c>
    </row>
    <row r="17" spans="2:8" x14ac:dyDescent="0.25">
      <c r="B17" s="11" t="s">
        <v>2148</v>
      </c>
      <c r="C17" s="21" t="s">
        <v>139</v>
      </c>
      <c r="D17" s="11" t="s">
        <v>245</v>
      </c>
      <c r="E17" s="11" t="s">
        <v>247</v>
      </c>
      <c r="F17" s="13">
        <v>865300</v>
      </c>
      <c r="G17" s="13">
        <v>10380.14</v>
      </c>
      <c r="H17" s="13">
        <v>4.4800000000000004</v>
      </c>
    </row>
    <row r="18" spans="2:8" x14ac:dyDescent="0.25">
      <c r="B18" s="11" t="s">
        <v>2651</v>
      </c>
      <c r="C18" s="21" t="s">
        <v>139</v>
      </c>
      <c r="D18" s="11" t="s">
        <v>256</v>
      </c>
      <c r="E18" s="11" t="s">
        <v>257</v>
      </c>
      <c r="F18" s="13">
        <v>270784</v>
      </c>
      <c r="G18" s="13">
        <v>9608.6299999999992</v>
      </c>
      <c r="H18" s="13">
        <v>4.1500000000000004</v>
      </c>
    </row>
    <row r="19" spans="2:8" x14ac:dyDescent="0.25">
      <c r="B19" s="11" t="s">
        <v>2648</v>
      </c>
      <c r="C19" s="21" t="s">
        <v>139</v>
      </c>
      <c r="D19" s="11" t="s">
        <v>140</v>
      </c>
      <c r="E19" s="11" t="s">
        <v>141</v>
      </c>
      <c r="F19" s="13">
        <v>558000</v>
      </c>
      <c r="G19" s="13">
        <v>8742.4699999999993</v>
      </c>
      <c r="H19" s="13">
        <v>3.77</v>
      </c>
    </row>
    <row r="20" spans="2:8" x14ac:dyDescent="0.25">
      <c r="B20" s="11" t="s">
        <v>2649</v>
      </c>
      <c r="C20" s="21" t="s">
        <v>139</v>
      </c>
      <c r="D20" s="11" t="s">
        <v>245</v>
      </c>
      <c r="E20" s="11" t="s">
        <v>250</v>
      </c>
      <c r="F20" s="13">
        <v>555000</v>
      </c>
      <c r="G20" s="13">
        <v>7022.14</v>
      </c>
      <c r="H20" s="13">
        <v>3.03</v>
      </c>
    </row>
    <row r="21" spans="2:8" x14ac:dyDescent="0.25">
      <c r="B21" s="11" t="s">
        <v>2730</v>
      </c>
      <c r="C21" s="21" t="s">
        <v>139</v>
      </c>
      <c r="D21" s="11" t="s">
        <v>271</v>
      </c>
      <c r="E21" s="11" t="s">
        <v>422</v>
      </c>
      <c r="F21" s="13">
        <v>445000</v>
      </c>
      <c r="G21" s="13">
        <v>6767.78</v>
      </c>
      <c r="H21" s="13">
        <v>2.92</v>
      </c>
    </row>
    <row r="22" spans="2:8" x14ac:dyDescent="0.25">
      <c r="B22" s="11" t="s">
        <v>2726</v>
      </c>
      <c r="C22" s="21" t="s">
        <v>139</v>
      </c>
      <c r="D22" s="11" t="s">
        <v>417</v>
      </c>
      <c r="E22" s="11" t="s">
        <v>418</v>
      </c>
      <c r="F22" s="13">
        <v>225000</v>
      </c>
      <c r="G22" s="13">
        <v>6449.96</v>
      </c>
      <c r="H22" s="13">
        <v>2.79</v>
      </c>
    </row>
    <row r="23" spans="2:8" x14ac:dyDescent="0.25">
      <c r="B23" s="11" t="s">
        <v>2728</v>
      </c>
      <c r="C23" s="21" t="s">
        <v>139</v>
      </c>
      <c r="D23" s="11" t="s">
        <v>325</v>
      </c>
      <c r="E23" s="11" t="s">
        <v>420</v>
      </c>
      <c r="F23" s="13">
        <v>1505000</v>
      </c>
      <c r="G23" s="13">
        <v>5694.17</v>
      </c>
      <c r="H23" s="13">
        <v>2.46</v>
      </c>
    </row>
    <row r="24" spans="2:8" x14ac:dyDescent="0.25">
      <c r="B24" s="11" t="s">
        <v>2652</v>
      </c>
      <c r="C24" s="21" t="s">
        <v>139</v>
      </c>
      <c r="D24" s="11" t="s">
        <v>245</v>
      </c>
      <c r="E24" s="11" t="s">
        <v>258</v>
      </c>
      <c r="F24" s="13">
        <v>314000</v>
      </c>
      <c r="G24" s="13">
        <v>5659.85</v>
      </c>
      <c r="H24" s="13">
        <v>2.44</v>
      </c>
    </row>
    <row r="25" spans="2:8" x14ac:dyDescent="0.25">
      <c r="B25" s="11" t="s">
        <v>2660</v>
      </c>
      <c r="C25" s="21" t="s">
        <v>139</v>
      </c>
      <c r="D25" s="11" t="s">
        <v>252</v>
      </c>
      <c r="E25" s="11" t="s">
        <v>273</v>
      </c>
      <c r="F25" s="13">
        <v>220000</v>
      </c>
      <c r="G25" s="13">
        <v>5440.71</v>
      </c>
      <c r="H25" s="13">
        <v>2.35</v>
      </c>
    </row>
    <row r="26" spans="2:8" x14ac:dyDescent="0.25">
      <c r="B26" s="11" t="s">
        <v>415</v>
      </c>
      <c r="C26" s="21" t="s">
        <v>139</v>
      </c>
      <c r="D26" s="11" t="s">
        <v>245</v>
      </c>
      <c r="E26" s="11" t="s">
        <v>416</v>
      </c>
      <c r="F26" s="13">
        <v>621000</v>
      </c>
      <c r="G26" s="13">
        <v>5271.98</v>
      </c>
      <c r="H26" s="13">
        <v>2.2799999999999998</v>
      </c>
    </row>
    <row r="27" spans="2:8" x14ac:dyDescent="0.25">
      <c r="B27" s="11" t="s">
        <v>2828</v>
      </c>
      <c r="C27" s="21" t="s">
        <v>139</v>
      </c>
      <c r="D27" s="11" t="s">
        <v>417</v>
      </c>
      <c r="E27" s="11" t="s">
        <v>654</v>
      </c>
      <c r="F27" s="13">
        <v>52024</v>
      </c>
      <c r="G27" s="13">
        <v>4943.1400000000003</v>
      </c>
      <c r="H27" s="13">
        <v>2.13</v>
      </c>
    </row>
    <row r="28" spans="2:8" x14ac:dyDescent="0.25">
      <c r="B28" s="11" t="s">
        <v>2146</v>
      </c>
      <c r="C28" s="21" t="s">
        <v>139</v>
      </c>
      <c r="D28" s="11" t="s">
        <v>140</v>
      </c>
      <c r="E28" s="11" t="s">
        <v>142</v>
      </c>
      <c r="F28" s="13">
        <v>121873</v>
      </c>
      <c r="G28" s="13">
        <v>4758.1000000000004</v>
      </c>
      <c r="H28" s="13">
        <v>2.0499999999999998</v>
      </c>
    </row>
    <row r="29" spans="2:8" x14ac:dyDescent="0.25">
      <c r="B29" s="11" t="s">
        <v>2732</v>
      </c>
      <c r="C29" s="21" t="s">
        <v>139</v>
      </c>
      <c r="D29" s="11" t="s">
        <v>325</v>
      </c>
      <c r="E29" s="11" t="s">
        <v>425</v>
      </c>
      <c r="F29" s="13">
        <v>1333333</v>
      </c>
      <c r="G29" s="13">
        <v>4412.67</v>
      </c>
      <c r="H29" s="13">
        <v>1.91</v>
      </c>
    </row>
    <row r="30" spans="2:8" x14ac:dyDescent="0.25">
      <c r="B30" s="11" t="s">
        <v>2997</v>
      </c>
      <c r="C30" s="21" t="s">
        <v>139</v>
      </c>
      <c r="D30" s="11" t="s">
        <v>308</v>
      </c>
      <c r="E30" s="11" t="s">
        <v>983</v>
      </c>
      <c r="F30" s="13">
        <v>52081</v>
      </c>
      <c r="G30" s="13">
        <v>4012.58</v>
      </c>
      <c r="H30" s="13">
        <v>1.73</v>
      </c>
    </row>
    <row r="31" spans="2:8" x14ac:dyDescent="0.25">
      <c r="B31" s="11" t="s">
        <v>2667</v>
      </c>
      <c r="C31" s="21" t="s">
        <v>139</v>
      </c>
      <c r="D31" s="11" t="s">
        <v>274</v>
      </c>
      <c r="E31" s="11" t="s">
        <v>295</v>
      </c>
      <c r="F31" s="13">
        <v>650000</v>
      </c>
      <c r="G31" s="13">
        <v>3984.5</v>
      </c>
      <c r="H31" s="13">
        <v>1.72</v>
      </c>
    </row>
    <row r="32" spans="2:8" x14ac:dyDescent="0.25">
      <c r="B32" s="11" t="s">
        <v>2992</v>
      </c>
      <c r="C32" s="21" t="s">
        <v>139</v>
      </c>
      <c r="D32" s="11" t="s">
        <v>845</v>
      </c>
      <c r="E32" s="11" t="s">
        <v>962</v>
      </c>
      <c r="F32" s="13">
        <v>270000</v>
      </c>
      <c r="G32" s="13">
        <v>3714.8</v>
      </c>
      <c r="H32" s="13">
        <v>1.6</v>
      </c>
    </row>
    <row r="33" spans="2:8" x14ac:dyDescent="0.25">
      <c r="B33" s="11" t="s">
        <v>2143</v>
      </c>
      <c r="C33" s="21" t="s">
        <v>139</v>
      </c>
      <c r="D33" s="11" t="s">
        <v>269</v>
      </c>
      <c r="E33" s="11" t="s">
        <v>428</v>
      </c>
      <c r="F33" s="13">
        <v>245000</v>
      </c>
      <c r="G33" s="13">
        <v>3621.35</v>
      </c>
      <c r="H33" s="13">
        <v>1.56</v>
      </c>
    </row>
    <row r="34" spans="2:8" x14ac:dyDescent="0.25">
      <c r="B34" s="11" t="s">
        <v>2669</v>
      </c>
      <c r="C34" s="21" t="s">
        <v>139</v>
      </c>
      <c r="D34" s="11" t="s">
        <v>271</v>
      </c>
      <c r="E34" s="11" t="s">
        <v>298</v>
      </c>
      <c r="F34" s="13">
        <v>78000</v>
      </c>
      <c r="G34" s="13">
        <v>3585.23</v>
      </c>
      <c r="H34" s="13">
        <v>1.55</v>
      </c>
    </row>
    <row r="35" spans="2:8" x14ac:dyDescent="0.25">
      <c r="B35" s="11" t="s">
        <v>2729</v>
      </c>
      <c r="C35" s="21" t="s">
        <v>139</v>
      </c>
      <c r="D35" s="11" t="s">
        <v>417</v>
      </c>
      <c r="E35" s="11" t="s">
        <v>421</v>
      </c>
      <c r="F35" s="13">
        <v>360000</v>
      </c>
      <c r="G35" s="13">
        <v>3563.1</v>
      </c>
      <c r="H35" s="13">
        <v>1.54</v>
      </c>
    </row>
    <row r="36" spans="2:8" x14ac:dyDescent="0.25">
      <c r="B36" s="11" t="s">
        <v>2998</v>
      </c>
      <c r="C36" s="21" t="s">
        <v>139</v>
      </c>
      <c r="D36" s="11" t="s">
        <v>254</v>
      </c>
      <c r="E36" s="11" t="s">
        <v>984</v>
      </c>
      <c r="F36" s="13">
        <v>185084</v>
      </c>
      <c r="G36" s="13">
        <v>3372.97</v>
      </c>
      <c r="H36" s="13">
        <v>1.46</v>
      </c>
    </row>
    <row r="37" spans="2:8" x14ac:dyDescent="0.25">
      <c r="B37" s="11" t="s">
        <v>2756</v>
      </c>
      <c r="C37" s="21" t="s">
        <v>139</v>
      </c>
      <c r="D37" s="11" t="s">
        <v>300</v>
      </c>
      <c r="E37" s="11" t="s">
        <v>545</v>
      </c>
      <c r="F37" s="13">
        <v>1500000</v>
      </c>
      <c r="G37" s="13">
        <v>3293.25</v>
      </c>
      <c r="H37" s="13">
        <v>1.42</v>
      </c>
    </row>
    <row r="38" spans="2:8" x14ac:dyDescent="0.25">
      <c r="B38" s="11" t="s">
        <v>2109</v>
      </c>
      <c r="C38" s="21" t="s">
        <v>139</v>
      </c>
      <c r="D38" s="11" t="s">
        <v>325</v>
      </c>
      <c r="E38" s="11" t="s">
        <v>472</v>
      </c>
      <c r="F38" s="13">
        <v>314750</v>
      </c>
      <c r="G38" s="13">
        <v>3139.16</v>
      </c>
      <c r="H38" s="13">
        <v>1.36</v>
      </c>
    </row>
    <row r="39" spans="2:8" x14ac:dyDescent="0.25">
      <c r="B39" s="11" t="s">
        <v>2918</v>
      </c>
      <c r="C39" s="21" t="s">
        <v>139</v>
      </c>
      <c r="D39" s="11" t="s">
        <v>845</v>
      </c>
      <c r="E39" s="11" t="s">
        <v>846</v>
      </c>
      <c r="F39" s="13">
        <v>520000</v>
      </c>
      <c r="G39" s="13">
        <v>3123.64</v>
      </c>
      <c r="H39" s="13">
        <v>1.35</v>
      </c>
    </row>
    <row r="40" spans="2:8" x14ac:dyDescent="0.25">
      <c r="B40" s="11" t="s">
        <v>2789</v>
      </c>
      <c r="C40" s="21" t="s">
        <v>139</v>
      </c>
      <c r="D40" s="11" t="s">
        <v>308</v>
      </c>
      <c r="E40" s="11" t="s">
        <v>597</v>
      </c>
      <c r="F40" s="13">
        <v>1000000</v>
      </c>
      <c r="G40" s="13">
        <v>3008.5</v>
      </c>
      <c r="H40" s="13">
        <v>1.3</v>
      </c>
    </row>
    <row r="41" spans="2:8" x14ac:dyDescent="0.25">
      <c r="B41" s="11" t="s">
        <v>2906</v>
      </c>
      <c r="C41" s="21" t="s">
        <v>139</v>
      </c>
      <c r="D41" s="11" t="s">
        <v>276</v>
      </c>
      <c r="E41" s="11" t="s">
        <v>801</v>
      </c>
      <c r="F41" s="13">
        <v>613750</v>
      </c>
      <c r="G41" s="13">
        <v>2977.3</v>
      </c>
      <c r="H41" s="13">
        <v>1.29</v>
      </c>
    </row>
    <row r="42" spans="2:8" x14ac:dyDescent="0.25">
      <c r="B42" s="11" t="s">
        <v>2123</v>
      </c>
      <c r="C42" s="21" t="s">
        <v>139</v>
      </c>
      <c r="D42" s="11" t="s">
        <v>474</v>
      </c>
      <c r="E42" s="11" t="s">
        <v>475</v>
      </c>
      <c r="F42" s="13">
        <v>160000</v>
      </c>
      <c r="G42" s="13">
        <v>2939.2</v>
      </c>
      <c r="H42" s="13">
        <v>1.27</v>
      </c>
    </row>
    <row r="43" spans="2:8" x14ac:dyDescent="0.25">
      <c r="B43" s="11" t="s">
        <v>2747</v>
      </c>
      <c r="C43" s="21" t="s">
        <v>139</v>
      </c>
      <c r="D43" s="11" t="s">
        <v>532</v>
      </c>
      <c r="E43" s="11" t="s">
        <v>533</v>
      </c>
      <c r="F43" s="13">
        <v>639000</v>
      </c>
      <c r="G43" s="13">
        <v>2901.06</v>
      </c>
      <c r="H43" s="13">
        <v>1.25</v>
      </c>
    </row>
    <row r="44" spans="2:8" x14ac:dyDescent="0.25">
      <c r="B44" s="11" t="s">
        <v>2736</v>
      </c>
      <c r="C44" s="21" t="s">
        <v>139</v>
      </c>
      <c r="D44" s="11" t="s">
        <v>140</v>
      </c>
      <c r="E44" s="11" t="s">
        <v>432</v>
      </c>
      <c r="F44" s="13">
        <v>200000</v>
      </c>
      <c r="G44" s="13">
        <v>2860.7</v>
      </c>
      <c r="H44" s="13">
        <v>1.24</v>
      </c>
    </row>
    <row r="45" spans="2:8" x14ac:dyDescent="0.25">
      <c r="B45" s="11" t="s">
        <v>2130</v>
      </c>
      <c r="C45" s="21" t="s">
        <v>139</v>
      </c>
      <c r="D45" s="11" t="s">
        <v>288</v>
      </c>
      <c r="E45" s="11" t="s">
        <v>289</v>
      </c>
      <c r="F45" s="13">
        <v>60000</v>
      </c>
      <c r="G45" s="13">
        <v>2830.05</v>
      </c>
      <c r="H45" s="13">
        <v>1.22</v>
      </c>
    </row>
    <row r="46" spans="2:8" x14ac:dyDescent="0.25">
      <c r="B46" s="11" t="s">
        <v>591</v>
      </c>
      <c r="C46" s="21" t="s">
        <v>139</v>
      </c>
      <c r="D46" s="11" t="s">
        <v>288</v>
      </c>
      <c r="E46" s="11" t="s">
        <v>592</v>
      </c>
      <c r="F46" s="13">
        <v>1555000</v>
      </c>
      <c r="G46" s="13">
        <v>2743.64</v>
      </c>
      <c r="H46" s="13">
        <v>1.18</v>
      </c>
    </row>
    <row r="47" spans="2:8" x14ac:dyDescent="0.25">
      <c r="B47" s="11" t="s">
        <v>2751</v>
      </c>
      <c r="C47" s="21" t="s">
        <v>139</v>
      </c>
      <c r="D47" s="11" t="s">
        <v>260</v>
      </c>
      <c r="E47" s="11" t="s">
        <v>538</v>
      </c>
      <c r="F47" s="13">
        <v>100000</v>
      </c>
      <c r="G47" s="13">
        <v>2670.45</v>
      </c>
      <c r="H47" s="13">
        <v>1.1499999999999999</v>
      </c>
    </row>
    <row r="48" spans="2:8" x14ac:dyDescent="0.25">
      <c r="B48" s="11" t="s">
        <v>2750</v>
      </c>
      <c r="C48" s="21" t="s">
        <v>139</v>
      </c>
      <c r="D48" s="11" t="s">
        <v>325</v>
      </c>
      <c r="E48" s="11" t="s">
        <v>537</v>
      </c>
      <c r="F48" s="13">
        <v>580000</v>
      </c>
      <c r="G48" s="13">
        <v>2555.48</v>
      </c>
      <c r="H48" s="13">
        <v>1.1000000000000001</v>
      </c>
    </row>
    <row r="49" spans="2:8" x14ac:dyDescent="0.25">
      <c r="B49" s="11" t="s">
        <v>2999</v>
      </c>
      <c r="C49" s="21" t="s">
        <v>139</v>
      </c>
      <c r="D49" s="11" t="s">
        <v>355</v>
      </c>
      <c r="E49" s="11" t="s">
        <v>985</v>
      </c>
      <c r="F49" s="13">
        <v>4500</v>
      </c>
      <c r="G49" s="13">
        <v>2552</v>
      </c>
      <c r="H49" s="13">
        <v>1.1000000000000001</v>
      </c>
    </row>
    <row r="50" spans="2:8" x14ac:dyDescent="0.25">
      <c r="B50" s="11" t="s">
        <v>2753</v>
      </c>
      <c r="C50" s="21" t="s">
        <v>139</v>
      </c>
      <c r="D50" s="11" t="s">
        <v>325</v>
      </c>
      <c r="E50" s="11" t="s">
        <v>542</v>
      </c>
      <c r="F50" s="13">
        <v>350000</v>
      </c>
      <c r="G50" s="13">
        <v>2515.1</v>
      </c>
      <c r="H50" s="13">
        <v>1.0900000000000001</v>
      </c>
    </row>
    <row r="51" spans="2:8" x14ac:dyDescent="0.25">
      <c r="B51" s="11" t="s">
        <v>2140</v>
      </c>
      <c r="C51" s="21" t="s">
        <v>139</v>
      </c>
      <c r="D51" s="11" t="s">
        <v>245</v>
      </c>
      <c r="E51" s="11" t="s">
        <v>251</v>
      </c>
      <c r="F51" s="13">
        <v>1200000</v>
      </c>
      <c r="G51" s="13">
        <v>2480.7600000000002</v>
      </c>
      <c r="H51" s="13">
        <v>1.07</v>
      </c>
    </row>
    <row r="52" spans="2:8" x14ac:dyDescent="0.25">
      <c r="B52" s="11" t="s">
        <v>2857</v>
      </c>
      <c r="C52" s="21" t="s">
        <v>139</v>
      </c>
      <c r="D52" s="11" t="s">
        <v>332</v>
      </c>
      <c r="E52" s="11" t="s">
        <v>691</v>
      </c>
      <c r="F52" s="13">
        <v>300000</v>
      </c>
      <c r="G52" s="13">
        <v>2474.25</v>
      </c>
      <c r="H52" s="13">
        <v>1.07</v>
      </c>
    </row>
    <row r="53" spans="2:8" x14ac:dyDescent="0.25">
      <c r="B53" s="11" t="s">
        <v>742</v>
      </c>
      <c r="C53" s="21" t="s">
        <v>139</v>
      </c>
      <c r="D53" s="11" t="s">
        <v>245</v>
      </c>
      <c r="E53" s="11" t="s">
        <v>743</v>
      </c>
      <c r="F53" s="13">
        <v>1796159</v>
      </c>
      <c r="G53" s="13">
        <v>2455.17</v>
      </c>
      <c r="H53" s="13">
        <v>1.06</v>
      </c>
    </row>
    <row r="54" spans="2:8" x14ac:dyDescent="0.25">
      <c r="B54" s="11" t="s">
        <v>2735</v>
      </c>
      <c r="C54" s="21" t="s">
        <v>139</v>
      </c>
      <c r="D54" s="11" t="s">
        <v>245</v>
      </c>
      <c r="E54" s="11" t="s">
        <v>429</v>
      </c>
      <c r="F54" s="13">
        <v>163779</v>
      </c>
      <c r="G54" s="13">
        <v>2398.54</v>
      </c>
      <c r="H54" s="13">
        <v>1.04</v>
      </c>
    </row>
    <row r="55" spans="2:8" x14ac:dyDescent="0.25">
      <c r="B55" s="11" t="s">
        <v>2112</v>
      </c>
      <c r="C55" s="21" t="s">
        <v>139</v>
      </c>
      <c r="D55" s="11" t="s">
        <v>285</v>
      </c>
      <c r="E55" s="11" t="s">
        <v>303</v>
      </c>
      <c r="F55" s="13">
        <v>400000</v>
      </c>
      <c r="G55" s="13">
        <v>2380.1999999999998</v>
      </c>
      <c r="H55" s="13">
        <v>1.03</v>
      </c>
    </row>
    <row r="56" spans="2:8" x14ac:dyDescent="0.25">
      <c r="B56" s="11" t="s">
        <v>2748</v>
      </c>
      <c r="C56" s="21" t="s">
        <v>139</v>
      </c>
      <c r="D56" s="11" t="s">
        <v>260</v>
      </c>
      <c r="E56" s="11" t="s">
        <v>534</v>
      </c>
      <c r="F56" s="13">
        <v>350000</v>
      </c>
      <c r="G56" s="13">
        <v>2345.88</v>
      </c>
      <c r="H56" s="13">
        <v>1.01</v>
      </c>
    </row>
    <row r="57" spans="2:8" x14ac:dyDescent="0.25">
      <c r="B57" s="11" t="s">
        <v>2917</v>
      </c>
      <c r="C57" s="21" t="s">
        <v>139</v>
      </c>
      <c r="D57" s="11" t="s">
        <v>254</v>
      </c>
      <c r="E57" s="11" t="s">
        <v>842</v>
      </c>
      <c r="F57" s="13">
        <v>164765</v>
      </c>
      <c r="G57" s="13">
        <v>2320.14</v>
      </c>
      <c r="H57" s="13">
        <v>1</v>
      </c>
    </row>
    <row r="58" spans="2:8" x14ac:dyDescent="0.25">
      <c r="B58" s="11" t="s">
        <v>3000</v>
      </c>
      <c r="C58" s="21" t="s">
        <v>139</v>
      </c>
      <c r="D58" s="11" t="s">
        <v>845</v>
      </c>
      <c r="E58" s="11" t="s">
        <v>986</v>
      </c>
      <c r="F58" s="13">
        <v>80000</v>
      </c>
      <c r="G58" s="13">
        <v>2274.52</v>
      </c>
      <c r="H58" s="13">
        <v>0.98</v>
      </c>
    </row>
    <row r="59" spans="2:8" x14ac:dyDescent="0.25">
      <c r="B59" s="11" t="s">
        <v>2737</v>
      </c>
      <c r="C59" s="21" t="s">
        <v>139</v>
      </c>
      <c r="D59" s="11" t="s">
        <v>388</v>
      </c>
      <c r="E59" s="11" t="s">
        <v>433</v>
      </c>
      <c r="F59" s="13">
        <v>240000</v>
      </c>
      <c r="G59" s="13">
        <v>2235.6</v>
      </c>
      <c r="H59" s="13">
        <v>0.97</v>
      </c>
    </row>
    <row r="60" spans="2:8" x14ac:dyDescent="0.25">
      <c r="B60" s="11" t="s">
        <v>2855</v>
      </c>
      <c r="C60" s="21" t="s">
        <v>139</v>
      </c>
      <c r="D60" s="11" t="s">
        <v>271</v>
      </c>
      <c r="E60" s="11" t="s">
        <v>685</v>
      </c>
      <c r="F60" s="13">
        <v>433136</v>
      </c>
      <c r="G60" s="13">
        <v>2134.4899999999998</v>
      </c>
      <c r="H60" s="13">
        <v>0.92</v>
      </c>
    </row>
    <row r="61" spans="2:8" x14ac:dyDescent="0.25">
      <c r="B61" s="11" t="s">
        <v>2678</v>
      </c>
      <c r="C61" s="21" t="s">
        <v>139</v>
      </c>
      <c r="D61" s="11" t="s">
        <v>312</v>
      </c>
      <c r="E61" s="11" t="s">
        <v>313</v>
      </c>
      <c r="F61" s="13">
        <v>503200</v>
      </c>
      <c r="G61" s="13">
        <v>1888.51</v>
      </c>
      <c r="H61" s="13">
        <v>0.82</v>
      </c>
    </row>
    <row r="62" spans="2:8" x14ac:dyDescent="0.25">
      <c r="B62" s="11" t="s">
        <v>2124</v>
      </c>
      <c r="C62" s="21" t="s">
        <v>139</v>
      </c>
      <c r="D62" s="11" t="s">
        <v>276</v>
      </c>
      <c r="E62" s="11" t="s">
        <v>464</v>
      </c>
      <c r="F62" s="13">
        <v>105000</v>
      </c>
      <c r="G62" s="13">
        <v>1885.64</v>
      </c>
      <c r="H62" s="13">
        <v>0.81</v>
      </c>
    </row>
    <row r="63" spans="2:8" x14ac:dyDescent="0.25">
      <c r="B63" s="11" t="s">
        <v>480</v>
      </c>
      <c r="C63" s="21" t="s">
        <v>139</v>
      </c>
      <c r="D63" s="11" t="s">
        <v>276</v>
      </c>
      <c r="E63" s="11" t="s">
        <v>481</v>
      </c>
      <c r="F63" s="13">
        <v>520000</v>
      </c>
      <c r="G63" s="13">
        <v>1862.38</v>
      </c>
      <c r="H63" s="13">
        <v>0.8</v>
      </c>
    </row>
    <row r="64" spans="2:8" x14ac:dyDescent="0.25">
      <c r="B64" s="11" t="s">
        <v>3001</v>
      </c>
      <c r="C64" s="21" t="s">
        <v>139</v>
      </c>
      <c r="D64" s="11" t="s">
        <v>254</v>
      </c>
      <c r="E64" s="11" t="s">
        <v>987</v>
      </c>
      <c r="F64" s="13">
        <v>336853</v>
      </c>
      <c r="G64" s="13">
        <v>1698.41</v>
      </c>
      <c r="H64" s="13">
        <v>0.73</v>
      </c>
    </row>
    <row r="65" spans="2:8" x14ac:dyDescent="0.25">
      <c r="B65" s="11" t="s">
        <v>988</v>
      </c>
      <c r="C65" s="21" t="s">
        <v>139</v>
      </c>
      <c r="D65" s="11" t="s">
        <v>285</v>
      </c>
      <c r="E65" s="11" t="s">
        <v>989</v>
      </c>
      <c r="F65" s="13">
        <v>150000</v>
      </c>
      <c r="G65" s="13">
        <v>1483.13</v>
      </c>
      <c r="H65" s="13">
        <v>0.64</v>
      </c>
    </row>
    <row r="66" spans="2:8" x14ac:dyDescent="0.25">
      <c r="B66" s="11" t="s">
        <v>3002</v>
      </c>
      <c r="C66" s="21" t="s">
        <v>139</v>
      </c>
      <c r="D66" s="11" t="s">
        <v>430</v>
      </c>
      <c r="E66" s="11" t="s">
        <v>990</v>
      </c>
      <c r="F66" s="13">
        <v>80260</v>
      </c>
      <c r="G66" s="13">
        <v>1433.44</v>
      </c>
      <c r="H66" s="13">
        <v>0.62</v>
      </c>
    </row>
    <row r="67" spans="2:8" x14ac:dyDescent="0.25">
      <c r="B67" s="11" t="s">
        <v>2893</v>
      </c>
      <c r="C67" s="21" t="s">
        <v>139</v>
      </c>
      <c r="D67" s="11" t="s">
        <v>140</v>
      </c>
      <c r="E67" s="11" t="s">
        <v>143</v>
      </c>
      <c r="F67" s="13">
        <v>25000</v>
      </c>
      <c r="G67" s="13">
        <v>1346.26</v>
      </c>
      <c r="H67" s="13">
        <v>0.57999999999999996</v>
      </c>
    </row>
    <row r="68" spans="2:8" x14ac:dyDescent="0.25">
      <c r="B68" s="11" t="s">
        <v>715</v>
      </c>
      <c r="C68" s="21" t="s">
        <v>139</v>
      </c>
      <c r="D68" s="11" t="s">
        <v>271</v>
      </c>
      <c r="E68" s="11" t="s">
        <v>716</v>
      </c>
      <c r="F68" s="13">
        <v>60736</v>
      </c>
      <c r="G68" s="13">
        <v>1293.19</v>
      </c>
      <c r="H68" s="13">
        <v>0.56000000000000005</v>
      </c>
    </row>
    <row r="69" spans="2:8" x14ac:dyDescent="0.25">
      <c r="B69" s="11" t="s">
        <v>2760</v>
      </c>
      <c r="C69" s="21" t="s">
        <v>139</v>
      </c>
      <c r="D69" s="11" t="s">
        <v>248</v>
      </c>
      <c r="E69" s="11" t="s">
        <v>552</v>
      </c>
      <c r="F69" s="13">
        <v>300000</v>
      </c>
      <c r="G69" s="13">
        <v>996.3</v>
      </c>
      <c r="H69" s="13">
        <v>0.43</v>
      </c>
    </row>
    <row r="70" spans="2:8" x14ac:dyDescent="0.25">
      <c r="B70" s="11" t="s">
        <v>2659</v>
      </c>
      <c r="C70" s="21" t="s">
        <v>139</v>
      </c>
      <c r="D70" s="11" t="s">
        <v>271</v>
      </c>
      <c r="E70" s="11" t="s">
        <v>272</v>
      </c>
      <c r="F70" s="13">
        <v>8000</v>
      </c>
      <c r="G70" s="13">
        <v>512.19000000000005</v>
      </c>
      <c r="H70" s="13">
        <v>0.22</v>
      </c>
    </row>
    <row r="71" spans="2:8" x14ac:dyDescent="0.25">
      <c r="B71" s="11" t="s">
        <v>2774</v>
      </c>
      <c r="C71" s="21" t="s">
        <v>139</v>
      </c>
      <c r="D71" s="11" t="s">
        <v>260</v>
      </c>
      <c r="E71" s="11" t="s">
        <v>566</v>
      </c>
      <c r="F71" s="13">
        <v>4223</v>
      </c>
      <c r="G71" s="13">
        <v>66.819999999999993</v>
      </c>
      <c r="H71" s="13">
        <v>0.03</v>
      </c>
    </row>
    <row r="72" spans="2:8" x14ac:dyDescent="0.25">
      <c r="B72" s="17" t="s">
        <v>151</v>
      </c>
      <c r="C72" s="25"/>
      <c r="D72" s="17"/>
      <c r="E72" s="17"/>
      <c r="F72" s="23"/>
      <c r="G72" s="23">
        <f>SUM(G12:G71)</f>
        <v>227205.87000000017</v>
      </c>
      <c r="H72" s="23">
        <f>SUM(H12:H71)</f>
        <v>98.1</v>
      </c>
    </row>
    <row r="73" spans="2:8" x14ac:dyDescent="0.25">
      <c r="B73" s="17" t="s">
        <v>152</v>
      </c>
      <c r="C73" s="25"/>
      <c r="D73" s="17"/>
      <c r="E73" s="17"/>
      <c r="F73" s="23"/>
      <c r="G73" s="23">
        <v>777.99</v>
      </c>
      <c r="H73" s="23">
        <v>0.34</v>
      </c>
    </row>
    <row r="74" spans="2:8" x14ac:dyDescent="0.25">
      <c r="B74" s="17" t="s">
        <v>153</v>
      </c>
      <c r="C74" s="25"/>
      <c r="D74" s="17"/>
      <c r="E74" s="17"/>
      <c r="F74" s="23"/>
      <c r="G74" s="23">
        <v>227983.86</v>
      </c>
      <c r="H74" s="23">
        <v>98.44</v>
      </c>
    </row>
    <row r="75" spans="2:8" x14ac:dyDescent="0.25">
      <c r="B75" s="17" t="s">
        <v>226</v>
      </c>
      <c r="C75" s="25"/>
      <c r="D75" s="17"/>
      <c r="E75" s="17"/>
      <c r="F75" s="23"/>
      <c r="G75" s="23">
        <v>3609.9846582200171</v>
      </c>
      <c r="H75" s="23">
        <v>1.5600000000000023</v>
      </c>
    </row>
    <row r="76" spans="2:8" x14ac:dyDescent="0.25">
      <c r="B76" s="17" t="s">
        <v>155</v>
      </c>
      <c r="C76" s="25"/>
      <c r="D76" s="17"/>
      <c r="E76" s="17"/>
      <c r="F76" s="23"/>
      <c r="G76" s="23">
        <v>231593.84465822001</v>
      </c>
      <c r="H76" s="23">
        <v>100</v>
      </c>
    </row>
    <row r="77" spans="2:8" x14ac:dyDescent="0.25">
      <c r="B77" s="11" t="s">
        <v>156</v>
      </c>
    </row>
    <row r="78" spans="2:8" x14ac:dyDescent="0.25">
      <c r="B78" s="17" t="s">
        <v>157</v>
      </c>
    </row>
    <row r="79" spans="2:8" x14ac:dyDescent="0.25">
      <c r="B79" s="17" t="s">
        <v>158</v>
      </c>
      <c r="C79" s="21" t="s">
        <v>159</v>
      </c>
    </row>
    <row r="80" spans="2:8" x14ac:dyDescent="0.25">
      <c r="B80" s="17" t="s">
        <v>162</v>
      </c>
      <c r="C80" s="21" t="s">
        <v>161</v>
      </c>
    </row>
    <row r="81" spans="2:3" x14ac:dyDescent="0.25">
      <c r="B81" s="17" t="s">
        <v>163</v>
      </c>
      <c r="C81" s="21" t="s">
        <v>161</v>
      </c>
    </row>
    <row r="82" spans="2:3" x14ac:dyDescent="0.25">
      <c r="B82" s="17" t="s">
        <v>164</v>
      </c>
      <c r="C82" s="21" t="s">
        <v>165</v>
      </c>
    </row>
    <row r="83" spans="2:3" x14ac:dyDescent="0.25">
      <c r="B83" s="17" t="s">
        <v>991</v>
      </c>
      <c r="C83" s="25"/>
    </row>
    <row r="84" spans="2:3" x14ac:dyDescent="0.25">
      <c r="B84" s="17" t="s">
        <v>992</v>
      </c>
      <c r="C84" s="25"/>
    </row>
    <row r="85" spans="2:3" x14ac:dyDescent="0.25">
      <c r="B85" s="17" t="s">
        <v>993</v>
      </c>
      <c r="C85" s="25"/>
    </row>
    <row r="86" spans="2:3" x14ac:dyDescent="0.25">
      <c r="B86" s="17" t="s">
        <v>994</v>
      </c>
      <c r="C86" s="25"/>
    </row>
    <row r="87" spans="2:3" x14ac:dyDescent="0.25">
      <c r="B87" s="17" t="s">
        <v>995</v>
      </c>
      <c r="C87" s="25"/>
    </row>
    <row r="88" spans="2:3" x14ac:dyDescent="0.25">
      <c r="B88" s="17" t="s">
        <v>996</v>
      </c>
      <c r="C88" s="25"/>
    </row>
    <row r="89" spans="2:3" x14ac:dyDescent="0.25">
      <c r="B89" s="17" t="s">
        <v>997</v>
      </c>
      <c r="C89" s="25"/>
    </row>
    <row r="90" spans="2:3" x14ac:dyDescent="0.25">
      <c r="B90" s="17" t="s">
        <v>998</v>
      </c>
      <c r="C90" s="25"/>
    </row>
    <row r="91" spans="2:3" x14ac:dyDescent="0.25">
      <c r="B91" s="17" t="s">
        <v>1555</v>
      </c>
      <c r="C91" s="25"/>
    </row>
    <row r="92" spans="2:3" x14ac:dyDescent="0.25">
      <c r="B92" s="11" t="s">
        <v>170</v>
      </c>
    </row>
    <row r="93" spans="2:3" x14ac:dyDescent="0.25">
      <c r="B93" s="11" t="s">
        <v>228</v>
      </c>
    </row>
    <row r="96" spans="2:3" x14ac:dyDescent="0.25">
      <c r="B96" s="8" t="s">
        <v>229</v>
      </c>
      <c r="C96" s="9"/>
    </row>
    <row r="97" spans="2:7" ht="30" x14ac:dyDescent="0.25">
      <c r="B97" s="8" t="s">
        <v>230</v>
      </c>
      <c r="C97" s="10" t="s">
        <v>231</v>
      </c>
    </row>
    <row r="98" spans="2:7" x14ac:dyDescent="0.25">
      <c r="B98" s="3" t="s">
        <v>232</v>
      </c>
      <c r="C98" s="149">
        <v>1300</v>
      </c>
    </row>
    <row r="99" spans="2:7" x14ac:dyDescent="0.25">
      <c r="B99" s="3" t="s">
        <v>233</v>
      </c>
      <c r="C99" s="149">
        <v>0</v>
      </c>
    </row>
    <row r="100" spans="2:7" x14ac:dyDescent="0.25">
      <c r="B100" s="3" t="s">
        <v>234</v>
      </c>
      <c r="C100" s="149">
        <v>0</v>
      </c>
    </row>
    <row r="101" spans="2:7" x14ac:dyDescent="0.25">
      <c r="B101" s="3" t="s">
        <v>235</v>
      </c>
      <c r="C101" s="149">
        <v>0</v>
      </c>
    </row>
    <row r="102" spans="2:7" x14ac:dyDescent="0.25">
      <c r="B102" s="3" t="s">
        <v>236</v>
      </c>
      <c r="C102" s="149">
        <v>0</v>
      </c>
    </row>
    <row r="103" spans="2:7" x14ac:dyDescent="0.25">
      <c r="B103" s="3" t="s">
        <v>237</v>
      </c>
      <c r="C103" s="149">
        <v>0</v>
      </c>
    </row>
    <row r="104" spans="2:7" x14ac:dyDescent="0.25">
      <c r="B104" s="8" t="s">
        <v>238</v>
      </c>
      <c r="C104" s="143">
        <v>1300</v>
      </c>
    </row>
    <row r="106" spans="2:7" x14ac:dyDescent="0.25">
      <c r="B106" s="3" t="s">
        <v>171</v>
      </c>
      <c r="C106" s="4"/>
      <c r="D106" s="3"/>
    </row>
    <row r="107" spans="2:7" ht="30" x14ac:dyDescent="0.25">
      <c r="B107" s="6" t="s">
        <v>172</v>
      </c>
      <c r="C107" s="5" t="s">
        <v>173</v>
      </c>
      <c r="D107" s="6" t="s">
        <v>174</v>
      </c>
    </row>
    <row r="108" spans="2:7" x14ac:dyDescent="0.25">
      <c r="B108" s="3" t="s">
        <v>161</v>
      </c>
      <c r="C108" s="4" t="s">
        <v>161</v>
      </c>
      <c r="D108" s="3" t="s">
        <v>161</v>
      </c>
    </row>
    <row r="110" spans="2:7" x14ac:dyDescent="0.25">
      <c r="B110" s="8" t="s">
        <v>175</v>
      </c>
      <c r="C110" s="33">
        <v>45473</v>
      </c>
      <c r="D110" s="3"/>
      <c r="E110" s="26"/>
      <c r="F110" s="32"/>
    </row>
    <row r="111" spans="2:7" x14ac:dyDescent="0.25">
      <c r="B111" s="8" t="s">
        <v>176</v>
      </c>
      <c r="C111" s="9" t="s">
        <v>177</v>
      </c>
      <c r="D111" s="8" t="s">
        <v>178</v>
      </c>
      <c r="E111" s="27" t="s">
        <v>179</v>
      </c>
      <c r="F111" s="24" t="s">
        <v>180</v>
      </c>
      <c r="G111" s="23"/>
    </row>
    <row r="112" spans="2:7" x14ac:dyDescent="0.25">
      <c r="B112" s="30" t="s">
        <v>161</v>
      </c>
      <c r="C112" s="31" t="s">
        <v>161</v>
      </c>
      <c r="D112" s="30" t="s">
        <v>161</v>
      </c>
      <c r="E112" s="29" t="s">
        <v>161</v>
      </c>
      <c r="F112" s="28">
        <f>C104</f>
        <v>1300</v>
      </c>
    </row>
    <row r="115" spans="2:4" x14ac:dyDescent="0.25">
      <c r="B115" s="17" t="s">
        <v>181</v>
      </c>
    </row>
    <row r="116" spans="2:4" x14ac:dyDescent="0.25">
      <c r="B116" s="17"/>
    </row>
    <row r="117" spans="2:4" x14ac:dyDescent="0.25">
      <c r="B117" s="17" t="s">
        <v>182</v>
      </c>
    </row>
    <row r="118" spans="2:4" x14ac:dyDescent="0.25">
      <c r="B118" s="8" t="s">
        <v>183</v>
      </c>
      <c r="C118" s="9" t="s">
        <v>184</v>
      </c>
      <c r="D118" s="17"/>
    </row>
    <row r="119" spans="2:4" x14ac:dyDescent="0.25">
      <c r="B119" s="3" t="s">
        <v>161</v>
      </c>
      <c r="C119" s="4" t="s">
        <v>161</v>
      </c>
    </row>
    <row r="121" spans="2:4" x14ac:dyDescent="0.25">
      <c r="B121" s="8" t="s">
        <v>185</v>
      </c>
      <c r="C121" s="9" t="s">
        <v>184</v>
      </c>
    </row>
    <row r="122" spans="2:4" x14ac:dyDescent="0.25">
      <c r="B122" s="3" t="s">
        <v>161</v>
      </c>
      <c r="C122" s="4" t="s">
        <v>161</v>
      </c>
    </row>
    <row r="124" spans="2:4" x14ac:dyDescent="0.25">
      <c r="B124" s="8" t="s">
        <v>161</v>
      </c>
      <c r="C124" s="9" t="s">
        <v>161</v>
      </c>
    </row>
    <row r="125" spans="2:4" x14ac:dyDescent="0.25">
      <c r="B125" s="3" t="s">
        <v>161</v>
      </c>
      <c r="C125" s="4" t="s">
        <v>161</v>
      </c>
    </row>
    <row r="127" spans="2:4" x14ac:dyDescent="0.25">
      <c r="B127" s="27" t="s">
        <v>186</v>
      </c>
      <c r="C127" s="9" t="s">
        <v>187</v>
      </c>
    </row>
    <row r="128" spans="2:4" x14ac:dyDescent="0.25">
      <c r="B128" s="26" t="s">
        <v>161</v>
      </c>
      <c r="C128" s="4" t="s">
        <v>161</v>
      </c>
    </row>
    <row r="130" spans="2:7" x14ac:dyDescent="0.25">
      <c r="B130" s="8" t="s">
        <v>188</v>
      </c>
      <c r="C130" s="9" t="s">
        <v>161</v>
      </c>
    </row>
    <row r="132" spans="2:7" x14ac:dyDescent="0.25">
      <c r="B132" s="8" t="s">
        <v>189</v>
      </c>
      <c r="C132" s="33">
        <v>45473</v>
      </c>
      <c r="D132" s="3"/>
      <c r="E132" s="26"/>
      <c r="F132" s="32"/>
    </row>
    <row r="133" spans="2:7" x14ac:dyDescent="0.25">
      <c r="B133" s="8" t="s">
        <v>176</v>
      </c>
      <c r="C133" s="9" t="s">
        <v>177</v>
      </c>
      <c r="D133" s="8" t="s">
        <v>178</v>
      </c>
      <c r="E133" s="27" t="s">
        <v>179</v>
      </c>
      <c r="F133" s="24" t="s">
        <v>180</v>
      </c>
      <c r="G133" s="23"/>
    </row>
    <row r="134" spans="2:7" x14ac:dyDescent="0.25">
      <c r="B134" s="30" t="s">
        <v>161</v>
      </c>
      <c r="C134" s="31" t="s">
        <v>161</v>
      </c>
      <c r="D134" s="30" t="s">
        <v>161</v>
      </c>
      <c r="E134" s="29" t="s">
        <v>161</v>
      </c>
      <c r="F134" s="28" t="s">
        <v>161</v>
      </c>
    </row>
    <row r="135" spans="2:7" x14ac:dyDescent="0.25">
      <c r="B135" s="17" t="s">
        <v>181</v>
      </c>
    </row>
    <row r="136" spans="2:7" x14ac:dyDescent="0.25">
      <c r="B136" s="17"/>
    </row>
    <row r="137" spans="2:7" x14ac:dyDescent="0.25">
      <c r="B137" s="17" t="s">
        <v>182</v>
      </c>
    </row>
    <row r="138" spans="2:7" x14ac:dyDescent="0.25">
      <c r="B138" s="8" t="s">
        <v>183</v>
      </c>
      <c r="C138" s="9" t="s">
        <v>184</v>
      </c>
      <c r="D138" s="17"/>
    </row>
    <row r="139" spans="2:7" x14ac:dyDescent="0.25">
      <c r="B139" s="3" t="s">
        <v>161</v>
      </c>
      <c r="C139" s="4" t="s">
        <v>161</v>
      </c>
    </row>
    <row r="141" spans="2:7" x14ac:dyDescent="0.25">
      <c r="B141" s="8" t="s">
        <v>185</v>
      </c>
      <c r="C141" s="9" t="s">
        <v>184</v>
      </c>
    </row>
    <row r="142" spans="2:7" x14ac:dyDescent="0.25">
      <c r="B142" s="3" t="s">
        <v>161</v>
      </c>
      <c r="C142" s="4" t="s">
        <v>161</v>
      </c>
    </row>
    <row r="144" spans="2:7" x14ac:dyDescent="0.25">
      <c r="B144" s="8" t="s">
        <v>161</v>
      </c>
      <c r="C144" s="9" t="s">
        <v>161</v>
      </c>
    </row>
    <row r="145" spans="2:80" x14ac:dyDescent="0.25">
      <c r="B145" s="3" t="s">
        <v>161</v>
      </c>
      <c r="C145" s="4" t="s">
        <v>161</v>
      </c>
    </row>
    <row r="147" spans="2:80" x14ac:dyDescent="0.25">
      <c r="B147" s="27" t="s">
        <v>186</v>
      </c>
      <c r="C147" s="9" t="s">
        <v>187</v>
      </c>
    </row>
    <row r="148" spans="2:80" x14ac:dyDescent="0.25">
      <c r="B148" s="26" t="s">
        <v>161</v>
      </c>
      <c r="C148" s="4" t="s">
        <v>161</v>
      </c>
    </row>
    <row r="150" spans="2:80" x14ac:dyDescent="0.25">
      <c r="B150" s="8" t="s">
        <v>188</v>
      </c>
      <c r="C150" s="9" t="s">
        <v>161</v>
      </c>
    </row>
    <row r="153" spans="2:80" x14ac:dyDescent="0.25">
      <c r="B153" s="17" t="s">
        <v>190</v>
      </c>
    </row>
    <row r="155" spans="2:80" x14ac:dyDescent="0.25">
      <c r="B155" s="8" t="s">
        <v>176</v>
      </c>
      <c r="C155" s="9" t="s">
        <v>191</v>
      </c>
      <c r="D155" s="8" t="s">
        <v>192</v>
      </c>
      <c r="E155" s="8" t="s">
        <v>193</v>
      </c>
      <c r="F155" s="23"/>
    </row>
    <row r="156" spans="2:80" x14ac:dyDescent="0.25">
      <c r="B156" s="3" t="s">
        <v>161</v>
      </c>
      <c r="C156" s="4" t="s">
        <v>161</v>
      </c>
      <c r="D156" s="3" t="s">
        <v>161</v>
      </c>
      <c r="E156" s="3" t="s">
        <v>161</v>
      </c>
    </row>
    <row r="159" spans="2:80" x14ac:dyDescent="0.25">
      <c r="B159" s="17" t="s">
        <v>194</v>
      </c>
      <c r="C159" s="25" t="s">
        <v>161</v>
      </c>
      <c r="D159" s="17"/>
      <c r="E159" s="17"/>
      <c r="F159" s="23"/>
      <c r="G159" s="23"/>
      <c r="H159" s="23"/>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c r="BU159" s="17"/>
      <c r="BV159" s="17"/>
      <c r="BW159" s="17"/>
      <c r="BX159" s="17"/>
      <c r="BY159" s="17"/>
      <c r="BZ159" s="17"/>
      <c r="CA159" s="17"/>
      <c r="CB159" s="17"/>
    </row>
    <row r="161" spans="2:7" x14ac:dyDescent="0.25">
      <c r="B161" s="17" t="s">
        <v>195</v>
      </c>
    </row>
    <row r="163" spans="2:7" x14ac:dyDescent="0.25">
      <c r="B163" s="8" t="s">
        <v>196</v>
      </c>
      <c r="C163" s="9" t="s">
        <v>184</v>
      </c>
      <c r="D163" s="17"/>
    </row>
    <row r="164" spans="2:7" x14ac:dyDescent="0.25">
      <c r="B164" s="3" t="s">
        <v>161</v>
      </c>
      <c r="C164" s="4" t="s">
        <v>161</v>
      </c>
    </row>
    <row r="167" spans="2:7" x14ac:dyDescent="0.25">
      <c r="B167" s="8" t="s">
        <v>197</v>
      </c>
      <c r="C167" s="9" t="s">
        <v>198</v>
      </c>
      <c r="D167" s="17"/>
    </row>
    <row r="168" spans="2:7" x14ac:dyDescent="0.25">
      <c r="B168" s="3" t="s">
        <v>161</v>
      </c>
      <c r="C168" s="4" t="s">
        <v>161</v>
      </c>
    </row>
    <row r="171" spans="2:7" x14ac:dyDescent="0.25">
      <c r="B171" s="17" t="s">
        <v>199</v>
      </c>
    </row>
    <row r="174" spans="2:7" x14ac:dyDescent="0.25">
      <c r="B174" s="17" t="s">
        <v>200</v>
      </c>
    </row>
    <row r="176" spans="2:7" x14ac:dyDescent="0.25">
      <c r="B176" s="8" t="s">
        <v>176</v>
      </c>
      <c r="C176" s="9" t="s">
        <v>201</v>
      </c>
      <c r="D176" s="8" t="s">
        <v>191</v>
      </c>
      <c r="E176" s="8" t="s">
        <v>192</v>
      </c>
      <c r="F176" s="24" t="s">
        <v>193</v>
      </c>
      <c r="G176" s="23"/>
    </row>
    <row r="177" spans="2:80" x14ac:dyDescent="0.25">
      <c r="B177" s="3" t="s">
        <v>161</v>
      </c>
      <c r="C177" s="4" t="s">
        <v>161</v>
      </c>
      <c r="D177" s="3" t="s">
        <v>161</v>
      </c>
      <c r="E177" s="3" t="s">
        <v>161</v>
      </c>
      <c r="F177" s="22" t="s">
        <v>161</v>
      </c>
    </row>
    <row r="180" spans="2:80" x14ac:dyDescent="0.25">
      <c r="B180" s="17" t="s">
        <v>194</v>
      </c>
      <c r="C180" s="25" t="s">
        <v>161</v>
      </c>
      <c r="D180" s="17"/>
      <c r="E180" s="17"/>
      <c r="F180" s="23"/>
      <c r="G180" s="23"/>
      <c r="H180" s="23"/>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row>
    <row r="182" spans="2:80" x14ac:dyDescent="0.25">
      <c r="B182" s="17" t="s">
        <v>195</v>
      </c>
    </row>
    <row r="184" spans="2:80" x14ac:dyDescent="0.25">
      <c r="B184" s="8" t="s">
        <v>196</v>
      </c>
      <c r="C184" s="9" t="s">
        <v>184</v>
      </c>
      <c r="D184" s="17"/>
    </row>
    <row r="185" spans="2:80" x14ac:dyDescent="0.25">
      <c r="B185" s="3" t="s">
        <v>161</v>
      </c>
      <c r="C185" s="4" t="s">
        <v>161</v>
      </c>
    </row>
    <row r="188" spans="2:80" x14ac:dyDescent="0.25">
      <c r="B188" s="8" t="s">
        <v>197</v>
      </c>
      <c r="C188" s="9" t="s">
        <v>198</v>
      </c>
      <c r="D188" s="17"/>
    </row>
    <row r="189" spans="2:80" x14ac:dyDescent="0.25">
      <c r="B189" s="3" t="s">
        <v>161</v>
      </c>
      <c r="C189" s="4" t="s">
        <v>161</v>
      </c>
    </row>
    <row r="192" spans="2:80" x14ac:dyDescent="0.25">
      <c r="B192" s="17" t="s">
        <v>199</v>
      </c>
    </row>
    <row r="195" spans="2:7" x14ac:dyDescent="0.25">
      <c r="B195" s="17" t="s">
        <v>202</v>
      </c>
    </row>
    <row r="196" spans="2:7" x14ac:dyDescent="0.25">
      <c r="B196" s="8" t="s">
        <v>176</v>
      </c>
      <c r="C196" s="9" t="s">
        <v>203</v>
      </c>
      <c r="D196" s="8" t="s">
        <v>204</v>
      </c>
      <c r="E196" s="8" t="s">
        <v>205</v>
      </c>
      <c r="F196" s="24" t="s">
        <v>206</v>
      </c>
      <c r="G196" s="23"/>
    </row>
    <row r="197" spans="2:7" x14ac:dyDescent="0.25">
      <c r="B197" s="3" t="s">
        <v>161</v>
      </c>
      <c r="C197" s="4" t="s">
        <v>161</v>
      </c>
      <c r="D197" s="3" t="s">
        <v>161</v>
      </c>
      <c r="E197" s="3" t="s">
        <v>161</v>
      </c>
      <c r="F197" s="22" t="s">
        <v>161</v>
      </c>
    </row>
    <row r="198" spans="2:7" x14ac:dyDescent="0.25">
      <c r="B198" s="11" t="s">
        <v>207</v>
      </c>
    </row>
  </sheetData>
  <mergeCells count="3">
    <mergeCell ref="B1:E1"/>
    <mergeCell ref="C3:C7"/>
    <mergeCell ref="D3:D7"/>
  </mergeCells>
  <hyperlinks>
    <hyperlink ref="A1" location="Index!A1" display="Index" xr:uid="{2BC01414-688E-49AC-A50F-771B7C8EE813}"/>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ACC28-C208-40C7-A7C1-F6A61F58B1C1}">
  <sheetPr codeName="Sheet35"/>
  <dimension ref="A1:CB192"/>
  <sheetViews>
    <sheetView workbookViewId="0">
      <selection sqref="A1:XFD1048576"/>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ustomWidth="1"/>
    <col min="9" max="16384" width="9.140625" style="11"/>
  </cols>
  <sheetData>
    <row r="1" spans="1:9" x14ac:dyDescent="0.25">
      <c r="A1" s="45" t="s">
        <v>0</v>
      </c>
      <c r="B1" s="197" t="s">
        <v>69</v>
      </c>
      <c r="C1" s="197"/>
      <c r="D1" s="197"/>
      <c r="E1" s="197"/>
    </row>
    <row r="3" spans="1:9" ht="15" customHeight="1" x14ac:dyDescent="0.25">
      <c r="B3" s="1" t="s">
        <v>999</v>
      </c>
      <c r="C3" s="198"/>
      <c r="D3" s="199"/>
    </row>
    <row r="4" spans="1:9" ht="15" customHeight="1" x14ac:dyDescent="0.25">
      <c r="B4" s="2" t="s">
        <v>1000</v>
      </c>
      <c r="C4" s="198"/>
      <c r="D4" s="199"/>
    </row>
    <row r="5" spans="1:9" ht="15" customHeight="1" x14ac:dyDescent="0.25">
      <c r="B5" s="7" t="s">
        <v>127</v>
      </c>
      <c r="C5" s="198"/>
      <c r="D5" s="199"/>
    </row>
    <row r="6" spans="1:9" ht="15" customHeight="1" x14ac:dyDescent="0.25">
      <c r="B6" s="2" t="s">
        <v>340</v>
      </c>
      <c r="C6" s="198"/>
      <c r="D6" s="199"/>
    </row>
    <row r="7" spans="1:9" ht="30" customHeight="1" x14ac:dyDescent="0.25">
      <c r="B7" s="2" t="s">
        <v>1001</v>
      </c>
      <c r="C7" s="198"/>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2153</v>
      </c>
      <c r="C15" s="21" t="s">
        <v>139</v>
      </c>
      <c r="D15" s="11" t="s">
        <v>245</v>
      </c>
      <c r="E15" s="11" t="s">
        <v>246</v>
      </c>
      <c r="F15" s="13">
        <v>4300000</v>
      </c>
      <c r="G15" s="13">
        <v>72403.399999999994</v>
      </c>
      <c r="H15" s="13">
        <v>9.09</v>
      </c>
    </row>
    <row r="16" spans="1:9" x14ac:dyDescent="0.25">
      <c r="B16" s="11" t="s">
        <v>3003</v>
      </c>
      <c r="C16" s="21" t="s">
        <v>139</v>
      </c>
      <c r="D16" s="11" t="s">
        <v>265</v>
      </c>
      <c r="E16" s="11" t="s">
        <v>1002</v>
      </c>
      <c r="F16" s="13">
        <v>2714500</v>
      </c>
      <c r="G16" s="13">
        <v>44232.78</v>
      </c>
      <c r="H16" s="13">
        <v>5.55</v>
      </c>
    </row>
    <row r="17" spans="2:8" x14ac:dyDescent="0.25">
      <c r="B17" s="11" t="s">
        <v>2152</v>
      </c>
      <c r="C17" s="21" t="s">
        <v>139</v>
      </c>
      <c r="D17" s="11" t="s">
        <v>248</v>
      </c>
      <c r="E17" s="11" t="s">
        <v>249</v>
      </c>
      <c r="F17" s="13">
        <v>1250000</v>
      </c>
      <c r="G17" s="13">
        <v>39135</v>
      </c>
      <c r="H17" s="13">
        <v>4.91</v>
      </c>
    </row>
    <row r="18" spans="2:8" x14ac:dyDescent="0.25">
      <c r="B18" s="11" t="s">
        <v>415</v>
      </c>
      <c r="C18" s="21" t="s">
        <v>139</v>
      </c>
      <c r="D18" s="11" t="s">
        <v>245</v>
      </c>
      <c r="E18" s="11" t="s">
        <v>416</v>
      </c>
      <c r="F18" s="13">
        <v>4100000</v>
      </c>
      <c r="G18" s="13">
        <v>34806.949999999997</v>
      </c>
      <c r="H18" s="13">
        <v>4.37</v>
      </c>
    </row>
    <row r="19" spans="2:8" x14ac:dyDescent="0.25">
      <c r="B19" s="11" t="s">
        <v>2148</v>
      </c>
      <c r="C19" s="21" t="s">
        <v>139</v>
      </c>
      <c r="D19" s="11" t="s">
        <v>245</v>
      </c>
      <c r="E19" s="11" t="s">
        <v>247</v>
      </c>
      <c r="F19" s="13">
        <v>2550000</v>
      </c>
      <c r="G19" s="13">
        <v>30589.8</v>
      </c>
      <c r="H19" s="13">
        <v>3.84</v>
      </c>
    </row>
    <row r="20" spans="2:8" x14ac:dyDescent="0.25">
      <c r="B20" s="11" t="s">
        <v>2834</v>
      </c>
      <c r="C20" s="21" t="s">
        <v>139</v>
      </c>
      <c r="D20" s="11" t="s">
        <v>328</v>
      </c>
      <c r="E20" s="11" t="s">
        <v>660</v>
      </c>
      <c r="F20" s="13">
        <v>750000</v>
      </c>
      <c r="G20" s="13">
        <v>28490.63</v>
      </c>
      <c r="H20" s="13">
        <v>3.58</v>
      </c>
    </row>
    <row r="21" spans="2:8" x14ac:dyDescent="0.25">
      <c r="B21" s="11" t="s">
        <v>2864</v>
      </c>
      <c r="C21" s="21" t="s">
        <v>139</v>
      </c>
      <c r="D21" s="11" t="s">
        <v>245</v>
      </c>
      <c r="E21" s="11" t="s">
        <v>707</v>
      </c>
      <c r="F21" s="13">
        <v>32000000</v>
      </c>
      <c r="G21" s="13">
        <v>26291.200000000001</v>
      </c>
      <c r="H21" s="13">
        <v>3.3</v>
      </c>
    </row>
    <row r="22" spans="2:8" x14ac:dyDescent="0.25">
      <c r="B22" s="11" t="s">
        <v>2792</v>
      </c>
      <c r="C22" s="21" t="s">
        <v>139</v>
      </c>
      <c r="D22" s="11" t="s">
        <v>262</v>
      </c>
      <c r="E22" s="11" t="s">
        <v>608</v>
      </c>
      <c r="F22" s="13">
        <v>630000</v>
      </c>
      <c r="G22" s="13">
        <v>24991.16</v>
      </c>
      <c r="H22" s="13">
        <v>3.14</v>
      </c>
    </row>
    <row r="23" spans="2:8" x14ac:dyDescent="0.25">
      <c r="B23" s="11" t="s">
        <v>2725</v>
      </c>
      <c r="C23" s="21" t="s">
        <v>139</v>
      </c>
      <c r="D23" s="11" t="s">
        <v>312</v>
      </c>
      <c r="E23" s="11" t="s">
        <v>414</v>
      </c>
      <c r="F23" s="13">
        <v>1573632</v>
      </c>
      <c r="G23" s="13">
        <v>22724.03</v>
      </c>
      <c r="H23" s="13">
        <v>2.85</v>
      </c>
    </row>
    <row r="24" spans="2:8" x14ac:dyDescent="0.25">
      <c r="B24" s="11" t="s">
        <v>2786</v>
      </c>
      <c r="C24" s="21" t="s">
        <v>139</v>
      </c>
      <c r="D24" s="11" t="s">
        <v>280</v>
      </c>
      <c r="E24" s="11" t="s">
        <v>590</v>
      </c>
      <c r="F24" s="13">
        <v>525000</v>
      </c>
      <c r="G24" s="13">
        <v>20964.830000000002</v>
      </c>
      <c r="H24" s="13">
        <v>2.63</v>
      </c>
    </row>
    <row r="25" spans="2:8" x14ac:dyDescent="0.25">
      <c r="B25" s="11" t="s">
        <v>2729</v>
      </c>
      <c r="C25" s="21" t="s">
        <v>139</v>
      </c>
      <c r="D25" s="11" t="s">
        <v>417</v>
      </c>
      <c r="E25" s="11" t="s">
        <v>421</v>
      </c>
      <c r="F25" s="13">
        <v>2100000</v>
      </c>
      <c r="G25" s="13">
        <v>20784.75</v>
      </c>
      <c r="H25" s="13">
        <v>2.61</v>
      </c>
    </row>
    <row r="26" spans="2:8" x14ac:dyDescent="0.25">
      <c r="B26" s="11" t="s">
        <v>3004</v>
      </c>
      <c r="C26" s="21" t="s">
        <v>139</v>
      </c>
      <c r="D26" s="11" t="s">
        <v>267</v>
      </c>
      <c r="E26" s="11" t="s">
        <v>1003</v>
      </c>
      <c r="F26" s="13">
        <v>1456877</v>
      </c>
      <c r="G26" s="13">
        <v>19712.27</v>
      </c>
      <c r="H26" s="13">
        <v>2.4700000000000002</v>
      </c>
    </row>
    <row r="27" spans="2:8" x14ac:dyDescent="0.25">
      <c r="B27" s="11" t="s">
        <v>2919</v>
      </c>
      <c r="C27" s="21" t="s">
        <v>139</v>
      </c>
      <c r="D27" s="11" t="s">
        <v>288</v>
      </c>
      <c r="E27" s="11" t="s">
        <v>847</v>
      </c>
      <c r="F27" s="13">
        <v>6000000</v>
      </c>
      <c r="G27" s="13">
        <v>18729</v>
      </c>
      <c r="H27" s="13">
        <v>2.35</v>
      </c>
    </row>
    <row r="28" spans="2:8" x14ac:dyDescent="0.25">
      <c r="B28" s="11" t="s">
        <v>2868</v>
      </c>
      <c r="C28" s="21" t="s">
        <v>139</v>
      </c>
      <c r="D28" s="11" t="s">
        <v>278</v>
      </c>
      <c r="E28" s="11" t="s">
        <v>714</v>
      </c>
      <c r="F28" s="13">
        <v>3801700</v>
      </c>
      <c r="G28" s="13">
        <v>18071.38</v>
      </c>
      <c r="H28" s="13">
        <v>2.27</v>
      </c>
    </row>
    <row r="29" spans="2:8" x14ac:dyDescent="0.25">
      <c r="B29" s="11" t="s">
        <v>2778</v>
      </c>
      <c r="C29" s="21" t="s">
        <v>139</v>
      </c>
      <c r="D29" s="11" t="s">
        <v>276</v>
      </c>
      <c r="E29" s="11" t="s">
        <v>582</v>
      </c>
      <c r="F29" s="13">
        <v>2200000</v>
      </c>
      <c r="G29" s="13">
        <v>17529.599999999999</v>
      </c>
      <c r="H29" s="13">
        <v>2.2000000000000002</v>
      </c>
    </row>
    <row r="30" spans="2:8" x14ac:dyDescent="0.25">
      <c r="B30" s="11" t="s">
        <v>2865</v>
      </c>
      <c r="C30" s="21" t="s">
        <v>139</v>
      </c>
      <c r="D30" s="11" t="s">
        <v>245</v>
      </c>
      <c r="E30" s="11" t="s">
        <v>708</v>
      </c>
      <c r="F30" s="13">
        <v>7800000</v>
      </c>
      <c r="G30" s="13">
        <v>15894.84</v>
      </c>
      <c r="H30" s="13">
        <v>1.99</v>
      </c>
    </row>
    <row r="31" spans="2:8" x14ac:dyDescent="0.25">
      <c r="B31" s="11" t="s">
        <v>2802</v>
      </c>
      <c r="C31" s="21" t="s">
        <v>139</v>
      </c>
      <c r="D31" s="11" t="s">
        <v>312</v>
      </c>
      <c r="E31" s="11" t="s">
        <v>620</v>
      </c>
      <c r="F31" s="13">
        <v>850000</v>
      </c>
      <c r="G31" s="13">
        <v>15762.83</v>
      </c>
      <c r="H31" s="13">
        <v>1.98</v>
      </c>
    </row>
    <row r="32" spans="2:8" x14ac:dyDescent="0.25">
      <c r="B32" s="11" t="s">
        <v>351</v>
      </c>
      <c r="C32" s="21" t="s">
        <v>139</v>
      </c>
      <c r="D32" s="11" t="s">
        <v>293</v>
      </c>
      <c r="E32" s="11" t="s">
        <v>352</v>
      </c>
      <c r="F32" s="13">
        <v>1778049</v>
      </c>
      <c r="G32" s="13">
        <v>15218.32</v>
      </c>
      <c r="H32" s="13">
        <v>1.91</v>
      </c>
    </row>
    <row r="33" spans="2:8" x14ac:dyDescent="0.25">
      <c r="B33" s="11" t="s">
        <v>2928</v>
      </c>
      <c r="C33" s="21" t="s">
        <v>139</v>
      </c>
      <c r="D33" s="11" t="s">
        <v>262</v>
      </c>
      <c r="E33" s="11" t="s">
        <v>857</v>
      </c>
      <c r="F33" s="13">
        <v>350000</v>
      </c>
      <c r="G33" s="13">
        <v>14624.93</v>
      </c>
      <c r="H33" s="13">
        <v>1.84</v>
      </c>
    </row>
    <row r="34" spans="2:8" x14ac:dyDescent="0.25">
      <c r="B34" s="11" t="s">
        <v>2688</v>
      </c>
      <c r="C34" s="21" t="s">
        <v>139</v>
      </c>
      <c r="D34" s="11" t="s">
        <v>283</v>
      </c>
      <c r="E34" s="11" t="s">
        <v>342</v>
      </c>
      <c r="F34" s="13">
        <v>278942</v>
      </c>
      <c r="G34" s="13">
        <v>14182.25</v>
      </c>
      <c r="H34" s="13">
        <v>1.78</v>
      </c>
    </row>
    <row r="35" spans="2:8" x14ac:dyDescent="0.25">
      <c r="B35" s="11" t="s">
        <v>3005</v>
      </c>
      <c r="C35" s="21" t="s">
        <v>139</v>
      </c>
      <c r="D35" s="11" t="s">
        <v>276</v>
      </c>
      <c r="E35" s="11" t="s">
        <v>1004</v>
      </c>
      <c r="F35" s="13">
        <v>4600000</v>
      </c>
      <c r="G35" s="13">
        <v>13827.6</v>
      </c>
      <c r="H35" s="13">
        <v>1.74</v>
      </c>
    </row>
    <row r="36" spans="2:8" x14ac:dyDescent="0.25">
      <c r="B36" s="11" t="s">
        <v>2689</v>
      </c>
      <c r="C36" s="21" t="s">
        <v>139</v>
      </c>
      <c r="D36" s="11" t="s">
        <v>344</v>
      </c>
      <c r="E36" s="11" t="s">
        <v>345</v>
      </c>
      <c r="F36" s="13">
        <v>2250000</v>
      </c>
      <c r="G36" s="13">
        <v>13543.88</v>
      </c>
      <c r="H36" s="13">
        <v>1.7</v>
      </c>
    </row>
    <row r="37" spans="2:8" x14ac:dyDescent="0.25">
      <c r="B37" s="11" t="s">
        <v>2651</v>
      </c>
      <c r="C37" s="21" t="s">
        <v>139</v>
      </c>
      <c r="D37" s="11" t="s">
        <v>256</v>
      </c>
      <c r="E37" s="11" t="s">
        <v>257</v>
      </c>
      <c r="F37" s="13">
        <v>360000</v>
      </c>
      <c r="G37" s="13">
        <v>12774.42</v>
      </c>
      <c r="H37" s="13">
        <v>1.6</v>
      </c>
    </row>
    <row r="38" spans="2:8" x14ac:dyDescent="0.25">
      <c r="B38" s="11" t="s">
        <v>2794</v>
      </c>
      <c r="C38" s="21" t="s">
        <v>139</v>
      </c>
      <c r="D38" s="11" t="s">
        <v>444</v>
      </c>
      <c r="E38" s="11" t="s">
        <v>610</v>
      </c>
      <c r="F38" s="13">
        <v>5200000</v>
      </c>
      <c r="G38" s="13">
        <v>12578.28</v>
      </c>
      <c r="H38" s="13">
        <v>1.58</v>
      </c>
    </row>
    <row r="39" spans="2:8" x14ac:dyDescent="0.25">
      <c r="B39" s="11" t="s">
        <v>2146</v>
      </c>
      <c r="C39" s="21" t="s">
        <v>139</v>
      </c>
      <c r="D39" s="11" t="s">
        <v>140</v>
      </c>
      <c r="E39" s="11" t="s">
        <v>142</v>
      </c>
      <c r="F39" s="13">
        <v>314205</v>
      </c>
      <c r="G39" s="13">
        <v>12267.03</v>
      </c>
      <c r="H39" s="13">
        <v>1.54</v>
      </c>
    </row>
    <row r="40" spans="2:8" x14ac:dyDescent="0.25">
      <c r="B40" s="11" t="s">
        <v>2829</v>
      </c>
      <c r="C40" s="21" t="s">
        <v>139</v>
      </c>
      <c r="D40" s="11" t="s">
        <v>262</v>
      </c>
      <c r="E40" s="11" t="s">
        <v>655</v>
      </c>
      <c r="F40" s="13">
        <v>720646</v>
      </c>
      <c r="G40" s="13">
        <v>12037.31</v>
      </c>
      <c r="H40" s="13">
        <v>1.51</v>
      </c>
    </row>
    <row r="41" spans="2:8" x14ac:dyDescent="0.25">
      <c r="B41" s="11" t="s">
        <v>2691</v>
      </c>
      <c r="C41" s="21" t="s">
        <v>139</v>
      </c>
      <c r="D41" s="11" t="s">
        <v>283</v>
      </c>
      <c r="E41" s="11" t="s">
        <v>347</v>
      </c>
      <c r="F41" s="13">
        <v>102551</v>
      </c>
      <c r="G41" s="13">
        <v>11865.36</v>
      </c>
      <c r="H41" s="13">
        <v>1.49</v>
      </c>
    </row>
    <row r="42" spans="2:8" x14ac:dyDescent="0.25">
      <c r="B42" s="11" t="s">
        <v>2138</v>
      </c>
      <c r="C42" s="21" t="s">
        <v>139</v>
      </c>
      <c r="D42" s="11" t="s">
        <v>260</v>
      </c>
      <c r="E42" s="11" t="s">
        <v>292</v>
      </c>
      <c r="F42" s="13">
        <v>450000</v>
      </c>
      <c r="G42" s="13">
        <v>11785.73</v>
      </c>
      <c r="H42" s="13">
        <v>1.48</v>
      </c>
    </row>
    <row r="43" spans="2:8" x14ac:dyDescent="0.25">
      <c r="B43" s="11" t="s">
        <v>2830</v>
      </c>
      <c r="C43" s="21" t="s">
        <v>139</v>
      </c>
      <c r="D43" s="11" t="s">
        <v>271</v>
      </c>
      <c r="E43" s="11" t="s">
        <v>656</v>
      </c>
      <c r="F43" s="13">
        <v>700000</v>
      </c>
      <c r="G43" s="13">
        <v>11349.45</v>
      </c>
      <c r="H43" s="13">
        <v>1.42</v>
      </c>
    </row>
    <row r="44" spans="2:8" x14ac:dyDescent="0.25">
      <c r="B44" s="11" t="s">
        <v>2726</v>
      </c>
      <c r="C44" s="21" t="s">
        <v>139</v>
      </c>
      <c r="D44" s="11" t="s">
        <v>417</v>
      </c>
      <c r="E44" s="11" t="s">
        <v>418</v>
      </c>
      <c r="F44" s="13">
        <v>375000</v>
      </c>
      <c r="G44" s="13">
        <v>10749.94</v>
      </c>
      <c r="H44" s="13">
        <v>1.35</v>
      </c>
    </row>
    <row r="45" spans="2:8" x14ac:dyDescent="0.25">
      <c r="B45" s="11" t="s">
        <v>2151</v>
      </c>
      <c r="C45" s="21" t="s">
        <v>139</v>
      </c>
      <c r="D45" s="11" t="s">
        <v>252</v>
      </c>
      <c r="E45" s="11" t="s">
        <v>253</v>
      </c>
      <c r="F45" s="13">
        <v>2303000</v>
      </c>
      <c r="G45" s="13">
        <v>9785.4500000000007</v>
      </c>
      <c r="H45" s="13">
        <v>1.23</v>
      </c>
    </row>
    <row r="46" spans="2:8" x14ac:dyDescent="0.25">
      <c r="B46" s="11" t="s">
        <v>2695</v>
      </c>
      <c r="C46" s="21" t="s">
        <v>139</v>
      </c>
      <c r="D46" s="11" t="s">
        <v>344</v>
      </c>
      <c r="E46" s="11" t="s">
        <v>354</v>
      </c>
      <c r="F46" s="13">
        <v>4500000</v>
      </c>
      <c r="G46" s="13">
        <v>9639.9</v>
      </c>
      <c r="H46" s="13">
        <v>1.21</v>
      </c>
    </row>
    <row r="47" spans="2:8" x14ac:dyDescent="0.25">
      <c r="B47" s="11" t="s">
        <v>2878</v>
      </c>
      <c r="C47" s="21" t="s">
        <v>139</v>
      </c>
      <c r="D47" s="11" t="s">
        <v>308</v>
      </c>
      <c r="E47" s="11" t="s">
        <v>735</v>
      </c>
      <c r="F47" s="13">
        <v>180000</v>
      </c>
      <c r="G47" s="13">
        <v>9631.7999999999993</v>
      </c>
      <c r="H47" s="13">
        <v>1.21</v>
      </c>
    </row>
    <row r="48" spans="2:8" x14ac:dyDescent="0.25">
      <c r="B48" s="11" t="s">
        <v>2758</v>
      </c>
      <c r="C48" s="21" t="s">
        <v>139</v>
      </c>
      <c r="D48" s="11" t="s">
        <v>260</v>
      </c>
      <c r="E48" s="11" t="s">
        <v>549</v>
      </c>
      <c r="F48" s="13">
        <v>1100000</v>
      </c>
      <c r="G48" s="13">
        <v>9200.9500000000007</v>
      </c>
      <c r="H48" s="13">
        <v>1.1499999999999999</v>
      </c>
    </row>
    <row r="49" spans="2:8" x14ac:dyDescent="0.25">
      <c r="B49" s="11" t="s">
        <v>3006</v>
      </c>
      <c r="C49" s="21" t="s">
        <v>139</v>
      </c>
      <c r="D49" s="11" t="s">
        <v>320</v>
      </c>
      <c r="E49" s="11" t="s">
        <v>1005</v>
      </c>
      <c r="F49" s="13">
        <v>5203000</v>
      </c>
      <c r="G49" s="13">
        <v>8569.86</v>
      </c>
      <c r="H49" s="13">
        <v>1.08</v>
      </c>
    </row>
    <row r="50" spans="2:8" x14ac:dyDescent="0.25">
      <c r="B50" s="11" t="s">
        <v>2648</v>
      </c>
      <c r="C50" s="21" t="s">
        <v>139</v>
      </c>
      <c r="D50" s="11" t="s">
        <v>140</v>
      </c>
      <c r="E50" s="11" t="s">
        <v>141</v>
      </c>
      <c r="F50" s="13">
        <v>500000</v>
      </c>
      <c r="G50" s="13">
        <v>7833.75</v>
      </c>
      <c r="H50" s="13">
        <v>0.98</v>
      </c>
    </row>
    <row r="51" spans="2:8" x14ac:dyDescent="0.25">
      <c r="B51" s="11" t="s">
        <v>2873</v>
      </c>
      <c r="C51" s="21" t="s">
        <v>139</v>
      </c>
      <c r="D51" s="11" t="s">
        <v>271</v>
      </c>
      <c r="E51" s="11" t="s">
        <v>721</v>
      </c>
      <c r="F51" s="13">
        <v>324925</v>
      </c>
      <c r="G51" s="13">
        <v>7431.68</v>
      </c>
      <c r="H51" s="13">
        <v>0.93</v>
      </c>
    </row>
    <row r="52" spans="2:8" x14ac:dyDescent="0.25">
      <c r="B52" s="11" t="s">
        <v>2883</v>
      </c>
      <c r="C52" s="21" t="s">
        <v>139</v>
      </c>
      <c r="D52" s="11" t="s">
        <v>140</v>
      </c>
      <c r="E52" s="11" t="s">
        <v>741</v>
      </c>
      <c r="F52" s="13">
        <v>67840</v>
      </c>
      <c r="G52" s="13">
        <v>6704.12</v>
      </c>
      <c r="H52" s="13">
        <v>0.84</v>
      </c>
    </row>
    <row r="53" spans="2:8" x14ac:dyDescent="0.25">
      <c r="B53" s="11" t="s">
        <v>2654</v>
      </c>
      <c r="C53" s="21" t="s">
        <v>139</v>
      </c>
      <c r="D53" s="11" t="s">
        <v>260</v>
      </c>
      <c r="E53" s="11" t="s">
        <v>261</v>
      </c>
      <c r="F53" s="13">
        <v>56000</v>
      </c>
      <c r="G53" s="13">
        <v>6534.02</v>
      </c>
      <c r="H53" s="13">
        <v>0.82</v>
      </c>
    </row>
    <row r="54" spans="2:8" x14ac:dyDescent="0.25">
      <c r="B54" s="11" t="s">
        <v>2816</v>
      </c>
      <c r="C54" s="21" t="s">
        <v>139</v>
      </c>
      <c r="D54" s="11" t="s">
        <v>300</v>
      </c>
      <c r="E54" s="11" t="s">
        <v>637</v>
      </c>
      <c r="F54" s="13">
        <v>1950000</v>
      </c>
      <c r="G54" s="13">
        <v>5782.73</v>
      </c>
      <c r="H54" s="13">
        <v>0.73</v>
      </c>
    </row>
    <row r="55" spans="2:8" x14ac:dyDescent="0.25">
      <c r="B55" s="11" t="s">
        <v>2793</v>
      </c>
      <c r="C55" s="21" t="s">
        <v>139</v>
      </c>
      <c r="D55" s="11" t="s">
        <v>267</v>
      </c>
      <c r="E55" s="11" t="s">
        <v>609</v>
      </c>
      <c r="F55" s="13">
        <v>127832</v>
      </c>
      <c r="G55" s="13">
        <v>5444.68</v>
      </c>
      <c r="H55" s="13">
        <v>0.68</v>
      </c>
    </row>
    <row r="56" spans="2:8" x14ac:dyDescent="0.25">
      <c r="B56" s="11" t="s">
        <v>2652</v>
      </c>
      <c r="C56" s="21" t="s">
        <v>139</v>
      </c>
      <c r="D56" s="11" t="s">
        <v>245</v>
      </c>
      <c r="E56" s="11" t="s">
        <v>258</v>
      </c>
      <c r="F56" s="13">
        <v>290000</v>
      </c>
      <c r="G56" s="13">
        <v>5227.25</v>
      </c>
      <c r="H56" s="13">
        <v>0.66</v>
      </c>
    </row>
    <row r="57" spans="2:8" x14ac:dyDescent="0.25">
      <c r="B57" s="11" t="s">
        <v>2715</v>
      </c>
      <c r="C57" s="21" t="s">
        <v>139</v>
      </c>
      <c r="D57" s="11" t="s">
        <v>254</v>
      </c>
      <c r="E57" s="11" t="s">
        <v>383</v>
      </c>
      <c r="F57" s="13">
        <v>181800</v>
      </c>
      <c r="G57" s="13">
        <v>5154.76</v>
      </c>
      <c r="H57" s="13">
        <v>0.65</v>
      </c>
    </row>
    <row r="58" spans="2:8" x14ac:dyDescent="0.25">
      <c r="B58" s="11" t="s">
        <v>3007</v>
      </c>
      <c r="C58" s="21" t="s">
        <v>139</v>
      </c>
      <c r="D58" s="11" t="s">
        <v>274</v>
      </c>
      <c r="E58" s="11" t="s">
        <v>1006</v>
      </c>
      <c r="F58" s="13">
        <v>296277</v>
      </c>
      <c r="G58" s="13">
        <v>4714.95</v>
      </c>
      <c r="H58" s="13">
        <v>0.59</v>
      </c>
    </row>
    <row r="59" spans="2:8" x14ac:dyDescent="0.25">
      <c r="B59" s="11" t="s">
        <v>2869</v>
      </c>
      <c r="C59" s="21" t="s">
        <v>139</v>
      </c>
      <c r="D59" s="11" t="s">
        <v>278</v>
      </c>
      <c r="E59" s="11" t="s">
        <v>717</v>
      </c>
      <c r="F59" s="13">
        <v>502392</v>
      </c>
      <c r="G59" s="13">
        <v>3566.98</v>
      </c>
      <c r="H59" s="13">
        <v>0.45</v>
      </c>
    </row>
    <row r="60" spans="2:8" x14ac:dyDescent="0.25">
      <c r="B60" s="11" t="s">
        <v>480</v>
      </c>
      <c r="C60" s="21" t="s">
        <v>139</v>
      </c>
      <c r="D60" s="11" t="s">
        <v>276</v>
      </c>
      <c r="E60" s="11" t="s">
        <v>481</v>
      </c>
      <c r="F60" s="13">
        <v>970000</v>
      </c>
      <c r="G60" s="13">
        <v>3474.06</v>
      </c>
      <c r="H60" s="13">
        <v>0.44</v>
      </c>
    </row>
    <row r="61" spans="2:8" x14ac:dyDescent="0.25">
      <c r="B61" s="11" t="s">
        <v>2659</v>
      </c>
      <c r="C61" s="21" t="s">
        <v>139</v>
      </c>
      <c r="D61" s="11" t="s">
        <v>271</v>
      </c>
      <c r="E61" s="11" t="s">
        <v>272</v>
      </c>
      <c r="F61" s="13">
        <v>50000</v>
      </c>
      <c r="G61" s="13">
        <v>3201.18</v>
      </c>
      <c r="H61" s="13">
        <v>0.4</v>
      </c>
    </row>
    <row r="62" spans="2:8" x14ac:dyDescent="0.25">
      <c r="B62" s="11" t="s">
        <v>2838</v>
      </c>
      <c r="C62" s="21" t="s">
        <v>139</v>
      </c>
      <c r="D62" s="11" t="s">
        <v>271</v>
      </c>
      <c r="E62" s="11" t="s">
        <v>664</v>
      </c>
      <c r="F62" s="13">
        <v>62937</v>
      </c>
      <c r="G62" s="13">
        <v>3141.41</v>
      </c>
      <c r="H62" s="13">
        <v>0.39</v>
      </c>
    </row>
    <row r="63" spans="2:8" x14ac:dyDescent="0.25">
      <c r="B63" s="11" t="s">
        <v>2660</v>
      </c>
      <c r="C63" s="21" t="s">
        <v>139</v>
      </c>
      <c r="D63" s="11" t="s">
        <v>252</v>
      </c>
      <c r="E63" s="11" t="s">
        <v>273</v>
      </c>
      <c r="F63" s="13">
        <v>115000</v>
      </c>
      <c r="G63" s="13">
        <v>2844.01</v>
      </c>
      <c r="H63" s="13">
        <v>0.36</v>
      </c>
    </row>
    <row r="64" spans="2:8" x14ac:dyDescent="0.25">
      <c r="B64" s="11" t="s">
        <v>2669</v>
      </c>
      <c r="C64" s="21" t="s">
        <v>139</v>
      </c>
      <c r="D64" s="11" t="s">
        <v>271</v>
      </c>
      <c r="E64" s="11" t="s">
        <v>298</v>
      </c>
      <c r="F64" s="13">
        <v>27375</v>
      </c>
      <c r="G64" s="13">
        <v>1258.28</v>
      </c>
      <c r="H64" s="13">
        <v>0.16</v>
      </c>
    </row>
    <row r="65" spans="2:8" x14ac:dyDescent="0.25">
      <c r="B65" s="11" t="s">
        <v>3008</v>
      </c>
      <c r="C65" s="21" t="s">
        <v>139</v>
      </c>
      <c r="D65" s="11" t="s">
        <v>312</v>
      </c>
      <c r="E65" s="11" t="s">
        <v>1007</v>
      </c>
      <c r="F65" s="13">
        <v>103571</v>
      </c>
      <c r="G65" s="13">
        <v>1080.1400000000001</v>
      </c>
      <c r="H65" s="13">
        <v>0.14000000000000001</v>
      </c>
    </row>
    <row r="66" spans="2:8" x14ac:dyDescent="0.25">
      <c r="B66" s="17" t="s">
        <v>151</v>
      </c>
      <c r="C66" s="25"/>
      <c r="D66" s="17"/>
      <c r="E66" s="17"/>
      <c r="F66" s="23"/>
      <c r="G66" s="23">
        <f>SUM(G12:G65)</f>
        <v>758140.91000000027</v>
      </c>
      <c r="H66" s="23">
        <f>SUM(H12:H65)</f>
        <v>95.17000000000003</v>
      </c>
    </row>
    <row r="67" spans="2:8" x14ac:dyDescent="0.25">
      <c r="B67" s="17" t="s">
        <v>152</v>
      </c>
      <c r="C67" s="25"/>
      <c r="D67" s="17"/>
      <c r="E67" s="17"/>
      <c r="F67" s="23"/>
      <c r="G67" s="23">
        <v>26246.78</v>
      </c>
      <c r="H67" s="23">
        <v>3.29</v>
      </c>
    </row>
    <row r="68" spans="2:8" x14ac:dyDescent="0.25">
      <c r="B68" s="17" t="s">
        <v>153</v>
      </c>
      <c r="C68" s="25"/>
      <c r="D68" s="17"/>
      <c r="E68" s="17"/>
      <c r="F68" s="23"/>
      <c r="G68" s="23">
        <v>784387.69000000006</v>
      </c>
      <c r="H68" s="23">
        <v>98.46</v>
      </c>
    </row>
    <row r="69" spans="2:8" x14ac:dyDescent="0.25">
      <c r="B69" s="17" t="s">
        <v>226</v>
      </c>
      <c r="C69" s="25"/>
      <c r="D69" s="17"/>
      <c r="E69" s="17"/>
      <c r="F69" s="23"/>
      <c r="G69" s="23">
        <v>12365.266235000017</v>
      </c>
      <c r="H69" s="23">
        <v>1.5400000000000063</v>
      </c>
    </row>
    <row r="70" spans="2:8" x14ac:dyDescent="0.25">
      <c r="B70" s="17" t="s">
        <v>155</v>
      </c>
      <c r="C70" s="25"/>
      <c r="D70" s="17"/>
      <c r="E70" s="17"/>
      <c r="F70" s="23"/>
      <c r="G70" s="23">
        <v>796752.95623500005</v>
      </c>
      <c r="H70" s="23">
        <v>100</v>
      </c>
    </row>
    <row r="71" spans="2:8" x14ac:dyDescent="0.25">
      <c r="B71" s="11" t="s">
        <v>156</v>
      </c>
    </row>
    <row r="72" spans="2:8" x14ac:dyDescent="0.25">
      <c r="B72" s="17" t="s">
        <v>157</v>
      </c>
    </row>
    <row r="73" spans="2:8" x14ac:dyDescent="0.25">
      <c r="B73" s="17" t="s">
        <v>158</v>
      </c>
      <c r="C73" s="21" t="s">
        <v>159</v>
      </c>
    </row>
    <row r="74" spans="2:8" x14ac:dyDescent="0.25">
      <c r="B74" s="17" t="s">
        <v>162</v>
      </c>
      <c r="C74" s="21" t="s">
        <v>161</v>
      </c>
    </row>
    <row r="75" spans="2:8" x14ac:dyDescent="0.25">
      <c r="B75" s="17" t="s">
        <v>163</v>
      </c>
      <c r="C75" s="21" t="s">
        <v>161</v>
      </c>
    </row>
    <row r="76" spans="2:8" x14ac:dyDescent="0.25">
      <c r="B76" s="17" t="s">
        <v>164</v>
      </c>
      <c r="C76" s="21" t="s">
        <v>165</v>
      </c>
    </row>
    <row r="77" spans="2:8" x14ac:dyDescent="0.25">
      <c r="B77" s="17" t="s">
        <v>1008</v>
      </c>
      <c r="C77" s="25"/>
    </row>
    <row r="78" spans="2:8" x14ac:dyDescent="0.25">
      <c r="B78" s="17" t="s">
        <v>1009</v>
      </c>
      <c r="C78" s="25"/>
    </row>
    <row r="79" spans="2:8" x14ac:dyDescent="0.25">
      <c r="B79" s="17" t="s">
        <v>1010</v>
      </c>
      <c r="C79" s="25"/>
    </row>
    <row r="80" spans="2:8" x14ac:dyDescent="0.25">
      <c r="B80" s="17" t="s">
        <v>1011</v>
      </c>
      <c r="C80" s="25"/>
    </row>
    <row r="81" spans="2:3" x14ac:dyDescent="0.25">
      <c r="B81" s="17" t="s">
        <v>1012</v>
      </c>
      <c r="C81" s="25"/>
    </row>
    <row r="82" spans="2:3" x14ac:dyDescent="0.25">
      <c r="B82" s="17" t="s">
        <v>1013</v>
      </c>
      <c r="C82" s="25"/>
    </row>
    <row r="83" spans="2:3" x14ac:dyDescent="0.25">
      <c r="B83" s="17" t="s">
        <v>1014</v>
      </c>
      <c r="C83" s="25"/>
    </row>
    <row r="84" spans="2:3" x14ac:dyDescent="0.25">
      <c r="B84" s="17" t="s">
        <v>1015</v>
      </c>
      <c r="C84" s="25"/>
    </row>
    <row r="85" spans="2:3" x14ac:dyDescent="0.25">
      <c r="B85" s="17" t="s">
        <v>653</v>
      </c>
      <c r="C85" s="25"/>
    </row>
    <row r="86" spans="2:3" x14ac:dyDescent="0.25">
      <c r="B86" s="11" t="s">
        <v>170</v>
      </c>
    </row>
    <row r="87" spans="2:3" x14ac:dyDescent="0.25">
      <c r="B87" s="11" t="s">
        <v>228</v>
      </c>
    </row>
    <row r="90" spans="2:3" x14ac:dyDescent="0.25">
      <c r="B90" s="8" t="s">
        <v>229</v>
      </c>
      <c r="C90" s="9"/>
    </row>
    <row r="91" spans="2:3" ht="30" x14ac:dyDescent="0.25">
      <c r="B91" s="8" t="s">
        <v>230</v>
      </c>
      <c r="C91" s="10" t="s">
        <v>231</v>
      </c>
    </row>
    <row r="92" spans="2:3" x14ac:dyDescent="0.25">
      <c r="B92" s="3" t="s">
        <v>232</v>
      </c>
      <c r="C92" s="4"/>
    </row>
    <row r="93" spans="2:3" x14ac:dyDescent="0.25">
      <c r="B93" s="3" t="s">
        <v>233</v>
      </c>
      <c r="C93" s="4"/>
    </row>
    <row r="94" spans="2:3" x14ac:dyDescent="0.25">
      <c r="B94" s="3" t="s">
        <v>234</v>
      </c>
      <c r="C94" s="4"/>
    </row>
    <row r="95" spans="2:3" x14ac:dyDescent="0.25">
      <c r="B95" s="3" t="s">
        <v>235</v>
      </c>
      <c r="C95" s="4"/>
    </row>
    <row r="96" spans="2:3" x14ac:dyDescent="0.25">
      <c r="B96" s="3" t="s">
        <v>236</v>
      </c>
      <c r="C96" s="4"/>
    </row>
    <row r="97" spans="2:7" x14ac:dyDescent="0.25">
      <c r="B97" s="3" t="s">
        <v>237</v>
      </c>
      <c r="C97" s="4"/>
    </row>
    <row r="98" spans="2:7" x14ac:dyDescent="0.25">
      <c r="B98" s="8" t="s">
        <v>238</v>
      </c>
      <c r="C98" s="9"/>
    </row>
    <row r="100" spans="2:7" x14ac:dyDescent="0.25">
      <c r="B100" s="3" t="s">
        <v>171</v>
      </c>
      <c r="C100" s="4"/>
      <c r="D100" s="3"/>
    </row>
    <row r="101" spans="2:7" ht="30" x14ac:dyDescent="0.25">
      <c r="B101" s="6" t="s">
        <v>172</v>
      </c>
      <c r="C101" s="5" t="s">
        <v>173</v>
      </c>
      <c r="D101" s="6" t="s">
        <v>174</v>
      </c>
    </row>
    <row r="102" spans="2:7" x14ac:dyDescent="0.25">
      <c r="B102" s="3" t="s">
        <v>161</v>
      </c>
      <c r="C102" s="4" t="s">
        <v>161</v>
      </c>
      <c r="D102" s="3" t="s">
        <v>161</v>
      </c>
    </row>
    <row r="104" spans="2:7" x14ac:dyDescent="0.25">
      <c r="B104" s="8" t="s">
        <v>175</v>
      </c>
      <c r="C104" s="33">
        <v>45473</v>
      </c>
      <c r="D104" s="3"/>
      <c r="E104" s="26"/>
      <c r="F104" s="32"/>
    </row>
    <row r="105" spans="2:7" x14ac:dyDescent="0.25">
      <c r="B105" s="8" t="s">
        <v>176</v>
      </c>
      <c r="C105" s="9" t="s">
        <v>177</v>
      </c>
      <c r="D105" s="8" t="s">
        <v>178</v>
      </c>
      <c r="E105" s="27" t="s">
        <v>179</v>
      </c>
      <c r="F105" s="24" t="s">
        <v>180</v>
      </c>
      <c r="G105" s="23"/>
    </row>
    <row r="106" spans="2:7" x14ac:dyDescent="0.25">
      <c r="B106" s="30" t="s">
        <v>161</v>
      </c>
      <c r="C106" s="31" t="s">
        <v>161</v>
      </c>
      <c r="D106" s="30" t="s">
        <v>161</v>
      </c>
      <c r="E106" s="29" t="s">
        <v>161</v>
      </c>
      <c r="F106" s="28" t="s">
        <v>161</v>
      </c>
    </row>
    <row r="109" spans="2:7" x14ac:dyDescent="0.25">
      <c r="B109" s="17" t="s">
        <v>181</v>
      </c>
    </row>
    <row r="110" spans="2:7" x14ac:dyDescent="0.25">
      <c r="B110" s="17"/>
    </row>
    <row r="111" spans="2:7" x14ac:dyDescent="0.25">
      <c r="B111" s="17" t="s">
        <v>182</v>
      </c>
    </row>
    <row r="112" spans="2:7" x14ac:dyDescent="0.25">
      <c r="B112" s="8" t="s">
        <v>183</v>
      </c>
      <c r="C112" s="9" t="s">
        <v>184</v>
      </c>
      <c r="D112" s="17"/>
    </row>
    <row r="113" spans="2:7" x14ac:dyDescent="0.25">
      <c r="B113" s="3" t="s">
        <v>161</v>
      </c>
      <c r="C113" s="4" t="s">
        <v>161</v>
      </c>
    </row>
    <row r="115" spans="2:7" x14ac:dyDescent="0.25">
      <c r="B115" s="8" t="s">
        <v>185</v>
      </c>
      <c r="C115" s="9" t="s">
        <v>184</v>
      </c>
    </row>
    <row r="116" spans="2:7" x14ac:dyDescent="0.25">
      <c r="B116" s="3" t="s">
        <v>161</v>
      </c>
      <c r="C116" s="4" t="s">
        <v>161</v>
      </c>
    </row>
    <row r="118" spans="2:7" x14ac:dyDescent="0.25">
      <c r="B118" s="8" t="s">
        <v>161</v>
      </c>
      <c r="C118" s="9" t="s">
        <v>161</v>
      </c>
    </row>
    <row r="119" spans="2:7" x14ac:dyDescent="0.25">
      <c r="B119" s="3" t="s">
        <v>161</v>
      </c>
      <c r="C119" s="4" t="s">
        <v>161</v>
      </c>
    </row>
    <row r="121" spans="2:7" x14ac:dyDescent="0.25">
      <c r="B121" s="27" t="s">
        <v>186</v>
      </c>
      <c r="C121" s="9" t="s">
        <v>187</v>
      </c>
    </row>
    <row r="122" spans="2:7" x14ac:dyDescent="0.25">
      <c r="B122" s="26" t="s">
        <v>161</v>
      </c>
      <c r="C122" s="4" t="s">
        <v>161</v>
      </c>
    </row>
    <row r="124" spans="2:7" x14ac:dyDescent="0.25">
      <c r="B124" s="8" t="s">
        <v>188</v>
      </c>
      <c r="C124" s="9" t="s">
        <v>161</v>
      </c>
    </row>
    <row r="126" spans="2:7" x14ac:dyDescent="0.25">
      <c r="B126" s="8" t="s">
        <v>189</v>
      </c>
      <c r="C126" s="33">
        <v>45473</v>
      </c>
      <c r="D126" s="3"/>
      <c r="E126" s="26"/>
      <c r="F126" s="32"/>
    </row>
    <row r="127" spans="2:7" x14ac:dyDescent="0.25">
      <c r="B127" s="8" t="s">
        <v>176</v>
      </c>
      <c r="C127" s="9" t="s">
        <v>177</v>
      </c>
      <c r="D127" s="8" t="s">
        <v>178</v>
      </c>
      <c r="E127" s="27" t="s">
        <v>179</v>
      </c>
      <c r="F127" s="24" t="s">
        <v>180</v>
      </c>
      <c r="G127" s="23"/>
    </row>
    <row r="128" spans="2:7" x14ac:dyDescent="0.25">
      <c r="B128" s="30" t="s">
        <v>161</v>
      </c>
      <c r="C128" s="31" t="s">
        <v>161</v>
      </c>
      <c r="D128" s="30" t="s">
        <v>161</v>
      </c>
      <c r="E128" s="29" t="s">
        <v>161</v>
      </c>
      <c r="F128" s="28" t="s">
        <v>161</v>
      </c>
    </row>
    <row r="129" spans="2:4" x14ac:dyDescent="0.25">
      <c r="B129" s="17" t="s">
        <v>181</v>
      </c>
    </row>
    <row r="130" spans="2:4" x14ac:dyDescent="0.25">
      <c r="B130" s="17"/>
    </row>
    <row r="131" spans="2:4" x14ac:dyDescent="0.25">
      <c r="B131" s="17" t="s">
        <v>182</v>
      </c>
    </row>
    <row r="132" spans="2:4" x14ac:dyDescent="0.25">
      <c r="B132" s="8" t="s">
        <v>183</v>
      </c>
      <c r="C132" s="9" t="s">
        <v>184</v>
      </c>
      <c r="D132" s="17"/>
    </row>
    <row r="133" spans="2:4" x14ac:dyDescent="0.25">
      <c r="B133" s="3" t="s">
        <v>161</v>
      </c>
      <c r="C133" s="4" t="s">
        <v>161</v>
      </c>
    </row>
    <row r="135" spans="2:4" x14ac:dyDescent="0.25">
      <c r="B135" s="8" t="s">
        <v>185</v>
      </c>
      <c r="C135" s="9" t="s">
        <v>184</v>
      </c>
    </row>
    <row r="136" spans="2:4" x14ac:dyDescent="0.25">
      <c r="B136" s="3" t="s">
        <v>161</v>
      </c>
      <c r="C136" s="4" t="s">
        <v>161</v>
      </c>
    </row>
    <row r="138" spans="2:4" x14ac:dyDescent="0.25">
      <c r="B138" s="8" t="s">
        <v>161</v>
      </c>
      <c r="C138" s="9" t="s">
        <v>161</v>
      </c>
    </row>
    <row r="139" spans="2:4" x14ac:dyDescent="0.25">
      <c r="B139" s="3" t="s">
        <v>161</v>
      </c>
      <c r="C139" s="4" t="s">
        <v>161</v>
      </c>
    </row>
    <row r="141" spans="2:4" x14ac:dyDescent="0.25">
      <c r="B141" s="27" t="s">
        <v>186</v>
      </c>
      <c r="C141" s="9" t="s">
        <v>187</v>
      </c>
    </row>
    <row r="142" spans="2:4" x14ac:dyDescent="0.25">
      <c r="B142" s="26" t="s">
        <v>161</v>
      </c>
      <c r="C142" s="4" t="s">
        <v>161</v>
      </c>
    </row>
    <row r="144" spans="2:4" x14ac:dyDescent="0.25">
      <c r="B144" s="8" t="s">
        <v>188</v>
      </c>
      <c r="C144" s="9" t="s">
        <v>161</v>
      </c>
    </row>
    <row r="147" spans="2:80" x14ac:dyDescent="0.25">
      <c r="B147" s="17" t="s">
        <v>190</v>
      </c>
    </row>
    <row r="149" spans="2:80" x14ac:dyDescent="0.25">
      <c r="B149" s="8" t="s">
        <v>176</v>
      </c>
      <c r="C149" s="9" t="s">
        <v>191</v>
      </c>
      <c r="D149" s="8" t="s">
        <v>192</v>
      </c>
      <c r="E149" s="8" t="s">
        <v>193</v>
      </c>
      <c r="F149" s="23"/>
    </row>
    <row r="150" spans="2:80" x14ac:dyDescent="0.25">
      <c r="B150" s="3" t="s">
        <v>161</v>
      </c>
      <c r="C150" s="4" t="s">
        <v>161</v>
      </c>
      <c r="D150" s="3" t="s">
        <v>161</v>
      </c>
      <c r="E150" s="3" t="s">
        <v>161</v>
      </c>
    </row>
    <row r="153" spans="2:80" x14ac:dyDescent="0.25">
      <c r="B153" s="17" t="s">
        <v>194</v>
      </c>
      <c r="C153" s="25" t="s">
        <v>161</v>
      </c>
      <c r="D153" s="17"/>
      <c r="E153" s="17"/>
      <c r="F153" s="23"/>
      <c r="G153" s="23"/>
      <c r="H153" s="23"/>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row>
    <row r="155" spans="2:80" x14ac:dyDescent="0.25">
      <c r="B155" s="17" t="s">
        <v>195</v>
      </c>
    </row>
    <row r="157" spans="2:80" x14ac:dyDescent="0.25">
      <c r="B157" s="8" t="s">
        <v>196</v>
      </c>
      <c r="C157" s="9" t="s">
        <v>184</v>
      </c>
      <c r="D157" s="17"/>
    </row>
    <row r="158" spans="2:80" x14ac:dyDescent="0.25">
      <c r="B158" s="3" t="s">
        <v>161</v>
      </c>
      <c r="C158" s="4" t="s">
        <v>161</v>
      </c>
    </row>
    <row r="161" spans="2:80" x14ac:dyDescent="0.25">
      <c r="B161" s="8" t="s">
        <v>197</v>
      </c>
      <c r="C161" s="9" t="s">
        <v>198</v>
      </c>
      <c r="D161" s="17"/>
    </row>
    <row r="162" spans="2:80" x14ac:dyDescent="0.25">
      <c r="B162" s="3" t="s">
        <v>161</v>
      </c>
      <c r="C162" s="4" t="s">
        <v>161</v>
      </c>
    </row>
    <row r="165" spans="2:80" x14ac:dyDescent="0.25">
      <c r="B165" s="17" t="s">
        <v>199</v>
      </c>
    </row>
    <row r="168" spans="2:80" x14ac:dyDescent="0.25">
      <c r="B168" s="17" t="s">
        <v>200</v>
      </c>
    </row>
    <row r="170" spans="2:80" x14ac:dyDescent="0.25">
      <c r="B170" s="8" t="s">
        <v>176</v>
      </c>
      <c r="C170" s="9" t="s">
        <v>201</v>
      </c>
      <c r="D170" s="8" t="s">
        <v>191</v>
      </c>
      <c r="E170" s="8" t="s">
        <v>192</v>
      </c>
      <c r="F170" s="24" t="s">
        <v>193</v>
      </c>
      <c r="G170" s="23"/>
    </row>
    <row r="171" spans="2:80" x14ac:dyDescent="0.25">
      <c r="B171" s="3" t="s">
        <v>161</v>
      </c>
      <c r="C171" s="4" t="s">
        <v>161</v>
      </c>
      <c r="D171" s="3" t="s">
        <v>161</v>
      </c>
      <c r="E171" s="3" t="s">
        <v>161</v>
      </c>
      <c r="F171" s="22" t="s">
        <v>161</v>
      </c>
    </row>
    <row r="174" spans="2:80" x14ac:dyDescent="0.25">
      <c r="B174" s="17" t="s">
        <v>194</v>
      </c>
      <c r="C174" s="25" t="s">
        <v>161</v>
      </c>
      <c r="D174" s="17"/>
      <c r="E174" s="17"/>
      <c r="F174" s="23"/>
      <c r="G174" s="23"/>
      <c r="H174" s="23"/>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7"/>
      <c r="BU174" s="17"/>
      <c r="BV174" s="17"/>
      <c r="BW174" s="17"/>
      <c r="BX174" s="17"/>
      <c r="BY174" s="17"/>
      <c r="BZ174" s="17"/>
      <c r="CA174" s="17"/>
      <c r="CB174" s="17"/>
    </row>
    <row r="176" spans="2:80" x14ac:dyDescent="0.25">
      <c r="B176" s="17" t="s">
        <v>195</v>
      </c>
    </row>
    <row r="178" spans="2:7" x14ac:dyDescent="0.25">
      <c r="B178" s="8" t="s">
        <v>196</v>
      </c>
      <c r="C178" s="9" t="s">
        <v>184</v>
      </c>
      <c r="D178" s="17"/>
    </row>
    <row r="179" spans="2:7" x14ac:dyDescent="0.25">
      <c r="B179" s="3" t="s">
        <v>161</v>
      </c>
      <c r="C179" s="4" t="s">
        <v>161</v>
      </c>
    </row>
    <row r="182" spans="2:7" x14ac:dyDescent="0.25">
      <c r="B182" s="8" t="s">
        <v>197</v>
      </c>
      <c r="C182" s="9" t="s">
        <v>198</v>
      </c>
      <c r="D182" s="17"/>
    </row>
    <row r="183" spans="2:7" x14ac:dyDescent="0.25">
      <c r="B183" s="3" t="s">
        <v>161</v>
      </c>
      <c r="C183" s="4" t="s">
        <v>161</v>
      </c>
    </row>
    <row r="186" spans="2:7" x14ac:dyDescent="0.25">
      <c r="B186" s="17" t="s">
        <v>199</v>
      </c>
    </row>
    <row r="189" spans="2:7" x14ac:dyDescent="0.25">
      <c r="B189" s="17" t="s">
        <v>202</v>
      </c>
    </row>
    <row r="190" spans="2:7" x14ac:dyDescent="0.25">
      <c r="B190" s="8" t="s">
        <v>176</v>
      </c>
      <c r="C190" s="9" t="s">
        <v>203</v>
      </c>
      <c r="D190" s="8" t="s">
        <v>204</v>
      </c>
      <c r="E190" s="8" t="s">
        <v>205</v>
      </c>
      <c r="F190" s="24" t="s">
        <v>206</v>
      </c>
      <c r="G190" s="23"/>
    </row>
    <row r="191" spans="2:7" x14ac:dyDescent="0.25">
      <c r="B191" s="3" t="s">
        <v>161</v>
      </c>
      <c r="C191" s="4" t="s">
        <v>161</v>
      </c>
      <c r="D191" s="3" t="s">
        <v>161</v>
      </c>
      <c r="E191" s="3" t="s">
        <v>161</v>
      </c>
      <c r="F191" s="22" t="s">
        <v>161</v>
      </c>
    </row>
    <row r="192" spans="2:7" x14ac:dyDescent="0.25">
      <c r="B192" s="11" t="s">
        <v>207</v>
      </c>
    </row>
  </sheetData>
  <mergeCells count="3">
    <mergeCell ref="B1:E1"/>
    <mergeCell ref="C3:C7"/>
    <mergeCell ref="D3:D7"/>
  </mergeCells>
  <hyperlinks>
    <hyperlink ref="A1" location="Index!A1" display="Index" xr:uid="{241CF128-0BBF-42EB-874C-D08062D8D879}"/>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6EABA-D1B0-4A10-8B50-66CF1A234918}">
  <sheetPr codeName="Sheet34"/>
  <dimension ref="A1:CB207"/>
  <sheetViews>
    <sheetView workbookViewId="0"/>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ustomWidth="1"/>
    <col min="9" max="16384" width="9.140625" style="11"/>
  </cols>
  <sheetData>
    <row r="1" spans="1:9" x14ac:dyDescent="0.25">
      <c r="A1" s="45" t="s">
        <v>0</v>
      </c>
      <c r="B1" s="197" t="s">
        <v>67</v>
      </c>
      <c r="C1" s="197"/>
      <c r="D1" s="197"/>
      <c r="E1" s="197"/>
    </row>
    <row r="3" spans="1:9" ht="15" customHeight="1" x14ac:dyDescent="0.25">
      <c r="B3" s="1" t="s">
        <v>1016</v>
      </c>
      <c r="C3" s="198"/>
      <c r="D3" s="199"/>
    </row>
    <row r="4" spans="1:9" ht="15" customHeight="1" x14ac:dyDescent="0.25">
      <c r="B4" s="2" t="s">
        <v>1017</v>
      </c>
      <c r="C4" s="198"/>
      <c r="D4" s="199"/>
    </row>
    <row r="5" spans="1:9" ht="15" customHeight="1" x14ac:dyDescent="0.25">
      <c r="B5" s="2" t="s">
        <v>127</v>
      </c>
      <c r="C5" s="198"/>
      <c r="D5" s="199"/>
    </row>
    <row r="6" spans="1:9" ht="15" customHeight="1" x14ac:dyDescent="0.25">
      <c r="B6" s="7" t="s">
        <v>128</v>
      </c>
      <c r="C6" s="198"/>
      <c r="D6" s="199"/>
    </row>
    <row r="7" spans="1:9" ht="30" customHeight="1" x14ac:dyDescent="0.25">
      <c r="B7" s="2" t="s">
        <v>1018</v>
      </c>
      <c r="C7" s="198"/>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2651</v>
      </c>
      <c r="C15" s="21" t="s">
        <v>139</v>
      </c>
      <c r="D15" s="11" t="s">
        <v>256</v>
      </c>
      <c r="E15" s="11" t="s">
        <v>257</v>
      </c>
      <c r="F15" s="13">
        <v>349889</v>
      </c>
      <c r="G15" s="13">
        <v>12415.64</v>
      </c>
      <c r="H15" s="13">
        <v>5.01</v>
      </c>
    </row>
    <row r="16" spans="1:9" x14ac:dyDescent="0.25">
      <c r="B16" s="11" t="s">
        <v>2728</v>
      </c>
      <c r="C16" s="21" t="s">
        <v>139</v>
      </c>
      <c r="D16" s="11" t="s">
        <v>325</v>
      </c>
      <c r="E16" s="11" t="s">
        <v>420</v>
      </c>
      <c r="F16" s="13">
        <v>2325000</v>
      </c>
      <c r="G16" s="13">
        <v>8796.64</v>
      </c>
      <c r="H16" s="13">
        <v>3.55</v>
      </c>
    </row>
    <row r="17" spans="2:8" x14ac:dyDescent="0.25">
      <c r="B17" s="11" t="s">
        <v>2143</v>
      </c>
      <c r="C17" s="21" t="s">
        <v>139</v>
      </c>
      <c r="D17" s="11" t="s">
        <v>269</v>
      </c>
      <c r="E17" s="11" t="s">
        <v>428</v>
      </c>
      <c r="F17" s="13">
        <v>460000</v>
      </c>
      <c r="G17" s="13">
        <v>6799.26</v>
      </c>
      <c r="H17" s="13">
        <v>2.74</v>
      </c>
    </row>
    <row r="18" spans="2:8" x14ac:dyDescent="0.25">
      <c r="B18" s="11" t="s">
        <v>2993</v>
      </c>
      <c r="C18" s="21" t="s">
        <v>139</v>
      </c>
      <c r="D18" s="11" t="s">
        <v>256</v>
      </c>
      <c r="E18" s="11" t="s">
        <v>963</v>
      </c>
      <c r="F18" s="13">
        <v>377647</v>
      </c>
      <c r="G18" s="13">
        <v>6571.25</v>
      </c>
      <c r="H18" s="13">
        <v>2.65</v>
      </c>
    </row>
    <row r="19" spans="2:8" x14ac:dyDescent="0.25">
      <c r="B19" s="11" t="s">
        <v>2997</v>
      </c>
      <c r="C19" s="21" t="s">
        <v>139</v>
      </c>
      <c r="D19" s="11" t="s">
        <v>308</v>
      </c>
      <c r="E19" s="11" t="s">
        <v>983</v>
      </c>
      <c r="F19" s="13">
        <v>78880</v>
      </c>
      <c r="G19" s="13">
        <v>6077.31</v>
      </c>
      <c r="H19" s="13">
        <v>2.4500000000000002</v>
      </c>
    </row>
    <row r="20" spans="2:8" x14ac:dyDescent="0.25">
      <c r="B20" s="11" t="s">
        <v>2654</v>
      </c>
      <c r="C20" s="21" t="s">
        <v>139</v>
      </c>
      <c r="D20" s="11" t="s">
        <v>260</v>
      </c>
      <c r="E20" s="11" t="s">
        <v>261</v>
      </c>
      <c r="F20" s="13">
        <v>47300</v>
      </c>
      <c r="G20" s="13">
        <v>5518.92</v>
      </c>
      <c r="H20" s="13">
        <v>2.23</v>
      </c>
    </row>
    <row r="21" spans="2:8" x14ac:dyDescent="0.25">
      <c r="B21" s="11" t="s">
        <v>2792</v>
      </c>
      <c r="C21" s="21" t="s">
        <v>139</v>
      </c>
      <c r="D21" s="11" t="s">
        <v>262</v>
      </c>
      <c r="E21" s="11" t="s">
        <v>608</v>
      </c>
      <c r="F21" s="13">
        <v>136168</v>
      </c>
      <c r="G21" s="13">
        <v>5401.58</v>
      </c>
      <c r="H21" s="13">
        <v>2.1800000000000002</v>
      </c>
    </row>
    <row r="22" spans="2:8" x14ac:dyDescent="0.25">
      <c r="B22" s="11" t="s">
        <v>2857</v>
      </c>
      <c r="C22" s="21" t="s">
        <v>139</v>
      </c>
      <c r="D22" s="11" t="s">
        <v>332</v>
      </c>
      <c r="E22" s="11" t="s">
        <v>691</v>
      </c>
      <c r="F22" s="13">
        <v>640000</v>
      </c>
      <c r="G22" s="13">
        <v>5278.4</v>
      </c>
      <c r="H22" s="13">
        <v>2.13</v>
      </c>
    </row>
    <row r="23" spans="2:8" x14ac:dyDescent="0.25">
      <c r="B23" s="11" t="s">
        <v>3009</v>
      </c>
      <c r="C23" s="21" t="s">
        <v>139</v>
      </c>
      <c r="D23" s="11" t="s">
        <v>308</v>
      </c>
      <c r="E23" s="11" t="s">
        <v>1019</v>
      </c>
      <c r="F23" s="13">
        <v>61500</v>
      </c>
      <c r="G23" s="13">
        <v>5221.8999999999996</v>
      </c>
      <c r="H23" s="13">
        <v>2.11</v>
      </c>
    </row>
    <row r="24" spans="2:8" x14ac:dyDescent="0.25">
      <c r="B24" s="11" t="s">
        <v>2878</v>
      </c>
      <c r="C24" s="21" t="s">
        <v>139</v>
      </c>
      <c r="D24" s="11" t="s">
        <v>308</v>
      </c>
      <c r="E24" s="11" t="s">
        <v>735</v>
      </c>
      <c r="F24" s="13">
        <v>90638</v>
      </c>
      <c r="G24" s="13">
        <v>4850.04</v>
      </c>
      <c r="H24" s="13">
        <v>1.96</v>
      </c>
    </row>
    <row r="25" spans="2:8" x14ac:dyDescent="0.25">
      <c r="B25" s="11" t="s">
        <v>2655</v>
      </c>
      <c r="C25" s="21" t="s">
        <v>139</v>
      </c>
      <c r="D25" s="11" t="s">
        <v>262</v>
      </c>
      <c r="E25" s="11" t="s">
        <v>263</v>
      </c>
      <c r="F25" s="13">
        <v>176700</v>
      </c>
      <c r="G25" s="13">
        <v>4830.2700000000004</v>
      </c>
      <c r="H25" s="13">
        <v>1.95</v>
      </c>
    </row>
    <row r="26" spans="2:8" x14ac:dyDescent="0.25">
      <c r="B26" s="11" t="s">
        <v>2880</v>
      </c>
      <c r="C26" s="21" t="s">
        <v>139</v>
      </c>
      <c r="D26" s="11" t="s">
        <v>325</v>
      </c>
      <c r="E26" s="11" t="s">
        <v>737</v>
      </c>
      <c r="F26" s="13">
        <v>320000</v>
      </c>
      <c r="G26" s="13">
        <v>4794.88</v>
      </c>
      <c r="H26" s="13">
        <v>1.93</v>
      </c>
    </row>
    <row r="27" spans="2:8" x14ac:dyDescent="0.25">
      <c r="B27" s="11" t="s">
        <v>2789</v>
      </c>
      <c r="C27" s="21" t="s">
        <v>139</v>
      </c>
      <c r="D27" s="11" t="s">
        <v>308</v>
      </c>
      <c r="E27" s="11" t="s">
        <v>597</v>
      </c>
      <c r="F27" s="13">
        <v>1575000</v>
      </c>
      <c r="G27" s="13">
        <v>4738.3900000000003</v>
      </c>
      <c r="H27" s="13">
        <v>1.91</v>
      </c>
    </row>
    <row r="28" spans="2:8" x14ac:dyDescent="0.25">
      <c r="B28" s="11" t="s">
        <v>2835</v>
      </c>
      <c r="C28" s="21" t="s">
        <v>139</v>
      </c>
      <c r="D28" s="11" t="s">
        <v>262</v>
      </c>
      <c r="E28" s="11" t="s">
        <v>661</v>
      </c>
      <c r="F28" s="13">
        <v>186700</v>
      </c>
      <c r="G28" s="13">
        <v>4444.95</v>
      </c>
      <c r="H28" s="13">
        <v>1.79</v>
      </c>
    </row>
    <row r="29" spans="2:8" x14ac:dyDescent="0.25">
      <c r="B29" s="11" t="s">
        <v>3010</v>
      </c>
      <c r="C29" s="21" t="s">
        <v>139</v>
      </c>
      <c r="D29" s="11" t="s">
        <v>267</v>
      </c>
      <c r="E29" s="11" t="s">
        <v>1020</v>
      </c>
      <c r="F29" s="13">
        <v>92500</v>
      </c>
      <c r="G29" s="13">
        <v>4384.96</v>
      </c>
      <c r="H29" s="13">
        <v>1.77</v>
      </c>
    </row>
    <row r="30" spans="2:8" x14ac:dyDescent="0.25">
      <c r="B30" s="11" t="s">
        <v>2758</v>
      </c>
      <c r="C30" s="21" t="s">
        <v>139</v>
      </c>
      <c r="D30" s="11" t="s">
        <v>260</v>
      </c>
      <c r="E30" s="11" t="s">
        <v>549</v>
      </c>
      <c r="F30" s="13">
        <v>521000</v>
      </c>
      <c r="G30" s="13">
        <v>4357.8999999999996</v>
      </c>
      <c r="H30" s="13">
        <v>1.76</v>
      </c>
    </row>
    <row r="31" spans="2:8" x14ac:dyDescent="0.25">
      <c r="B31" s="11" t="s">
        <v>2748</v>
      </c>
      <c r="C31" s="21" t="s">
        <v>139</v>
      </c>
      <c r="D31" s="11" t="s">
        <v>260</v>
      </c>
      <c r="E31" s="11" t="s">
        <v>534</v>
      </c>
      <c r="F31" s="13">
        <v>650000</v>
      </c>
      <c r="G31" s="13">
        <v>4356.63</v>
      </c>
      <c r="H31" s="13">
        <v>1.76</v>
      </c>
    </row>
    <row r="32" spans="2:8" x14ac:dyDescent="0.25">
      <c r="B32" s="11" t="s">
        <v>2753</v>
      </c>
      <c r="C32" s="21" t="s">
        <v>139</v>
      </c>
      <c r="D32" s="11" t="s">
        <v>325</v>
      </c>
      <c r="E32" s="11" t="s">
        <v>542</v>
      </c>
      <c r="F32" s="13">
        <v>600000</v>
      </c>
      <c r="G32" s="13">
        <v>4311.6000000000004</v>
      </c>
      <c r="H32" s="13">
        <v>1.74</v>
      </c>
    </row>
    <row r="33" spans="2:8" x14ac:dyDescent="0.25">
      <c r="B33" s="11" t="s">
        <v>2732</v>
      </c>
      <c r="C33" s="21" t="s">
        <v>139</v>
      </c>
      <c r="D33" s="11" t="s">
        <v>325</v>
      </c>
      <c r="E33" s="11" t="s">
        <v>425</v>
      </c>
      <c r="F33" s="13">
        <v>1293333</v>
      </c>
      <c r="G33" s="13">
        <v>4280.29</v>
      </c>
      <c r="H33" s="13">
        <v>1.73</v>
      </c>
    </row>
    <row r="34" spans="2:8" x14ac:dyDescent="0.25">
      <c r="B34" s="11" t="s">
        <v>2138</v>
      </c>
      <c r="C34" s="21" t="s">
        <v>139</v>
      </c>
      <c r="D34" s="11" t="s">
        <v>260</v>
      </c>
      <c r="E34" s="11" t="s">
        <v>292</v>
      </c>
      <c r="F34" s="13">
        <v>158000</v>
      </c>
      <c r="G34" s="13">
        <v>4138.1000000000004</v>
      </c>
      <c r="H34" s="13">
        <v>1.67</v>
      </c>
    </row>
    <row r="35" spans="2:8" x14ac:dyDescent="0.25">
      <c r="B35" s="11" t="s">
        <v>2694</v>
      </c>
      <c r="C35" s="21" t="s">
        <v>139</v>
      </c>
      <c r="D35" s="11" t="s">
        <v>262</v>
      </c>
      <c r="E35" s="11" t="s">
        <v>353</v>
      </c>
      <c r="F35" s="13">
        <v>85551</v>
      </c>
      <c r="G35" s="13">
        <v>4018.07</v>
      </c>
      <c r="H35" s="13">
        <v>1.62</v>
      </c>
    </row>
    <row r="36" spans="2:8" x14ac:dyDescent="0.25">
      <c r="B36" s="11" t="s">
        <v>2811</v>
      </c>
      <c r="C36" s="21" t="s">
        <v>139</v>
      </c>
      <c r="D36" s="11" t="s">
        <v>308</v>
      </c>
      <c r="E36" s="11" t="s">
        <v>631</v>
      </c>
      <c r="F36" s="13">
        <v>445000</v>
      </c>
      <c r="G36" s="13">
        <v>3946.71</v>
      </c>
      <c r="H36" s="13">
        <v>1.59</v>
      </c>
    </row>
    <row r="37" spans="2:8" x14ac:dyDescent="0.25">
      <c r="B37" s="11" t="s">
        <v>2920</v>
      </c>
      <c r="C37" s="21" t="s">
        <v>139</v>
      </c>
      <c r="D37" s="11" t="s">
        <v>256</v>
      </c>
      <c r="E37" s="11" t="s">
        <v>848</v>
      </c>
      <c r="F37" s="13">
        <v>1123700</v>
      </c>
      <c r="G37" s="13">
        <v>3918.34</v>
      </c>
      <c r="H37" s="13">
        <v>1.58</v>
      </c>
    </row>
    <row r="38" spans="2:8" x14ac:dyDescent="0.25">
      <c r="B38" s="11" t="s">
        <v>1021</v>
      </c>
      <c r="C38" s="21" t="s">
        <v>139</v>
      </c>
      <c r="D38" s="11" t="s">
        <v>315</v>
      </c>
      <c r="E38" s="11" t="s">
        <v>1022</v>
      </c>
      <c r="F38" s="13">
        <v>310658</v>
      </c>
      <c r="G38" s="13">
        <v>3794.84</v>
      </c>
      <c r="H38" s="13">
        <v>1.53</v>
      </c>
    </row>
    <row r="39" spans="2:8" x14ac:dyDescent="0.25">
      <c r="B39" s="11" t="s">
        <v>2115</v>
      </c>
      <c r="C39" s="21" t="s">
        <v>139</v>
      </c>
      <c r="D39" s="11" t="s">
        <v>308</v>
      </c>
      <c r="E39" s="11" t="s">
        <v>468</v>
      </c>
      <c r="F39" s="13">
        <v>34295</v>
      </c>
      <c r="G39" s="13">
        <v>3773.75</v>
      </c>
      <c r="H39" s="13">
        <v>1.52</v>
      </c>
    </row>
    <row r="40" spans="2:8" x14ac:dyDescent="0.25">
      <c r="B40" s="11" t="s">
        <v>3011</v>
      </c>
      <c r="C40" s="21" t="s">
        <v>139</v>
      </c>
      <c r="D40" s="11" t="s">
        <v>308</v>
      </c>
      <c r="E40" s="11" t="s">
        <v>1023</v>
      </c>
      <c r="F40" s="13">
        <v>29048</v>
      </c>
      <c r="G40" s="13">
        <v>3750.56</v>
      </c>
      <c r="H40" s="13">
        <v>1.51</v>
      </c>
    </row>
    <row r="41" spans="2:8" x14ac:dyDescent="0.25">
      <c r="B41" s="11" t="s">
        <v>2751</v>
      </c>
      <c r="C41" s="21" t="s">
        <v>139</v>
      </c>
      <c r="D41" s="11" t="s">
        <v>260</v>
      </c>
      <c r="E41" s="11" t="s">
        <v>538</v>
      </c>
      <c r="F41" s="13">
        <v>140000</v>
      </c>
      <c r="G41" s="13">
        <v>3738.63</v>
      </c>
      <c r="H41" s="13">
        <v>1.51</v>
      </c>
    </row>
    <row r="42" spans="2:8" x14ac:dyDescent="0.25">
      <c r="B42" s="11" t="s">
        <v>2681</v>
      </c>
      <c r="C42" s="21" t="s">
        <v>139</v>
      </c>
      <c r="D42" s="11" t="s">
        <v>256</v>
      </c>
      <c r="E42" s="11" t="s">
        <v>319</v>
      </c>
      <c r="F42" s="13">
        <v>774000</v>
      </c>
      <c r="G42" s="13">
        <v>3726.42</v>
      </c>
      <c r="H42" s="13">
        <v>1.5</v>
      </c>
    </row>
    <row r="43" spans="2:8" x14ac:dyDescent="0.25">
      <c r="B43" s="11" t="s">
        <v>2928</v>
      </c>
      <c r="C43" s="21" t="s">
        <v>139</v>
      </c>
      <c r="D43" s="11" t="s">
        <v>262</v>
      </c>
      <c r="E43" s="11" t="s">
        <v>857</v>
      </c>
      <c r="F43" s="13">
        <v>88400</v>
      </c>
      <c r="G43" s="13">
        <v>3693.84</v>
      </c>
      <c r="H43" s="13">
        <v>1.49</v>
      </c>
    </row>
    <row r="44" spans="2:8" x14ac:dyDescent="0.25">
      <c r="B44" s="11" t="s">
        <v>2658</v>
      </c>
      <c r="C44" s="21" t="s">
        <v>139</v>
      </c>
      <c r="D44" s="11" t="s">
        <v>269</v>
      </c>
      <c r="E44" s="11" t="s">
        <v>270</v>
      </c>
      <c r="F44" s="13">
        <v>1724690</v>
      </c>
      <c r="G44" s="13">
        <v>3608.22</v>
      </c>
      <c r="H44" s="13">
        <v>1.46</v>
      </c>
    </row>
    <row r="45" spans="2:8" x14ac:dyDescent="0.25">
      <c r="B45" s="11" t="s">
        <v>2678</v>
      </c>
      <c r="C45" s="21" t="s">
        <v>139</v>
      </c>
      <c r="D45" s="11" t="s">
        <v>312</v>
      </c>
      <c r="E45" s="11" t="s">
        <v>313</v>
      </c>
      <c r="F45" s="13">
        <v>955000</v>
      </c>
      <c r="G45" s="13">
        <v>3584.12</v>
      </c>
      <c r="H45" s="13">
        <v>1.45</v>
      </c>
    </row>
    <row r="46" spans="2:8" x14ac:dyDescent="0.25">
      <c r="B46" s="11" t="s">
        <v>960</v>
      </c>
      <c r="C46" s="21" t="s">
        <v>139</v>
      </c>
      <c r="D46" s="11" t="s">
        <v>269</v>
      </c>
      <c r="E46" s="11" t="s">
        <v>961</v>
      </c>
      <c r="F46" s="13">
        <v>1080865</v>
      </c>
      <c r="G46" s="13">
        <v>3549.56</v>
      </c>
      <c r="H46" s="13">
        <v>1.43</v>
      </c>
    </row>
    <row r="47" spans="2:8" x14ac:dyDescent="0.25">
      <c r="B47" s="11" t="s">
        <v>3012</v>
      </c>
      <c r="C47" s="21" t="s">
        <v>139</v>
      </c>
      <c r="D47" s="11" t="s">
        <v>262</v>
      </c>
      <c r="E47" s="11" t="s">
        <v>1024</v>
      </c>
      <c r="F47" s="13">
        <v>80323</v>
      </c>
      <c r="G47" s="13">
        <v>3435.86</v>
      </c>
      <c r="H47" s="13">
        <v>1.39</v>
      </c>
    </row>
    <row r="48" spans="2:8" x14ac:dyDescent="0.25">
      <c r="B48" s="11" t="s">
        <v>2750</v>
      </c>
      <c r="C48" s="21" t="s">
        <v>139</v>
      </c>
      <c r="D48" s="11" t="s">
        <v>325</v>
      </c>
      <c r="E48" s="11" t="s">
        <v>537</v>
      </c>
      <c r="F48" s="13">
        <v>775000</v>
      </c>
      <c r="G48" s="13">
        <v>3414.65</v>
      </c>
      <c r="H48" s="13">
        <v>1.38</v>
      </c>
    </row>
    <row r="49" spans="2:8" x14ac:dyDescent="0.25">
      <c r="B49" s="11" t="s">
        <v>2845</v>
      </c>
      <c r="C49" s="21" t="s">
        <v>139</v>
      </c>
      <c r="D49" s="11" t="s">
        <v>671</v>
      </c>
      <c r="E49" s="11" t="s">
        <v>672</v>
      </c>
      <c r="F49" s="13">
        <v>146900</v>
      </c>
      <c r="G49" s="13">
        <v>3401.4</v>
      </c>
      <c r="H49" s="13">
        <v>1.37</v>
      </c>
    </row>
    <row r="50" spans="2:8" x14ac:dyDescent="0.25">
      <c r="B50" s="11" t="s">
        <v>2999</v>
      </c>
      <c r="C50" s="21" t="s">
        <v>139</v>
      </c>
      <c r="D50" s="11" t="s">
        <v>355</v>
      </c>
      <c r="E50" s="11" t="s">
        <v>985</v>
      </c>
      <c r="F50" s="13">
        <v>5810</v>
      </c>
      <c r="G50" s="13">
        <v>3294.92</v>
      </c>
      <c r="H50" s="13">
        <v>1.33</v>
      </c>
    </row>
    <row r="51" spans="2:8" x14ac:dyDescent="0.25">
      <c r="B51" s="11" t="s">
        <v>2859</v>
      </c>
      <c r="C51" s="21" t="s">
        <v>139</v>
      </c>
      <c r="D51" s="11" t="s">
        <v>332</v>
      </c>
      <c r="E51" s="11" t="s">
        <v>693</v>
      </c>
      <c r="F51" s="13">
        <v>91000</v>
      </c>
      <c r="G51" s="13">
        <v>3265.35</v>
      </c>
      <c r="H51" s="13">
        <v>1.32</v>
      </c>
    </row>
    <row r="52" spans="2:8" x14ac:dyDescent="0.25">
      <c r="B52" s="11" t="s">
        <v>2762</v>
      </c>
      <c r="C52" s="21" t="s">
        <v>139</v>
      </c>
      <c r="D52" s="11" t="s">
        <v>355</v>
      </c>
      <c r="E52" s="11" t="s">
        <v>554</v>
      </c>
      <c r="F52" s="13">
        <v>1000000</v>
      </c>
      <c r="G52" s="13">
        <v>3234.7</v>
      </c>
      <c r="H52" s="13">
        <v>1.3</v>
      </c>
    </row>
    <row r="53" spans="2:8" x14ac:dyDescent="0.25">
      <c r="B53" s="11" t="s">
        <v>2994</v>
      </c>
      <c r="C53" s="21" t="s">
        <v>139</v>
      </c>
      <c r="D53" s="11" t="s">
        <v>267</v>
      </c>
      <c r="E53" s="11" t="s">
        <v>968</v>
      </c>
      <c r="F53" s="13">
        <v>20700</v>
      </c>
      <c r="G53" s="13">
        <v>3219.1</v>
      </c>
      <c r="H53" s="13">
        <v>1.3</v>
      </c>
    </row>
    <row r="54" spans="2:8" x14ac:dyDescent="0.25">
      <c r="B54" s="11" t="s">
        <v>2675</v>
      </c>
      <c r="C54" s="21" t="s">
        <v>139</v>
      </c>
      <c r="D54" s="11" t="s">
        <v>308</v>
      </c>
      <c r="E54" s="11" t="s">
        <v>309</v>
      </c>
      <c r="F54" s="13">
        <v>68566</v>
      </c>
      <c r="G54" s="13">
        <v>3190</v>
      </c>
      <c r="H54" s="13">
        <v>1.29</v>
      </c>
    </row>
    <row r="55" spans="2:8" x14ac:dyDescent="0.25">
      <c r="B55" s="11" t="s">
        <v>2861</v>
      </c>
      <c r="C55" s="21" t="s">
        <v>139</v>
      </c>
      <c r="D55" s="11" t="s">
        <v>332</v>
      </c>
      <c r="E55" s="11" t="s">
        <v>695</v>
      </c>
      <c r="F55" s="13">
        <v>160757</v>
      </c>
      <c r="G55" s="13">
        <v>3145.45</v>
      </c>
      <c r="H55" s="13">
        <v>1.27</v>
      </c>
    </row>
    <row r="56" spans="2:8" x14ac:dyDescent="0.25">
      <c r="B56" s="11" t="s">
        <v>2917</v>
      </c>
      <c r="C56" s="21" t="s">
        <v>139</v>
      </c>
      <c r="D56" s="11" t="s">
        <v>254</v>
      </c>
      <c r="E56" s="11" t="s">
        <v>842</v>
      </c>
      <c r="F56" s="13">
        <v>215535</v>
      </c>
      <c r="G56" s="13">
        <v>3035.06</v>
      </c>
      <c r="H56" s="13">
        <v>1.22</v>
      </c>
    </row>
    <row r="57" spans="2:8" x14ac:dyDescent="0.25">
      <c r="B57" s="11" t="s">
        <v>2122</v>
      </c>
      <c r="C57" s="21" t="s">
        <v>139</v>
      </c>
      <c r="D57" s="11" t="s">
        <v>293</v>
      </c>
      <c r="E57" s="11" t="s">
        <v>294</v>
      </c>
      <c r="F57" s="13">
        <v>8170</v>
      </c>
      <c r="G57" s="13">
        <v>3006.91</v>
      </c>
      <c r="H57" s="13">
        <v>1.21</v>
      </c>
    </row>
    <row r="58" spans="2:8" x14ac:dyDescent="0.25">
      <c r="B58" s="11" t="s">
        <v>2803</v>
      </c>
      <c r="C58" s="21" t="s">
        <v>139</v>
      </c>
      <c r="D58" s="11" t="s">
        <v>332</v>
      </c>
      <c r="E58" s="11" t="s">
        <v>621</v>
      </c>
      <c r="F58" s="13">
        <v>167000</v>
      </c>
      <c r="G58" s="13">
        <v>2948.8</v>
      </c>
      <c r="H58" s="13">
        <v>1.19</v>
      </c>
    </row>
    <row r="59" spans="2:8" x14ac:dyDescent="0.25">
      <c r="B59" s="11" t="s">
        <v>1025</v>
      </c>
      <c r="C59" s="21" t="s">
        <v>139</v>
      </c>
      <c r="D59" s="11" t="s">
        <v>355</v>
      </c>
      <c r="E59" s="11" t="s">
        <v>1026</v>
      </c>
      <c r="F59" s="13">
        <v>377384</v>
      </c>
      <c r="G59" s="13">
        <v>2820</v>
      </c>
      <c r="H59" s="13">
        <v>1.1399999999999999</v>
      </c>
    </row>
    <row r="60" spans="2:8" x14ac:dyDescent="0.25">
      <c r="B60" s="11" t="s">
        <v>1027</v>
      </c>
      <c r="C60" s="21" t="s">
        <v>139</v>
      </c>
      <c r="D60" s="11" t="s">
        <v>453</v>
      </c>
      <c r="E60" s="11" t="s">
        <v>1028</v>
      </c>
      <c r="F60" s="13">
        <v>92970</v>
      </c>
      <c r="G60" s="13">
        <v>2790.4</v>
      </c>
      <c r="H60" s="13">
        <v>1.1299999999999999</v>
      </c>
    </row>
    <row r="61" spans="2:8" x14ac:dyDescent="0.25">
      <c r="B61" s="11" t="s">
        <v>2118</v>
      </c>
      <c r="C61" s="21" t="s">
        <v>139</v>
      </c>
      <c r="D61" s="11" t="s">
        <v>332</v>
      </c>
      <c r="E61" s="11" t="s">
        <v>450</v>
      </c>
      <c r="F61" s="13">
        <v>491000</v>
      </c>
      <c r="G61" s="13">
        <v>2745.92</v>
      </c>
      <c r="H61" s="13">
        <v>1.1100000000000001</v>
      </c>
    </row>
    <row r="62" spans="2:8" x14ac:dyDescent="0.25">
      <c r="B62" s="11" t="s">
        <v>3013</v>
      </c>
      <c r="C62" s="21" t="s">
        <v>139</v>
      </c>
      <c r="D62" s="11" t="s">
        <v>262</v>
      </c>
      <c r="E62" s="11" t="s">
        <v>1029</v>
      </c>
      <c r="F62" s="13">
        <v>207156</v>
      </c>
      <c r="G62" s="13">
        <v>2725.14</v>
      </c>
      <c r="H62" s="13">
        <v>1.1000000000000001</v>
      </c>
    </row>
    <row r="63" spans="2:8" x14ac:dyDescent="0.25">
      <c r="B63" s="11" t="s">
        <v>2765</v>
      </c>
      <c r="C63" s="21" t="s">
        <v>139</v>
      </c>
      <c r="D63" s="11" t="s">
        <v>262</v>
      </c>
      <c r="E63" s="11" t="s">
        <v>557</v>
      </c>
      <c r="F63" s="13">
        <v>72496</v>
      </c>
      <c r="G63" s="13">
        <v>2616.13</v>
      </c>
      <c r="H63" s="13">
        <v>1.06</v>
      </c>
    </row>
    <row r="64" spans="2:8" x14ac:dyDescent="0.25">
      <c r="B64" s="11" t="s">
        <v>2685</v>
      </c>
      <c r="C64" s="21" t="s">
        <v>139</v>
      </c>
      <c r="D64" s="11" t="s">
        <v>325</v>
      </c>
      <c r="E64" s="11" t="s">
        <v>326</v>
      </c>
      <c r="F64" s="13">
        <v>1600000</v>
      </c>
      <c r="G64" s="13">
        <v>2601.6</v>
      </c>
      <c r="H64" s="13">
        <v>1.05</v>
      </c>
    </row>
    <row r="65" spans="2:8" x14ac:dyDescent="0.25">
      <c r="B65" s="11" t="s">
        <v>2680</v>
      </c>
      <c r="C65" s="21" t="s">
        <v>139</v>
      </c>
      <c r="D65" s="11" t="s">
        <v>315</v>
      </c>
      <c r="E65" s="11" t="s">
        <v>316</v>
      </c>
      <c r="F65" s="13">
        <v>490000</v>
      </c>
      <c r="G65" s="13">
        <v>2572.75</v>
      </c>
      <c r="H65" s="13">
        <v>1.04</v>
      </c>
    </row>
    <row r="66" spans="2:8" x14ac:dyDescent="0.25">
      <c r="B66" s="11" t="s">
        <v>2109</v>
      </c>
      <c r="C66" s="21" t="s">
        <v>139</v>
      </c>
      <c r="D66" s="11" t="s">
        <v>325</v>
      </c>
      <c r="E66" s="11" t="s">
        <v>472</v>
      </c>
      <c r="F66" s="13">
        <v>255750</v>
      </c>
      <c r="G66" s="13">
        <v>2550.7199999999998</v>
      </c>
      <c r="H66" s="13">
        <v>1.03</v>
      </c>
    </row>
    <row r="67" spans="2:8" x14ac:dyDescent="0.25">
      <c r="B67" s="11" t="s">
        <v>3014</v>
      </c>
      <c r="C67" s="21" t="s">
        <v>139</v>
      </c>
      <c r="D67" s="11" t="s">
        <v>260</v>
      </c>
      <c r="E67" s="11" t="s">
        <v>1030</v>
      </c>
      <c r="F67" s="13">
        <v>700548</v>
      </c>
      <c r="G67" s="13">
        <v>2543.34</v>
      </c>
      <c r="H67" s="13">
        <v>1.03</v>
      </c>
    </row>
    <row r="68" spans="2:8" x14ac:dyDescent="0.25">
      <c r="B68" s="11" t="s">
        <v>2888</v>
      </c>
      <c r="C68" s="21" t="s">
        <v>139</v>
      </c>
      <c r="D68" s="11" t="s">
        <v>283</v>
      </c>
      <c r="E68" s="11" t="s">
        <v>754</v>
      </c>
      <c r="F68" s="13">
        <v>29798</v>
      </c>
      <c r="G68" s="13">
        <v>2473</v>
      </c>
      <c r="H68" s="13">
        <v>1</v>
      </c>
    </row>
    <row r="69" spans="2:8" x14ac:dyDescent="0.25">
      <c r="B69" s="11" t="s">
        <v>3015</v>
      </c>
      <c r="C69" s="21" t="s">
        <v>139</v>
      </c>
      <c r="D69" s="11" t="s">
        <v>262</v>
      </c>
      <c r="E69" s="11" t="s">
        <v>1031</v>
      </c>
      <c r="F69" s="13">
        <v>53000</v>
      </c>
      <c r="G69" s="13">
        <v>2424.41</v>
      </c>
      <c r="H69" s="13">
        <v>0.98</v>
      </c>
    </row>
    <row r="70" spans="2:8" x14ac:dyDescent="0.25">
      <c r="B70" s="11" t="s">
        <v>2770</v>
      </c>
      <c r="C70" s="21" t="s">
        <v>139</v>
      </c>
      <c r="D70" s="11" t="s">
        <v>300</v>
      </c>
      <c r="E70" s="11" t="s">
        <v>562</v>
      </c>
      <c r="F70" s="13">
        <v>380000</v>
      </c>
      <c r="G70" s="13">
        <v>2388.11</v>
      </c>
      <c r="H70" s="13">
        <v>0.96</v>
      </c>
    </row>
    <row r="71" spans="2:8" x14ac:dyDescent="0.25">
      <c r="B71" s="11" t="s">
        <v>3016</v>
      </c>
      <c r="C71" s="21" t="s">
        <v>139</v>
      </c>
      <c r="D71" s="11" t="s">
        <v>308</v>
      </c>
      <c r="E71" s="11" t="s">
        <v>1032</v>
      </c>
      <c r="F71" s="13">
        <v>118136</v>
      </c>
      <c r="G71" s="13">
        <v>2242.2800000000002</v>
      </c>
      <c r="H71" s="13">
        <v>0.9</v>
      </c>
    </row>
    <row r="72" spans="2:8" x14ac:dyDescent="0.25">
      <c r="B72" s="11" t="s">
        <v>3017</v>
      </c>
      <c r="C72" s="21" t="s">
        <v>139</v>
      </c>
      <c r="D72" s="11" t="s">
        <v>332</v>
      </c>
      <c r="E72" s="11" t="s">
        <v>1033</v>
      </c>
      <c r="F72" s="13">
        <v>1169174</v>
      </c>
      <c r="G72" s="13">
        <v>2232.0700000000002</v>
      </c>
      <c r="H72" s="13">
        <v>0.9</v>
      </c>
    </row>
    <row r="73" spans="2:8" x14ac:dyDescent="0.25">
      <c r="B73" s="11" t="s">
        <v>2760</v>
      </c>
      <c r="C73" s="21" t="s">
        <v>139</v>
      </c>
      <c r="D73" s="11" t="s">
        <v>248</v>
      </c>
      <c r="E73" s="11" t="s">
        <v>552</v>
      </c>
      <c r="F73" s="13">
        <v>667500</v>
      </c>
      <c r="G73" s="13">
        <v>2216.77</v>
      </c>
      <c r="H73" s="13">
        <v>0.89</v>
      </c>
    </row>
    <row r="74" spans="2:8" x14ac:dyDescent="0.25">
      <c r="B74" s="11" t="s">
        <v>1034</v>
      </c>
      <c r="C74" s="21" t="s">
        <v>139</v>
      </c>
      <c r="D74" s="11" t="s">
        <v>256</v>
      </c>
      <c r="E74" s="11" t="s">
        <v>1035</v>
      </c>
      <c r="F74" s="13">
        <v>172687</v>
      </c>
      <c r="G74" s="13">
        <v>2149.9499999999998</v>
      </c>
      <c r="H74" s="13">
        <v>0.87</v>
      </c>
    </row>
    <row r="75" spans="2:8" x14ac:dyDescent="0.25">
      <c r="B75" s="11" t="s">
        <v>2816</v>
      </c>
      <c r="C75" s="21" t="s">
        <v>139</v>
      </c>
      <c r="D75" s="11" t="s">
        <v>300</v>
      </c>
      <c r="E75" s="11" t="s">
        <v>637</v>
      </c>
      <c r="F75" s="13">
        <v>640000</v>
      </c>
      <c r="G75" s="13">
        <v>1897.92</v>
      </c>
      <c r="H75" s="13">
        <v>0.77</v>
      </c>
    </row>
    <row r="76" spans="2:8" x14ac:dyDescent="0.25">
      <c r="B76" s="11" t="s">
        <v>2106</v>
      </c>
      <c r="C76" s="21" t="s">
        <v>139</v>
      </c>
      <c r="D76" s="11" t="s">
        <v>332</v>
      </c>
      <c r="E76" s="11" t="s">
        <v>483</v>
      </c>
      <c r="F76" s="13">
        <v>298500</v>
      </c>
      <c r="G76" s="13">
        <v>1751.9</v>
      </c>
      <c r="H76" s="13">
        <v>0.71</v>
      </c>
    </row>
    <row r="77" spans="2:8" x14ac:dyDescent="0.25">
      <c r="B77" s="11" t="s">
        <v>2774</v>
      </c>
      <c r="C77" s="21" t="s">
        <v>139</v>
      </c>
      <c r="D77" s="11" t="s">
        <v>260</v>
      </c>
      <c r="E77" s="11" t="s">
        <v>566</v>
      </c>
      <c r="F77" s="13">
        <v>5262</v>
      </c>
      <c r="G77" s="13">
        <v>83.26</v>
      </c>
      <c r="H77" s="13">
        <v>0.03</v>
      </c>
    </row>
    <row r="78" spans="2:8" x14ac:dyDescent="0.25">
      <c r="B78" s="11" t="s">
        <v>2933</v>
      </c>
      <c r="C78" s="21" t="s">
        <v>139</v>
      </c>
      <c r="D78" s="11" t="s">
        <v>332</v>
      </c>
      <c r="E78" s="11" t="s">
        <v>864</v>
      </c>
      <c r="F78" s="13">
        <v>23075</v>
      </c>
      <c r="G78" s="13">
        <v>67.91</v>
      </c>
      <c r="H78" s="13">
        <v>0.03</v>
      </c>
    </row>
    <row r="79" spans="2:8" x14ac:dyDescent="0.25">
      <c r="B79" s="17" t="s">
        <v>330</v>
      </c>
    </row>
    <row r="80" spans="2:8" x14ac:dyDescent="0.25">
      <c r="B80" s="11" t="s">
        <v>331</v>
      </c>
      <c r="C80" s="21" t="s">
        <v>139</v>
      </c>
      <c r="D80" s="11" t="s">
        <v>332</v>
      </c>
      <c r="E80" s="11" t="s">
        <v>333</v>
      </c>
      <c r="F80" s="13">
        <v>575247</v>
      </c>
      <c r="G80" s="13">
        <v>1524.46</v>
      </c>
      <c r="H80" s="13">
        <v>0.61</v>
      </c>
    </row>
    <row r="81" spans="2:8" x14ac:dyDescent="0.25">
      <c r="B81" s="17" t="s">
        <v>151</v>
      </c>
      <c r="C81" s="25"/>
      <c r="D81" s="17"/>
      <c r="E81" s="17"/>
      <c r="F81" s="23"/>
      <c r="G81" s="23">
        <f>SUM(G12:G79)</f>
        <v>239157.75000000009</v>
      </c>
      <c r="H81" s="23">
        <f>SUM(H12:H80)</f>
        <v>97.119999999999976</v>
      </c>
    </row>
    <row r="82" spans="2:8" x14ac:dyDescent="0.25">
      <c r="B82" s="17" t="s">
        <v>152</v>
      </c>
      <c r="C82" s="25"/>
      <c r="D82" s="17"/>
      <c r="E82" s="17"/>
      <c r="F82" s="23"/>
      <c r="G82" s="23">
        <v>2741.07</v>
      </c>
      <c r="H82" s="23">
        <v>1.1100000000000001</v>
      </c>
    </row>
    <row r="83" spans="2:8" x14ac:dyDescent="0.25">
      <c r="B83" s="17" t="s">
        <v>153</v>
      </c>
      <c r="C83" s="25"/>
      <c r="D83" s="17"/>
      <c r="E83" s="17"/>
      <c r="F83" s="23"/>
      <c r="G83" s="23">
        <v>243423.28</v>
      </c>
      <c r="H83" s="23">
        <v>98.23</v>
      </c>
    </row>
    <row r="84" spans="2:8" x14ac:dyDescent="0.25">
      <c r="B84" s="17" t="s">
        <v>226</v>
      </c>
      <c r="C84" s="25"/>
      <c r="D84" s="17"/>
      <c r="E84" s="17"/>
      <c r="F84" s="23"/>
      <c r="G84" s="23">
        <v>4544.8023742800069</v>
      </c>
      <c r="H84" s="23">
        <v>1.769999999999996</v>
      </c>
    </row>
    <row r="85" spans="2:8" x14ac:dyDescent="0.25">
      <c r="B85" s="17" t="s">
        <v>155</v>
      </c>
      <c r="C85" s="25"/>
      <c r="D85" s="17"/>
      <c r="E85" s="17"/>
      <c r="F85" s="23"/>
      <c r="G85" s="23">
        <v>247968.08237428</v>
      </c>
      <c r="H85" s="23">
        <v>100</v>
      </c>
    </row>
    <row r="86" spans="2:8" x14ac:dyDescent="0.25">
      <c r="B86" s="11" t="s">
        <v>156</v>
      </c>
    </row>
    <row r="87" spans="2:8" x14ac:dyDescent="0.25">
      <c r="B87" s="17" t="s">
        <v>157</v>
      </c>
    </row>
    <row r="88" spans="2:8" x14ac:dyDescent="0.25">
      <c r="B88" s="17" t="s">
        <v>158</v>
      </c>
      <c r="C88" s="21" t="s">
        <v>159</v>
      </c>
    </row>
    <row r="89" spans="2:8" x14ac:dyDescent="0.25">
      <c r="B89" s="17" t="s">
        <v>162</v>
      </c>
      <c r="C89" s="21" t="s">
        <v>161</v>
      </c>
    </row>
    <row r="90" spans="2:8" x14ac:dyDescent="0.25">
      <c r="B90" s="17" t="s">
        <v>163</v>
      </c>
      <c r="C90" s="21" t="s">
        <v>161</v>
      </c>
    </row>
    <row r="91" spans="2:8" x14ac:dyDescent="0.25">
      <c r="B91" s="17" t="s">
        <v>164</v>
      </c>
      <c r="C91" s="21" t="s">
        <v>165</v>
      </c>
    </row>
    <row r="92" spans="2:8" x14ac:dyDescent="0.25">
      <c r="B92" s="17" t="s">
        <v>1036</v>
      </c>
      <c r="C92" s="25"/>
    </row>
    <row r="93" spans="2:8" x14ac:dyDescent="0.25">
      <c r="B93" s="17" t="s">
        <v>1037</v>
      </c>
      <c r="C93" s="25"/>
    </row>
    <row r="94" spans="2:8" x14ac:dyDescent="0.25">
      <c r="B94" s="17" t="s">
        <v>1038</v>
      </c>
      <c r="C94" s="25"/>
    </row>
    <row r="95" spans="2:8" x14ac:dyDescent="0.25">
      <c r="B95" s="17" t="s">
        <v>1039</v>
      </c>
      <c r="C95" s="25"/>
    </row>
    <row r="96" spans="2:8" x14ac:dyDescent="0.25">
      <c r="B96" s="17" t="s">
        <v>1040</v>
      </c>
      <c r="C96" s="25"/>
    </row>
    <row r="97" spans="2:3" x14ac:dyDescent="0.25">
      <c r="B97" s="17" t="s">
        <v>1041</v>
      </c>
      <c r="C97" s="25"/>
    </row>
    <row r="98" spans="2:3" x14ac:dyDescent="0.25">
      <c r="B98" s="17" t="s">
        <v>1042</v>
      </c>
      <c r="C98" s="25"/>
    </row>
    <row r="99" spans="2:3" x14ac:dyDescent="0.25">
      <c r="B99" s="17" t="s">
        <v>1043</v>
      </c>
      <c r="C99" s="25"/>
    </row>
    <row r="100" spans="2:3" x14ac:dyDescent="0.25">
      <c r="B100" s="17" t="s">
        <v>1283</v>
      </c>
      <c r="C100" s="25"/>
    </row>
    <row r="101" spans="2:3" x14ac:dyDescent="0.25">
      <c r="B101" s="11" t="s">
        <v>170</v>
      </c>
    </row>
    <row r="102" spans="2:3" x14ac:dyDescent="0.25">
      <c r="B102" s="11" t="s">
        <v>228</v>
      </c>
    </row>
    <row r="105" spans="2:3" x14ac:dyDescent="0.25">
      <c r="B105" s="8" t="s">
        <v>229</v>
      </c>
      <c r="C105" s="9"/>
    </row>
    <row r="106" spans="2:3" ht="30" x14ac:dyDescent="0.25">
      <c r="B106" s="8" t="s">
        <v>230</v>
      </c>
      <c r="C106" s="10" t="s">
        <v>231</v>
      </c>
    </row>
    <row r="107" spans="2:3" x14ac:dyDescent="0.25">
      <c r="B107" s="3" t="s">
        <v>232</v>
      </c>
      <c r="C107" s="149">
        <v>400</v>
      </c>
    </row>
    <row r="108" spans="2:3" x14ac:dyDescent="0.25">
      <c r="B108" s="3" t="s">
        <v>233</v>
      </c>
      <c r="C108" s="149">
        <v>0</v>
      </c>
    </row>
    <row r="109" spans="2:3" x14ac:dyDescent="0.25">
      <c r="B109" s="3" t="s">
        <v>234</v>
      </c>
      <c r="C109" s="149">
        <v>0</v>
      </c>
    </row>
    <row r="110" spans="2:3" x14ac:dyDescent="0.25">
      <c r="B110" s="3" t="s">
        <v>235</v>
      </c>
      <c r="C110" s="149">
        <v>0</v>
      </c>
    </row>
    <row r="111" spans="2:3" x14ac:dyDescent="0.25">
      <c r="B111" s="3" t="s">
        <v>236</v>
      </c>
      <c r="C111" s="149">
        <v>0</v>
      </c>
    </row>
    <row r="112" spans="2:3" x14ac:dyDescent="0.25">
      <c r="B112" s="3" t="s">
        <v>237</v>
      </c>
      <c r="C112" s="149">
        <v>0</v>
      </c>
    </row>
    <row r="113" spans="2:7" x14ac:dyDescent="0.25">
      <c r="B113" s="8" t="s">
        <v>238</v>
      </c>
      <c r="C113" s="143">
        <v>400</v>
      </c>
    </row>
    <row r="115" spans="2:7" x14ac:dyDescent="0.25">
      <c r="B115" s="3" t="s">
        <v>171</v>
      </c>
      <c r="C115" s="4"/>
      <c r="D115" s="3"/>
    </row>
    <row r="116" spans="2:7" ht="30" x14ac:dyDescent="0.25">
      <c r="B116" s="6" t="s">
        <v>172</v>
      </c>
      <c r="C116" s="5" t="s">
        <v>173</v>
      </c>
      <c r="D116" s="6" t="s">
        <v>174</v>
      </c>
    </row>
    <row r="117" spans="2:7" x14ac:dyDescent="0.25">
      <c r="B117" s="3" t="s">
        <v>161</v>
      </c>
      <c r="C117" s="4" t="s">
        <v>161</v>
      </c>
      <c r="D117" s="3" t="s">
        <v>161</v>
      </c>
    </row>
    <row r="119" spans="2:7" x14ac:dyDescent="0.25">
      <c r="B119" s="8" t="s">
        <v>175</v>
      </c>
      <c r="C119" s="33">
        <v>45473</v>
      </c>
      <c r="D119" s="3"/>
      <c r="E119" s="26"/>
      <c r="F119" s="32"/>
    </row>
    <row r="120" spans="2:7" x14ac:dyDescent="0.25">
      <c r="B120" s="8" t="s">
        <v>176</v>
      </c>
      <c r="C120" s="9" t="s">
        <v>177</v>
      </c>
      <c r="D120" s="8" t="s">
        <v>178</v>
      </c>
      <c r="E120" s="27" t="s">
        <v>179</v>
      </c>
      <c r="F120" s="24" t="s">
        <v>180</v>
      </c>
      <c r="G120" s="23"/>
    </row>
    <row r="121" spans="2:7" x14ac:dyDescent="0.25">
      <c r="B121" s="30" t="s">
        <v>161</v>
      </c>
      <c r="C121" s="31" t="s">
        <v>161</v>
      </c>
      <c r="D121" s="30" t="s">
        <v>161</v>
      </c>
      <c r="E121" s="29" t="s">
        <v>161</v>
      </c>
      <c r="F121" s="28">
        <f>C113</f>
        <v>400</v>
      </c>
    </row>
    <row r="124" spans="2:7" x14ac:dyDescent="0.25">
      <c r="B124" s="17" t="s">
        <v>181</v>
      </c>
    </row>
    <row r="125" spans="2:7" x14ac:dyDescent="0.25">
      <c r="B125" s="17"/>
    </row>
    <row r="126" spans="2:7" x14ac:dyDescent="0.25">
      <c r="B126" s="17" t="s">
        <v>182</v>
      </c>
    </row>
    <row r="127" spans="2:7" x14ac:dyDescent="0.25">
      <c r="B127" s="8" t="s">
        <v>183</v>
      </c>
      <c r="C127" s="9" t="s">
        <v>184</v>
      </c>
      <c r="D127" s="17"/>
    </row>
    <row r="128" spans="2:7" x14ac:dyDescent="0.25">
      <c r="B128" s="3" t="s">
        <v>161</v>
      </c>
      <c r="C128" s="4" t="s">
        <v>161</v>
      </c>
    </row>
    <row r="130" spans="2:7" x14ac:dyDescent="0.25">
      <c r="B130" s="8" t="s">
        <v>185</v>
      </c>
      <c r="C130" s="9" t="s">
        <v>184</v>
      </c>
    </row>
    <row r="131" spans="2:7" x14ac:dyDescent="0.25">
      <c r="B131" s="3" t="s">
        <v>161</v>
      </c>
      <c r="C131" s="4" t="s">
        <v>161</v>
      </c>
    </row>
    <row r="133" spans="2:7" x14ac:dyDescent="0.25">
      <c r="B133" s="8" t="s">
        <v>161</v>
      </c>
      <c r="C133" s="9" t="s">
        <v>161</v>
      </c>
    </row>
    <row r="134" spans="2:7" x14ac:dyDescent="0.25">
      <c r="B134" s="3" t="s">
        <v>161</v>
      </c>
      <c r="C134" s="4" t="s">
        <v>161</v>
      </c>
    </row>
    <row r="136" spans="2:7" x14ac:dyDescent="0.25">
      <c r="B136" s="27" t="s">
        <v>186</v>
      </c>
      <c r="C136" s="9" t="s">
        <v>187</v>
      </c>
    </row>
    <row r="137" spans="2:7" x14ac:dyDescent="0.25">
      <c r="B137" s="26" t="s">
        <v>161</v>
      </c>
      <c r="C137" s="4" t="s">
        <v>161</v>
      </c>
    </row>
    <row r="139" spans="2:7" x14ac:dyDescent="0.25">
      <c r="B139" s="8" t="s">
        <v>188</v>
      </c>
      <c r="C139" s="9" t="s">
        <v>161</v>
      </c>
    </row>
    <row r="141" spans="2:7" x14ac:dyDescent="0.25">
      <c r="B141" s="8" t="s">
        <v>189</v>
      </c>
      <c r="C141" s="33">
        <v>45473</v>
      </c>
      <c r="D141" s="3"/>
      <c r="E141" s="26"/>
      <c r="F141" s="32"/>
    </row>
    <row r="142" spans="2:7" x14ac:dyDescent="0.25">
      <c r="B142" s="8" t="s">
        <v>176</v>
      </c>
      <c r="C142" s="9" t="s">
        <v>177</v>
      </c>
      <c r="D142" s="8" t="s">
        <v>178</v>
      </c>
      <c r="E142" s="27" t="s">
        <v>179</v>
      </c>
      <c r="F142" s="24" t="s">
        <v>180</v>
      </c>
      <c r="G142" s="23"/>
    </row>
    <row r="143" spans="2:7" x14ac:dyDescent="0.25">
      <c r="B143" s="30" t="s">
        <v>161</v>
      </c>
      <c r="C143" s="31" t="s">
        <v>161</v>
      </c>
      <c r="D143" s="30" t="s">
        <v>161</v>
      </c>
      <c r="E143" s="29" t="s">
        <v>161</v>
      </c>
      <c r="F143" s="28" t="s">
        <v>161</v>
      </c>
    </row>
    <row r="144" spans="2:7" x14ac:dyDescent="0.25">
      <c r="B144" s="17" t="s">
        <v>181</v>
      </c>
    </row>
    <row r="145" spans="2:4" x14ac:dyDescent="0.25">
      <c r="B145" s="17"/>
    </row>
    <row r="146" spans="2:4" x14ac:dyDescent="0.25">
      <c r="B146" s="17" t="s">
        <v>182</v>
      </c>
    </row>
    <row r="147" spans="2:4" x14ac:dyDescent="0.25">
      <c r="B147" s="8" t="s">
        <v>183</v>
      </c>
      <c r="C147" s="9" t="s">
        <v>184</v>
      </c>
      <c r="D147" s="17"/>
    </row>
    <row r="148" spans="2:4" x14ac:dyDescent="0.25">
      <c r="B148" s="3" t="s">
        <v>161</v>
      </c>
      <c r="C148" s="4" t="s">
        <v>161</v>
      </c>
    </row>
    <row r="150" spans="2:4" x14ac:dyDescent="0.25">
      <c r="B150" s="8" t="s">
        <v>185</v>
      </c>
      <c r="C150" s="9" t="s">
        <v>184</v>
      </c>
    </row>
    <row r="151" spans="2:4" x14ac:dyDescent="0.25">
      <c r="B151" s="3" t="s">
        <v>161</v>
      </c>
      <c r="C151" s="4" t="s">
        <v>161</v>
      </c>
    </row>
    <row r="153" spans="2:4" x14ac:dyDescent="0.25">
      <c r="B153" s="8" t="s">
        <v>161</v>
      </c>
      <c r="C153" s="9" t="s">
        <v>161</v>
      </c>
    </row>
    <row r="154" spans="2:4" x14ac:dyDescent="0.25">
      <c r="B154" s="3" t="s">
        <v>161</v>
      </c>
      <c r="C154" s="4" t="s">
        <v>161</v>
      </c>
    </row>
    <row r="156" spans="2:4" x14ac:dyDescent="0.25">
      <c r="B156" s="27" t="s">
        <v>186</v>
      </c>
      <c r="C156" s="9" t="s">
        <v>187</v>
      </c>
    </row>
    <row r="157" spans="2:4" x14ac:dyDescent="0.25">
      <c r="B157" s="26" t="s">
        <v>161</v>
      </c>
      <c r="C157" s="4" t="s">
        <v>161</v>
      </c>
    </row>
    <row r="159" spans="2:4" x14ac:dyDescent="0.25">
      <c r="B159" s="8" t="s">
        <v>188</v>
      </c>
      <c r="C159" s="9" t="s">
        <v>161</v>
      </c>
    </row>
    <row r="162" spans="2:80" x14ac:dyDescent="0.25">
      <c r="B162" s="17" t="s">
        <v>190</v>
      </c>
    </row>
    <row r="164" spans="2:80" x14ac:dyDescent="0.25">
      <c r="B164" s="8" t="s">
        <v>176</v>
      </c>
      <c r="C164" s="9" t="s">
        <v>191</v>
      </c>
      <c r="D164" s="8" t="s">
        <v>192</v>
      </c>
      <c r="E164" s="8" t="s">
        <v>193</v>
      </c>
      <c r="F164" s="23"/>
    </row>
    <row r="165" spans="2:80" x14ac:dyDescent="0.25">
      <c r="B165" s="3" t="s">
        <v>161</v>
      </c>
      <c r="C165" s="4" t="s">
        <v>161</v>
      </c>
      <c r="D165" s="3" t="s">
        <v>161</v>
      </c>
      <c r="E165" s="3" t="s">
        <v>161</v>
      </c>
    </row>
    <row r="168" spans="2:80" x14ac:dyDescent="0.25">
      <c r="B168" s="17" t="s">
        <v>194</v>
      </c>
      <c r="C168" s="25" t="s">
        <v>161</v>
      </c>
      <c r="D168" s="17"/>
      <c r="E168" s="17"/>
      <c r="F168" s="23"/>
      <c r="G168" s="23"/>
      <c r="H168" s="23"/>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c r="BT168" s="17"/>
      <c r="BU168" s="17"/>
      <c r="BV168" s="17"/>
      <c r="BW168" s="17"/>
      <c r="BX168" s="17"/>
      <c r="BY168" s="17"/>
      <c r="BZ168" s="17"/>
      <c r="CA168" s="17"/>
      <c r="CB168" s="17"/>
    </row>
    <row r="170" spans="2:80" x14ac:dyDescent="0.25">
      <c r="B170" s="17" t="s">
        <v>195</v>
      </c>
    </row>
    <row r="172" spans="2:80" x14ac:dyDescent="0.25">
      <c r="B172" s="8" t="s">
        <v>196</v>
      </c>
      <c r="C172" s="9" t="s">
        <v>184</v>
      </c>
      <c r="D172" s="17"/>
    </row>
    <row r="173" spans="2:80" x14ac:dyDescent="0.25">
      <c r="B173" s="3" t="s">
        <v>161</v>
      </c>
      <c r="C173" s="4" t="s">
        <v>161</v>
      </c>
    </row>
    <row r="176" spans="2:80" x14ac:dyDescent="0.25">
      <c r="B176" s="8" t="s">
        <v>197</v>
      </c>
      <c r="C176" s="9" t="s">
        <v>198</v>
      </c>
      <c r="D176" s="17"/>
    </row>
    <row r="177" spans="2:80" x14ac:dyDescent="0.25">
      <c r="B177" s="3" t="s">
        <v>161</v>
      </c>
      <c r="C177" s="4" t="s">
        <v>161</v>
      </c>
    </row>
    <row r="180" spans="2:80" x14ac:dyDescent="0.25">
      <c r="B180" s="17" t="s">
        <v>199</v>
      </c>
    </row>
    <row r="183" spans="2:80" x14ac:dyDescent="0.25">
      <c r="B183" s="17" t="s">
        <v>200</v>
      </c>
    </row>
    <row r="185" spans="2:80" x14ac:dyDescent="0.25">
      <c r="B185" s="8" t="s">
        <v>176</v>
      </c>
      <c r="C185" s="9" t="s">
        <v>201</v>
      </c>
      <c r="D185" s="8" t="s">
        <v>191</v>
      </c>
      <c r="E185" s="8" t="s">
        <v>192</v>
      </c>
      <c r="F185" s="24" t="s">
        <v>193</v>
      </c>
      <c r="G185" s="23"/>
    </row>
    <row r="186" spans="2:80" x14ac:dyDescent="0.25">
      <c r="B186" s="3" t="s">
        <v>161</v>
      </c>
      <c r="C186" s="4" t="s">
        <v>161</v>
      </c>
      <c r="D186" s="3" t="s">
        <v>161</v>
      </c>
      <c r="E186" s="3" t="s">
        <v>161</v>
      </c>
      <c r="F186" s="22" t="s">
        <v>161</v>
      </c>
    </row>
    <row r="189" spans="2:80" x14ac:dyDescent="0.25">
      <c r="B189" s="17" t="s">
        <v>194</v>
      </c>
      <c r="C189" s="25" t="s">
        <v>161</v>
      </c>
      <c r="D189" s="17"/>
      <c r="E189" s="17"/>
      <c r="F189" s="23"/>
      <c r="G189" s="23"/>
      <c r="H189" s="23"/>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c r="BT189" s="17"/>
      <c r="BU189" s="17"/>
      <c r="BV189" s="17"/>
      <c r="BW189" s="17"/>
      <c r="BX189" s="17"/>
      <c r="BY189" s="17"/>
      <c r="BZ189" s="17"/>
      <c r="CA189" s="17"/>
      <c r="CB189" s="17"/>
    </row>
    <row r="191" spans="2:80" x14ac:dyDescent="0.25">
      <c r="B191" s="17" t="s">
        <v>195</v>
      </c>
    </row>
    <row r="193" spans="2:7" x14ac:dyDescent="0.25">
      <c r="B193" s="8" t="s">
        <v>196</v>
      </c>
      <c r="C193" s="9" t="s">
        <v>184</v>
      </c>
      <c r="D193" s="17"/>
    </row>
    <row r="194" spans="2:7" x14ac:dyDescent="0.25">
      <c r="B194" s="3" t="s">
        <v>161</v>
      </c>
      <c r="C194" s="4" t="s">
        <v>161</v>
      </c>
    </row>
    <row r="197" spans="2:7" x14ac:dyDescent="0.25">
      <c r="B197" s="8" t="s">
        <v>197</v>
      </c>
      <c r="C197" s="9" t="s">
        <v>198</v>
      </c>
      <c r="D197" s="17"/>
    </row>
    <row r="198" spans="2:7" x14ac:dyDescent="0.25">
      <c r="B198" s="3" t="s">
        <v>161</v>
      </c>
      <c r="C198" s="4" t="s">
        <v>161</v>
      </c>
    </row>
    <row r="201" spans="2:7" x14ac:dyDescent="0.25">
      <c r="B201" s="17" t="s">
        <v>199</v>
      </c>
    </row>
    <row r="204" spans="2:7" x14ac:dyDescent="0.25">
      <c r="B204" s="17" t="s">
        <v>202</v>
      </c>
    </row>
    <row r="205" spans="2:7" x14ac:dyDescent="0.25">
      <c r="B205" s="8" t="s">
        <v>176</v>
      </c>
      <c r="C205" s="9" t="s">
        <v>203</v>
      </c>
      <c r="D205" s="8" t="s">
        <v>204</v>
      </c>
      <c r="E205" s="8" t="s">
        <v>205</v>
      </c>
      <c r="F205" s="24" t="s">
        <v>206</v>
      </c>
      <c r="G205" s="23"/>
    </row>
    <row r="206" spans="2:7" x14ac:dyDescent="0.25">
      <c r="B206" s="3" t="s">
        <v>161</v>
      </c>
      <c r="C206" s="4" t="s">
        <v>161</v>
      </c>
      <c r="D206" s="3" t="s">
        <v>161</v>
      </c>
      <c r="E206" s="3" t="s">
        <v>161</v>
      </c>
      <c r="F206" s="22" t="s">
        <v>161</v>
      </c>
    </row>
    <row r="207" spans="2:7" x14ac:dyDescent="0.25">
      <c r="B207" s="11" t="s">
        <v>207</v>
      </c>
    </row>
  </sheetData>
  <mergeCells count="3">
    <mergeCell ref="B1:E1"/>
    <mergeCell ref="C3:C7"/>
    <mergeCell ref="D3:D7"/>
  </mergeCells>
  <hyperlinks>
    <hyperlink ref="A1" location="Index!A1" display="Index" xr:uid="{72142DA0-4E78-4478-8DD6-F96792A85772}"/>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2C710-C851-4705-908F-BAE7E3F56946}">
  <sheetPr codeName="Sheet33"/>
  <dimension ref="A1:CB173"/>
  <sheetViews>
    <sheetView workbookViewId="0">
      <selection activeCell="B69" sqref="B69"/>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col min="9" max="16384" width="9.140625" style="11"/>
  </cols>
  <sheetData>
    <row r="1" spans="1:9" x14ac:dyDescent="0.25">
      <c r="A1" s="45" t="s">
        <v>0</v>
      </c>
      <c r="B1" s="197" t="s">
        <v>65</v>
      </c>
      <c r="C1" s="197"/>
      <c r="D1" s="197"/>
      <c r="E1" s="197"/>
    </row>
    <row r="3" spans="1:9" ht="15" customHeight="1" x14ac:dyDescent="0.25">
      <c r="B3" s="1" t="s">
        <v>1044</v>
      </c>
      <c r="C3" s="198"/>
      <c r="D3" s="199"/>
    </row>
    <row r="4" spans="1:9" ht="15" customHeight="1" x14ac:dyDescent="0.25">
      <c r="B4" s="2" t="s">
        <v>1045</v>
      </c>
      <c r="C4" s="198"/>
      <c r="D4" s="199"/>
    </row>
    <row r="5" spans="1:9" ht="15" customHeight="1" x14ac:dyDescent="0.25">
      <c r="B5" s="2" t="s">
        <v>127</v>
      </c>
      <c r="C5" s="198"/>
      <c r="D5" s="199"/>
    </row>
    <row r="6" spans="1:9" ht="15" customHeight="1" x14ac:dyDescent="0.25">
      <c r="B6" s="7" t="s">
        <v>128</v>
      </c>
      <c r="C6" s="198"/>
      <c r="D6" s="199"/>
    </row>
    <row r="7" spans="1:9" ht="30" customHeight="1" x14ac:dyDescent="0.25">
      <c r="B7" s="7" t="s">
        <v>1046</v>
      </c>
      <c r="C7" s="198"/>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2730</v>
      </c>
      <c r="C15" s="21" t="s">
        <v>139</v>
      </c>
      <c r="D15" s="11" t="s">
        <v>271</v>
      </c>
      <c r="E15" s="11" t="s">
        <v>422</v>
      </c>
      <c r="F15" s="13">
        <v>804300</v>
      </c>
      <c r="G15" s="13">
        <v>12232.2</v>
      </c>
      <c r="H15" s="13">
        <v>12.89</v>
      </c>
    </row>
    <row r="16" spans="1:9" x14ac:dyDescent="0.25">
      <c r="B16" s="11" t="s">
        <v>2113</v>
      </c>
      <c r="C16" s="21" t="s">
        <v>139</v>
      </c>
      <c r="D16" s="11" t="s">
        <v>271</v>
      </c>
      <c r="E16" s="11" t="s">
        <v>471</v>
      </c>
      <c r="F16" s="13">
        <v>741000</v>
      </c>
      <c r="G16" s="13">
        <v>8948.32</v>
      </c>
      <c r="H16" s="13">
        <v>9.43</v>
      </c>
    </row>
    <row r="17" spans="2:8" x14ac:dyDescent="0.25">
      <c r="B17" s="11" t="s">
        <v>2830</v>
      </c>
      <c r="C17" s="21" t="s">
        <v>139</v>
      </c>
      <c r="D17" s="11" t="s">
        <v>271</v>
      </c>
      <c r="E17" s="11" t="s">
        <v>656</v>
      </c>
      <c r="F17" s="13">
        <v>510240</v>
      </c>
      <c r="G17" s="13">
        <v>8272.7800000000007</v>
      </c>
      <c r="H17" s="13">
        <v>8.7200000000000006</v>
      </c>
    </row>
    <row r="18" spans="2:8" x14ac:dyDescent="0.25">
      <c r="B18" s="11" t="s">
        <v>2659</v>
      </c>
      <c r="C18" s="21" t="s">
        <v>139</v>
      </c>
      <c r="D18" s="11" t="s">
        <v>271</v>
      </c>
      <c r="E18" s="11" t="s">
        <v>272</v>
      </c>
      <c r="F18" s="13">
        <v>107643</v>
      </c>
      <c r="G18" s="13">
        <v>6891.68</v>
      </c>
      <c r="H18" s="13">
        <v>7.26</v>
      </c>
    </row>
    <row r="19" spans="2:8" x14ac:dyDescent="0.25">
      <c r="B19" s="11" t="s">
        <v>2779</v>
      </c>
      <c r="C19" s="21" t="s">
        <v>139</v>
      </c>
      <c r="D19" s="11" t="s">
        <v>271</v>
      </c>
      <c r="E19" s="11" t="s">
        <v>583</v>
      </c>
      <c r="F19" s="13">
        <v>415000</v>
      </c>
      <c r="G19" s="13">
        <v>6145.32</v>
      </c>
      <c r="H19" s="13">
        <v>6.48</v>
      </c>
    </row>
    <row r="20" spans="2:8" x14ac:dyDescent="0.25">
      <c r="B20" s="11" t="s">
        <v>2936</v>
      </c>
      <c r="C20" s="21" t="s">
        <v>139</v>
      </c>
      <c r="D20" s="11" t="s">
        <v>271</v>
      </c>
      <c r="E20" s="11" t="s">
        <v>891</v>
      </c>
      <c r="F20" s="13">
        <v>471287</v>
      </c>
      <c r="G20" s="13">
        <v>5061.3900000000003</v>
      </c>
      <c r="H20" s="13">
        <v>5.33</v>
      </c>
    </row>
    <row r="21" spans="2:8" x14ac:dyDescent="0.25">
      <c r="B21" s="11" t="s">
        <v>2669</v>
      </c>
      <c r="C21" s="21" t="s">
        <v>139</v>
      </c>
      <c r="D21" s="11" t="s">
        <v>271</v>
      </c>
      <c r="E21" s="11" t="s">
        <v>298</v>
      </c>
      <c r="F21" s="13">
        <v>104965</v>
      </c>
      <c r="G21" s="13">
        <v>4824.66</v>
      </c>
      <c r="H21" s="13">
        <v>5.08</v>
      </c>
    </row>
    <row r="22" spans="2:8" x14ac:dyDescent="0.25">
      <c r="B22" s="11" t="s">
        <v>2868</v>
      </c>
      <c r="C22" s="21" t="s">
        <v>139</v>
      </c>
      <c r="D22" s="11" t="s">
        <v>278</v>
      </c>
      <c r="E22" s="11" t="s">
        <v>714</v>
      </c>
      <c r="F22" s="13">
        <v>855100</v>
      </c>
      <c r="G22" s="13">
        <v>4064.72</v>
      </c>
      <c r="H22" s="13">
        <v>4.28</v>
      </c>
    </row>
    <row r="23" spans="2:8" x14ac:dyDescent="0.25">
      <c r="B23" s="11" t="s">
        <v>2838</v>
      </c>
      <c r="C23" s="21" t="s">
        <v>139</v>
      </c>
      <c r="D23" s="11" t="s">
        <v>271</v>
      </c>
      <c r="E23" s="11" t="s">
        <v>664</v>
      </c>
      <c r="F23" s="13">
        <v>75249</v>
      </c>
      <c r="G23" s="13">
        <v>3755.94</v>
      </c>
      <c r="H23" s="13">
        <v>3.96</v>
      </c>
    </row>
    <row r="24" spans="2:8" x14ac:dyDescent="0.25">
      <c r="B24" s="11" t="s">
        <v>2797</v>
      </c>
      <c r="C24" s="21" t="s">
        <v>139</v>
      </c>
      <c r="D24" s="11" t="s">
        <v>278</v>
      </c>
      <c r="E24" s="11" t="s">
        <v>613</v>
      </c>
      <c r="F24" s="13">
        <v>58903</v>
      </c>
      <c r="G24" s="13">
        <v>3643.56</v>
      </c>
      <c r="H24" s="13">
        <v>3.84</v>
      </c>
    </row>
    <row r="25" spans="2:8" x14ac:dyDescent="0.25">
      <c r="B25" s="11" t="s">
        <v>3018</v>
      </c>
      <c r="C25" s="21" t="s">
        <v>139</v>
      </c>
      <c r="D25" s="11" t="s">
        <v>285</v>
      </c>
      <c r="E25" s="11" t="s">
        <v>1047</v>
      </c>
      <c r="F25" s="13">
        <v>418670</v>
      </c>
      <c r="G25" s="13">
        <v>2299.54</v>
      </c>
      <c r="H25" s="13">
        <v>2.42</v>
      </c>
    </row>
    <row r="26" spans="2:8" x14ac:dyDescent="0.25">
      <c r="B26" s="11" t="s">
        <v>3019</v>
      </c>
      <c r="C26" s="21" t="s">
        <v>139</v>
      </c>
      <c r="D26" s="11" t="s">
        <v>271</v>
      </c>
      <c r="E26" s="11" t="s">
        <v>1048</v>
      </c>
      <c r="F26" s="13">
        <v>471283</v>
      </c>
      <c r="G26" s="13">
        <v>2177.56</v>
      </c>
      <c r="H26" s="13">
        <v>2.29</v>
      </c>
    </row>
    <row r="27" spans="2:8" x14ac:dyDescent="0.25">
      <c r="B27" s="11" t="s">
        <v>2873</v>
      </c>
      <c r="C27" s="21" t="s">
        <v>139</v>
      </c>
      <c r="D27" s="11" t="s">
        <v>271</v>
      </c>
      <c r="E27" s="11" t="s">
        <v>721</v>
      </c>
      <c r="F27" s="13">
        <v>94737</v>
      </c>
      <c r="G27" s="13">
        <v>2166.8200000000002</v>
      </c>
      <c r="H27" s="13">
        <v>2.2799999999999998</v>
      </c>
    </row>
    <row r="28" spans="2:8" x14ac:dyDescent="0.25">
      <c r="B28" s="11" t="s">
        <v>2706</v>
      </c>
      <c r="C28" s="21" t="s">
        <v>139</v>
      </c>
      <c r="D28" s="11" t="s">
        <v>278</v>
      </c>
      <c r="E28" s="11" t="s">
        <v>370</v>
      </c>
      <c r="F28" s="13">
        <v>566121</v>
      </c>
      <c r="G28" s="13">
        <v>2151.2600000000002</v>
      </c>
      <c r="H28" s="13">
        <v>2.27</v>
      </c>
    </row>
    <row r="29" spans="2:8" x14ac:dyDescent="0.25">
      <c r="B29" s="11" t="s">
        <v>2935</v>
      </c>
      <c r="C29" s="21" t="s">
        <v>139</v>
      </c>
      <c r="D29" s="11" t="s">
        <v>271</v>
      </c>
      <c r="E29" s="11" t="s">
        <v>888</v>
      </c>
      <c r="F29" s="13">
        <v>175000</v>
      </c>
      <c r="G29" s="13">
        <v>1993.16</v>
      </c>
      <c r="H29" s="13">
        <v>2.1</v>
      </c>
    </row>
    <row r="30" spans="2:8" x14ac:dyDescent="0.25">
      <c r="B30" s="11" t="s">
        <v>3020</v>
      </c>
      <c r="C30" s="21" t="s">
        <v>139</v>
      </c>
      <c r="D30" s="11" t="s">
        <v>271</v>
      </c>
      <c r="E30" s="11" t="s">
        <v>1049</v>
      </c>
      <c r="F30" s="13">
        <v>70921</v>
      </c>
      <c r="G30" s="13">
        <v>1979.62</v>
      </c>
      <c r="H30" s="13">
        <v>2.09</v>
      </c>
    </row>
    <row r="31" spans="2:8" x14ac:dyDescent="0.25">
      <c r="B31" s="11" t="s">
        <v>2846</v>
      </c>
      <c r="C31" s="21" t="s">
        <v>139</v>
      </c>
      <c r="D31" s="11" t="s">
        <v>271</v>
      </c>
      <c r="E31" s="11" t="s">
        <v>673</v>
      </c>
      <c r="F31" s="13">
        <v>142452</v>
      </c>
      <c r="G31" s="13">
        <v>1609.28</v>
      </c>
      <c r="H31" s="13">
        <v>1.7</v>
      </c>
    </row>
    <row r="32" spans="2:8" x14ac:dyDescent="0.25">
      <c r="B32" s="11" t="s">
        <v>2662</v>
      </c>
      <c r="C32" s="21" t="s">
        <v>139</v>
      </c>
      <c r="D32" s="11" t="s">
        <v>278</v>
      </c>
      <c r="E32" s="11" t="s">
        <v>279</v>
      </c>
      <c r="F32" s="13">
        <v>106389</v>
      </c>
      <c r="G32" s="13">
        <v>1381.14</v>
      </c>
      <c r="H32" s="13">
        <v>1.46</v>
      </c>
    </row>
    <row r="33" spans="2:8" x14ac:dyDescent="0.25">
      <c r="B33" s="11" t="s">
        <v>3021</v>
      </c>
      <c r="C33" s="21" t="s">
        <v>139</v>
      </c>
      <c r="D33" s="11" t="s">
        <v>271</v>
      </c>
      <c r="E33" s="11" t="s">
        <v>1050</v>
      </c>
      <c r="F33" s="13">
        <v>193423</v>
      </c>
      <c r="G33" s="13">
        <v>1328.04</v>
      </c>
      <c r="H33" s="13">
        <v>1.4</v>
      </c>
    </row>
    <row r="34" spans="2:8" x14ac:dyDescent="0.25">
      <c r="B34" s="11" t="s">
        <v>2684</v>
      </c>
      <c r="C34" s="21" t="s">
        <v>139</v>
      </c>
      <c r="D34" s="11" t="s">
        <v>271</v>
      </c>
      <c r="E34" s="11" t="s">
        <v>323</v>
      </c>
      <c r="F34" s="13">
        <v>19164</v>
      </c>
      <c r="G34" s="13">
        <v>1245.6600000000001</v>
      </c>
      <c r="H34" s="13">
        <v>1.31</v>
      </c>
    </row>
    <row r="35" spans="2:8" x14ac:dyDescent="0.25">
      <c r="B35" s="11" t="s">
        <v>2768</v>
      </c>
      <c r="C35" s="21" t="s">
        <v>139</v>
      </c>
      <c r="D35" s="11" t="s">
        <v>328</v>
      </c>
      <c r="E35" s="11" t="s">
        <v>560</v>
      </c>
      <c r="F35" s="13">
        <v>60000</v>
      </c>
      <c r="G35" s="13">
        <v>960.51</v>
      </c>
      <c r="H35" s="13">
        <v>1.01</v>
      </c>
    </row>
    <row r="36" spans="2:8" x14ac:dyDescent="0.25">
      <c r="B36" s="11" t="s">
        <v>677</v>
      </c>
      <c r="C36" s="21" t="s">
        <v>139</v>
      </c>
      <c r="D36" s="11" t="s">
        <v>271</v>
      </c>
      <c r="E36" s="11" t="s">
        <v>678</v>
      </c>
      <c r="F36" s="13">
        <v>596702</v>
      </c>
      <c r="G36" s="13">
        <v>938.25</v>
      </c>
      <c r="H36" s="13">
        <v>0.99</v>
      </c>
    </row>
    <row r="37" spans="2:8" x14ac:dyDescent="0.25">
      <c r="B37" s="11" t="s">
        <v>2876</v>
      </c>
      <c r="C37" s="21" t="s">
        <v>139</v>
      </c>
      <c r="D37" s="11" t="s">
        <v>278</v>
      </c>
      <c r="E37" s="11" t="s">
        <v>724</v>
      </c>
      <c r="F37" s="13">
        <v>264625</v>
      </c>
      <c r="G37" s="13">
        <v>917.32</v>
      </c>
      <c r="H37" s="13">
        <v>0.97</v>
      </c>
    </row>
    <row r="38" spans="2:8" x14ac:dyDescent="0.25">
      <c r="B38" s="11" t="s">
        <v>3022</v>
      </c>
      <c r="C38" s="21" t="s">
        <v>139</v>
      </c>
      <c r="D38" s="11" t="s">
        <v>271</v>
      </c>
      <c r="E38" s="11" t="s">
        <v>1051</v>
      </c>
      <c r="F38" s="13">
        <v>276851</v>
      </c>
      <c r="G38" s="13">
        <v>899.21</v>
      </c>
      <c r="H38" s="13">
        <v>0.95</v>
      </c>
    </row>
    <row r="39" spans="2:8" x14ac:dyDescent="0.25">
      <c r="B39" s="11" t="s">
        <v>715</v>
      </c>
      <c r="C39" s="21" t="s">
        <v>139</v>
      </c>
      <c r="D39" s="11" t="s">
        <v>271</v>
      </c>
      <c r="E39" s="11" t="s">
        <v>716</v>
      </c>
      <c r="F39" s="13">
        <v>41446</v>
      </c>
      <c r="G39" s="13">
        <v>882.47</v>
      </c>
      <c r="H39" s="13">
        <v>0.93</v>
      </c>
    </row>
    <row r="40" spans="2:8" x14ac:dyDescent="0.25">
      <c r="B40" s="11" t="s">
        <v>3023</v>
      </c>
      <c r="C40" s="21" t="s">
        <v>139</v>
      </c>
      <c r="D40" s="11" t="s">
        <v>288</v>
      </c>
      <c r="E40" s="11" t="s">
        <v>1052</v>
      </c>
      <c r="F40" s="13">
        <v>118808</v>
      </c>
      <c r="G40" s="13">
        <v>810.81</v>
      </c>
      <c r="H40" s="13">
        <v>0.85</v>
      </c>
    </row>
    <row r="41" spans="2:8" x14ac:dyDescent="0.25">
      <c r="B41" s="11" t="s">
        <v>3024</v>
      </c>
      <c r="C41" s="21" t="s">
        <v>139</v>
      </c>
      <c r="D41" s="11" t="s">
        <v>271</v>
      </c>
      <c r="E41" s="11" t="s">
        <v>1053</v>
      </c>
      <c r="F41" s="13">
        <v>16000</v>
      </c>
      <c r="G41" s="13">
        <v>808.02</v>
      </c>
      <c r="H41" s="13">
        <v>0.85</v>
      </c>
    </row>
    <row r="42" spans="2:8" x14ac:dyDescent="0.25">
      <c r="B42" s="11" t="s">
        <v>2869</v>
      </c>
      <c r="C42" s="21" t="s">
        <v>139</v>
      </c>
      <c r="D42" s="11" t="s">
        <v>278</v>
      </c>
      <c r="E42" s="11" t="s">
        <v>717</v>
      </c>
      <c r="F42" s="13">
        <v>107046</v>
      </c>
      <c r="G42" s="13">
        <v>760.03</v>
      </c>
      <c r="H42" s="13">
        <v>0.8</v>
      </c>
    </row>
    <row r="43" spans="2:8" x14ac:dyDescent="0.25">
      <c r="B43" s="11" t="s">
        <v>3601</v>
      </c>
      <c r="C43" s="21" t="s">
        <v>139</v>
      </c>
      <c r="D43" s="11" t="s">
        <v>271</v>
      </c>
      <c r="F43" s="13">
        <v>19164</v>
      </c>
      <c r="G43" s="13">
        <v>682.16</v>
      </c>
      <c r="H43" s="13">
        <v>0.72</v>
      </c>
    </row>
    <row r="44" spans="2:8" x14ac:dyDescent="0.25">
      <c r="B44" s="11" t="s">
        <v>2871</v>
      </c>
      <c r="C44" s="21" t="s">
        <v>139</v>
      </c>
      <c r="D44" s="11" t="s">
        <v>271</v>
      </c>
      <c r="E44" s="11" t="s">
        <v>719</v>
      </c>
      <c r="F44" s="13">
        <v>24588</v>
      </c>
      <c r="G44" s="13">
        <v>651.83000000000004</v>
      </c>
      <c r="H44" s="13">
        <v>0.69</v>
      </c>
    </row>
    <row r="45" spans="2:8" x14ac:dyDescent="0.25">
      <c r="B45" s="11" t="s">
        <v>3025</v>
      </c>
      <c r="C45" s="21" t="s">
        <v>139</v>
      </c>
      <c r="D45" s="11" t="s">
        <v>271</v>
      </c>
      <c r="E45" s="11" t="s">
        <v>1054</v>
      </c>
      <c r="F45" s="13">
        <v>50000</v>
      </c>
      <c r="G45" s="13">
        <v>646.23</v>
      </c>
      <c r="H45" s="13">
        <v>0.68</v>
      </c>
    </row>
    <row r="46" spans="2:8" x14ac:dyDescent="0.25">
      <c r="B46" s="11" t="s">
        <v>2663</v>
      </c>
      <c r="C46" s="21" t="s">
        <v>139</v>
      </c>
      <c r="D46" s="11" t="s">
        <v>283</v>
      </c>
      <c r="E46" s="11" t="s">
        <v>284</v>
      </c>
      <c r="F46" s="13">
        <v>17909</v>
      </c>
      <c r="G46" s="13">
        <v>448.07</v>
      </c>
      <c r="H46" s="13">
        <v>0.47</v>
      </c>
    </row>
    <row r="47" spans="2:8" x14ac:dyDescent="0.25">
      <c r="B47" s="17" t="s">
        <v>151</v>
      </c>
      <c r="C47" s="25"/>
      <c r="D47" s="17"/>
      <c r="E47" s="17"/>
      <c r="F47" s="23"/>
      <c r="G47" s="23">
        <f>SUM(G12:G46)</f>
        <v>91577.560000000012</v>
      </c>
      <c r="H47" s="23">
        <f>SUM(H12:H46)</f>
        <v>96.5</v>
      </c>
    </row>
    <row r="48" spans="2:8" x14ac:dyDescent="0.25">
      <c r="B48" s="17" t="s">
        <v>152</v>
      </c>
      <c r="C48" s="25"/>
      <c r="D48" s="17"/>
      <c r="E48" s="17"/>
      <c r="F48" s="23"/>
      <c r="G48" s="23">
        <v>305.45999999999998</v>
      </c>
      <c r="H48" s="23">
        <v>0.32</v>
      </c>
    </row>
    <row r="49" spans="2:8" x14ac:dyDescent="0.25">
      <c r="B49" s="17" t="s">
        <v>153</v>
      </c>
      <c r="C49" s="25"/>
      <c r="D49" s="17"/>
      <c r="E49" s="17"/>
      <c r="F49" s="23"/>
      <c r="G49" s="23">
        <v>91883.02</v>
      </c>
      <c r="H49" s="23">
        <v>96.82</v>
      </c>
    </row>
    <row r="50" spans="2:8" x14ac:dyDescent="0.25">
      <c r="B50" s="17" t="s">
        <v>226</v>
      </c>
      <c r="C50" s="25"/>
      <c r="D50" s="17"/>
      <c r="E50" s="17"/>
      <c r="F50" s="23"/>
      <c r="G50" s="23">
        <v>3015.6027461100084</v>
      </c>
      <c r="H50" s="23">
        <v>3.1800000000000068</v>
      </c>
    </row>
    <row r="51" spans="2:8" x14ac:dyDescent="0.25">
      <c r="B51" s="17" t="s">
        <v>155</v>
      </c>
      <c r="C51" s="25"/>
      <c r="D51" s="17"/>
      <c r="E51" s="17"/>
      <c r="F51" s="23"/>
      <c r="G51" s="23">
        <v>94898.622746110006</v>
      </c>
      <c r="H51" s="23">
        <v>100</v>
      </c>
    </row>
    <row r="52" spans="2:8" x14ac:dyDescent="0.25">
      <c r="B52" s="11" t="s">
        <v>156</v>
      </c>
    </row>
    <row r="53" spans="2:8" x14ac:dyDescent="0.25">
      <c r="B53" s="17" t="s">
        <v>157</v>
      </c>
    </row>
    <row r="54" spans="2:8" x14ac:dyDescent="0.25">
      <c r="B54" s="17" t="s">
        <v>158</v>
      </c>
      <c r="C54" s="21" t="s">
        <v>159</v>
      </c>
    </row>
    <row r="55" spans="2:8" x14ac:dyDescent="0.25">
      <c r="B55" s="17" t="s">
        <v>162</v>
      </c>
      <c r="C55" s="21" t="s">
        <v>161</v>
      </c>
    </row>
    <row r="56" spans="2:8" x14ac:dyDescent="0.25">
      <c r="B56" s="17" t="s">
        <v>163</v>
      </c>
      <c r="C56" s="21" t="s">
        <v>161</v>
      </c>
    </row>
    <row r="57" spans="2:8" x14ac:dyDescent="0.25">
      <c r="B57" s="17" t="s">
        <v>164</v>
      </c>
      <c r="C57" s="21" t="s">
        <v>165</v>
      </c>
    </row>
    <row r="58" spans="2:8" x14ac:dyDescent="0.25">
      <c r="B58" s="17" t="s">
        <v>1055</v>
      </c>
      <c r="C58" s="25"/>
    </row>
    <row r="59" spans="2:8" x14ac:dyDescent="0.25">
      <c r="B59" s="17" t="s">
        <v>1056</v>
      </c>
      <c r="C59" s="25"/>
    </row>
    <row r="60" spans="2:8" x14ac:dyDescent="0.25">
      <c r="B60" s="17" t="s">
        <v>1057</v>
      </c>
      <c r="C60" s="25"/>
    </row>
    <row r="61" spans="2:8" x14ac:dyDescent="0.25">
      <c r="B61" s="17" t="s">
        <v>1058</v>
      </c>
      <c r="C61" s="25"/>
    </row>
    <row r="62" spans="2:8" x14ac:dyDescent="0.25">
      <c r="B62" s="17" t="s">
        <v>1059</v>
      </c>
      <c r="C62" s="25"/>
    </row>
    <row r="63" spans="2:8" x14ac:dyDescent="0.25">
      <c r="B63" s="17" t="s">
        <v>1060</v>
      </c>
      <c r="C63" s="25"/>
    </row>
    <row r="64" spans="2:8" x14ac:dyDescent="0.25">
      <c r="B64" s="17" t="s">
        <v>1061</v>
      </c>
      <c r="C64" s="25"/>
    </row>
    <row r="65" spans="2:3" x14ac:dyDescent="0.25">
      <c r="B65" s="17" t="s">
        <v>1062</v>
      </c>
      <c r="C65" s="25"/>
    </row>
    <row r="66" spans="2:3" x14ac:dyDescent="0.25">
      <c r="B66" s="17" t="s">
        <v>410</v>
      </c>
      <c r="C66" s="25"/>
    </row>
    <row r="67" spans="2:3" x14ac:dyDescent="0.25">
      <c r="B67" s="11" t="s">
        <v>170</v>
      </c>
    </row>
    <row r="68" spans="2:3" x14ac:dyDescent="0.25">
      <c r="B68" s="11" t="s">
        <v>228</v>
      </c>
    </row>
    <row r="69" spans="2:3" x14ac:dyDescent="0.25">
      <c r="B69" s="11" t="s">
        <v>3603</v>
      </c>
    </row>
    <row r="71" spans="2:3" x14ac:dyDescent="0.25">
      <c r="B71" s="8" t="s">
        <v>229</v>
      </c>
      <c r="C71" s="9"/>
    </row>
    <row r="72" spans="2:3" ht="30" x14ac:dyDescent="0.25">
      <c r="B72" s="8" t="s">
        <v>230</v>
      </c>
      <c r="C72" s="10" t="s">
        <v>231</v>
      </c>
    </row>
    <row r="73" spans="2:3" x14ac:dyDescent="0.25">
      <c r="B73" s="3" t="s">
        <v>232</v>
      </c>
      <c r="C73" s="4"/>
    </row>
    <row r="74" spans="2:3" x14ac:dyDescent="0.25">
      <c r="B74" s="3" t="s">
        <v>233</v>
      </c>
      <c r="C74" s="4"/>
    </row>
    <row r="75" spans="2:3" x14ac:dyDescent="0.25">
      <c r="B75" s="3" t="s">
        <v>234</v>
      </c>
      <c r="C75" s="4"/>
    </row>
    <row r="76" spans="2:3" x14ac:dyDescent="0.25">
      <c r="B76" s="3" t="s">
        <v>235</v>
      </c>
      <c r="C76" s="4"/>
    </row>
    <row r="77" spans="2:3" x14ac:dyDescent="0.25">
      <c r="B77" s="3" t="s">
        <v>236</v>
      </c>
      <c r="C77" s="4"/>
    </row>
    <row r="78" spans="2:3" x14ac:dyDescent="0.25">
      <c r="B78" s="3" t="s">
        <v>237</v>
      </c>
      <c r="C78" s="4"/>
    </row>
    <row r="79" spans="2:3" x14ac:dyDescent="0.25">
      <c r="B79" s="8" t="s">
        <v>238</v>
      </c>
      <c r="C79" s="9"/>
    </row>
    <row r="81" spans="2:7" x14ac:dyDescent="0.25">
      <c r="B81" s="3" t="s">
        <v>171</v>
      </c>
      <c r="C81" s="4"/>
      <c r="D81" s="3"/>
    </row>
    <row r="82" spans="2:7" ht="30" x14ac:dyDescent="0.25">
      <c r="B82" s="6" t="s">
        <v>172</v>
      </c>
      <c r="C82" s="5" t="s">
        <v>173</v>
      </c>
      <c r="D82" s="6" t="s">
        <v>174</v>
      </c>
    </row>
    <row r="83" spans="2:7" x14ac:dyDescent="0.25">
      <c r="B83" s="3" t="s">
        <v>161</v>
      </c>
      <c r="C83" s="4" t="s">
        <v>161</v>
      </c>
      <c r="D83" s="3" t="s">
        <v>161</v>
      </c>
    </row>
    <row r="85" spans="2:7" x14ac:dyDescent="0.25">
      <c r="B85" s="8" t="s">
        <v>175</v>
      </c>
      <c r="C85" s="33">
        <v>45473</v>
      </c>
      <c r="D85" s="3"/>
      <c r="E85" s="26"/>
      <c r="F85" s="32"/>
    </row>
    <row r="86" spans="2:7" x14ac:dyDescent="0.25">
      <c r="B86" s="8" t="s">
        <v>176</v>
      </c>
      <c r="C86" s="9" t="s">
        <v>177</v>
      </c>
      <c r="D86" s="8" t="s">
        <v>178</v>
      </c>
      <c r="E86" s="27" t="s">
        <v>179</v>
      </c>
      <c r="F86" s="24" t="s">
        <v>180</v>
      </c>
      <c r="G86" s="23"/>
    </row>
    <row r="87" spans="2:7" x14ac:dyDescent="0.25">
      <c r="B87" s="30" t="s">
        <v>161</v>
      </c>
      <c r="C87" s="31" t="s">
        <v>161</v>
      </c>
      <c r="D87" s="30" t="s">
        <v>161</v>
      </c>
      <c r="E87" s="29" t="s">
        <v>161</v>
      </c>
      <c r="F87" s="28" t="s">
        <v>161</v>
      </c>
    </row>
    <row r="90" spans="2:7" x14ac:dyDescent="0.25">
      <c r="B90" s="17" t="s">
        <v>181</v>
      </c>
    </row>
    <row r="91" spans="2:7" x14ac:dyDescent="0.25">
      <c r="B91" s="17"/>
    </row>
    <row r="92" spans="2:7" x14ac:dyDescent="0.25">
      <c r="B92" s="17" t="s">
        <v>182</v>
      </c>
    </row>
    <row r="93" spans="2:7" x14ac:dyDescent="0.25">
      <c r="B93" s="8" t="s">
        <v>183</v>
      </c>
      <c r="C93" s="9" t="s">
        <v>184</v>
      </c>
      <c r="D93" s="17"/>
    </row>
    <row r="94" spans="2:7" x14ac:dyDescent="0.25">
      <c r="B94" s="3" t="s">
        <v>161</v>
      </c>
      <c r="C94" s="4" t="s">
        <v>161</v>
      </c>
    </row>
    <row r="96" spans="2:7" x14ac:dyDescent="0.25">
      <c r="B96" s="8" t="s">
        <v>185</v>
      </c>
      <c r="C96" s="9" t="s">
        <v>184</v>
      </c>
    </row>
    <row r="97" spans="2:7" x14ac:dyDescent="0.25">
      <c r="B97" s="3" t="s">
        <v>161</v>
      </c>
      <c r="C97" s="4" t="s">
        <v>161</v>
      </c>
    </row>
    <row r="99" spans="2:7" x14ac:dyDescent="0.25">
      <c r="B99" s="8" t="s">
        <v>161</v>
      </c>
      <c r="C99" s="9" t="s">
        <v>161</v>
      </c>
    </row>
    <row r="100" spans="2:7" x14ac:dyDescent="0.25">
      <c r="B100" s="3" t="s">
        <v>161</v>
      </c>
      <c r="C100" s="4" t="s">
        <v>161</v>
      </c>
    </row>
    <row r="102" spans="2:7" x14ac:dyDescent="0.25">
      <c r="B102" s="27" t="s">
        <v>186</v>
      </c>
      <c r="C102" s="9" t="s">
        <v>187</v>
      </c>
    </row>
    <row r="103" spans="2:7" x14ac:dyDescent="0.25">
      <c r="B103" s="26" t="s">
        <v>161</v>
      </c>
      <c r="C103" s="4" t="s">
        <v>161</v>
      </c>
    </row>
    <row r="105" spans="2:7" x14ac:dyDescent="0.25">
      <c r="B105" s="8" t="s">
        <v>188</v>
      </c>
      <c r="C105" s="9" t="s">
        <v>161</v>
      </c>
    </row>
    <row r="107" spans="2:7" x14ac:dyDescent="0.25">
      <c r="B107" s="8" t="s">
        <v>189</v>
      </c>
      <c r="C107" s="33">
        <v>45473</v>
      </c>
      <c r="D107" s="3"/>
      <c r="E107" s="26"/>
      <c r="F107" s="32"/>
    </row>
    <row r="108" spans="2:7" x14ac:dyDescent="0.25">
      <c r="B108" s="8" t="s">
        <v>176</v>
      </c>
      <c r="C108" s="9" t="s">
        <v>177</v>
      </c>
      <c r="D108" s="8" t="s">
        <v>178</v>
      </c>
      <c r="E108" s="27" t="s">
        <v>179</v>
      </c>
      <c r="F108" s="24" t="s">
        <v>180</v>
      </c>
      <c r="G108" s="23"/>
    </row>
    <row r="109" spans="2:7" x14ac:dyDescent="0.25">
      <c r="B109" s="30" t="s">
        <v>161</v>
      </c>
      <c r="C109" s="31" t="s">
        <v>161</v>
      </c>
      <c r="D109" s="30" t="s">
        <v>161</v>
      </c>
      <c r="E109" s="29" t="s">
        <v>161</v>
      </c>
      <c r="F109" s="28" t="s">
        <v>161</v>
      </c>
    </row>
    <row r="110" spans="2:7" x14ac:dyDescent="0.25">
      <c r="B110" s="17" t="s">
        <v>181</v>
      </c>
    </row>
    <row r="111" spans="2:7" x14ac:dyDescent="0.25">
      <c r="B111" s="17"/>
    </row>
    <row r="112" spans="2:7" x14ac:dyDescent="0.25">
      <c r="B112" s="17" t="s">
        <v>182</v>
      </c>
    </row>
    <row r="113" spans="2:4" x14ac:dyDescent="0.25">
      <c r="B113" s="8" t="s">
        <v>183</v>
      </c>
      <c r="C113" s="9" t="s">
        <v>184</v>
      </c>
      <c r="D113" s="17"/>
    </row>
    <row r="114" spans="2:4" x14ac:dyDescent="0.25">
      <c r="B114" s="3" t="s">
        <v>161</v>
      </c>
      <c r="C114" s="4" t="s">
        <v>161</v>
      </c>
    </row>
    <row r="116" spans="2:4" x14ac:dyDescent="0.25">
      <c r="B116" s="8" t="s">
        <v>185</v>
      </c>
      <c r="C116" s="9" t="s">
        <v>184</v>
      </c>
    </row>
    <row r="117" spans="2:4" x14ac:dyDescent="0.25">
      <c r="B117" s="3" t="s">
        <v>161</v>
      </c>
      <c r="C117" s="4" t="s">
        <v>161</v>
      </c>
    </row>
    <row r="119" spans="2:4" x14ac:dyDescent="0.25">
      <c r="B119" s="8" t="s">
        <v>161</v>
      </c>
      <c r="C119" s="9" t="s">
        <v>161</v>
      </c>
    </row>
    <row r="120" spans="2:4" x14ac:dyDescent="0.25">
      <c r="B120" s="3" t="s">
        <v>161</v>
      </c>
      <c r="C120" s="4" t="s">
        <v>161</v>
      </c>
    </row>
    <row r="122" spans="2:4" x14ac:dyDescent="0.25">
      <c r="B122" s="27" t="s">
        <v>186</v>
      </c>
      <c r="C122" s="9" t="s">
        <v>187</v>
      </c>
    </row>
    <row r="123" spans="2:4" x14ac:dyDescent="0.25">
      <c r="B123" s="26" t="s">
        <v>161</v>
      </c>
      <c r="C123" s="4" t="s">
        <v>161</v>
      </c>
    </row>
    <row r="125" spans="2:4" x14ac:dyDescent="0.25">
      <c r="B125" s="8" t="s">
        <v>188</v>
      </c>
      <c r="C125" s="9" t="s">
        <v>161</v>
      </c>
    </row>
    <row r="128" spans="2:4" x14ac:dyDescent="0.25">
      <c r="B128" s="17" t="s">
        <v>190</v>
      </c>
    </row>
    <row r="130" spans="2:80" x14ac:dyDescent="0.25">
      <c r="B130" s="8" t="s">
        <v>176</v>
      </c>
      <c r="C130" s="9" t="s">
        <v>191</v>
      </c>
      <c r="D130" s="8" t="s">
        <v>192</v>
      </c>
      <c r="E130" s="8" t="s">
        <v>193</v>
      </c>
      <c r="F130" s="23"/>
    </row>
    <row r="131" spans="2:80" x14ac:dyDescent="0.25">
      <c r="B131" s="3" t="s">
        <v>161</v>
      </c>
      <c r="C131" s="4" t="s">
        <v>161</v>
      </c>
      <c r="D131" s="3" t="s">
        <v>161</v>
      </c>
      <c r="E131" s="3" t="s">
        <v>161</v>
      </c>
    </row>
    <row r="134" spans="2:80" x14ac:dyDescent="0.25">
      <c r="B134" s="17" t="s">
        <v>194</v>
      </c>
      <c r="C134" s="25" t="s">
        <v>161</v>
      </c>
      <c r="D134" s="17"/>
      <c r="E134" s="17"/>
      <c r="F134" s="23"/>
      <c r="G134" s="23"/>
      <c r="H134" s="23"/>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row>
    <row r="136" spans="2:80" x14ac:dyDescent="0.25">
      <c r="B136" s="17" t="s">
        <v>195</v>
      </c>
    </row>
    <row r="138" spans="2:80" x14ac:dyDescent="0.25">
      <c r="B138" s="8" t="s">
        <v>196</v>
      </c>
      <c r="C138" s="9" t="s">
        <v>184</v>
      </c>
      <c r="D138" s="17"/>
    </row>
    <row r="139" spans="2:80" x14ac:dyDescent="0.25">
      <c r="B139" s="3" t="s">
        <v>161</v>
      </c>
      <c r="C139" s="4" t="s">
        <v>161</v>
      </c>
    </row>
    <row r="142" spans="2:80" x14ac:dyDescent="0.25">
      <c r="B142" s="8" t="s">
        <v>197</v>
      </c>
      <c r="C142" s="9" t="s">
        <v>198</v>
      </c>
      <c r="D142" s="17"/>
    </row>
    <row r="143" spans="2:80" x14ac:dyDescent="0.25">
      <c r="B143" s="3" t="s">
        <v>161</v>
      </c>
      <c r="C143" s="4" t="s">
        <v>161</v>
      </c>
    </row>
    <row r="146" spans="2:80" x14ac:dyDescent="0.25">
      <c r="B146" s="17" t="s">
        <v>199</v>
      </c>
    </row>
    <row r="149" spans="2:80" x14ac:dyDescent="0.25">
      <c r="B149" s="17" t="s">
        <v>200</v>
      </c>
    </row>
    <row r="151" spans="2:80" x14ac:dyDescent="0.25">
      <c r="B151" s="8" t="s">
        <v>176</v>
      </c>
      <c r="C151" s="9" t="s">
        <v>201</v>
      </c>
      <c r="D151" s="8" t="s">
        <v>191</v>
      </c>
      <c r="E151" s="8" t="s">
        <v>192</v>
      </c>
      <c r="F151" s="24" t="s">
        <v>193</v>
      </c>
      <c r="G151" s="23"/>
    </row>
    <row r="152" spans="2:80" x14ac:dyDescent="0.25">
      <c r="B152" s="3" t="s">
        <v>161</v>
      </c>
      <c r="C152" s="4" t="s">
        <v>161</v>
      </c>
      <c r="D152" s="3" t="s">
        <v>161</v>
      </c>
      <c r="E152" s="3" t="s">
        <v>161</v>
      </c>
      <c r="F152" s="22" t="s">
        <v>161</v>
      </c>
    </row>
    <row r="155" spans="2:80" x14ac:dyDescent="0.25">
      <c r="B155" s="17" t="s">
        <v>194</v>
      </c>
      <c r="C155" s="25" t="s">
        <v>161</v>
      </c>
      <c r="D155" s="17"/>
      <c r="E155" s="17"/>
      <c r="F155" s="23"/>
      <c r="G155" s="23"/>
      <c r="H155" s="23"/>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row>
    <row r="157" spans="2:80" x14ac:dyDescent="0.25">
      <c r="B157" s="17" t="s">
        <v>195</v>
      </c>
    </row>
    <row r="159" spans="2:80" x14ac:dyDescent="0.25">
      <c r="B159" s="8" t="s">
        <v>196</v>
      </c>
      <c r="C159" s="9" t="s">
        <v>184</v>
      </c>
      <c r="D159" s="17"/>
    </row>
    <row r="160" spans="2:80" x14ac:dyDescent="0.25">
      <c r="B160" s="3" t="s">
        <v>161</v>
      </c>
      <c r="C160" s="4" t="s">
        <v>161</v>
      </c>
    </row>
    <row r="163" spans="2:7" x14ac:dyDescent="0.25">
      <c r="B163" s="8" t="s">
        <v>197</v>
      </c>
      <c r="C163" s="9" t="s">
        <v>198</v>
      </c>
      <c r="D163" s="17"/>
    </row>
    <row r="164" spans="2:7" x14ac:dyDescent="0.25">
      <c r="B164" s="3" t="s">
        <v>161</v>
      </c>
      <c r="C164" s="4" t="s">
        <v>161</v>
      </c>
    </row>
    <row r="167" spans="2:7" x14ac:dyDescent="0.25">
      <c r="B167" s="17" t="s">
        <v>199</v>
      </c>
    </row>
    <row r="170" spans="2:7" x14ac:dyDescent="0.25">
      <c r="B170" s="17" t="s">
        <v>202</v>
      </c>
    </row>
    <row r="171" spans="2:7" x14ac:dyDescent="0.25">
      <c r="B171" s="8" t="s">
        <v>176</v>
      </c>
      <c r="C171" s="9" t="s">
        <v>203</v>
      </c>
      <c r="D171" s="8" t="s">
        <v>204</v>
      </c>
      <c r="E171" s="8" t="s">
        <v>205</v>
      </c>
      <c r="F171" s="24" t="s">
        <v>206</v>
      </c>
      <c r="G171" s="23"/>
    </row>
    <row r="172" spans="2:7" x14ac:dyDescent="0.25">
      <c r="B172" s="3" t="s">
        <v>161</v>
      </c>
      <c r="C172" s="4" t="s">
        <v>161</v>
      </c>
      <c r="D172" s="3" t="s">
        <v>161</v>
      </c>
      <c r="E172" s="3" t="s">
        <v>161</v>
      </c>
      <c r="F172" s="22" t="s">
        <v>161</v>
      </c>
    </row>
    <row r="173" spans="2:7" x14ac:dyDescent="0.25">
      <c r="B173" s="11" t="s">
        <v>207</v>
      </c>
    </row>
  </sheetData>
  <mergeCells count="3">
    <mergeCell ref="B1:E1"/>
    <mergeCell ref="C3:C7"/>
    <mergeCell ref="D3:D7"/>
  </mergeCells>
  <hyperlinks>
    <hyperlink ref="A1" location="Index!A1" display="Index" xr:uid="{FF195271-58F2-4B0F-B02A-E54EC3E541DA}"/>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B4BEA-DEC3-4F75-B77D-C25A39BDC845}">
  <sheetPr codeName="Sheet32"/>
  <dimension ref="A1:CB179"/>
  <sheetViews>
    <sheetView workbookViewId="0">
      <selection sqref="A1:XFD1048576"/>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ustomWidth="1"/>
    <col min="9" max="16384" width="9.140625" style="11"/>
  </cols>
  <sheetData>
    <row r="1" spans="1:9" x14ac:dyDescent="0.25">
      <c r="A1" s="45" t="s">
        <v>0</v>
      </c>
      <c r="B1" s="197" t="s">
        <v>63</v>
      </c>
      <c r="C1" s="197"/>
      <c r="D1" s="197"/>
      <c r="E1" s="197"/>
    </row>
    <row r="3" spans="1:9" ht="15" customHeight="1" x14ac:dyDescent="0.25">
      <c r="B3" s="1" t="s">
        <v>1063</v>
      </c>
      <c r="C3" s="198"/>
      <c r="D3" s="199"/>
    </row>
    <row r="4" spans="1:9" ht="15" customHeight="1" x14ac:dyDescent="0.25">
      <c r="B4" s="2" t="s">
        <v>1064</v>
      </c>
      <c r="C4" s="198"/>
      <c r="D4" s="199"/>
    </row>
    <row r="5" spans="1:9" ht="15" customHeight="1" x14ac:dyDescent="0.25">
      <c r="B5" s="2" t="s">
        <v>127</v>
      </c>
      <c r="C5" s="198"/>
      <c r="D5" s="199"/>
    </row>
    <row r="6" spans="1:9" ht="15" customHeight="1" x14ac:dyDescent="0.25">
      <c r="B6" s="2" t="s">
        <v>128</v>
      </c>
      <c r="C6" s="198"/>
      <c r="D6" s="199"/>
    </row>
    <row r="7" spans="1:9" ht="30" customHeight="1" x14ac:dyDescent="0.25">
      <c r="B7" s="2" t="s">
        <v>1065</v>
      </c>
      <c r="C7" s="198"/>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2151</v>
      </c>
      <c r="C15" s="21" t="s">
        <v>139</v>
      </c>
      <c r="D15" s="11" t="s">
        <v>252</v>
      </c>
      <c r="E15" s="11" t="s">
        <v>253</v>
      </c>
      <c r="F15" s="13">
        <v>4252729</v>
      </c>
      <c r="G15" s="13">
        <v>18069.849999999999</v>
      </c>
      <c r="H15" s="13">
        <v>8.6</v>
      </c>
    </row>
    <row r="16" spans="1:9" x14ac:dyDescent="0.25">
      <c r="B16" s="11" t="s">
        <v>2149</v>
      </c>
      <c r="C16" s="21" t="s">
        <v>139</v>
      </c>
      <c r="D16" s="11" t="s">
        <v>288</v>
      </c>
      <c r="E16" s="11" t="s">
        <v>324</v>
      </c>
      <c r="F16" s="13">
        <v>8640000</v>
      </c>
      <c r="G16" s="13">
        <v>17328.38</v>
      </c>
      <c r="H16" s="13">
        <v>8.25</v>
      </c>
    </row>
    <row r="17" spans="2:8" x14ac:dyDescent="0.25">
      <c r="B17" s="11" t="s">
        <v>2142</v>
      </c>
      <c r="C17" s="21" t="s">
        <v>139</v>
      </c>
      <c r="D17" s="11" t="s">
        <v>265</v>
      </c>
      <c r="E17" s="11" t="s">
        <v>350</v>
      </c>
      <c r="F17" s="13">
        <v>631500</v>
      </c>
      <c r="G17" s="13">
        <v>11281.43</v>
      </c>
      <c r="H17" s="13">
        <v>5.37</v>
      </c>
    </row>
    <row r="18" spans="2:8" x14ac:dyDescent="0.25">
      <c r="B18" s="11" t="s">
        <v>2104</v>
      </c>
      <c r="C18" s="21" t="s">
        <v>139</v>
      </c>
      <c r="D18" s="11" t="s">
        <v>417</v>
      </c>
      <c r="E18" s="11" t="s">
        <v>423</v>
      </c>
      <c r="F18" s="13">
        <v>92400</v>
      </c>
      <c r="G18" s="13">
        <v>11119.28</v>
      </c>
      <c r="H18" s="13">
        <v>5.29</v>
      </c>
    </row>
    <row r="19" spans="2:8" x14ac:dyDescent="0.25">
      <c r="B19" s="11" t="s">
        <v>2133</v>
      </c>
      <c r="C19" s="21" t="s">
        <v>139</v>
      </c>
      <c r="D19" s="11" t="s">
        <v>430</v>
      </c>
      <c r="E19" s="11" t="s">
        <v>431</v>
      </c>
      <c r="F19" s="13">
        <v>429000</v>
      </c>
      <c r="G19" s="13">
        <v>10946.58</v>
      </c>
      <c r="H19" s="13">
        <v>5.21</v>
      </c>
    </row>
    <row r="20" spans="2:8" x14ac:dyDescent="0.25">
      <c r="B20" s="11" t="s">
        <v>2132</v>
      </c>
      <c r="C20" s="21" t="s">
        <v>139</v>
      </c>
      <c r="D20" s="11" t="s">
        <v>274</v>
      </c>
      <c r="E20" s="11" t="s">
        <v>275</v>
      </c>
      <c r="F20" s="13">
        <v>913000</v>
      </c>
      <c r="G20" s="13">
        <v>10019.719999999999</v>
      </c>
      <c r="H20" s="13">
        <v>4.7699999999999996</v>
      </c>
    </row>
    <row r="21" spans="2:8" x14ac:dyDescent="0.25">
      <c r="B21" s="11" t="s">
        <v>3026</v>
      </c>
      <c r="C21" s="21" t="s">
        <v>139</v>
      </c>
      <c r="D21" s="11" t="s">
        <v>288</v>
      </c>
      <c r="E21" s="11" t="s">
        <v>1066</v>
      </c>
      <c r="F21" s="13">
        <v>161000</v>
      </c>
      <c r="G21" s="13">
        <v>8822.56</v>
      </c>
      <c r="H21" s="13">
        <v>4.2</v>
      </c>
    </row>
    <row r="22" spans="2:8" x14ac:dyDescent="0.25">
      <c r="B22" s="11" t="s">
        <v>1067</v>
      </c>
      <c r="C22" s="21" t="s">
        <v>139</v>
      </c>
      <c r="D22" s="11" t="s">
        <v>430</v>
      </c>
      <c r="E22" s="11" t="s">
        <v>1068</v>
      </c>
      <c r="F22" s="13">
        <v>1193774</v>
      </c>
      <c r="G22" s="13">
        <v>8542.65</v>
      </c>
      <c r="H22" s="13">
        <v>4.07</v>
      </c>
    </row>
    <row r="23" spans="2:8" x14ac:dyDescent="0.25">
      <c r="B23" s="11" t="s">
        <v>2135</v>
      </c>
      <c r="C23" s="21" t="s">
        <v>139</v>
      </c>
      <c r="D23" s="11" t="s">
        <v>254</v>
      </c>
      <c r="E23" s="11" t="s">
        <v>282</v>
      </c>
      <c r="F23" s="13">
        <v>591970</v>
      </c>
      <c r="G23" s="13">
        <v>7272.35</v>
      </c>
      <c r="H23" s="13">
        <v>3.46</v>
      </c>
    </row>
    <row r="24" spans="2:8" x14ac:dyDescent="0.25">
      <c r="B24" s="11" t="s">
        <v>2131</v>
      </c>
      <c r="C24" s="21" t="s">
        <v>139</v>
      </c>
      <c r="D24" s="11" t="s">
        <v>254</v>
      </c>
      <c r="E24" s="11" t="s">
        <v>458</v>
      </c>
      <c r="F24" s="13">
        <v>53399</v>
      </c>
      <c r="G24" s="13">
        <v>6392.55</v>
      </c>
      <c r="H24" s="13">
        <v>3.04</v>
      </c>
    </row>
    <row r="25" spans="2:8" x14ac:dyDescent="0.25">
      <c r="B25" s="11" t="s">
        <v>2889</v>
      </c>
      <c r="C25" s="21" t="s">
        <v>139</v>
      </c>
      <c r="D25" s="11" t="s">
        <v>444</v>
      </c>
      <c r="E25" s="11" t="s">
        <v>755</v>
      </c>
      <c r="F25" s="13">
        <v>129920</v>
      </c>
      <c r="G25" s="13">
        <v>5387.13</v>
      </c>
      <c r="H25" s="13">
        <v>2.56</v>
      </c>
    </row>
    <row r="26" spans="2:8" x14ac:dyDescent="0.25">
      <c r="B26" s="11" t="s">
        <v>2127</v>
      </c>
      <c r="C26" s="21" t="s">
        <v>139</v>
      </c>
      <c r="D26" s="11" t="s">
        <v>262</v>
      </c>
      <c r="E26" s="11" t="s">
        <v>451</v>
      </c>
      <c r="F26" s="13">
        <v>79000</v>
      </c>
      <c r="G26" s="13">
        <v>5324.21</v>
      </c>
      <c r="H26" s="13">
        <v>2.5299999999999998</v>
      </c>
    </row>
    <row r="27" spans="2:8" x14ac:dyDescent="0.25">
      <c r="B27" s="11" t="s">
        <v>2650</v>
      </c>
      <c r="C27" s="21" t="s">
        <v>139</v>
      </c>
      <c r="D27" s="11" t="s">
        <v>254</v>
      </c>
      <c r="E27" s="11" t="s">
        <v>255</v>
      </c>
      <c r="F27" s="13">
        <v>149700</v>
      </c>
      <c r="G27" s="13">
        <v>5096.09</v>
      </c>
      <c r="H27" s="13">
        <v>2.4300000000000002</v>
      </c>
    </row>
    <row r="28" spans="2:8" x14ac:dyDescent="0.25">
      <c r="B28" s="11" t="s">
        <v>2918</v>
      </c>
      <c r="C28" s="21" t="s">
        <v>139</v>
      </c>
      <c r="D28" s="11" t="s">
        <v>845</v>
      </c>
      <c r="E28" s="11" t="s">
        <v>846</v>
      </c>
      <c r="F28" s="13">
        <v>831000</v>
      </c>
      <c r="G28" s="13">
        <v>4991.82</v>
      </c>
      <c r="H28" s="13">
        <v>2.38</v>
      </c>
    </row>
    <row r="29" spans="2:8" x14ac:dyDescent="0.25">
      <c r="B29" s="11" t="s">
        <v>859</v>
      </c>
      <c r="C29" s="21" t="s">
        <v>139</v>
      </c>
      <c r="D29" s="11" t="s">
        <v>320</v>
      </c>
      <c r="E29" s="11" t="s">
        <v>860</v>
      </c>
      <c r="F29" s="13">
        <v>4870000</v>
      </c>
      <c r="G29" s="13">
        <v>4839.8100000000004</v>
      </c>
      <c r="H29" s="13">
        <v>2.2999999999999998</v>
      </c>
    </row>
    <row r="30" spans="2:8" x14ac:dyDescent="0.25">
      <c r="B30" s="11" t="s">
        <v>2144</v>
      </c>
      <c r="C30" s="21" t="s">
        <v>139</v>
      </c>
      <c r="D30" s="11" t="s">
        <v>296</v>
      </c>
      <c r="E30" s="11" t="s">
        <v>461</v>
      </c>
      <c r="F30" s="13">
        <v>230000</v>
      </c>
      <c r="G30" s="13">
        <v>4692.46</v>
      </c>
      <c r="H30" s="13">
        <v>2.23</v>
      </c>
    </row>
    <row r="31" spans="2:8" x14ac:dyDescent="0.25">
      <c r="B31" s="11" t="s">
        <v>3001</v>
      </c>
      <c r="C31" s="21" t="s">
        <v>139</v>
      </c>
      <c r="D31" s="11" t="s">
        <v>254</v>
      </c>
      <c r="E31" s="11" t="s">
        <v>987</v>
      </c>
      <c r="F31" s="13">
        <v>900000</v>
      </c>
      <c r="G31" s="13">
        <v>4537.8</v>
      </c>
      <c r="H31" s="13">
        <v>2.16</v>
      </c>
    </row>
    <row r="32" spans="2:8" x14ac:dyDescent="0.25">
      <c r="B32" s="11" t="s">
        <v>2119</v>
      </c>
      <c r="C32" s="21" t="s">
        <v>139</v>
      </c>
      <c r="D32" s="11" t="s">
        <v>265</v>
      </c>
      <c r="E32" s="11" t="s">
        <v>266</v>
      </c>
      <c r="F32" s="13">
        <v>342000</v>
      </c>
      <c r="G32" s="13">
        <v>4365.63</v>
      </c>
      <c r="H32" s="13">
        <v>2.08</v>
      </c>
    </row>
    <row r="33" spans="2:8" x14ac:dyDescent="0.25">
      <c r="B33" s="11" t="s">
        <v>3027</v>
      </c>
      <c r="C33" s="21" t="s">
        <v>139</v>
      </c>
      <c r="D33" s="11" t="s">
        <v>254</v>
      </c>
      <c r="E33" s="11" t="s">
        <v>1069</v>
      </c>
      <c r="F33" s="13">
        <v>1252500</v>
      </c>
      <c r="G33" s="13">
        <v>4091.92</v>
      </c>
      <c r="H33" s="13">
        <v>1.95</v>
      </c>
    </row>
    <row r="34" spans="2:8" x14ac:dyDescent="0.25">
      <c r="B34" s="11" t="s">
        <v>2130</v>
      </c>
      <c r="C34" s="21" t="s">
        <v>139</v>
      </c>
      <c r="D34" s="11" t="s">
        <v>288</v>
      </c>
      <c r="E34" s="11" t="s">
        <v>289</v>
      </c>
      <c r="F34" s="13">
        <v>85686</v>
      </c>
      <c r="G34" s="13">
        <v>4041.59</v>
      </c>
      <c r="H34" s="13">
        <v>1.92</v>
      </c>
    </row>
    <row r="35" spans="2:8" x14ac:dyDescent="0.25">
      <c r="B35" s="11" t="s">
        <v>1070</v>
      </c>
      <c r="C35" s="21" t="s">
        <v>139</v>
      </c>
      <c r="D35" s="11" t="s">
        <v>254</v>
      </c>
      <c r="E35" s="11" t="s">
        <v>1071</v>
      </c>
      <c r="F35" s="13">
        <v>429433</v>
      </c>
      <c r="G35" s="13">
        <v>3780.94</v>
      </c>
      <c r="H35" s="13">
        <v>1.8</v>
      </c>
    </row>
    <row r="36" spans="2:8" x14ac:dyDescent="0.25">
      <c r="B36" s="11" t="s">
        <v>2107</v>
      </c>
      <c r="C36" s="21" t="s">
        <v>139</v>
      </c>
      <c r="D36" s="11" t="s">
        <v>254</v>
      </c>
      <c r="E36" s="11" t="s">
        <v>490</v>
      </c>
      <c r="F36" s="13">
        <v>73898</v>
      </c>
      <c r="G36" s="13">
        <v>3341.48</v>
      </c>
      <c r="H36" s="13">
        <v>1.59</v>
      </c>
    </row>
    <row r="37" spans="2:8" x14ac:dyDescent="0.25">
      <c r="B37" s="11" t="s">
        <v>2129</v>
      </c>
      <c r="C37" s="21" t="s">
        <v>139</v>
      </c>
      <c r="D37" s="11" t="s">
        <v>456</v>
      </c>
      <c r="E37" s="11" t="s">
        <v>457</v>
      </c>
      <c r="F37" s="13">
        <v>230657</v>
      </c>
      <c r="G37" s="13">
        <v>3222.85</v>
      </c>
      <c r="H37" s="13">
        <v>1.53</v>
      </c>
    </row>
    <row r="38" spans="2:8" x14ac:dyDescent="0.25">
      <c r="B38" s="11" t="s">
        <v>2849</v>
      </c>
      <c r="C38" s="21" t="s">
        <v>139</v>
      </c>
      <c r="D38" s="11" t="s">
        <v>365</v>
      </c>
      <c r="E38" s="11" t="s">
        <v>676</v>
      </c>
      <c r="F38" s="13">
        <v>108000</v>
      </c>
      <c r="G38" s="13">
        <v>3156.62</v>
      </c>
      <c r="H38" s="13">
        <v>1.5</v>
      </c>
    </row>
    <row r="39" spans="2:8" x14ac:dyDescent="0.25">
      <c r="B39" s="11" t="s">
        <v>380</v>
      </c>
      <c r="C39" s="21" t="s">
        <v>139</v>
      </c>
      <c r="D39" s="11" t="s">
        <v>262</v>
      </c>
      <c r="E39" s="11" t="s">
        <v>381</v>
      </c>
      <c r="F39" s="13">
        <v>180000</v>
      </c>
      <c r="G39" s="13">
        <v>3132.72</v>
      </c>
      <c r="H39" s="13">
        <v>1.49</v>
      </c>
    </row>
    <row r="40" spans="2:8" x14ac:dyDescent="0.25">
      <c r="B40" s="11" t="s">
        <v>459</v>
      </c>
      <c r="C40" s="21" t="s">
        <v>139</v>
      </c>
      <c r="D40" s="11" t="s">
        <v>355</v>
      </c>
      <c r="E40" s="11" t="s">
        <v>460</v>
      </c>
      <c r="F40" s="13">
        <v>79200</v>
      </c>
      <c r="G40" s="13">
        <v>3051.89</v>
      </c>
      <c r="H40" s="13">
        <v>1.45</v>
      </c>
    </row>
    <row r="41" spans="2:8" x14ac:dyDescent="0.25">
      <c r="B41" s="11" t="s">
        <v>2741</v>
      </c>
      <c r="C41" s="21" t="s">
        <v>139</v>
      </c>
      <c r="D41" s="11" t="s">
        <v>417</v>
      </c>
      <c r="E41" s="11" t="s">
        <v>463</v>
      </c>
      <c r="F41" s="13">
        <v>54000</v>
      </c>
      <c r="G41" s="13">
        <v>3012.98</v>
      </c>
      <c r="H41" s="13">
        <v>1.43</v>
      </c>
    </row>
    <row r="42" spans="2:8" x14ac:dyDescent="0.25">
      <c r="B42" s="11" t="s">
        <v>2117</v>
      </c>
      <c r="C42" s="21" t="s">
        <v>139</v>
      </c>
      <c r="D42" s="11" t="s">
        <v>283</v>
      </c>
      <c r="E42" s="11" t="s">
        <v>477</v>
      </c>
      <c r="F42" s="13">
        <v>90000</v>
      </c>
      <c r="G42" s="13">
        <v>2843.06</v>
      </c>
      <c r="H42" s="13">
        <v>1.35</v>
      </c>
    </row>
    <row r="43" spans="2:8" x14ac:dyDescent="0.25">
      <c r="B43" s="11" t="s">
        <v>2676</v>
      </c>
      <c r="C43" s="21" t="s">
        <v>139</v>
      </c>
      <c r="D43" s="11" t="s">
        <v>254</v>
      </c>
      <c r="E43" s="11" t="s">
        <v>310</v>
      </c>
      <c r="F43" s="13">
        <v>30000</v>
      </c>
      <c r="G43" s="13">
        <v>2604.98</v>
      </c>
      <c r="H43" s="13">
        <v>1.24</v>
      </c>
    </row>
    <row r="44" spans="2:8" x14ac:dyDescent="0.25">
      <c r="B44" s="11" t="s">
        <v>2120</v>
      </c>
      <c r="C44" s="21" t="s">
        <v>139</v>
      </c>
      <c r="D44" s="11" t="s">
        <v>267</v>
      </c>
      <c r="E44" s="11" t="s">
        <v>466</v>
      </c>
      <c r="F44" s="13">
        <v>462000</v>
      </c>
      <c r="G44" s="13">
        <v>2273.27</v>
      </c>
      <c r="H44" s="13">
        <v>1.08</v>
      </c>
    </row>
    <row r="45" spans="2:8" x14ac:dyDescent="0.25">
      <c r="B45" s="11" t="s">
        <v>2111</v>
      </c>
      <c r="C45" s="21" t="s">
        <v>139</v>
      </c>
      <c r="D45" s="11" t="s">
        <v>254</v>
      </c>
      <c r="E45" s="11" t="s">
        <v>473</v>
      </c>
      <c r="F45" s="13">
        <v>757000</v>
      </c>
      <c r="G45" s="13">
        <v>2207.79</v>
      </c>
      <c r="H45" s="13">
        <v>1.05</v>
      </c>
    </row>
    <row r="46" spans="2:8" x14ac:dyDescent="0.25">
      <c r="B46" s="11" t="s">
        <v>2892</v>
      </c>
      <c r="C46" s="21" t="s">
        <v>139</v>
      </c>
      <c r="D46" s="11" t="s">
        <v>320</v>
      </c>
      <c r="E46" s="11" t="s">
        <v>771</v>
      </c>
      <c r="F46" s="13">
        <v>216000</v>
      </c>
      <c r="G46" s="13">
        <v>2136.7800000000002</v>
      </c>
      <c r="H46" s="13">
        <v>1.02</v>
      </c>
    </row>
    <row r="47" spans="2:8" x14ac:dyDescent="0.25">
      <c r="B47" s="11" t="s">
        <v>2833</v>
      </c>
      <c r="C47" s="21" t="s">
        <v>139</v>
      </c>
      <c r="D47" s="11" t="s">
        <v>254</v>
      </c>
      <c r="E47" s="11" t="s">
        <v>659</v>
      </c>
      <c r="F47" s="13">
        <v>140000</v>
      </c>
      <c r="G47" s="13">
        <v>2061.08</v>
      </c>
      <c r="H47" s="13">
        <v>0.98</v>
      </c>
    </row>
    <row r="48" spans="2:8" x14ac:dyDescent="0.25">
      <c r="B48" s="11" t="s">
        <v>2668</v>
      </c>
      <c r="C48" s="21" t="s">
        <v>139</v>
      </c>
      <c r="D48" s="11" t="s">
        <v>296</v>
      </c>
      <c r="E48" s="11" t="s">
        <v>297</v>
      </c>
      <c r="F48" s="13">
        <v>477000</v>
      </c>
      <c r="G48" s="13">
        <v>2058.73</v>
      </c>
      <c r="H48" s="13">
        <v>0.98</v>
      </c>
    </row>
    <row r="49" spans="2:8" x14ac:dyDescent="0.25">
      <c r="B49" s="11" t="s">
        <v>1072</v>
      </c>
      <c r="C49" s="21" t="s">
        <v>139</v>
      </c>
      <c r="D49" s="11" t="s">
        <v>296</v>
      </c>
      <c r="E49" s="11" t="s">
        <v>1073</v>
      </c>
      <c r="F49" s="13">
        <v>658830</v>
      </c>
      <c r="G49" s="13">
        <v>1977.81</v>
      </c>
      <c r="H49" s="13">
        <v>0.94</v>
      </c>
    </row>
    <row r="50" spans="2:8" x14ac:dyDescent="0.25">
      <c r="B50" s="11" t="s">
        <v>2137</v>
      </c>
      <c r="C50" s="21" t="s">
        <v>139</v>
      </c>
      <c r="D50" s="11" t="s">
        <v>280</v>
      </c>
      <c r="E50" s="11" t="s">
        <v>448</v>
      </c>
      <c r="F50" s="13">
        <v>72000</v>
      </c>
      <c r="G50" s="13">
        <v>1859.44</v>
      </c>
      <c r="H50" s="13">
        <v>0.89</v>
      </c>
    </row>
    <row r="51" spans="2:8" x14ac:dyDescent="0.25">
      <c r="B51" s="11" t="s">
        <v>3028</v>
      </c>
      <c r="C51" s="21" t="s">
        <v>139</v>
      </c>
      <c r="D51" s="11" t="s">
        <v>262</v>
      </c>
      <c r="E51" s="11" t="s">
        <v>1074</v>
      </c>
      <c r="F51" s="13">
        <v>76000</v>
      </c>
      <c r="G51" s="13">
        <v>1559.1</v>
      </c>
      <c r="H51" s="13">
        <v>0.74</v>
      </c>
    </row>
    <row r="52" spans="2:8" x14ac:dyDescent="0.25">
      <c r="B52" s="11" t="s">
        <v>3029</v>
      </c>
      <c r="C52" s="21" t="s">
        <v>139</v>
      </c>
      <c r="D52" s="11" t="s">
        <v>845</v>
      </c>
      <c r="E52" s="11" t="s">
        <v>1075</v>
      </c>
      <c r="F52" s="13">
        <v>15000</v>
      </c>
      <c r="G52" s="13">
        <v>1086.73</v>
      </c>
      <c r="H52" s="13">
        <v>0.52</v>
      </c>
    </row>
    <row r="53" spans="2:8" x14ac:dyDescent="0.25">
      <c r="B53" s="17" t="s">
        <v>151</v>
      </c>
      <c r="C53" s="25"/>
      <c r="D53" s="17"/>
      <c r="E53" s="17"/>
      <c r="F53" s="23"/>
      <c r="G53" s="23">
        <f>SUM(G12:G52)</f>
        <v>202532.06000000006</v>
      </c>
      <c r="H53" s="23">
        <f>SUM(H12:H52)</f>
        <v>96.38</v>
      </c>
    </row>
    <row r="54" spans="2:8" x14ac:dyDescent="0.25">
      <c r="B54" s="17" t="s">
        <v>152</v>
      </c>
      <c r="C54" s="25"/>
      <c r="D54" s="17"/>
      <c r="E54" s="17"/>
      <c r="F54" s="23"/>
      <c r="G54" s="23">
        <v>261.38</v>
      </c>
      <c r="H54" s="23">
        <v>0.12</v>
      </c>
    </row>
    <row r="55" spans="2:8" x14ac:dyDescent="0.25">
      <c r="B55" s="17" t="s">
        <v>153</v>
      </c>
      <c r="C55" s="25"/>
      <c r="D55" s="17"/>
      <c r="E55" s="17"/>
      <c r="F55" s="23"/>
      <c r="G55" s="23">
        <v>202793.44</v>
      </c>
      <c r="H55" s="23">
        <v>96.5</v>
      </c>
    </row>
    <row r="56" spans="2:8" x14ac:dyDescent="0.25">
      <c r="B56" s="17" t="s">
        <v>226</v>
      </c>
      <c r="C56" s="25"/>
      <c r="D56" s="17"/>
      <c r="E56" s="17"/>
      <c r="F56" s="23"/>
      <c r="G56" s="23">
        <v>7298.0110967000119</v>
      </c>
      <c r="H56" s="23">
        <v>3.5</v>
      </c>
    </row>
    <row r="57" spans="2:8" x14ac:dyDescent="0.25">
      <c r="B57" s="17" t="s">
        <v>155</v>
      </c>
      <c r="C57" s="25"/>
      <c r="D57" s="17"/>
      <c r="E57" s="17"/>
      <c r="F57" s="23"/>
      <c r="G57" s="23">
        <v>210091.45109670001</v>
      </c>
      <c r="H57" s="23">
        <v>100</v>
      </c>
    </row>
    <row r="58" spans="2:8" x14ac:dyDescent="0.25">
      <c r="B58" s="11" t="s">
        <v>156</v>
      </c>
    </row>
    <row r="59" spans="2:8" x14ac:dyDescent="0.25">
      <c r="B59" s="17" t="s">
        <v>157</v>
      </c>
    </row>
    <row r="60" spans="2:8" x14ac:dyDescent="0.25">
      <c r="B60" s="17" t="s">
        <v>158</v>
      </c>
      <c r="C60" s="21" t="s">
        <v>159</v>
      </c>
    </row>
    <row r="61" spans="2:8" x14ac:dyDescent="0.25">
      <c r="B61" s="17" t="s">
        <v>162</v>
      </c>
      <c r="C61" s="21" t="s">
        <v>161</v>
      </c>
    </row>
    <row r="62" spans="2:8" x14ac:dyDescent="0.25">
      <c r="B62" s="17" t="s">
        <v>163</v>
      </c>
      <c r="C62" s="21" t="s">
        <v>161</v>
      </c>
    </row>
    <row r="63" spans="2:8" x14ac:dyDescent="0.25">
      <c r="B63" s="17" t="s">
        <v>164</v>
      </c>
      <c r="C63" s="21" t="s">
        <v>165</v>
      </c>
    </row>
    <row r="64" spans="2:8" x14ac:dyDescent="0.25">
      <c r="B64" s="17" t="s">
        <v>1076</v>
      </c>
      <c r="C64" s="25"/>
    </row>
    <row r="65" spans="2:3" x14ac:dyDescent="0.25">
      <c r="B65" s="17" t="s">
        <v>1077</v>
      </c>
      <c r="C65" s="25"/>
    </row>
    <row r="66" spans="2:3" x14ac:dyDescent="0.25">
      <c r="B66" s="17" t="s">
        <v>1078</v>
      </c>
      <c r="C66" s="25"/>
    </row>
    <row r="67" spans="2:3" x14ac:dyDescent="0.25">
      <c r="B67" s="17" t="s">
        <v>1079</v>
      </c>
      <c r="C67" s="25"/>
    </row>
    <row r="68" spans="2:3" x14ac:dyDescent="0.25">
      <c r="B68" s="17" t="s">
        <v>1080</v>
      </c>
      <c r="C68" s="25"/>
    </row>
    <row r="69" spans="2:3" x14ac:dyDescent="0.25">
      <c r="B69" s="17" t="s">
        <v>1081</v>
      </c>
      <c r="C69" s="25"/>
    </row>
    <row r="70" spans="2:3" x14ac:dyDescent="0.25">
      <c r="B70" s="17" t="s">
        <v>1082</v>
      </c>
      <c r="C70" s="25"/>
    </row>
    <row r="71" spans="2:3" x14ac:dyDescent="0.25">
      <c r="B71" s="17" t="s">
        <v>1083</v>
      </c>
      <c r="C71" s="25"/>
    </row>
    <row r="72" spans="2:3" x14ac:dyDescent="0.25">
      <c r="B72" s="17" t="s">
        <v>1548</v>
      </c>
      <c r="C72" s="25"/>
    </row>
    <row r="73" spans="2:3" x14ac:dyDescent="0.25">
      <c r="B73" s="11" t="s">
        <v>170</v>
      </c>
    </row>
    <row r="74" spans="2:3" x14ac:dyDescent="0.25">
      <c r="B74" s="11" t="s">
        <v>228</v>
      </c>
    </row>
    <row r="77" spans="2:3" x14ac:dyDescent="0.25">
      <c r="B77" s="8" t="s">
        <v>229</v>
      </c>
      <c r="C77" s="9"/>
    </row>
    <row r="78" spans="2:3" ht="30" x14ac:dyDescent="0.25">
      <c r="B78" s="8" t="s">
        <v>230</v>
      </c>
      <c r="C78" s="10" t="s">
        <v>231</v>
      </c>
    </row>
    <row r="79" spans="2:3" x14ac:dyDescent="0.25">
      <c r="B79" s="3" t="s">
        <v>232</v>
      </c>
      <c r="C79" s="4"/>
    </row>
    <row r="80" spans="2:3" x14ac:dyDescent="0.25">
      <c r="B80" s="3" t="s">
        <v>233</v>
      </c>
      <c r="C80" s="4"/>
    </row>
    <row r="81" spans="2:7" x14ac:dyDescent="0.25">
      <c r="B81" s="3" t="s">
        <v>234</v>
      </c>
      <c r="C81" s="4"/>
    </row>
    <row r="82" spans="2:7" x14ac:dyDescent="0.25">
      <c r="B82" s="3" t="s">
        <v>235</v>
      </c>
      <c r="C82" s="4"/>
    </row>
    <row r="83" spans="2:7" x14ac:dyDescent="0.25">
      <c r="B83" s="3" t="s">
        <v>236</v>
      </c>
      <c r="C83" s="4"/>
    </row>
    <row r="84" spans="2:7" x14ac:dyDescent="0.25">
      <c r="B84" s="3" t="s">
        <v>237</v>
      </c>
      <c r="C84" s="4"/>
    </row>
    <row r="85" spans="2:7" x14ac:dyDescent="0.25">
      <c r="B85" s="8" t="s">
        <v>238</v>
      </c>
      <c r="C85" s="9"/>
    </row>
    <row r="87" spans="2:7" x14ac:dyDescent="0.25">
      <c r="B87" s="3" t="s">
        <v>171</v>
      </c>
      <c r="C87" s="4"/>
      <c r="D87" s="3"/>
    </row>
    <row r="88" spans="2:7" ht="30" x14ac:dyDescent="0.25">
      <c r="B88" s="6" t="s">
        <v>172</v>
      </c>
      <c r="C88" s="5" t="s">
        <v>173</v>
      </c>
      <c r="D88" s="6" t="s">
        <v>174</v>
      </c>
    </row>
    <row r="89" spans="2:7" x14ac:dyDescent="0.25">
      <c r="B89" s="3" t="s">
        <v>161</v>
      </c>
      <c r="C89" s="4" t="s">
        <v>161</v>
      </c>
      <c r="D89" s="3" t="s">
        <v>161</v>
      </c>
    </row>
    <row r="91" spans="2:7" x14ac:dyDescent="0.25">
      <c r="B91" s="8" t="s">
        <v>175</v>
      </c>
      <c r="C91" s="33">
        <v>45473</v>
      </c>
      <c r="D91" s="3"/>
      <c r="E91" s="26"/>
      <c r="F91" s="32"/>
    </row>
    <row r="92" spans="2:7" x14ac:dyDescent="0.25">
      <c r="B92" s="8" t="s">
        <v>176</v>
      </c>
      <c r="C92" s="9" t="s">
        <v>177</v>
      </c>
      <c r="D92" s="8" t="s">
        <v>178</v>
      </c>
      <c r="E92" s="27" t="s">
        <v>179</v>
      </c>
      <c r="F92" s="24" t="s">
        <v>180</v>
      </c>
      <c r="G92" s="23"/>
    </row>
    <row r="93" spans="2:7" x14ac:dyDescent="0.25">
      <c r="B93" s="30" t="s">
        <v>161</v>
      </c>
      <c r="C93" s="31" t="s">
        <v>161</v>
      </c>
      <c r="D93" s="30" t="s">
        <v>161</v>
      </c>
      <c r="E93" s="29" t="s">
        <v>161</v>
      </c>
      <c r="F93" s="28" t="s">
        <v>161</v>
      </c>
    </row>
    <row r="96" spans="2:7" x14ac:dyDescent="0.25">
      <c r="B96" s="17" t="s">
        <v>181</v>
      </c>
    </row>
    <row r="97" spans="2:4" x14ac:dyDescent="0.25">
      <c r="B97" s="17"/>
    </row>
    <row r="98" spans="2:4" x14ac:dyDescent="0.25">
      <c r="B98" s="17" t="s">
        <v>182</v>
      </c>
    </row>
    <row r="99" spans="2:4" x14ac:dyDescent="0.25">
      <c r="B99" s="8" t="s">
        <v>183</v>
      </c>
      <c r="C99" s="9" t="s">
        <v>184</v>
      </c>
      <c r="D99" s="17"/>
    </row>
    <row r="100" spans="2:4" x14ac:dyDescent="0.25">
      <c r="B100" s="3" t="s">
        <v>161</v>
      </c>
      <c r="C100" s="4" t="s">
        <v>161</v>
      </c>
    </row>
    <row r="102" spans="2:4" x14ac:dyDescent="0.25">
      <c r="B102" s="8" t="s">
        <v>185</v>
      </c>
      <c r="C102" s="9" t="s">
        <v>184</v>
      </c>
    </row>
    <row r="103" spans="2:4" x14ac:dyDescent="0.25">
      <c r="B103" s="3" t="s">
        <v>161</v>
      </c>
      <c r="C103" s="4" t="s">
        <v>161</v>
      </c>
    </row>
    <row r="105" spans="2:4" x14ac:dyDescent="0.25">
      <c r="B105" s="8" t="s">
        <v>161</v>
      </c>
      <c r="C105" s="9" t="s">
        <v>161</v>
      </c>
    </row>
    <row r="106" spans="2:4" x14ac:dyDescent="0.25">
      <c r="B106" s="3" t="s">
        <v>161</v>
      </c>
      <c r="C106" s="4" t="s">
        <v>161</v>
      </c>
    </row>
    <row r="108" spans="2:4" x14ac:dyDescent="0.25">
      <c r="B108" s="27" t="s">
        <v>186</v>
      </c>
      <c r="C108" s="9" t="s">
        <v>187</v>
      </c>
    </row>
    <row r="109" spans="2:4" x14ac:dyDescent="0.25">
      <c r="B109" s="26" t="s">
        <v>161</v>
      </c>
      <c r="C109" s="4" t="s">
        <v>161</v>
      </c>
    </row>
    <row r="111" spans="2:4" x14ac:dyDescent="0.25">
      <c r="B111" s="8" t="s">
        <v>188</v>
      </c>
      <c r="C111" s="9" t="s">
        <v>161</v>
      </c>
    </row>
    <row r="113" spans="2:7" x14ac:dyDescent="0.25">
      <c r="B113" s="8" t="s">
        <v>189</v>
      </c>
      <c r="C113" s="33">
        <v>45473</v>
      </c>
      <c r="D113" s="3"/>
      <c r="E113" s="26"/>
      <c r="F113" s="32"/>
    </row>
    <row r="114" spans="2:7" x14ac:dyDescent="0.25">
      <c r="B114" s="8" t="s">
        <v>176</v>
      </c>
      <c r="C114" s="9" t="s">
        <v>177</v>
      </c>
      <c r="D114" s="8" t="s">
        <v>178</v>
      </c>
      <c r="E114" s="27" t="s">
        <v>179</v>
      </c>
      <c r="F114" s="24" t="s">
        <v>180</v>
      </c>
      <c r="G114" s="23"/>
    </row>
    <row r="115" spans="2:7" x14ac:dyDescent="0.25">
      <c r="B115" s="30" t="s">
        <v>161</v>
      </c>
      <c r="C115" s="31" t="s">
        <v>161</v>
      </c>
      <c r="D115" s="30" t="s">
        <v>161</v>
      </c>
      <c r="E115" s="29" t="s">
        <v>161</v>
      </c>
      <c r="F115" s="28" t="s">
        <v>161</v>
      </c>
    </row>
    <row r="116" spans="2:7" x14ac:dyDescent="0.25">
      <c r="B116" s="17" t="s">
        <v>181</v>
      </c>
    </row>
    <row r="117" spans="2:7" x14ac:dyDescent="0.25">
      <c r="B117" s="17"/>
    </row>
    <row r="118" spans="2:7" x14ac:dyDescent="0.25">
      <c r="B118" s="17" t="s">
        <v>182</v>
      </c>
    </row>
    <row r="119" spans="2:7" x14ac:dyDescent="0.25">
      <c r="B119" s="8" t="s">
        <v>183</v>
      </c>
      <c r="C119" s="9" t="s">
        <v>184</v>
      </c>
      <c r="D119" s="17"/>
    </row>
    <row r="120" spans="2:7" x14ac:dyDescent="0.25">
      <c r="B120" s="3" t="s">
        <v>161</v>
      </c>
      <c r="C120" s="4" t="s">
        <v>161</v>
      </c>
    </row>
    <row r="122" spans="2:7" x14ac:dyDescent="0.25">
      <c r="B122" s="8" t="s">
        <v>185</v>
      </c>
      <c r="C122" s="9" t="s">
        <v>184</v>
      </c>
    </row>
    <row r="123" spans="2:7" x14ac:dyDescent="0.25">
      <c r="B123" s="3" t="s">
        <v>161</v>
      </c>
      <c r="C123" s="4" t="s">
        <v>161</v>
      </c>
    </row>
    <row r="125" spans="2:7" x14ac:dyDescent="0.25">
      <c r="B125" s="8" t="s">
        <v>161</v>
      </c>
      <c r="C125" s="9" t="s">
        <v>161</v>
      </c>
    </row>
    <row r="126" spans="2:7" x14ac:dyDescent="0.25">
      <c r="B126" s="3" t="s">
        <v>161</v>
      </c>
      <c r="C126" s="4" t="s">
        <v>161</v>
      </c>
    </row>
    <row r="128" spans="2:7" x14ac:dyDescent="0.25">
      <c r="B128" s="27" t="s">
        <v>186</v>
      </c>
      <c r="C128" s="9" t="s">
        <v>187</v>
      </c>
    </row>
    <row r="129" spans="2:80" x14ac:dyDescent="0.25">
      <c r="B129" s="26" t="s">
        <v>161</v>
      </c>
      <c r="C129" s="4" t="s">
        <v>161</v>
      </c>
    </row>
    <row r="131" spans="2:80" x14ac:dyDescent="0.25">
      <c r="B131" s="8" t="s">
        <v>188</v>
      </c>
      <c r="C131" s="9" t="s">
        <v>161</v>
      </c>
    </row>
    <row r="134" spans="2:80" x14ac:dyDescent="0.25">
      <c r="B134" s="17" t="s">
        <v>190</v>
      </c>
    </row>
    <row r="136" spans="2:80" x14ac:dyDescent="0.25">
      <c r="B136" s="8" t="s">
        <v>176</v>
      </c>
      <c r="C136" s="9" t="s">
        <v>191</v>
      </c>
      <c r="D136" s="8" t="s">
        <v>192</v>
      </c>
      <c r="E136" s="8" t="s">
        <v>193</v>
      </c>
      <c r="F136" s="23"/>
    </row>
    <row r="137" spans="2:80" x14ac:dyDescent="0.25">
      <c r="B137" s="3" t="s">
        <v>161</v>
      </c>
      <c r="C137" s="4" t="s">
        <v>161</v>
      </c>
      <c r="D137" s="3" t="s">
        <v>161</v>
      </c>
      <c r="E137" s="3" t="s">
        <v>161</v>
      </c>
    </row>
    <row r="140" spans="2:80" x14ac:dyDescent="0.25">
      <c r="B140" s="17" t="s">
        <v>194</v>
      </c>
      <c r="C140" s="25" t="s">
        <v>161</v>
      </c>
      <c r="D140" s="17"/>
      <c r="E140" s="17"/>
      <c r="F140" s="23"/>
      <c r="G140" s="23"/>
      <c r="H140" s="23"/>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c r="BT140" s="17"/>
      <c r="BU140" s="17"/>
      <c r="BV140" s="17"/>
      <c r="BW140" s="17"/>
      <c r="BX140" s="17"/>
      <c r="BY140" s="17"/>
      <c r="BZ140" s="17"/>
      <c r="CA140" s="17"/>
      <c r="CB140" s="17"/>
    </row>
    <row r="142" spans="2:80" x14ac:dyDescent="0.25">
      <c r="B142" s="17" t="s">
        <v>195</v>
      </c>
    </row>
    <row r="144" spans="2:80" x14ac:dyDescent="0.25">
      <c r="B144" s="8" t="s">
        <v>196</v>
      </c>
      <c r="C144" s="9" t="s">
        <v>184</v>
      </c>
      <c r="D144" s="17"/>
    </row>
    <row r="145" spans="2:7" x14ac:dyDescent="0.25">
      <c r="B145" s="3" t="s">
        <v>161</v>
      </c>
      <c r="C145" s="4" t="s">
        <v>161</v>
      </c>
    </row>
    <row r="148" spans="2:7" x14ac:dyDescent="0.25">
      <c r="B148" s="8" t="s">
        <v>197</v>
      </c>
      <c r="C148" s="9" t="s">
        <v>198</v>
      </c>
      <c r="D148" s="17"/>
    </row>
    <row r="149" spans="2:7" x14ac:dyDescent="0.25">
      <c r="B149" s="3" t="s">
        <v>161</v>
      </c>
      <c r="C149" s="4" t="s">
        <v>161</v>
      </c>
    </row>
    <row r="152" spans="2:7" x14ac:dyDescent="0.25">
      <c r="B152" s="17" t="s">
        <v>199</v>
      </c>
    </row>
    <row r="155" spans="2:7" x14ac:dyDescent="0.25">
      <c r="B155" s="17" t="s">
        <v>200</v>
      </c>
    </row>
    <row r="157" spans="2:7" x14ac:dyDescent="0.25">
      <c r="B157" s="8" t="s">
        <v>176</v>
      </c>
      <c r="C157" s="9" t="s">
        <v>201</v>
      </c>
      <c r="D157" s="8" t="s">
        <v>191</v>
      </c>
      <c r="E157" s="8" t="s">
        <v>192</v>
      </c>
      <c r="F157" s="24" t="s">
        <v>193</v>
      </c>
      <c r="G157" s="23"/>
    </row>
    <row r="158" spans="2:7" x14ac:dyDescent="0.25">
      <c r="B158" s="3" t="s">
        <v>161</v>
      </c>
      <c r="C158" s="4" t="s">
        <v>161</v>
      </c>
      <c r="D158" s="3" t="s">
        <v>161</v>
      </c>
      <c r="E158" s="3" t="s">
        <v>161</v>
      </c>
      <c r="F158" s="22" t="s">
        <v>161</v>
      </c>
    </row>
    <row r="161" spans="2:80" x14ac:dyDescent="0.25">
      <c r="B161" s="17" t="s">
        <v>194</v>
      </c>
      <c r="C161" s="25" t="s">
        <v>161</v>
      </c>
      <c r="D161" s="17"/>
      <c r="E161" s="17"/>
      <c r="F161" s="23"/>
      <c r="G161" s="23"/>
      <c r="H161" s="23"/>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7"/>
      <c r="BU161" s="17"/>
      <c r="BV161" s="17"/>
      <c r="BW161" s="17"/>
      <c r="BX161" s="17"/>
      <c r="BY161" s="17"/>
      <c r="BZ161" s="17"/>
      <c r="CA161" s="17"/>
      <c r="CB161" s="17"/>
    </row>
    <row r="163" spans="2:80" x14ac:dyDescent="0.25">
      <c r="B163" s="17" t="s">
        <v>195</v>
      </c>
    </row>
    <row r="165" spans="2:80" x14ac:dyDescent="0.25">
      <c r="B165" s="8" t="s">
        <v>196</v>
      </c>
      <c r="C165" s="9" t="s">
        <v>184</v>
      </c>
      <c r="D165" s="17"/>
    </row>
    <row r="166" spans="2:80" x14ac:dyDescent="0.25">
      <c r="B166" s="3" t="s">
        <v>161</v>
      </c>
      <c r="C166" s="4" t="s">
        <v>161</v>
      </c>
    </row>
    <row r="169" spans="2:80" x14ac:dyDescent="0.25">
      <c r="B169" s="8" t="s">
        <v>197</v>
      </c>
      <c r="C169" s="9" t="s">
        <v>198</v>
      </c>
      <c r="D169" s="17"/>
    </row>
    <row r="170" spans="2:80" x14ac:dyDescent="0.25">
      <c r="B170" s="3" t="s">
        <v>161</v>
      </c>
      <c r="C170" s="4" t="s">
        <v>161</v>
      </c>
    </row>
    <row r="173" spans="2:80" x14ac:dyDescent="0.25">
      <c r="B173" s="17" t="s">
        <v>199</v>
      </c>
    </row>
    <row r="176" spans="2:80" x14ac:dyDescent="0.25">
      <c r="B176" s="17" t="s">
        <v>202</v>
      </c>
    </row>
    <row r="177" spans="2:7" x14ac:dyDescent="0.25">
      <c r="B177" s="8" t="s">
        <v>176</v>
      </c>
      <c r="C177" s="9" t="s">
        <v>203</v>
      </c>
      <c r="D177" s="8" t="s">
        <v>204</v>
      </c>
      <c r="E177" s="8" t="s">
        <v>205</v>
      </c>
      <c r="F177" s="24" t="s">
        <v>206</v>
      </c>
      <c r="G177" s="23"/>
    </row>
    <row r="178" spans="2:7" x14ac:dyDescent="0.25">
      <c r="B178" s="3" t="s">
        <v>161</v>
      </c>
      <c r="C178" s="4" t="s">
        <v>161</v>
      </c>
      <c r="D178" s="3" t="s">
        <v>161</v>
      </c>
      <c r="E178" s="3" t="s">
        <v>161</v>
      </c>
      <c r="F178" s="22" t="s">
        <v>161</v>
      </c>
    </row>
    <row r="179" spans="2:7" x14ac:dyDescent="0.25">
      <c r="B179" s="11" t="s">
        <v>207</v>
      </c>
    </row>
  </sheetData>
  <mergeCells count="3">
    <mergeCell ref="B1:E1"/>
    <mergeCell ref="C3:C7"/>
    <mergeCell ref="D3:D7"/>
  </mergeCells>
  <hyperlinks>
    <hyperlink ref="A1" location="Index!A1" display="Index" xr:uid="{7AD0C460-A98D-4C03-8179-0E28E164A768}"/>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C0AC2-7C38-450C-84AD-A9C9747CE333}">
  <sheetPr codeName="Sheet31"/>
  <dimension ref="A1:CB257"/>
  <sheetViews>
    <sheetView workbookViewId="0">
      <selection activeCell="A162" sqref="A162:XFD167"/>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ustomWidth="1"/>
    <col min="9" max="16384" width="9.140625" style="11"/>
  </cols>
  <sheetData>
    <row r="1" spans="1:9" x14ac:dyDescent="0.25">
      <c r="A1" s="45" t="s">
        <v>0</v>
      </c>
      <c r="B1" s="197" t="s">
        <v>61</v>
      </c>
      <c r="C1" s="197"/>
      <c r="D1" s="197"/>
      <c r="E1" s="197"/>
    </row>
    <row r="3" spans="1:9" ht="15" customHeight="1" x14ac:dyDescent="0.25">
      <c r="B3" s="1" t="s">
        <v>1084</v>
      </c>
      <c r="C3" s="198"/>
      <c r="D3" s="199"/>
    </row>
    <row r="4" spans="1:9" ht="15" customHeight="1" x14ac:dyDescent="0.25">
      <c r="B4" s="2" t="s">
        <v>1085</v>
      </c>
      <c r="C4" s="198"/>
      <c r="D4" s="199"/>
    </row>
    <row r="5" spans="1:9" ht="15" customHeight="1" x14ac:dyDescent="0.25">
      <c r="B5" s="2" t="s">
        <v>127</v>
      </c>
      <c r="C5" s="198"/>
      <c r="D5" s="199"/>
    </row>
    <row r="6" spans="1:9" ht="15" customHeight="1" x14ac:dyDescent="0.25">
      <c r="B6" s="2" t="s">
        <v>128</v>
      </c>
      <c r="C6" s="198"/>
      <c r="D6" s="199"/>
    </row>
    <row r="7" spans="1:9" ht="30" customHeight="1" x14ac:dyDescent="0.25">
      <c r="B7" s="2" t="s">
        <v>1086</v>
      </c>
      <c r="C7" s="198"/>
      <c r="D7" s="199"/>
    </row>
    <row r="8" spans="1:9" ht="15"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2153</v>
      </c>
      <c r="C15" s="21" t="s">
        <v>139</v>
      </c>
      <c r="D15" s="11" t="s">
        <v>245</v>
      </c>
      <c r="E15" s="11" t="s">
        <v>246</v>
      </c>
      <c r="F15" s="13">
        <v>1800000</v>
      </c>
      <c r="G15" s="13">
        <v>30308.400000000001</v>
      </c>
      <c r="H15" s="13">
        <v>7.74</v>
      </c>
    </row>
    <row r="16" spans="1:9" x14ac:dyDescent="0.25">
      <c r="B16" s="11" t="s">
        <v>2152</v>
      </c>
      <c r="C16" s="21" t="s">
        <v>139</v>
      </c>
      <c r="D16" s="11" t="s">
        <v>248</v>
      </c>
      <c r="E16" s="11" t="s">
        <v>249</v>
      </c>
      <c r="F16" s="13">
        <v>880000</v>
      </c>
      <c r="G16" s="13">
        <v>27551.040000000001</v>
      </c>
      <c r="H16" s="13">
        <v>7.03</v>
      </c>
    </row>
    <row r="17" spans="2:8" x14ac:dyDescent="0.25">
      <c r="B17" s="11" t="s">
        <v>2725</v>
      </c>
      <c r="C17" s="21" t="s">
        <v>139</v>
      </c>
      <c r="D17" s="11" t="s">
        <v>312</v>
      </c>
      <c r="E17" s="11" t="s">
        <v>414</v>
      </c>
      <c r="F17" s="13">
        <v>1350000</v>
      </c>
      <c r="G17" s="13">
        <v>19494.68</v>
      </c>
      <c r="H17" s="13">
        <v>4.9800000000000004</v>
      </c>
    </row>
    <row r="18" spans="2:8" x14ac:dyDescent="0.25">
      <c r="B18" s="11" t="s">
        <v>415</v>
      </c>
      <c r="C18" s="21" t="s">
        <v>139</v>
      </c>
      <c r="D18" s="11" t="s">
        <v>245</v>
      </c>
      <c r="E18" s="11" t="s">
        <v>416</v>
      </c>
      <c r="F18" s="13">
        <v>2100000</v>
      </c>
      <c r="G18" s="13">
        <v>17827.95</v>
      </c>
      <c r="H18" s="13">
        <v>4.55</v>
      </c>
    </row>
    <row r="19" spans="2:8" x14ac:dyDescent="0.25">
      <c r="B19" s="11" t="s">
        <v>2148</v>
      </c>
      <c r="C19" s="21" t="s">
        <v>139</v>
      </c>
      <c r="D19" s="11" t="s">
        <v>245</v>
      </c>
      <c r="E19" s="11" t="s">
        <v>247</v>
      </c>
      <c r="F19" s="13">
        <v>1300000</v>
      </c>
      <c r="G19" s="13">
        <v>15594.8</v>
      </c>
      <c r="H19" s="13">
        <v>3.98</v>
      </c>
    </row>
    <row r="20" spans="2:8" x14ac:dyDescent="0.25">
      <c r="B20" s="11" t="s">
        <v>2146</v>
      </c>
      <c r="C20" s="21" t="s">
        <v>139</v>
      </c>
      <c r="D20" s="11" t="s">
        <v>140</v>
      </c>
      <c r="E20" s="11" t="s">
        <v>142</v>
      </c>
      <c r="F20" s="13">
        <v>380000</v>
      </c>
      <c r="G20" s="13">
        <v>14835.77</v>
      </c>
      <c r="H20" s="13">
        <v>3.79</v>
      </c>
    </row>
    <row r="21" spans="2:8" x14ac:dyDescent="0.25">
      <c r="B21" s="11" t="s">
        <v>2651</v>
      </c>
      <c r="C21" s="21" t="s">
        <v>139</v>
      </c>
      <c r="D21" s="11" t="s">
        <v>256</v>
      </c>
      <c r="E21" s="11" t="s">
        <v>257</v>
      </c>
      <c r="F21" s="13">
        <v>401808</v>
      </c>
      <c r="G21" s="13">
        <v>14257.96</v>
      </c>
      <c r="H21" s="13">
        <v>3.64</v>
      </c>
    </row>
    <row r="22" spans="2:8" x14ac:dyDescent="0.25">
      <c r="B22" s="11" t="s">
        <v>3003</v>
      </c>
      <c r="C22" s="21" t="s">
        <v>139</v>
      </c>
      <c r="D22" s="11" t="s">
        <v>265</v>
      </c>
      <c r="E22" s="11" t="s">
        <v>1002</v>
      </c>
      <c r="F22" s="13">
        <v>678150</v>
      </c>
      <c r="G22" s="13">
        <v>11050.45</v>
      </c>
      <c r="H22" s="13">
        <v>2.82</v>
      </c>
    </row>
    <row r="23" spans="2:8" x14ac:dyDescent="0.25">
      <c r="B23" s="11" t="s">
        <v>2648</v>
      </c>
      <c r="C23" s="21" t="s">
        <v>139</v>
      </c>
      <c r="D23" s="11" t="s">
        <v>140</v>
      </c>
      <c r="E23" s="11" t="s">
        <v>141</v>
      </c>
      <c r="F23" s="13">
        <v>620000</v>
      </c>
      <c r="G23" s="13">
        <v>9713.85</v>
      </c>
      <c r="H23" s="13">
        <v>2.48</v>
      </c>
    </row>
    <row r="24" spans="2:8" x14ac:dyDescent="0.25">
      <c r="B24" s="11" t="s">
        <v>2834</v>
      </c>
      <c r="C24" s="21" t="s">
        <v>139</v>
      </c>
      <c r="D24" s="11" t="s">
        <v>328</v>
      </c>
      <c r="E24" s="11" t="s">
        <v>660</v>
      </c>
      <c r="F24" s="13">
        <v>223500</v>
      </c>
      <c r="G24" s="13">
        <v>8490.2099999999991</v>
      </c>
      <c r="H24" s="13">
        <v>2.17</v>
      </c>
    </row>
    <row r="25" spans="2:8" x14ac:dyDescent="0.25">
      <c r="B25" s="11" t="s">
        <v>2654</v>
      </c>
      <c r="C25" s="21" t="s">
        <v>139</v>
      </c>
      <c r="D25" s="11" t="s">
        <v>260</v>
      </c>
      <c r="E25" s="11" t="s">
        <v>261</v>
      </c>
      <c r="F25" s="13">
        <v>66000</v>
      </c>
      <c r="G25" s="13">
        <v>7700.81</v>
      </c>
      <c r="H25" s="13">
        <v>1.97</v>
      </c>
    </row>
    <row r="26" spans="2:8" x14ac:dyDescent="0.25">
      <c r="B26" s="11" t="s">
        <v>2919</v>
      </c>
      <c r="C26" s="21" t="s">
        <v>139</v>
      </c>
      <c r="D26" s="11" t="s">
        <v>288</v>
      </c>
      <c r="E26" s="11" t="s">
        <v>847</v>
      </c>
      <c r="F26" s="13">
        <v>2150000</v>
      </c>
      <c r="G26" s="13">
        <v>6711.23</v>
      </c>
      <c r="H26" s="13">
        <v>1.71</v>
      </c>
    </row>
    <row r="27" spans="2:8" x14ac:dyDescent="0.25">
      <c r="B27" s="11" t="s">
        <v>2660</v>
      </c>
      <c r="C27" s="21" t="s">
        <v>139</v>
      </c>
      <c r="D27" s="11" t="s">
        <v>252</v>
      </c>
      <c r="E27" s="11" t="s">
        <v>273</v>
      </c>
      <c r="F27" s="13">
        <v>270000</v>
      </c>
      <c r="G27" s="13">
        <v>6677.24</v>
      </c>
      <c r="H27" s="13">
        <v>1.7</v>
      </c>
    </row>
    <row r="28" spans="2:8" x14ac:dyDescent="0.25">
      <c r="B28" s="11" t="s">
        <v>2726</v>
      </c>
      <c r="C28" s="21" t="s">
        <v>139</v>
      </c>
      <c r="D28" s="11" t="s">
        <v>417</v>
      </c>
      <c r="E28" s="11" t="s">
        <v>418</v>
      </c>
      <c r="F28" s="13">
        <v>199000</v>
      </c>
      <c r="G28" s="13">
        <v>5704.63</v>
      </c>
      <c r="H28" s="13">
        <v>1.46</v>
      </c>
    </row>
    <row r="29" spans="2:8" x14ac:dyDescent="0.25">
      <c r="B29" s="11" t="s">
        <v>2652</v>
      </c>
      <c r="C29" s="21" t="s">
        <v>139</v>
      </c>
      <c r="D29" s="11" t="s">
        <v>245</v>
      </c>
      <c r="E29" s="11" t="s">
        <v>258</v>
      </c>
      <c r="F29" s="13">
        <v>280000</v>
      </c>
      <c r="G29" s="13">
        <v>5047</v>
      </c>
      <c r="H29" s="13">
        <v>1.29</v>
      </c>
    </row>
    <row r="30" spans="2:8" x14ac:dyDescent="0.25">
      <c r="B30" s="11" t="s">
        <v>2732</v>
      </c>
      <c r="C30" s="21" t="s">
        <v>139</v>
      </c>
      <c r="D30" s="11" t="s">
        <v>325</v>
      </c>
      <c r="E30" s="11" t="s">
        <v>425</v>
      </c>
      <c r="F30" s="13">
        <v>1350000</v>
      </c>
      <c r="G30" s="13">
        <v>4467.83</v>
      </c>
      <c r="H30" s="13">
        <v>1.1399999999999999</v>
      </c>
    </row>
    <row r="31" spans="2:8" x14ac:dyDescent="0.25">
      <c r="B31" s="11" t="s">
        <v>3004</v>
      </c>
      <c r="C31" s="21" t="s">
        <v>139</v>
      </c>
      <c r="D31" s="11" t="s">
        <v>267</v>
      </c>
      <c r="E31" s="11" t="s">
        <v>1003</v>
      </c>
      <c r="F31" s="13">
        <v>330000</v>
      </c>
      <c r="G31" s="13">
        <v>4465.07</v>
      </c>
      <c r="H31" s="13">
        <v>1.1399999999999999</v>
      </c>
    </row>
    <row r="32" spans="2:8" x14ac:dyDescent="0.25">
      <c r="B32" s="11" t="s">
        <v>2143</v>
      </c>
      <c r="C32" s="21" t="s">
        <v>139</v>
      </c>
      <c r="D32" s="11" t="s">
        <v>269</v>
      </c>
      <c r="E32" s="11" t="s">
        <v>428</v>
      </c>
      <c r="F32" s="13">
        <v>300000</v>
      </c>
      <c r="G32" s="13">
        <v>4434.3</v>
      </c>
      <c r="H32" s="13">
        <v>1.1299999999999999</v>
      </c>
    </row>
    <row r="33" spans="2:8" x14ac:dyDescent="0.25">
      <c r="B33" s="11" t="s">
        <v>2695</v>
      </c>
      <c r="C33" s="21" t="s">
        <v>139</v>
      </c>
      <c r="D33" s="11" t="s">
        <v>344</v>
      </c>
      <c r="E33" s="11" t="s">
        <v>354</v>
      </c>
      <c r="F33" s="13">
        <v>2069096</v>
      </c>
      <c r="G33" s="13">
        <v>4432.42</v>
      </c>
      <c r="H33" s="13">
        <v>1.1299999999999999</v>
      </c>
    </row>
    <row r="34" spans="2:8" x14ac:dyDescent="0.25">
      <c r="B34" s="11" t="s">
        <v>2151</v>
      </c>
      <c r="C34" s="21" t="s">
        <v>139</v>
      </c>
      <c r="D34" s="11" t="s">
        <v>252</v>
      </c>
      <c r="E34" s="11" t="s">
        <v>253</v>
      </c>
      <c r="F34" s="13">
        <v>1000000</v>
      </c>
      <c r="G34" s="13">
        <v>4249</v>
      </c>
      <c r="H34" s="13">
        <v>1.08</v>
      </c>
    </row>
    <row r="35" spans="2:8" x14ac:dyDescent="0.25">
      <c r="B35" s="11" t="s">
        <v>2830</v>
      </c>
      <c r="C35" s="21" t="s">
        <v>139</v>
      </c>
      <c r="D35" s="11" t="s">
        <v>271</v>
      </c>
      <c r="E35" s="11" t="s">
        <v>656</v>
      </c>
      <c r="F35" s="13">
        <v>250000</v>
      </c>
      <c r="G35" s="13">
        <v>4053.38</v>
      </c>
      <c r="H35" s="13">
        <v>1.03</v>
      </c>
    </row>
    <row r="36" spans="2:8" x14ac:dyDescent="0.25">
      <c r="B36" s="11" t="s">
        <v>2688</v>
      </c>
      <c r="C36" s="21" t="s">
        <v>139</v>
      </c>
      <c r="D36" s="11" t="s">
        <v>283</v>
      </c>
      <c r="E36" s="11" t="s">
        <v>342</v>
      </c>
      <c r="F36" s="13">
        <v>79700</v>
      </c>
      <c r="G36" s="13">
        <v>4052.19</v>
      </c>
      <c r="H36" s="13">
        <v>1.03</v>
      </c>
    </row>
    <row r="37" spans="2:8" x14ac:dyDescent="0.25">
      <c r="B37" s="11" t="s">
        <v>2149</v>
      </c>
      <c r="C37" s="21" t="s">
        <v>139</v>
      </c>
      <c r="D37" s="11" t="s">
        <v>288</v>
      </c>
      <c r="E37" s="11" t="s">
        <v>324</v>
      </c>
      <c r="F37" s="13">
        <v>2000000</v>
      </c>
      <c r="G37" s="13">
        <v>4011.2</v>
      </c>
      <c r="H37" s="13">
        <v>1.02</v>
      </c>
    </row>
    <row r="38" spans="2:8" x14ac:dyDescent="0.25">
      <c r="B38" s="11" t="s">
        <v>2792</v>
      </c>
      <c r="C38" s="21" t="s">
        <v>139</v>
      </c>
      <c r="D38" s="11" t="s">
        <v>262</v>
      </c>
      <c r="E38" s="11" t="s">
        <v>608</v>
      </c>
      <c r="F38" s="13">
        <v>100000</v>
      </c>
      <c r="G38" s="13">
        <v>3966.85</v>
      </c>
      <c r="H38" s="13">
        <v>1.01</v>
      </c>
    </row>
    <row r="39" spans="2:8" x14ac:dyDescent="0.25">
      <c r="B39" s="11" t="s">
        <v>2658</v>
      </c>
      <c r="C39" s="21" t="s">
        <v>139</v>
      </c>
      <c r="D39" s="11" t="s">
        <v>269</v>
      </c>
      <c r="E39" s="11" t="s">
        <v>270</v>
      </c>
      <c r="F39" s="13">
        <v>1800000</v>
      </c>
      <c r="G39" s="13">
        <v>3765.78</v>
      </c>
      <c r="H39" s="13">
        <v>0.96</v>
      </c>
    </row>
    <row r="40" spans="2:8" x14ac:dyDescent="0.25">
      <c r="B40" s="11" t="s">
        <v>2109</v>
      </c>
      <c r="C40" s="21" t="s">
        <v>139</v>
      </c>
      <c r="D40" s="11" t="s">
        <v>325</v>
      </c>
      <c r="E40" s="11" t="s">
        <v>472</v>
      </c>
      <c r="F40" s="13">
        <v>375000</v>
      </c>
      <c r="G40" s="13">
        <v>3740.06</v>
      </c>
      <c r="H40" s="13">
        <v>0.95</v>
      </c>
    </row>
    <row r="41" spans="2:8" x14ac:dyDescent="0.25">
      <c r="B41" s="11" t="s">
        <v>2690</v>
      </c>
      <c r="C41" s="21" t="s">
        <v>139</v>
      </c>
      <c r="D41" s="11" t="s">
        <v>276</v>
      </c>
      <c r="E41" s="11" t="s">
        <v>346</v>
      </c>
      <c r="F41" s="13">
        <v>3000000</v>
      </c>
      <c r="G41" s="13">
        <v>3664.8</v>
      </c>
      <c r="H41" s="13">
        <v>0.94</v>
      </c>
    </row>
    <row r="42" spans="2:8" x14ac:dyDescent="0.25">
      <c r="B42" s="11" t="s">
        <v>2104</v>
      </c>
      <c r="C42" s="21" t="s">
        <v>139</v>
      </c>
      <c r="D42" s="11" t="s">
        <v>417</v>
      </c>
      <c r="E42" s="11" t="s">
        <v>423</v>
      </c>
      <c r="F42" s="13">
        <v>30000</v>
      </c>
      <c r="G42" s="13">
        <v>3610.16</v>
      </c>
      <c r="H42" s="13">
        <v>0.92</v>
      </c>
    </row>
    <row r="43" spans="2:8" x14ac:dyDescent="0.25">
      <c r="B43" s="11" t="s">
        <v>2730</v>
      </c>
      <c r="C43" s="21" t="s">
        <v>139</v>
      </c>
      <c r="D43" s="11" t="s">
        <v>271</v>
      </c>
      <c r="E43" s="11" t="s">
        <v>422</v>
      </c>
      <c r="F43" s="13">
        <v>224516</v>
      </c>
      <c r="G43" s="13">
        <v>3414.55</v>
      </c>
      <c r="H43" s="13">
        <v>0.87</v>
      </c>
    </row>
    <row r="44" spans="2:8" x14ac:dyDescent="0.25">
      <c r="B44" s="11" t="s">
        <v>812</v>
      </c>
      <c r="C44" s="21" t="s">
        <v>139</v>
      </c>
      <c r="D44" s="11" t="s">
        <v>417</v>
      </c>
      <c r="E44" s="11" t="s">
        <v>813</v>
      </c>
      <c r="F44" s="13">
        <v>489292</v>
      </c>
      <c r="G44" s="13">
        <v>3256.73</v>
      </c>
      <c r="H44" s="13">
        <v>0.83</v>
      </c>
    </row>
    <row r="45" spans="2:8" x14ac:dyDescent="0.25">
      <c r="B45" s="11" t="s">
        <v>2790</v>
      </c>
      <c r="C45" s="21" t="s">
        <v>139</v>
      </c>
      <c r="D45" s="11" t="s">
        <v>278</v>
      </c>
      <c r="E45" s="11" t="s">
        <v>606</v>
      </c>
      <c r="F45" s="13">
        <v>337829</v>
      </c>
      <c r="G45" s="13">
        <v>3177.79</v>
      </c>
      <c r="H45" s="13">
        <v>0.81</v>
      </c>
    </row>
    <row r="46" spans="2:8" x14ac:dyDescent="0.25">
      <c r="B46" s="11" t="s">
        <v>2112</v>
      </c>
      <c r="C46" s="21" t="s">
        <v>139</v>
      </c>
      <c r="D46" s="11" t="s">
        <v>285</v>
      </c>
      <c r="E46" s="11" t="s">
        <v>303</v>
      </c>
      <c r="F46" s="13">
        <v>500000</v>
      </c>
      <c r="G46" s="13">
        <v>2975.25</v>
      </c>
      <c r="H46" s="13">
        <v>0.76</v>
      </c>
    </row>
    <row r="47" spans="2:8" x14ac:dyDescent="0.25">
      <c r="B47" s="11" t="s">
        <v>2816</v>
      </c>
      <c r="C47" s="21" t="s">
        <v>139</v>
      </c>
      <c r="D47" s="11" t="s">
        <v>300</v>
      </c>
      <c r="E47" s="11" t="s">
        <v>637</v>
      </c>
      <c r="F47" s="13">
        <v>1000000</v>
      </c>
      <c r="G47" s="13">
        <v>2965.5</v>
      </c>
      <c r="H47" s="13">
        <v>0.76</v>
      </c>
    </row>
    <row r="48" spans="2:8" x14ac:dyDescent="0.25">
      <c r="B48" s="11" t="s">
        <v>2681</v>
      </c>
      <c r="C48" s="21" t="s">
        <v>139</v>
      </c>
      <c r="D48" s="11" t="s">
        <v>256</v>
      </c>
      <c r="E48" s="11" t="s">
        <v>319</v>
      </c>
      <c r="F48" s="13">
        <v>605184</v>
      </c>
      <c r="G48" s="13">
        <v>2913.66</v>
      </c>
      <c r="H48" s="13">
        <v>0.74</v>
      </c>
    </row>
    <row r="49" spans="2:8" x14ac:dyDescent="0.25">
      <c r="B49" s="11" t="s">
        <v>2928</v>
      </c>
      <c r="C49" s="21" t="s">
        <v>139</v>
      </c>
      <c r="D49" s="11" t="s">
        <v>262</v>
      </c>
      <c r="E49" s="11" t="s">
        <v>857</v>
      </c>
      <c r="F49" s="13">
        <v>69050</v>
      </c>
      <c r="G49" s="13">
        <v>2885.29</v>
      </c>
      <c r="H49" s="13">
        <v>0.74</v>
      </c>
    </row>
    <row r="50" spans="2:8" x14ac:dyDescent="0.25">
      <c r="B50" s="11" t="s">
        <v>2701</v>
      </c>
      <c r="C50" s="21" t="s">
        <v>139</v>
      </c>
      <c r="D50" s="11" t="s">
        <v>332</v>
      </c>
      <c r="E50" s="11" t="s">
        <v>364</v>
      </c>
      <c r="F50" s="13">
        <v>660268</v>
      </c>
      <c r="G50" s="13">
        <v>2837.17</v>
      </c>
      <c r="H50" s="13">
        <v>0.72</v>
      </c>
    </row>
    <row r="51" spans="2:8" x14ac:dyDescent="0.25">
      <c r="B51" s="11" t="s">
        <v>2802</v>
      </c>
      <c r="C51" s="21" t="s">
        <v>139</v>
      </c>
      <c r="D51" s="11" t="s">
        <v>312</v>
      </c>
      <c r="E51" s="11" t="s">
        <v>620</v>
      </c>
      <c r="F51" s="13">
        <v>150000</v>
      </c>
      <c r="G51" s="13">
        <v>2781.68</v>
      </c>
      <c r="H51" s="13">
        <v>0.71</v>
      </c>
    </row>
    <row r="52" spans="2:8" x14ac:dyDescent="0.25">
      <c r="B52" s="11" t="s">
        <v>2873</v>
      </c>
      <c r="C52" s="21" t="s">
        <v>139</v>
      </c>
      <c r="D52" s="11" t="s">
        <v>271</v>
      </c>
      <c r="E52" s="11" t="s">
        <v>721</v>
      </c>
      <c r="F52" s="13">
        <v>105666</v>
      </c>
      <c r="G52" s="13">
        <v>2416.79</v>
      </c>
      <c r="H52" s="13">
        <v>0.62</v>
      </c>
    </row>
    <row r="53" spans="2:8" x14ac:dyDescent="0.25">
      <c r="B53" s="11" t="s">
        <v>2803</v>
      </c>
      <c r="C53" s="21" t="s">
        <v>139</v>
      </c>
      <c r="D53" s="11" t="s">
        <v>332</v>
      </c>
      <c r="E53" s="11" t="s">
        <v>621</v>
      </c>
      <c r="F53" s="13">
        <v>130000</v>
      </c>
      <c r="G53" s="13">
        <v>2295.48</v>
      </c>
      <c r="H53" s="13">
        <v>0.59</v>
      </c>
    </row>
    <row r="54" spans="2:8" x14ac:dyDescent="0.25">
      <c r="B54" s="11" t="s">
        <v>2124</v>
      </c>
      <c r="C54" s="21" t="s">
        <v>139</v>
      </c>
      <c r="D54" s="11" t="s">
        <v>276</v>
      </c>
      <c r="E54" s="11" t="s">
        <v>464</v>
      </c>
      <c r="F54" s="13">
        <v>127500</v>
      </c>
      <c r="G54" s="13">
        <v>2289.71</v>
      </c>
      <c r="H54" s="13">
        <v>0.57999999999999996</v>
      </c>
    </row>
    <row r="55" spans="2:8" x14ac:dyDescent="0.25">
      <c r="B55" s="11" t="s">
        <v>2113</v>
      </c>
      <c r="C55" s="21" t="s">
        <v>139</v>
      </c>
      <c r="D55" s="11" t="s">
        <v>271</v>
      </c>
      <c r="E55" s="11" t="s">
        <v>471</v>
      </c>
      <c r="F55" s="13">
        <v>175000</v>
      </c>
      <c r="G55" s="13">
        <v>2113.3000000000002</v>
      </c>
      <c r="H55" s="13">
        <v>0.54</v>
      </c>
    </row>
    <row r="56" spans="2:8" x14ac:dyDescent="0.25">
      <c r="B56" s="11" t="s">
        <v>2749</v>
      </c>
      <c r="C56" s="21" t="s">
        <v>139</v>
      </c>
      <c r="D56" s="11" t="s">
        <v>535</v>
      </c>
      <c r="E56" s="11" t="s">
        <v>536</v>
      </c>
      <c r="F56" s="13">
        <v>415000</v>
      </c>
      <c r="G56" s="13">
        <v>1963.57</v>
      </c>
      <c r="H56" s="13">
        <v>0.5</v>
      </c>
    </row>
    <row r="57" spans="2:8" x14ac:dyDescent="0.25">
      <c r="B57" s="11" t="s">
        <v>2138</v>
      </c>
      <c r="C57" s="21" t="s">
        <v>139</v>
      </c>
      <c r="D57" s="11" t="s">
        <v>260</v>
      </c>
      <c r="E57" s="11" t="s">
        <v>292</v>
      </c>
      <c r="F57" s="13">
        <v>70000</v>
      </c>
      <c r="G57" s="13">
        <v>1833.34</v>
      </c>
      <c r="H57" s="13">
        <v>0.47</v>
      </c>
    </row>
    <row r="58" spans="2:8" x14ac:dyDescent="0.25">
      <c r="B58" s="11" t="s">
        <v>2786</v>
      </c>
      <c r="C58" s="21" t="s">
        <v>139</v>
      </c>
      <c r="D58" s="11" t="s">
        <v>280</v>
      </c>
      <c r="E58" s="11" t="s">
        <v>590</v>
      </c>
      <c r="F58" s="13">
        <v>44917</v>
      </c>
      <c r="G58" s="13">
        <v>1793.67</v>
      </c>
      <c r="H58" s="13">
        <v>0.46</v>
      </c>
    </row>
    <row r="59" spans="2:8" x14ac:dyDescent="0.25">
      <c r="B59" s="11" t="s">
        <v>2715</v>
      </c>
      <c r="C59" s="21" t="s">
        <v>139</v>
      </c>
      <c r="D59" s="11" t="s">
        <v>254</v>
      </c>
      <c r="E59" s="11" t="s">
        <v>383</v>
      </c>
      <c r="F59" s="13">
        <v>44500</v>
      </c>
      <c r="G59" s="13">
        <v>1261.75</v>
      </c>
      <c r="H59" s="13">
        <v>0.32</v>
      </c>
    </row>
    <row r="60" spans="2:8" x14ac:dyDescent="0.25">
      <c r="B60" s="11" t="s">
        <v>3008</v>
      </c>
      <c r="C60" s="21" t="s">
        <v>139</v>
      </c>
      <c r="D60" s="11" t="s">
        <v>312</v>
      </c>
      <c r="E60" s="11" t="s">
        <v>1007</v>
      </c>
      <c r="F60" s="13">
        <v>107142</v>
      </c>
      <c r="G60" s="13">
        <v>1117.3800000000001</v>
      </c>
      <c r="H60" s="13">
        <v>0.28999999999999998</v>
      </c>
    </row>
    <row r="61" spans="2:8" x14ac:dyDescent="0.25">
      <c r="B61" s="17" t="s">
        <v>151</v>
      </c>
      <c r="C61" s="25"/>
      <c r="D61" s="17"/>
      <c r="E61" s="17"/>
      <c r="F61" s="23"/>
      <c r="G61" s="23">
        <f>SUM(G12:G60)</f>
        <v>298171.66999999993</v>
      </c>
      <c r="H61" s="23">
        <f>SUM(H12:H60)</f>
        <v>76.100000000000009</v>
      </c>
    </row>
    <row r="62" spans="2:8" x14ac:dyDescent="0.25">
      <c r="B62" s="37" t="s">
        <v>133</v>
      </c>
      <c r="C62" s="38" t="s">
        <v>134</v>
      </c>
      <c r="D62" s="37" t="s">
        <v>213</v>
      </c>
      <c r="E62" s="37" t="s">
        <v>136</v>
      </c>
      <c r="F62" s="36" t="s">
        <v>145</v>
      </c>
      <c r="G62" s="36" t="s">
        <v>146</v>
      </c>
      <c r="H62" s="36" t="s">
        <v>147</v>
      </c>
    </row>
    <row r="63" spans="2:8" x14ac:dyDescent="0.25">
      <c r="B63" s="17" t="s">
        <v>214</v>
      </c>
    </row>
    <row r="64" spans="2:8" x14ac:dyDescent="0.25">
      <c r="B64" s="17" t="s">
        <v>138</v>
      </c>
    </row>
    <row r="65" spans="2:8" x14ac:dyDescent="0.25">
      <c r="B65" s="17" t="s">
        <v>491</v>
      </c>
    </row>
    <row r="66" spans="2:8" x14ac:dyDescent="0.25">
      <c r="B66" s="11" t="s">
        <v>1087</v>
      </c>
      <c r="C66" s="21">
        <v>7.36</v>
      </c>
      <c r="D66" s="11" t="s">
        <v>493</v>
      </c>
      <c r="E66" s="11" t="s">
        <v>1088</v>
      </c>
      <c r="F66" s="13">
        <v>6000000</v>
      </c>
      <c r="G66" s="13">
        <v>6085.96</v>
      </c>
      <c r="H66" s="13">
        <v>1.55</v>
      </c>
    </row>
    <row r="67" spans="2:8" x14ac:dyDescent="0.25">
      <c r="B67" s="11" t="s">
        <v>907</v>
      </c>
      <c r="C67" s="21">
        <v>7.1</v>
      </c>
      <c r="D67" s="11" t="s">
        <v>493</v>
      </c>
      <c r="E67" s="11" t="s">
        <v>908</v>
      </c>
      <c r="F67" s="13">
        <v>5000000</v>
      </c>
      <c r="G67" s="13">
        <v>5158.0200000000004</v>
      </c>
      <c r="H67" s="13">
        <v>1.32</v>
      </c>
    </row>
    <row r="68" spans="2:8" x14ac:dyDescent="0.25">
      <c r="B68" s="11" t="s">
        <v>915</v>
      </c>
      <c r="C68" s="21">
        <v>7.36</v>
      </c>
      <c r="D68" s="11" t="s">
        <v>493</v>
      </c>
      <c r="E68" s="11" t="s">
        <v>916</v>
      </c>
      <c r="F68" s="13">
        <v>4000000</v>
      </c>
      <c r="G68" s="13">
        <v>4044.55</v>
      </c>
      <c r="H68" s="13">
        <v>1.03</v>
      </c>
    </row>
    <row r="69" spans="2:8" x14ac:dyDescent="0.25">
      <c r="B69" s="11" t="s">
        <v>492</v>
      </c>
      <c r="C69" s="21">
        <v>6.98</v>
      </c>
      <c r="D69" s="11" t="s">
        <v>493</v>
      </c>
      <c r="E69" s="11" t="s">
        <v>494</v>
      </c>
      <c r="F69" s="13">
        <v>3875680</v>
      </c>
      <c r="G69" s="13">
        <v>3916.84</v>
      </c>
      <c r="H69" s="13">
        <v>1</v>
      </c>
    </row>
    <row r="70" spans="2:8" x14ac:dyDescent="0.25">
      <c r="B70" s="11" t="s">
        <v>913</v>
      </c>
      <c r="C70" s="21">
        <v>7.05</v>
      </c>
      <c r="D70" s="11" t="s">
        <v>493</v>
      </c>
      <c r="E70" s="11" t="s">
        <v>914</v>
      </c>
      <c r="F70" s="13">
        <v>3750000</v>
      </c>
      <c r="G70" s="13">
        <v>3781.82</v>
      </c>
      <c r="H70" s="13">
        <v>0.97</v>
      </c>
    </row>
    <row r="71" spans="2:8" x14ac:dyDescent="0.25">
      <c r="B71" s="11" t="s">
        <v>1089</v>
      </c>
      <c r="C71" s="21">
        <v>7.04</v>
      </c>
      <c r="D71" s="11" t="s">
        <v>493</v>
      </c>
      <c r="E71" s="11" t="s">
        <v>1090</v>
      </c>
      <c r="F71" s="13">
        <v>2500000</v>
      </c>
      <c r="G71" s="13">
        <v>2534.84</v>
      </c>
      <c r="H71" s="13">
        <v>0.65</v>
      </c>
    </row>
    <row r="72" spans="2:8" x14ac:dyDescent="0.25">
      <c r="B72" s="11" t="s">
        <v>1091</v>
      </c>
      <c r="C72" s="21">
        <v>7.04</v>
      </c>
      <c r="D72" s="11" t="s">
        <v>493</v>
      </c>
      <c r="E72" s="11" t="s">
        <v>1092</v>
      </c>
      <c r="F72" s="13">
        <v>2500000</v>
      </c>
      <c r="G72" s="13">
        <v>2515.1999999999998</v>
      </c>
      <c r="H72" s="13">
        <v>0.64</v>
      </c>
    </row>
    <row r="73" spans="2:8" x14ac:dyDescent="0.25">
      <c r="B73" s="11" t="s">
        <v>1507</v>
      </c>
      <c r="C73" s="21">
        <v>6.95</v>
      </c>
      <c r="D73" s="11" t="s">
        <v>493</v>
      </c>
      <c r="E73" s="11" t="s">
        <v>910</v>
      </c>
      <c r="F73" s="13">
        <v>2500000</v>
      </c>
      <c r="G73" s="13">
        <v>2445.31</v>
      </c>
      <c r="H73" s="13">
        <v>0.62</v>
      </c>
    </row>
    <row r="74" spans="2:8" x14ac:dyDescent="0.25">
      <c r="B74" s="11" t="s">
        <v>1093</v>
      </c>
      <c r="C74" s="21">
        <v>7.33</v>
      </c>
      <c r="D74" s="11" t="s">
        <v>493</v>
      </c>
      <c r="E74" s="11" t="s">
        <v>1094</v>
      </c>
      <c r="F74" s="13">
        <v>2092600</v>
      </c>
      <c r="G74" s="13">
        <v>2112.8000000000002</v>
      </c>
      <c r="H74" s="13">
        <v>0.54</v>
      </c>
    </row>
    <row r="75" spans="2:8" x14ac:dyDescent="0.25">
      <c r="B75" s="11" t="s">
        <v>1095</v>
      </c>
      <c r="C75" s="21">
        <v>7.21</v>
      </c>
      <c r="D75" s="11" t="s">
        <v>493</v>
      </c>
      <c r="E75" s="11" t="s">
        <v>1096</v>
      </c>
      <c r="F75" s="13">
        <v>1000000</v>
      </c>
      <c r="G75" s="13">
        <v>1017.86</v>
      </c>
      <c r="H75" s="13">
        <v>0.26</v>
      </c>
    </row>
    <row r="76" spans="2:8" x14ac:dyDescent="0.25">
      <c r="B76" s="11" t="s">
        <v>925</v>
      </c>
      <c r="C76" s="21">
        <v>7.34</v>
      </c>
      <c r="D76" s="11" t="s">
        <v>493</v>
      </c>
      <c r="E76" s="11" t="s">
        <v>926</v>
      </c>
      <c r="F76" s="13">
        <v>1000000</v>
      </c>
      <c r="G76" s="13">
        <v>1010.14</v>
      </c>
      <c r="H76" s="13">
        <v>0.26</v>
      </c>
    </row>
    <row r="77" spans="2:8" x14ac:dyDescent="0.25">
      <c r="B77" s="11" t="s">
        <v>921</v>
      </c>
      <c r="C77" s="21">
        <v>7.32</v>
      </c>
      <c r="D77" s="11" t="s">
        <v>493</v>
      </c>
      <c r="E77" s="11" t="s">
        <v>922</v>
      </c>
      <c r="F77" s="13">
        <v>756900</v>
      </c>
      <c r="G77" s="13">
        <v>766.63</v>
      </c>
      <c r="H77" s="13">
        <v>0.2</v>
      </c>
    </row>
    <row r="78" spans="2:8" x14ac:dyDescent="0.25">
      <c r="B78" s="11" t="s">
        <v>911</v>
      </c>
      <c r="C78" s="21">
        <v>7.06</v>
      </c>
      <c r="D78" s="11" t="s">
        <v>493</v>
      </c>
      <c r="E78" s="11" t="s">
        <v>912</v>
      </c>
      <c r="F78" s="13">
        <v>540420</v>
      </c>
      <c r="G78" s="13">
        <v>547.08000000000004</v>
      </c>
      <c r="H78" s="13">
        <v>0.14000000000000001</v>
      </c>
    </row>
    <row r="79" spans="2:8" x14ac:dyDescent="0.25">
      <c r="B79" s="11" t="s">
        <v>501</v>
      </c>
      <c r="C79" s="21">
        <v>7.05</v>
      </c>
      <c r="D79" s="11" t="s">
        <v>493</v>
      </c>
      <c r="E79" s="11" t="s">
        <v>502</v>
      </c>
      <c r="F79" s="13">
        <v>500000</v>
      </c>
      <c r="G79" s="13">
        <v>518.5</v>
      </c>
      <c r="H79" s="13">
        <v>0.13</v>
      </c>
    </row>
    <row r="80" spans="2:8" x14ac:dyDescent="0.25">
      <c r="B80" s="11" t="s">
        <v>1097</v>
      </c>
      <c r="C80" s="21">
        <v>7.06</v>
      </c>
      <c r="D80" s="11" t="s">
        <v>493</v>
      </c>
      <c r="E80" s="11" t="s">
        <v>1098</v>
      </c>
      <c r="F80" s="13">
        <v>500000</v>
      </c>
      <c r="G80" s="13">
        <v>505.99</v>
      </c>
      <c r="H80" s="13">
        <v>0.13</v>
      </c>
    </row>
    <row r="81" spans="2:8" x14ac:dyDescent="0.25">
      <c r="B81" s="11" t="s">
        <v>917</v>
      </c>
      <c r="C81" s="21">
        <v>7.32</v>
      </c>
      <c r="D81" s="11" t="s">
        <v>493</v>
      </c>
      <c r="E81" s="11" t="s">
        <v>918</v>
      </c>
      <c r="F81" s="13">
        <v>500000</v>
      </c>
      <c r="G81" s="13">
        <v>504.05</v>
      </c>
      <c r="H81" s="13">
        <v>0.13</v>
      </c>
    </row>
    <row r="82" spans="2:8" x14ac:dyDescent="0.25">
      <c r="B82" s="11" t="s">
        <v>1099</v>
      </c>
      <c r="C82" s="21">
        <v>7.35</v>
      </c>
      <c r="D82" s="11" t="s">
        <v>493</v>
      </c>
      <c r="E82" s="11" t="s">
        <v>1100</v>
      </c>
      <c r="F82" s="13">
        <v>449800</v>
      </c>
      <c r="G82" s="13">
        <v>458.42</v>
      </c>
      <c r="H82" s="13">
        <v>0.12</v>
      </c>
    </row>
    <row r="83" spans="2:8" x14ac:dyDescent="0.25">
      <c r="B83" s="11" t="s">
        <v>495</v>
      </c>
      <c r="C83" s="21">
        <v>6.98</v>
      </c>
      <c r="D83" s="11" t="s">
        <v>493</v>
      </c>
      <c r="E83" s="11" t="s">
        <v>496</v>
      </c>
      <c r="F83" s="13">
        <v>444100</v>
      </c>
      <c r="G83" s="13">
        <v>446.17</v>
      </c>
      <c r="H83" s="13">
        <v>0.11</v>
      </c>
    </row>
    <row r="84" spans="2:8" x14ac:dyDescent="0.25">
      <c r="B84" s="11" t="s">
        <v>927</v>
      </c>
      <c r="C84" s="21">
        <v>7.32</v>
      </c>
      <c r="D84" s="11" t="s">
        <v>493</v>
      </c>
      <c r="E84" s="11" t="s">
        <v>928</v>
      </c>
      <c r="F84" s="13">
        <v>400000</v>
      </c>
      <c r="G84" s="13">
        <v>404.71</v>
      </c>
      <c r="H84" s="13">
        <v>0.1</v>
      </c>
    </row>
    <row r="85" spans="2:8" x14ac:dyDescent="0.25">
      <c r="B85" s="11" t="s">
        <v>929</v>
      </c>
      <c r="C85" s="21">
        <v>7.34</v>
      </c>
      <c r="D85" s="11" t="s">
        <v>493</v>
      </c>
      <c r="E85" s="11" t="s">
        <v>930</v>
      </c>
      <c r="F85" s="13">
        <v>300000</v>
      </c>
      <c r="G85" s="13">
        <v>306.75</v>
      </c>
      <c r="H85" s="13">
        <v>0.08</v>
      </c>
    </row>
    <row r="86" spans="2:8" x14ac:dyDescent="0.25">
      <c r="B86" s="11" t="s">
        <v>931</v>
      </c>
      <c r="C86" s="21">
        <v>7.33</v>
      </c>
      <c r="D86" s="11" t="s">
        <v>493</v>
      </c>
      <c r="E86" s="11" t="s">
        <v>932</v>
      </c>
      <c r="F86" s="13">
        <v>300000</v>
      </c>
      <c r="G86" s="13">
        <v>306.48</v>
      </c>
      <c r="H86" s="13">
        <v>0.08</v>
      </c>
    </row>
    <row r="87" spans="2:8" x14ac:dyDescent="0.25">
      <c r="B87" s="11" t="s">
        <v>1101</v>
      </c>
      <c r="C87" s="21">
        <v>7.32</v>
      </c>
      <c r="D87" s="11" t="s">
        <v>493</v>
      </c>
      <c r="E87" s="11" t="s">
        <v>1102</v>
      </c>
      <c r="F87" s="13">
        <v>235600</v>
      </c>
      <c r="G87" s="13">
        <v>237.14</v>
      </c>
      <c r="H87" s="13">
        <v>0.06</v>
      </c>
    </row>
    <row r="88" spans="2:8" x14ac:dyDescent="0.25">
      <c r="B88" s="11" t="s">
        <v>1103</v>
      </c>
      <c r="C88" s="21">
        <v>7.22</v>
      </c>
      <c r="D88" s="11" t="s">
        <v>493</v>
      </c>
      <c r="E88" s="11" t="s">
        <v>1104</v>
      </c>
      <c r="F88" s="13">
        <v>200000</v>
      </c>
      <c r="G88" s="13">
        <v>203.81</v>
      </c>
      <c r="H88" s="13">
        <v>0.05</v>
      </c>
    </row>
    <row r="89" spans="2:8" x14ac:dyDescent="0.25">
      <c r="B89" s="11" t="s">
        <v>1105</v>
      </c>
      <c r="C89" s="21">
        <v>7.37</v>
      </c>
      <c r="D89" s="11" t="s">
        <v>493</v>
      </c>
      <c r="E89" s="11" t="s">
        <v>1106</v>
      </c>
      <c r="F89" s="13">
        <v>164800</v>
      </c>
      <c r="G89" s="13">
        <v>167.57</v>
      </c>
      <c r="H89" s="13">
        <v>0.04</v>
      </c>
    </row>
    <row r="90" spans="2:8" x14ac:dyDescent="0.25">
      <c r="B90" s="11" t="s">
        <v>1107</v>
      </c>
      <c r="C90" s="21">
        <v>7.06</v>
      </c>
      <c r="D90" s="11" t="s">
        <v>493</v>
      </c>
      <c r="E90" s="11" t="s">
        <v>1108</v>
      </c>
      <c r="F90" s="13">
        <v>89600</v>
      </c>
      <c r="G90" s="13">
        <v>100.01</v>
      </c>
      <c r="H90" s="13">
        <v>0.03</v>
      </c>
    </row>
    <row r="91" spans="2:8" x14ac:dyDescent="0.25">
      <c r="B91" s="11" t="s">
        <v>1109</v>
      </c>
      <c r="C91" s="21">
        <v>7.33</v>
      </c>
      <c r="D91" s="11" t="s">
        <v>493</v>
      </c>
      <c r="E91" s="11" t="s">
        <v>1110</v>
      </c>
      <c r="F91" s="13">
        <v>96500</v>
      </c>
      <c r="G91" s="13">
        <v>99.03</v>
      </c>
      <c r="H91" s="13">
        <v>0.03</v>
      </c>
    </row>
    <row r="92" spans="2:8" x14ac:dyDescent="0.25">
      <c r="B92" s="11" t="s">
        <v>1111</v>
      </c>
      <c r="C92" s="21">
        <v>7.1</v>
      </c>
      <c r="D92" s="11" t="s">
        <v>493</v>
      </c>
      <c r="E92" s="11" t="s">
        <v>1112</v>
      </c>
      <c r="F92" s="13">
        <v>88300</v>
      </c>
      <c r="G92" s="13">
        <v>90.04</v>
      </c>
      <c r="H92" s="13">
        <v>0.02</v>
      </c>
    </row>
    <row r="93" spans="2:8" x14ac:dyDescent="0.25">
      <c r="B93" s="11" t="s">
        <v>1113</v>
      </c>
      <c r="C93" s="21">
        <v>7.05</v>
      </c>
      <c r="D93" s="11" t="s">
        <v>493</v>
      </c>
      <c r="E93" s="11" t="s">
        <v>1114</v>
      </c>
      <c r="F93" s="13">
        <v>73000</v>
      </c>
      <c r="G93" s="13">
        <v>81.67</v>
      </c>
      <c r="H93" s="13">
        <v>0.02</v>
      </c>
    </row>
    <row r="94" spans="2:8" x14ac:dyDescent="0.25">
      <c r="B94" s="11" t="s">
        <v>1115</v>
      </c>
      <c r="C94" s="21">
        <v>7.15</v>
      </c>
      <c r="D94" s="11" t="s">
        <v>493</v>
      </c>
      <c r="E94" s="11" t="s">
        <v>1116</v>
      </c>
      <c r="F94" s="13">
        <v>48500</v>
      </c>
      <c r="G94" s="13">
        <v>48.91</v>
      </c>
      <c r="H94" s="13">
        <v>0.01</v>
      </c>
    </row>
    <row r="95" spans="2:8" x14ac:dyDescent="0.25">
      <c r="B95" s="11" t="s">
        <v>1117</v>
      </c>
      <c r="C95" s="21">
        <v>7.06</v>
      </c>
      <c r="D95" s="11" t="s">
        <v>493</v>
      </c>
      <c r="E95" s="11" t="s">
        <v>1118</v>
      </c>
      <c r="F95" s="13">
        <v>31600</v>
      </c>
      <c r="G95" s="13">
        <v>29.61</v>
      </c>
      <c r="H95" s="13">
        <v>0.01</v>
      </c>
    </row>
    <row r="96" spans="2:8" x14ac:dyDescent="0.25">
      <c r="B96" s="11" t="s">
        <v>503</v>
      </c>
      <c r="C96" s="21">
        <v>7</v>
      </c>
      <c r="D96" s="11" t="s">
        <v>493</v>
      </c>
      <c r="E96" s="11" t="s">
        <v>504</v>
      </c>
      <c r="F96" s="13">
        <v>29200</v>
      </c>
      <c r="G96" s="13">
        <v>29.49</v>
      </c>
      <c r="H96" s="13">
        <v>0.01</v>
      </c>
    </row>
    <row r="97" spans="2:8" x14ac:dyDescent="0.25">
      <c r="B97" s="11" t="s">
        <v>1119</v>
      </c>
      <c r="C97" s="21">
        <v>7.2</v>
      </c>
      <c r="D97" s="11" t="s">
        <v>493</v>
      </c>
      <c r="E97" s="11" t="s">
        <v>1120</v>
      </c>
      <c r="F97" s="13">
        <v>13000</v>
      </c>
      <c r="G97" s="13">
        <v>13.04</v>
      </c>
      <c r="H97" s="13">
        <v>0</v>
      </c>
    </row>
    <row r="98" spans="2:8" x14ac:dyDescent="0.25">
      <c r="B98" s="11" t="s">
        <v>1121</v>
      </c>
      <c r="C98" s="21">
        <v>7.05</v>
      </c>
      <c r="D98" s="11" t="s">
        <v>493</v>
      </c>
      <c r="E98" s="11" t="s">
        <v>1122</v>
      </c>
      <c r="F98" s="13">
        <v>2000</v>
      </c>
      <c r="G98" s="13">
        <v>1.94</v>
      </c>
      <c r="H98" s="13">
        <v>0</v>
      </c>
    </row>
    <row r="99" spans="2:8" x14ac:dyDescent="0.25">
      <c r="B99" s="17" t="s">
        <v>505</v>
      </c>
      <c r="C99" s="25"/>
      <c r="D99" s="17"/>
      <c r="E99" s="17"/>
      <c r="F99" s="23"/>
      <c r="G99" s="23">
        <f>SUM(G62:G98)</f>
        <v>40490.379999999997</v>
      </c>
      <c r="H99" s="23">
        <f>SUM(H62:H98)</f>
        <v>10.339999999999998</v>
      </c>
    </row>
    <row r="100" spans="2:8" x14ac:dyDescent="0.25">
      <c r="B100" s="17" t="s">
        <v>506</v>
      </c>
    </row>
    <row r="101" spans="2:8" x14ac:dyDescent="0.25">
      <c r="B101" s="11" t="s">
        <v>2601</v>
      </c>
      <c r="C101" s="21">
        <v>7.66</v>
      </c>
      <c r="D101" s="11" t="s">
        <v>507</v>
      </c>
      <c r="E101" s="11" t="s">
        <v>1123</v>
      </c>
      <c r="F101" s="13">
        <v>4500</v>
      </c>
      <c r="G101" s="13">
        <v>4505.8999999999996</v>
      </c>
      <c r="H101" s="13">
        <v>1.1499999999999999</v>
      </c>
    </row>
    <row r="102" spans="2:8" x14ac:dyDescent="0.25">
      <c r="B102" s="11" t="s">
        <v>1896</v>
      </c>
      <c r="C102" s="21">
        <v>8.1300000000000008</v>
      </c>
      <c r="D102" s="11" t="s">
        <v>507</v>
      </c>
      <c r="E102" s="11" t="s">
        <v>1124</v>
      </c>
      <c r="F102" s="13">
        <v>3000</v>
      </c>
      <c r="G102" s="13">
        <v>2996.22</v>
      </c>
      <c r="H102" s="13">
        <v>0.76</v>
      </c>
    </row>
    <row r="103" spans="2:8" x14ac:dyDescent="0.25">
      <c r="B103" s="11" t="s">
        <v>2559</v>
      </c>
      <c r="C103" s="21">
        <v>7.92</v>
      </c>
      <c r="D103" s="11" t="s">
        <v>507</v>
      </c>
      <c r="E103" s="11" t="s">
        <v>1125</v>
      </c>
      <c r="F103" s="13">
        <v>290</v>
      </c>
      <c r="G103" s="13">
        <v>2843.7</v>
      </c>
      <c r="H103" s="13">
        <v>0.73</v>
      </c>
    </row>
    <row r="104" spans="2:8" x14ac:dyDescent="0.25">
      <c r="B104" s="11" t="s">
        <v>3030</v>
      </c>
      <c r="C104" s="21">
        <v>8.1300000000000008</v>
      </c>
      <c r="D104" s="11" t="s">
        <v>507</v>
      </c>
      <c r="E104" s="11" t="s">
        <v>1126</v>
      </c>
      <c r="F104" s="13">
        <v>2500</v>
      </c>
      <c r="G104" s="13">
        <v>2502.25</v>
      </c>
      <c r="H104" s="13">
        <v>0.64</v>
      </c>
    </row>
    <row r="105" spans="2:8" x14ac:dyDescent="0.25">
      <c r="B105" s="11" t="s">
        <v>2012</v>
      </c>
      <c r="C105" s="21">
        <v>8.0299999999999994</v>
      </c>
      <c r="D105" s="11" t="s">
        <v>507</v>
      </c>
      <c r="E105" s="11" t="s">
        <v>1127</v>
      </c>
      <c r="F105" s="13">
        <v>2500</v>
      </c>
      <c r="G105" s="13">
        <v>2499.2800000000002</v>
      </c>
      <c r="H105" s="13">
        <v>0.64</v>
      </c>
    </row>
    <row r="106" spans="2:8" x14ac:dyDescent="0.25">
      <c r="B106" s="11" t="s">
        <v>1128</v>
      </c>
      <c r="C106" s="21">
        <v>7.69</v>
      </c>
      <c r="D106" s="11" t="s">
        <v>507</v>
      </c>
      <c r="E106" s="11" t="s">
        <v>1129</v>
      </c>
      <c r="F106" s="13">
        <v>2500</v>
      </c>
      <c r="G106" s="13">
        <v>2493.6</v>
      </c>
      <c r="H106" s="13">
        <v>0.64</v>
      </c>
    </row>
    <row r="107" spans="2:8" x14ac:dyDescent="0.25">
      <c r="B107" s="11" t="s">
        <v>2041</v>
      </c>
      <c r="C107" s="21">
        <v>8.06</v>
      </c>
      <c r="D107" s="11" t="s">
        <v>507</v>
      </c>
      <c r="E107" s="11" t="s">
        <v>1130</v>
      </c>
      <c r="F107" s="13">
        <v>250</v>
      </c>
      <c r="G107" s="13">
        <v>2493.3200000000002</v>
      </c>
      <c r="H107" s="13">
        <v>0.64</v>
      </c>
    </row>
    <row r="108" spans="2:8" x14ac:dyDescent="0.25">
      <c r="B108" s="11" t="s">
        <v>1914</v>
      </c>
      <c r="C108" s="21">
        <v>8.07</v>
      </c>
      <c r="D108" s="11" t="s">
        <v>507</v>
      </c>
      <c r="E108" s="11" t="s">
        <v>1131</v>
      </c>
      <c r="F108" s="13">
        <v>250</v>
      </c>
      <c r="G108" s="13">
        <v>2492.77</v>
      </c>
      <c r="H108" s="13">
        <v>0.64</v>
      </c>
    </row>
    <row r="109" spans="2:8" x14ac:dyDescent="0.25">
      <c r="B109" s="11" t="s">
        <v>2007</v>
      </c>
      <c r="C109" s="21">
        <v>7.98</v>
      </c>
      <c r="D109" s="11" t="s">
        <v>507</v>
      </c>
      <c r="E109" s="11" t="s">
        <v>1132</v>
      </c>
      <c r="F109" s="13">
        <v>250</v>
      </c>
      <c r="G109" s="13">
        <v>2488.75</v>
      </c>
      <c r="H109" s="13">
        <v>0.64</v>
      </c>
    </row>
    <row r="110" spans="2:8" x14ac:dyDescent="0.25">
      <c r="B110" s="11" t="s">
        <v>1807</v>
      </c>
      <c r="C110" s="21">
        <v>8.43</v>
      </c>
      <c r="D110" s="11" t="s">
        <v>1133</v>
      </c>
      <c r="E110" s="11" t="s">
        <v>1134</v>
      </c>
      <c r="F110" s="13">
        <v>2500</v>
      </c>
      <c r="G110" s="13">
        <v>2487.5100000000002</v>
      </c>
      <c r="H110" s="13">
        <v>0.64</v>
      </c>
    </row>
    <row r="111" spans="2:8" x14ac:dyDescent="0.25">
      <c r="B111" s="11" t="s">
        <v>3031</v>
      </c>
      <c r="C111" s="21">
        <v>8.2200000000000006</v>
      </c>
      <c r="D111" s="11" t="s">
        <v>507</v>
      </c>
      <c r="E111" s="11" t="s">
        <v>1135</v>
      </c>
      <c r="F111" s="13">
        <v>2500</v>
      </c>
      <c r="G111" s="13">
        <v>2485.16</v>
      </c>
      <c r="H111" s="13">
        <v>0.63</v>
      </c>
    </row>
    <row r="112" spans="2:8" x14ac:dyDescent="0.25">
      <c r="B112" s="11" t="s">
        <v>2036</v>
      </c>
      <c r="C112" s="21">
        <v>7.98</v>
      </c>
      <c r="D112" s="11" t="s">
        <v>507</v>
      </c>
      <c r="E112" s="11" t="s">
        <v>511</v>
      </c>
      <c r="F112" s="13">
        <v>250</v>
      </c>
      <c r="G112" s="13">
        <v>2420.6999999999998</v>
      </c>
      <c r="H112" s="13">
        <v>0.62</v>
      </c>
    </row>
    <row r="113" spans="2:8" x14ac:dyDescent="0.25">
      <c r="B113" s="11" t="s">
        <v>2647</v>
      </c>
      <c r="C113" s="21">
        <v>8.17</v>
      </c>
      <c r="D113" s="11" t="s">
        <v>507</v>
      </c>
      <c r="E113" s="11" t="s">
        <v>1136</v>
      </c>
      <c r="F113" s="13">
        <v>500</v>
      </c>
      <c r="G113" s="13">
        <v>499.32</v>
      </c>
      <c r="H113" s="13">
        <v>0.13</v>
      </c>
    </row>
    <row r="114" spans="2:8" x14ac:dyDescent="0.25">
      <c r="B114" s="11" t="s">
        <v>2745</v>
      </c>
      <c r="C114" s="21">
        <v>7.49</v>
      </c>
      <c r="D114" s="11" t="s">
        <v>519</v>
      </c>
      <c r="E114" s="11" t="s">
        <v>521</v>
      </c>
      <c r="F114" s="13">
        <v>250</v>
      </c>
      <c r="G114" s="13">
        <v>492.99</v>
      </c>
      <c r="H114" s="13">
        <v>0.13</v>
      </c>
    </row>
    <row r="115" spans="2:8" x14ac:dyDescent="0.25">
      <c r="B115" s="11" t="s">
        <v>1137</v>
      </c>
      <c r="C115" s="21">
        <v>7.22</v>
      </c>
      <c r="D115" s="11" t="s">
        <v>507</v>
      </c>
      <c r="E115" s="11" t="s">
        <v>1138</v>
      </c>
      <c r="F115" s="13">
        <v>49</v>
      </c>
      <c r="G115" s="13">
        <v>489.61</v>
      </c>
      <c r="H115" s="13">
        <v>0.12</v>
      </c>
    </row>
    <row r="116" spans="2:8" x14ac:dyDescent="0.25">
      <c r="B116" s="11" t="s">
        <v>2558</v>
      </c>
      <c r="C116" s="21">
        <v>7.53</v>
      </c>
      <c r="D116" s="11" t="s">
        <v>507</v>
      </c>
      <c r="E116" s="11" t="s">
        <v>1139</v>
      </c>
      <c r="F116" s="13">
        <v>40</v>
      </c>
      <c r="G116" s="13">
        <v>386.9</v>
      </c>
      <c r="H116" s="13">
        <v>0.1</v>
      </c>
    </row>
    <row r="117" spans="2:8" x14ac:dyDescent="0.25">
      <c r="B117" s="17" t="s">
        <v>523</v>
      </c>
      <c r="C117" s="25"/>
      <c r="D117" s="17"/>
      <c r="E117" s="17"/>
      <c r="F117" s="23"/>
      <c r="G117" s="23">
        <f>SUM(G100:G116)</f>
        <v>34577.980000000003</v>
      </c>
      <c r="H117" s="23">
        <f>SUM(H100:H116)</f>
        <v>8.8499999999999979</v>
      </c>
    </row>
    <row r="118" spans="2:8" x14ac:dyDescent="0.25">
      <c r="B118" s="17" t="s">
        <v>944</v>
      </c>
    </row>
    <row r="119" spans="2:8" x14ac:dyDescent="0.25">
      <c r="B119" s="11" t="s">
        <v>1140</v>
      </c>
      <c r="C119" s="21">
        <v>7.56</v>
      </c>
      <c r="D119" s="11" t="s">
        <v>215</v>
      </c>
      <c r="E119" s="11" t="s">
        <v>1141</v>
      </c>
      <c r="F119" s="13">
        <v>1000</v>
      </c>
      <c r="G119" s="13">
        <v>4761.3500000000004</v>
      </c>
      <c r="H119" s="13">
        <v>1.22</v>
      </c>
    </row>
    <row r="120" spans="2:8" x14ac:dyDescent="0.25">
      <c r="B120" s="17" t="s">
        <v>223</v>
      </c>
      <c r="C120" s="25"/>
      <c r="D120" s="17"/>
      <c r="E120" s="17"/>
      <c r="F120" s="23"/>
      <c r="G120" s="23">
        <f>SUM(G118:G119)</f>
        <v>4761.3500000000004</v>
      </c>
      <c r="H120" s="23">
        <f>SUM(H118:H119)</f>
        <v>1.22</v>
      </c>
    </row>
    <row r="121" spans="2:8" x14ac:dyDescent="0.25">
      <c r="B121" s="17" t="s">
        <v>224</v>
      </c>
      <c r="C121" s="25"/>
      <c r="D121" s="17"/>
      <c r="E121" s="17"/>
      <c r="F121" s="23"/>
      <c r="G121" s="23">
        <v>8954.41</v>
      </c>
      <c r="H121" s="23">
        <v>2.29</v>
      </c>
    </row>
    <row r="122" spans="2:8" x14ac:dyDescent="0.25">
      <c r="B122" s="17" t="s">
        <v>153</v>
      </c>
      <c r="C122" s="25"/>
      <c r="D122" s="17"/>
      <c r="E122" s="17"/>
      <c r="F122" s="23"/>
      <c r="G122" s="23">
        <v>386955.79</v>
      </c>
      <c r="H122" s="23">
        <v>98.8</v>
      </c>
    </row>
    <row r="123" spans="2:8" x14ac:dyDescent="0.25">
      <c r="B123" s="17" t="s">
        <v>226</v>
      </c>
      <c r="C123" s="25"/>
      <c r="D123" s="17"/>
      <c r="E123" s="17"/>
      <c r="F123" s="23"/>
      <c r="G123" s="23">
        <v>4745.0925876099827</v>
      </c>
      <c r="H123" s="23">
        <v>1.2000000000000028</v>
      </c>
    </row>
    <row r="124" spans="2:8" x14ac:dyDescent="0.25">
      <c r="B124" s="17" t="s">
        <v>155</v>
      </c>
      <c r="C124" s="25"/>
      <c r="D124" s="17"/>
      <c r="E124" s="17"/>
      <c r="F124" s="23"/>
      <c r="G124" s="23">
        <v>391700.88258760999</v>
      </c>
      <c r="H124" s="23">
        <v>100</v>
      </c>
    </row>
    <row r="125" spans="2:8" x14ac:dyDescent="0.25">
      <c r="B125" s="11" t="s">
        <v>156</v>
      </c>
    </row>
    <row r="126" spans="2:8" x14ac:dyDescent="0.25">
      <c r="B126" s="17" t="s">
        <v>1504</v>
      </c>
    </row>
    <row r="127" spans="2:8" x14ac:dyDescent="0.25">
      <c r="B127" s="17" t="s">
        <v>157</v>
      </c>
    </row>
    <row r="128" spans="2:8" x14ac:dyDescent="0.25">
      <c r="B128" s="17" t="s">
        <v>158</v>
      </c>
      <c r="C128" s="21" t="s">
        <v>159</v>
      </c>
    </row>
    <row r="129" spans="2:3" x14ac:dyDescent="0.25">
      <c r="B129" s="17" t="s">
        <v>162</v>
      </c>
      <c r="C129" s="21" t="s">
        <v>161</v>
      </c>
    </row>
    <row r="130" spans="2:3" x14ac:dyDescent="0.25">
      <c r="B130" s="17" t="s">
        <v>163</v>
      </c>
      <c r="C130" s="21" t="s">
        <v>161</v>
      </c>
    </row>
    <row r="131" spans="2:3" x14ac:dyDescent="0.25">
      <c r="B131" s="17" t="s">
        <v>164</v>
      </c>
      <c r="C131" s="21" t="s">
        <v>165</v>
      </c>
    </row>
    <row r="132" spans="2:3" x14ac:dyDescent="0.25">
      <c r="B132" s="17" t="s">
        <v>1142</v>
      </c>
      <c r="C132" s="25"/>
    </row>
    <row r="133" spans="2:3" x14ac:dyDescent="0.25">
      <c r="B133" s="17" t="s">
        <v>1143</v>
      </c>
      <c r="C133" s="25"/>
    </row>
    <row r="134" spans="2:3" x14ac:dyDescent="0.25">
      <c r="B134" s="17" t="s">
        <v>1144</v>
      </c>
      <c r="C134" s="25"/>
    </row>
    <row r="135" spans="2:3" x14ac:dyDescent="0.25">
      <c r="B135" s="17" t="s">
        <v>1145</v>
      </c>
      <c r="C135" s="25"/>
    </row>
    <row r="136" spans="2:3" x14ac:dyDescent="0.25">
      <c r="B136" s="17" t="s">
        <v>1146</v>
      </c>
      <c r="C136" s="25"/>
    </row>
    <row r="137" spans="2:3" x14ac:dyDescent="0.25">
      <c r="B137" s="17" t="s">
        <v>1147</v>
      </c>
      <c r="C137" s="25"/>
    </row>
    <row r="138" spans="2:3" x14ac:dyDescent="0.25">
      <c r="B138" s="17" t="s">
        <v>1148</v>
      </c>
      <c r="C138" s="25"/>
    </row>
    <row r="139" spans="2:3" x14ac:dyDescent="0.25">
      <c r="B139" s="17" t="s">
        <v>1149</v>
      </c>
      <c r="C139" s="25"/>
    </row>
    <row r="140" spans="2:3" x14ac:dyDescent="0.25">
      <c r="B140" s="17" t="s">
        <v>1150</v>
      </c>
      <c r="C140" s="25"/>
    </row>
    <row r="141" spans="2:3" x14ac:dyDescent="0.25">
      <c r="B141" s="17" t="s">
        <v>1151</v>
      </c>
      <c r="C141" s="25"/>
    </row>
    <row r="142" spans="2:3" x14ac:dyDescent="0.25">
      <c r="B142" s="17" t="s">
        <v>1152</v>
      </c>
      <c r="C142" s="25"/>
    </row>
    <row r="143" spans="2:3" x14ac:dyDescent="0.25">
      <c r="B143" s="17" t="s">
        <v>1153</v>
      </c>
      <c r="C143" s="25"/>
    </row>
    <row r="144" spans="2:3" x14ac:dyDescent="0.25">
      <c r="B144" s="17" t="s">
        <v>1556</v>
      </c>
      <c r="C144" s="25"/>
    </row>
    <row r="145" spans="2:4" x14ac:dyDescent="0.25">
      <c r="B145" s="11" t="s">
        <v>3542</v>
      </c>
    </row>
    <row r="146" spans="2:4" x14ac:dyDescent="0.25">
      <c r="B146" s="11" t="s">
        <v>228</v>
      </c>
    </row>
    <row r="147" spans="2:4" x14ac:dyDescent="0.25">
      <c r="B147" s="17" t="s">
        <v>1546</v>
      </c>
    </row>
    <row r="149" spans="2:4" x14ac:dyDescent="0.25">
      <c r="B149" s="8" t="s">
        <v>229</v>
      </c>
      <c r="C149" s="9"/>
    </row>
    <row r="150" spans="2:4" ht="30" x14ac:dyDescent="0.25">
      <c r="B150" s="8" t="s">
        <v>230</v>
      </c>
      <c r="C150" s="10" t="s">
        <v>231</v>
      </c>
    </row>
    <row r="151" spans="2:4" x14ac:dyDescent="0.25">
      <c r="B151" s="3" t="s">
        <v>232</v>
      </c>
      <c r="C151" s="149">
        <v>0</v>
      </c>
    </row>
    <row r="152" spans="2:4" x14ac:dyDescent="0.25">
      <c r="B152" s="3" t="s">
        <v>233</v>
      </c>
      <c r="C152" s="149">
        <v>0</v>
      </c>
    </row>
    <row r="153" spans="2:4" x14ac:dyDescent="0.25">
      <c r="B153" s="3" t="s">
        <v>234</v>
      </c>
      <c r="C153" s="149">
        <v>2500</v>
      </c>
    </row>
    <row r="154" spans="2:4" x14ac:dyDescent="0.25">
      <c r="B154" s="3" t="s">
        <v>235</v>
      </c>
      <c r="C154" s="149">
        <v>0</v>
      </c>
    </row>
    <row r="155" spans="2:4" x14ac:dyDescent="0.25">
      <c r="B155" s="3" t="s">
        <v>236</v>
      </c>
      <c r="C155" s="149">
        <v>0</v>
      </c>
    </row>
    <row r="156" spans="2:4" x14ac:dyDescent="0.25">
      <c r="B156" s="3" t="s">
        <v>237</v>
      </c>
      <c r="C156" s="149">
        <v>0</v>
      </c>
    </row>
    <row r="157" spans="2:4" x14ac:dyDescent="0.25">
      <c r="B157" s="8" t="s">
        <v>238</v>
      </c>
      <c r="C157" s="143">
        <v>2500</v>
      </c>
    </row>
    <row r="159" spans="2:4" x14ac:dyDescent="0.25">
      <c r="B159" s="3" t="s">
        <v>171</v>
      </c>
      <c r="C159" s="4"/>
      <c r="D159" s="3"/>
    </row>
    <row r="160" spans="2:4" ht="30" x14ac:dyDescent="0.25">
      <c r="B160" s="6" t="s">
        <v>172</v>
      </c>
      <c r="C160" s="5" t="s">
        <v>173</v>
      </c>
      <c r="D160" s="6" t="s">
        <v>174</v>
      </c>
    </row>
    <row r="161" spans="2:8" x14ac:dyDescent="0.25">
      <c r="B161" s="3" t="s">
        <v>122</v>
      </c>
      <c r="C161" s="18">
        <v>64.235002366000003</v>
      </c>
      <c r="D161" s="18">
        <v>90.89</v>
      </c>
    </row>
    <row r="163" spans="2:8" s="46" customFormat="1" x14ac:dyDescent="0.25">
      <c r="B163" s="206" t="s">
        <v>1724</v>
      </c>
      <c r="C163" s="206"/>
      <c r="D163" s="206"/>
      <c r="E163" s="206"/>
      <c r="F163" s="206"/>
      <c r="G163" s="47"/>
      <c r="H163" s="47"/>
    </row>
    <row r="164" spans="2:8" s="46" customFormat="1" x14ac:dyDescent="0.25">
      <c r="B164" s="206"/>
      <c r="C164" s="206"/>
      <c r="D164" s="206"/>
      <c r="E164" s="206"/>
      <c r="F164" s="206"/>
      <c r="G164" s="47"/>
      <c r="H164" s="47"/>
    </row>
    <row r="165" spans="2:8" s="46" customFormat="1" x14ac:dyDescent="0.25">
      <c r="B165" s="206"/>
      <c r="C165" s="206"/>
      <c r="D165" s="206"/>
      <c r="E165" s="206"/>
      <c r="F165" s="206"/>
      <c r="G165" s="47"/>
      <c r="H165" s="47"/>
    </row>
    <row r="166" spans="2:8" s="46" customFormat="1" x14ac:dyDescent="0.25">
      <c r="B166" s="206"/>
      <c r="C166" s="206"/>
      <c r="D166" s="206"/>
      <c r="E166" s="206"/>
      <c r="F166" s="206"/>
      <c r="G166" s="47"/>
      <c r="H166" s="47"/>
    </row>
    <row r="167" spans="2:8" s="46" customFormat="1" x14ac:dyDescent="0.25">
      <c r="B167" s="206"/>
      <c r="C167" s="206"/>
      <c r="D167" s="206"/>
      <c r="E167" s="206"/>
      <c r="F167" s="206"/>
      <c r="G167" s="47"/>
      <c r="H167" s="47"/>
    </row>
    <row r="169" spans="2:8" x14ac:dyDescent="0.25">
      <c r="B169" s="8" t="s">
        <v>175</v>
      </c>
      <c r="C169" s="33">
        <v>45473</v>
      </c>
      <c r="D169" s="3"/>
      <c r="E169" s="26"/>
      <c r="F169" s="32"/>
    </row>
    <row r="170" spans="2:8" x14ac:dyDescent="0.25">
      <c r="B170" s="8" t="s">
        <v>176</v>
      </c>
      <c r="C170" s="9" t="s">
        <v>177</v>
      </c>
      <c r="D170" s="8" t="s">
        <v>178</v>
      </c>
      <c r="E170" s="27" t="s">
        <v>179</v>
      </c>
      <c r="F170" s="24" t="s">
        <v>180</v>
      </c>
      <c r="G170" s="23"/>
    </row>
    <row r="171" spans="2:8" x14ac:dyDescent="0.25">
      <c r="B171" s="30" t="s">
        <v>161</v>
      </c>
      <c r="C171" s="31" t="s">
        <v>161</v>
      </c>
      <c r="D171" s="30" t="s">
        <v>161</v>
      </c>
      <c r="E171" s="29" t="s">
        <v>161</v>
      </c>
      <c r="F171" s="28">
        <f>C157</f>
        <v>2500</v>
      </c>
    </row>
    <row r="174" spans="2:8" x14ac:dyDescent="0.25">
      <c r="B174" s="17" t="s">
        <v>181</v>
      </c>
    </row>
    <row r="175" spans="2:8" x14ac:dyDescent="0.25">
      <c r="B175" s="17"/>
    </row>
    <row r="176" spans="2:8" x14ac:dyDescent="0.25">
      <c r="B176" s="17" t="s">
        <v>182</v>
      </c>
    </row>
    <row r="177" spans="2:7" x14ac:dyDescent="0.25">
      <c r="B177" s="8" t="s">
        <v>183</v>
      </c>
      <c r="C177" s="9" t="s">
        <v>184</v>
      </c>
      <c r="D177" s="17"/>
    </row>
    <row r="178" spans="2:7" x14ac:dyDescent="0.25">
      <c r="B178" s="3" t="s">
        <v>161</v>
      </c>
      <c r="C178" s="4" t="s">
        <v>161</v>
      </c>
    </row>
    <row r="180" spans="2:7" x14ac:dyDescent="0.25">
      <c r="B180" s="8" t="s">
        <v>185</v>
      </c>
      <c r="C180" s="9" t="s">
        <v>184</v>
      </c>
    </row>
    <row r="181" spans="2:7" x14ac:dyDescent="0.25">
      <c r="B181" s="3" t="s">
        <v>161</v>
      </c>
      <c r="C181" s="4" t="s">
        <v>161</v>
      </c>
    </row>
    <row r="183" spans="2:7" x14ac:dyDescent="0.25">
      <c r="B183" s="8" t="s">
        <v>161</v>
      </c>
      <c r="C183" s="9" t="s">
        <v>161</v>
      </c>
    </row>
    <row r="184" spans="2:7" x14ac:dyDescent="0.25">
      <c r="B184" s="3" t="s">
        <v>161</v>
      </c>
      <c r="C184" s="4" t="s">
        <v>161</v>
      </c>
    </row>
    <row r="186" spans="2:7" x14ac:dyDescent="0.25">
      <c r="B186" s="27" t="s">
        <v>186</v>
      </c>
      <c r="C186" s="9" t="s">
        <v>187</v>
      </c>
    </row>
    <row r="187" spans="2:7" x14ac:dyDescent="0.25">
      <c r="B187" s="26" t="s">
        <v>161</v>
      </c>
      <c r="C187" s="4" t="s">
        <v>161</v>
      </c>
    </row>
    <row r="189" spans="2:7" x14ac:dyDescent="0.25">
      <c r="B189" s="8" t="s">
        <v>188</v>
      </c>
      <c r="C189" s="9" t="s">
        <v>161</v>
      </c>
    </row>
    <row r="191" spans="2:7" x14ac:dyDescent="0.25">
      <c r="B191" s="8" t="s">
        <v>189</v>
      </c>
      <c r="C191" s="33">
        <v>45473</v>
      </c>
      <c r="D191" s="3"/>
      <c r="E191" s="26"/>
      <c r="F191" s="32"/>
    </row>
    <row r="192" spans="2:7" x14ac:dyDescent="0.25">
      <c r="B192" s="8" t="s">
        <v>176</v>
      </c>
      <c r="C192" s="9" t="s">
        <v>177</v>
      </c>
      <c r="D192" s="8" t="s">
        <v>178</v>
      </c>
      <c r="E192" s="27" t="s">
        <v>179</v>
      </c>
      <c r="F192" s="24" t="s">
        <v>180</v>
      </c>
      <c r="G192" s="23"/>
    </row>
    <row r="193" spans="2:6" x14ac:dyDescent="0.25">
      <c r="B193" s="30" t="s">
        <v>161</v>
      </c>
      <c r="C193" s="31" t="s">
        <v>161</v>
      </c>
      <c r="D193" s="30" t="s">
        <v>161</v>
      </c>
      <c r="E193" s="29" t="s">
        <v>161</v>
      </c>
      <c r="F193" s="28" t="s">
        <v>161</v>
      </c>
    </row>
    <row r="194" spans="2:6" x14ac:dyDescent="0.25">
      <c r="B194" s="17" t="s">
        <v>181</v>
      </c>
    </row>
    <row r="195" spans="2:6" x14ac:dyDescent="0.25">
      <c r="B195" s="17"/>
    </row>
    <row r="196" spans="2:6" x14ac:dyDescent="0.25">
      <c r="B196" s="17" t="s">
        <v>182</v>
      </c>
    </row>
    <row r="197" spans="2:6" x14ac:dyDescent="0.25">
      <c r="B197" s="8" t="s">
        <v>183</v>
      </c>
      <c r="C197" s="9" t="s">
        <v>184</v>
      </c>
      <c r="D197" s="17"/>
    </row>
    <row r="198" spans="2:6" x14ac:dyDescent="0.25">
      <c r="B198" s="3" t="s">
        <v>161</v>
      </c>
      <c r="C198" s="4" t="s">
        <v>161</v>
      </c>
    </row>
    <row r="200" spans="2:6" x14ac:dyDescent="0.25">
      <c r="B200" s="8" t="s">
        <v>185</v>
      </c>
      <c r="C200" s="9" t="s">
        <v>184</v>
      </c>
    </row>
    <row r="201" spans="2:6" x14ac:dyDescent="0.25">
      <c r="B201" s="3" t="s">
        <v>161</v>
      </c>
      <c r="C201" s="4" t="s">
        <v>161</v>
      </c>
    </row>
    <row r="203" spans="2:6" x14ac:dyDescent="0.25">
      <c r="B203" s="8" t="s">
        <v>161</v>
      </c>
      <c r="C203" s="9" t="s">
        <v>161</v>
      </c>
    </row>
    <row r="204" spans="2:6" x14ac:dyDescent="0.25">
      <c r="B204" s="3" t="s">
        <v>161</v>
      </c>
      <c r="C204" s="4" t="s">
        <v>161</v>
      </c>
    </row>
    <row r="206" spans="2:6" x14ac:dyDescent="0.25">
      <c r="B206" s="27" t="s">
        <v>186</v>
      </c>
      <c r="C206" s="9" t="s">
        <v>187</v>
      </c>
    </row>
    <row r="207" spans="2:6" x14ac:dyDescent="0.25">
      <c r="B207" s="26" t="s">
        <v>161</v>
      </c>
      <c r="C207" s="4" t="s">
        <v>161</v>
      </c>
    </row>
    <row r="209" spans="2:80" x14ac:dyDescent="0.25">
      <c r="B209" s="8" t="s">
        <v>188</v>
      </c>
      <c r="C209" s="9" t="s">
        <v>161</v>
      </c>
    </row>
    <row r="212" spans="2:80" x14ac:dyDescent="0.25">
      <c r="B212" s="17" t="s">
        <v>190</v>
      </c>
    </row>
    <row r="214" spans="2:80" x14ac:dyDescent="0.25">
      <c r="B214" s="8" t="s">
        <v>176</v>
      </c>
      <c r="C214" s="9" t="s">
        <v>191</v>
      </c>
      <c r="D214" s="8" t="s">
        <v>192</v>
      </c>
      <c r="E214" s="8" t="s">
        <v>193</v>
      </c>
      <c r="F214" s="23"/>
    </row>
    <row r="215" spans="2:80" x14ac:dyDescent="0.25">
      <c r="B215" s="3" t="s">
        <v>161</v>
      </c>
      <c r="C215" s="4" t="s">
        <v>161</v>
      </c>
      <c r="D215" s="3" t="s">
        <v>161</v>
      </c>
      <c r="E215" s="3" t="s">
        <v>161</v>
      </c>
    </row>
    <row r="218" spans="2:80" x14ac:dyDescent="0.25">
      <c r="B218" s="17" t="s">
        <v>194</v>
      </c>
      <c r="C218" s="25" t="s">
        <v>161</v>
      </c>
      <c r="D218" s="17"/>
      <c r="E218" s="17"/>
      <c r="F218" s="23"/>
      <c r="G218" s="23"/>
      <c r="H218" s="23"/>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row>
    <row r="220" spans="2:80" x14ac:dyDescent="0.25">
      <c r="B220" s="17" t="s">
        <v>195</v>
      </c>
    </row>
    <row r="222" spans="2:80" x14ac:dyDescent="0.25">
      <c r="B222" s="8" t="s">
        <v>196</v>
      </c>
      <c r="C222" s="9" t="s">
        <v>184</v>
      </c>
      <c r="D222" s="17"/>
    </row>
    <row r="223" spans="2:80" x14ac:dyDescent="0.25">
      <c r="B223" s="3" t="s">
        <v>161</v>
      </c>
      <c r="C223" s="4" t="s">
        <v>161</v>
      </c>
    </row>
    <row r="226" spans="2:80" x14ac:dyDescent="0.25">
      <c r="B226" s="8" t="s">
        <v>197</v>
      </c>
      <c r="C226" s="9" t="s">
        <v>198</v>
      </c>
      <c r="D226" s="17"/>
    </row>
    <row r="227" spans="2:80" x14ac:dyDescent="0.25">
      <c r="B227" s="3" t="s">
        <v>161</v>
      </c>
      <c r="C227" s="4" t="s">
        <v>161</v>
      </c>
    </row>
    <row r="230" spans="2:80" x14ac:dyDescent="0.25">
      <c r="B230" s="17" t="s">
        <v>199</v>
      </c>
    </row>
    <row r="233" spans="2:80" x14ac:dyDescent="0.25">
      <c r="B233" s="17" t="s">
        <v>200</v>
      </c>
    </row>
    <row r="235" spans="2:80" x14ac:dyDescent="0.25">
      <c r="B235" s="8" t="s">
        <v>176</v>
      </c>
      <c r="C235" s="9" t="s">
        <v>201</v>
      </c>
      <c r="D235" s="8" t="s">
        <v>191</v>
      </c>
      <c r="E235" s="8" t="s">
        <v>192</v>
      </c>
      <c r="F235" s="24" t="s">
        <v>193</v>
      </c>
      <c r="G235" s="23"/>
    </row>
    <row r="236" spans="2:80" x14ac:dyDescent="0.25">
      <c r="B236" s="3" t="s">
        <v>161</v>
      </c>
      <c r="C236" s="4" t="s">
        <v>161</v>
      </c>
      <c r="D236" s="3" t="s">
        <v>161</v>
      </c>
      <c r="E236" s="3" t="s">
        <v>161</v>
      </c>
      <c r="F236" s="22" t="s">
        <v>161</v>
      </c>
    </row>
    <row r="239" spans="2:80" x14ac:dyDescent="0.25">
      <c r="B239" s="17" t="s">
        <v>194</v>
      </c>
      <c r="C239" s="25" t="s">
        <v>161</v>
      </c>
      <c r="D239" s="17"/>
      <c r="E239" s="17"/>
      <c r="F239" s="23"/>
      <c r="G239" s="23"/>
      <c r="H239" s="23"/>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c r="BF239" s="17"/>
      <c r="BG239" s="17"/>
      <c r="BH239" s="17"/>
      <c r="BI239" s="17"/>
      <c r="BJ239" s="17"/>
      <c r="BK239" s="17"/>
      <c r="BL239" s="17"/>
      <c r="BM239" s="17"/>
      <c r="BN239" s="17"/>
      <c r="BO239" s="17"/>
      <c r="BP239" s="17"/>
      <c r="BQ239" s="17"/>
      <c r="BR239" s="17"/>
      <c r="BS239" s="17"/>
      <c r="BT239" s="17"/>
      <c r="BU239" s="17"/>
      <c r="BV239" s="17"/>
      <c r="BW239" s="17"/>
      <c r="BX239" s="17"/>
      <c r="BY239" s="17"/>
      <c r="BZ239" s="17"/>
      <c r="CA239" s="17"/>
      <c r="CB239" s="17"/>
    </row>
    <row r="241" spans="2:7" x14ac:dyDescent="0.25">
      <c r="B241" s="17" t="s">
        <v>195</v>
      </c>
    </row>
    <row r="243" spans="2:7" x14ac:dyDescent="0.25">
      <c r="B243" s="8" t="s">
        <v>196</v>
      </c>
      <c r="C243" s="9" t="s">
        <v>184</v>
      </c>
      <c r="D243" s="17"/>
    </row>
    <row r="244" spans="2:7" x14ac:dyDescent="0.25">
      <c r="B244" s="3" t="s">
        <v>161</v>
      </c>
      <c r="C244" s="4" t="s">
        <v>161</v>
      </c>
    </row>
    <row r="247" spans="2:7" x14ac:dyDescent="0.25">
      <c r="B247" s="8" t="s">
        <v>197</v>
      </c>
      <c r="C247" s="9" t="s">
        <v>198</v>
      </c>
      <c r="D247" s="17"/>
    </row>
    <row r="248" spans="2:7" x14ac:dyDescent="0.25">
      <c r="B248" s="3" t="s">
        <v>161</v>
      </c>
      <c r="C248" s="4" t="s">
        <v>161</v>
      </c>
    </row>
    <row r="251" spans="2:7" x14ac:dyDescent="0.25">
      <c r="B251" s="17" t="s">
        <v>199</v>
      </c>
    </row>
    <row r="254" spans="2:7" x14ac:dyDescent="0.25">
      <c r="B254" s="17" t="s">
        <v>202</v>
      </c>
    </row>
    <row r="255" spans="2:7" x14ac:dyDescent="0.25">
      <c r="B255" s="8" t="s">
        <v>176</v>
      </c>
      <c r="C255" s="9" t="s">
        <v>203</v>
      </c>
      <c r="D255" s="8" t="s">
        <v>204</v>
      </c>
      <c r="E255" s="8" t="s">
        <v>205</v>
      </c>
      <c r="F255" s="24" t="s">
        <v>206</v>
      </c>
      <c r="G255" s="23"/>
    </row>
    <row r="256" spans="2:7" x14ac:dyDescent="0.25">
      <c r="B256" s="3" t="s">
        <v>161</v>
      </c>
      <c r="C256" s="4" t="s">
        <v>161</v>
      </c>
      <c r="D256" s="3" t="s">
        <v>161</v>
      </c>
      <c r="E256" s="3" t="s">
        <v>161</v>
      </c>
      <c r="F256" s="22" t="s">
        <v>161</v>
      </c>
    </row>
    <row r="257" spans="2:2" x14ac:dyDescent="0.25">
      <c r="B257" s="11" t="s">
        <v>207</v>
      </c>
    </row>
  </sheetData>
  <mergeCells count="4">
    <mergeCell ref="B1:E1"/>
    <mergeCell ref="C3:C7"/>
    <mergeCell ref="D3:D7"/>
    <mergeCell ref="B163:F167"/>
  </mergeCells>
  <hyperlinks>
    <hyperlink ref="A1" location="Index!A1" display="Index" xr:uid="{9D2C7994-64CB-4B1C-9173-70BDDB2CE12C}"/>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84F7F-D9F6-4718-AA42-D9FE8AD71327}">
  <sheetPr codeName="Sheet29"/>
  <dimension ref="A1:CB171"/>
  <sheetViews>
    <sheetView topLeftCell="A43" workbookViewId="0">
      <selection sqref="A1:XFD1048576"/>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ustomWidth="1"/>
    <col min="9" max="16384" width="9.140625" style="11"/>
  </cols>
  <sheetData>
    <row r="1" spans="1:9" x14ac:dyDescent="0.25">
      <c r="A1" s="45" t="s">
        <v>0</v>
      </c>
      <c r="B1" s="197" t="s">
        <v>55</v>
      </c>
      <c r="C1" s="197"/>
      <c r="D1" s="197"/>
      <c r="E1" s="197"/>
    </row>
    <row r="3" spans="1:9" ht="15" customHeight="1" x14ac:dyDescent="0.25">
      <c r="B3" s="1" t="s">
        <v>1170</v>
      </c>
      <c r="C3" s="198"/>
      <c r="D3" s="199"/>
    </row>
    <row r="4" spans="1:9" ht="30" customHeight="1" x14ac:dyDescent="0.25">
      <c r="B4" s="2" t="s">
        <v>1171</v>
      </c>
      <c r="C4" s="198"/>
      <c r="D4" s="199"/>
    </row>
    <row r="5" spans="1:9" ht="15" customHeight="1" x14ac:dyDescent="0.25">
      <c r="B5" s="7" t="s">
        <v>127</v>
      </c>
      <c r="C5" s="198"/>
      <c r="D5" s="199"/>
    </row>
    <row r="6" spans="1:9" ht="15" customHeight="1" x14ac:dyDescent="0.25">
      <c r="B6" s="2" t="s">
        <v>340</v>
      </c>
      <c r="C6" s="198"/>
      <c r="D6" s="199"/>
    </row>
    <row r="7" spans="1:9" ht="30" customHeight="1" x14ac:dyDescent="0.25">
      <c r="B7" s="2" t="s">
        <v>1172</v>
      </c>
      <c r="C7" s="198"/>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2736</v>
      </c>
      <c r="C15" s="21" t="s">
        <v>139</v>
      </c>
      <c r="D15" s="11" t="s">
        <v>140</v>
      </c>
      <c r="E15" s="11" t="s">
        <v>432</v>
      </c>
      <c r="F15" s="13">
        <v>1180500</v>
      </c>
      <c r="G15" s="13">
        <v>16885.28</v>
      </c>
      <c r="H15" s="13">
        <v>9.3000000000000007</v>
      </c>
    </row>
    <row r="16" spans="1:9" x14ac:dyDescent="0.25">
      <c r="B16" s="11" t="s">
        <v>2153</v>
      </c>
      <c r="C16" s="21" t="s">
        <v>139</v>
      </c>
      <c r="D16" s="11" t="s">
        <v>245</v>
      </c>
      <c r="E16" s="11" t="s">
        <v>246</v>
      </c>
      <c r="F16" s="13">
        <v>827000</v>
      </c>
      <c r="G16" s="13">
        <v>13925.03</v>
      </c>
      <c r="H16" s="13">
        <v>7.67</v>
      </c>
    </row>
    <row r="17" spans="2:8" x14ac:dyDescent="0.25">
      <c r="B17" s="11" t="s">
        <v>2149</v>
      </c>
      <c r="C17" s="21" t="s">
        <v>139</v>
      </c>
      <c r="D17" s="11" t="s">
        <v>288</v>
      </c>
      <c r="E17" s="11" t="s">
        <v>324</v>
      </c>
      <c r="F17" s="13">
        <v>4402043</v>
      </c>
      <c r="G17" s="13">
        <v>8828.74</v>
      </c>
      <c r="H17" s="13">
        <v>4.8600000000000003</v>
      </c>
    </row>
    <row r="18" spans="2:8" x14ac:dyDescent="0.25">
      <c r="B18" s="11" t="s">
        <v>2152</v>
      </c>
      <c r="C18" s="21" t="s">
        <v>139</v>
      </c>
      <c r="D18" s="11" t="s">
        <v>248</v>
      </c>
      <c r="E18" s="11" t="s">
        <v>249</v>
      </c>
      <c r="F18" s="13">
        <v>277974</v>
      </c>
      <c r="G18" s="13">
        <v>8702.81</v>
      </c>
      <c r="H18" s="13">
        <v>4.79</v>
      </c>
    </row>
    <row r="19" spans="2:8" x14ac:dyDescent="0.25">
      <c r="B19" s="11" t="s">
        <v>2649</v>
      </c>
      <c r="C19" s="21" t="s">
        <v>139</v>
      </c>
      <c r="D19" s="11" t="s">
        <v>245</v>
      </c>
      <c r="E19" s="11" t="s">
        <v>250</v>
      </c>
      <c r="F19" s="13">
        <v>680200</v>
      </c>
      <c r="G19" s="13">
        <v>8606.23</v>
      </c>
      <c r="H19" s="13">
        <v>4.74</v>
      </c>
    </row>
    <row r="20" spans="2:8" x14ac:dyDescent="0.25">
      <c r="B20" s="11" t="s">
        <v>2811</v>
      </c>
      <c r="C20" s="21" t="s">
        <v>139</v>
      </c>
      <c r="D20" s="11" t="s">
        <v>308</v>
      </c>
      <c r="E20" s="11" t="s">
        <v>631</v>
      </c>
      <c r="F20" s="13">
        <v>864409</v>
      </c>
      <c r="G20" s="13">
        <v>7666.44</v>
      </c>
      <c r="H20" s="13">
        <v>4.22</v>
      </c>
    </row>
    <row r="21" spans="2:8" x14ac:dyDescent="0.25">
      <c r="B21" s="11" t="s">
        <v>2148</v>
      </c>
      <c r="C21" s="21" t="s">
        <v>139</v>
      </c>
      <c r="D21" s="11" t="s">
        <v>245</v>
      </c>
      <c r="E21" s="11" t="s">
        <v>247</v>
      </c>
      <c r="F21" s="13">
        <v>557680</v>
      </c>
      <c r="G21" s="13">
        <v>6689.93</v>
      </c>
      <c r="H21" s="13">
        <v>3.68</v>
      </c>
    </row>
    <row r="22" spans="2:8" x14ac:dyDescent="0.25">
      <c r="B22" s="11" t="s">
        <v>2911</v>
      </c>
      <c r="C22" s="21" t="s">
        <v>139</v>
      </c>
      <c r="D22" s="11" t="s">
        <v>267</v>
      </c>
      <c r="E22" s="11" t="s">
        <v>811</v>
      </c>
      <c r="F22" s="13">
        <v>3300000</v>
      </c>
      <c r="G22" s="13">
        <v>6280.23</v>
      </c>
      <c r="H22" s="13">
        <v>3.46</v>
      </c>
    </row>
    <row r="23" spans="2:8" x14ac:dyDescent="0.25">
      <c r="B23" s="11" t="s">
        <v>2794</v>
      </c>
      <c r="C23" s="21" t="s">
        <v>139</v>
      </c>
      <c r="D23" s="11" t="s">
        <v>444</v>
      </c>
      <c r="E23" s="11" t="s">
        <v>610</v>
      </c>
      <c r="F23" s="13">
        <v>2550000</v>
      </c>
      <c r="G23" s="13">
        <v>6168.2</v>
      </c>
      <c r="H23" s="13">
        <v>3.4</v>
      </c>
    </row>
    <row r="24" spans="2:8" x14ac:dyDescent="0.25">
      <c r="B24" s="11" t="s">
        <v>2838</v>
      </c>
      <c r="C24" s="21" t="s">
        <v>139</v>
      </c>
      <c r="D24" s="11" t="s">
        <v>271</v>
      </c>
      <c r="E24" s="11" t="s">
        <v>664</v>
      </c>
      <c r="F24" s="13">
        <v>105617</v>
      </c>
      <c r="G24" s="13">
        <v>5271.71</v>
      </c>
      <c r="H24" s="13">
        <v>2.9</v>
      </c>
    </row>
    <row r="25" spans="2:8" x14ac:dyDescent="0.25">
      <c r="B25" s="11" t="s">
        <v>2651</v>
      </c>
      <c r="C25" s="21" t="s">
        <v>139</v>
      </c>
      <c r="D25" s="11" t="s">
        <v>256</v>
      </c>
      <c r="E25" s="11" t="s">
        <v>257</v>
      </c>
      <c r="F25" s="13">
        <v>143941</v>
      </c>
      <c r="G25" s="13">
        <v>5107.67</v>
      </c>
      <c r="H25" s="13">
        <v>2.81</v>
      </c>
    </row>
    <row r="26" spans="2:8" x14ac:dyDescent="0.25">
      <c r="B26" s="11" t="s">
        <v>2728</v>
      </c>
      <c r="C26" s="21" t="s">
        <v>139</v>
      </c>
      <c r="D26" s="11" t="s">
        <v>325</v>
      </c>
      <c r="E26" s="11" t="s">
        <v>420</v>
      </c>
      <c r="F26" s="13">
        <v>1315000</v>
      </c>
      <c r="G26" s="13">
        <v>4975.3</v>
      </c>
      <c r="H26" s="13">
        <v>2.74</v>
      </c>
    </row>
    <row r="27" spans="2:8" x14ac:dyDescent="0.25">
      <c r="B27" s="11" t="s">
        <v>2138</v>
      </c>
      <c r="C27" s="21" t="s">
        <v>139</v>
      </c>
      <c r="D27" s="11" t="s">
        <v>260</v>
      </c>
      <c r="E27" s="11" t="s">
        <v>292</v>
      </c>
      <c r="F27" s="13">
        <v>189746</v>
      </c>
      <c r="G27" s="13">
        <v>4969.54</v>
      </c>
      <c r="H27" s="13">
        <v>2.74</v>
      </c>
    </row>
    <row r="28" spans="2:8" x14ac:dyDescent="0.25">
      <c r="B28" s="11" t="s">
        <v>2735</v>
      </c>
      <c r="C28" s="21" t="s">
        <v>139</v>
      </c>
      <c r="D28" s="11" t="s">
        <v>245</v>
      </c>
      <c r="E28" s="11" t="s">
        <v>429</v>
      </c>
      <c r="F28" s="13">
        <v>336000</v>
      </c>
      <c r="G28" s="13">
        <v>4920.72</v>
      </c>
      <c r="H28" s="13">
        <v>2.71</v>
      </c>
    </row>
    <row r="29" spans="2:8" x14ac:dyDescent="0.25">
      <c r="B29" s="11" t="s">
        <v>2681</v>
      </c>
      <c r="C29" s="21" t="s">
        <v>139</v>
      </c>
      <c r="D29" s="11" t="s">
        <v>256</v>
      </c>
      <c r="E29" s="11" t="s">
        <v>319</v>
      </c>
      <c r="F29" s="13">
        <v>1003000</v>
      </c>
      <c r="G29" s="13">
        <v>4828.9399999999996</v>
      </c>
      <c r="H29" s="13">
        <v>2.66</v>
      </c>
    </row>
    <row r="30" spans="2:8" x14ac:dyDescent="0.25">
      <c r="B30" s="11" t="s">
        <v>2780</v>
      </c>
      <c r="C30" s="21" t="s">
        <v>139</v>
      </c>
      <c r="D30" s="11" t="s">
        <v>332</v>
      </c>
      <c r="E30" s="11" t="s">
        <v>584</v>
      </c>
      <c r="F30" s="13">
        <v>144162</v>
      </c>
      <c r="G30" s="13">
        <v>4624.57</v>
      </c>
      <c r="H30" s="13">
        <v>2.5499999999999998</v>
      </c>
    </row>
    <row r="31" spans="2:8" x14ac:dyDescent="0.25">
      <c r="B31" s="11" t="s">
        <v>415</v>
      </c>
      <c r="C31" s="21" t="s">
        <v>139</v>
      </c>
      <c r="D31" s="11" t="s">
        <v>245</v>
      </c>
      <c r="E31" s="11" t="s">
        <v>416</v>
      </c>
      <c r="F31" s="13">
        <v>538700</v>
      </c>
      <c r="G31" s="13">
        <v>4573.29</v>
      </c>
      <c r="H31" s="13">
        <v>2.52</v>
      </c>
    </row>
    <row r="32" spans="2:8" x14ac:dyDescent="0.25">
      <c r="B32" s="11" t="s">
        <v>2921</v>
      </c>
      <c r="C32" s="21" t="s">
        <v>139</v>
      </c>
      <c r="D32" s="11" t="s">
        <v>290</v>
      </c>
      <c r="E32" s="11" t="s">
        <v>849</v>
      </c>
      <c r="F32" s="13">
        <v>318050</v>
      </c>
      <c r="G32" s="13">
        <v>4539.6899999999996</v>
      </c>
      <c r="H32" s="13">
        <v>2.5</v>
      </c>
    </row>
    <row r="33" spans="2:8" x14ac:dyDescent="0.25">
      <c r="B33" s="11" t="s">
        <v>2916</v>
      </c>
      <c r="C33" s="21" t="s">
        <v>139</v>
      </c>
      <c r="D33" s="11" t="s">
        <v>267</v>
      </c>
      <c r="E33" s="11" t="s">
        <v>841</v>
      </c>
      <c r="F33" s="13">
        <v>81246</v>
      </c>
      <c r="G33" s="13">
        <v>4502.29</v>
      </c>
      <c r="H33" s="13">
        <v>2.48</v>
      </c>
    </row>
    <row r="34" spans="2:8" x14ac:dyDescent="0.25">
      <c r="B34" s="11" t="s">
        <v>2732</v>
      </c>
      <c r="C34" s="21" t="s">
        <v>139</v>
      </c>
      <c r="D34" s="11" t="s">
        <v>325</v>
      </c>
      <c r="E34" s="11" t="s">
        <v>425</v>
      </c>
      <c r="F34" s="13">
        <v>1356666</v>
      </c>
      <c r="G34" s="13">
        <v>4489.8900000000003</v>
      </c>
      <c r="H34" s="13">
        <v>2.4700000000000002</v>
      </c>
    </row>
    <row r="35" spans="2:8" x14ac:dyDescent="0.25">
      <c r="B35" s="11" t="s">
        <v>2123</v>
      </c>
      <c r="C35" s="21" t="s">
        <v>139</v>
      </c>
      <c r="D35" s="11" t="s">
        <v>474</v>
      </c>
      <c r="E35" s="11" t="s">
        <v>475</v>
      </c>
      <c r="F35" s="13">
        <v>232611</v>
      </c>
      <c r="G35" s="13">
        <v>4273.0600000000004</v>
      </c>
      <c r="H35" s="13">
        <v>2.35</v>
      </c>
    </row>
    <row r="36" spans="2:8" x14ac:dyDescent="0.25">
      <c r="B36" s="11" t="s">
        <v>2906</v>
      </c>
      <c r="C36" s="21" t="s">
        <v>139</v>
      </c>
      <c r="D36" s="11" t="s">
        <v>276</v>
      </c>
      <c r="E36" s="11" t="s">
        <v>801</v>
      </c>
      <c r="F36" s="13">
        <v>872500</v>
      </c>
      <c r="G36" s="13">
        <v>4232.5</v>
      </c>
      <c r="H36" s="13">
        <v>2.33</v>
      </c>
    </row>
    <row r="37" spans="2:8" x14ac:dyDescent="0.25">
      <c r="B37" s="11" t="s">
        <v>2709</v>
      </c>
      <c r="C37" s="21" t="s">
        <v>139</v>
      </c>
      <c r="D37" s="11" t="s">
        <v>288</v>
      </c>
      <c r="E37" s="11" t="s">
        <v>375</v>
      </c>
      <c r="F37" s="13">
        <v>560919</v>
      </c>
      <c r="G37" s="13">
        <v>4230.7299999999996</v>
      </c>
      <c r="H37" s="13">
        <v>2.33</v>
      </c>
    </row>
    <row r="38" spans="2:8" x14ac:dyDescent="0.25">
      <c r="B38" s="11" t="s">
        <v>3034</v>
      </c>
      <c r="C38" s="21" t="s">
        <v>139</v>
      </c>
      <c r="D38" s="11" t="s">
        <v>344</v>
      </c>
      <c r="E38" s="11" t="s">
        <v>1173</v>
      </c>
      <c r="F38" s="13">
        <v>1972408</v>
      </c>
      <c r="G38" s="13">
        <v>4141.2700000000004</v>
      </c>
      <c r="H38" s="13">
        <v>2.2799999999999998</v>
      </c>
    </row>
    <row r="39" spans="2:8" x14ac:dyDescent="0.25">
      <c r="B39" s="11" t="s">
        <v>2654</v>
      </c>
      <c r="C39" s="21" t="s">
        <v>139</v>
      </c>
      <c r="D39" s="11" t="s">
        <v>260</v>
      </c>
      <c r="E39" s="11" t="s">
        <v>261</v>
      </c>
      <c r="F39" s="13">
        <v>35168</v>
      </c>
      <c r="G39" s="13">
        <v>4103.37</v>
      </c>
      <c r="H39" s="13">
        <v>2.2599999999999998</v>
      </c>
    </row>
    <row r="40" spans="2:8" x14ac:dyDescent="0.25">
      <c r="B40" s="11" t="s">
        <v>2682</v>
      </c>
      <c r="C40" s="21" t="s">
        <v>139</v>
      </c>
      <c r="D40" s="11" t="s">
        <v>320</v>
      </c>
      <c r="E40" s="11" t="s">
        <v>321</v>
      </c>
      <c r="F40" s="13">
        <v>700000</v>
      </c>
      <c r="G40" s="13">
        <v>3942.75</v>
      </c>
      <c r="H40" s="13">
        <v>2.17</v>
      </c>
    </row>
    <row r="41" spans="2:8" x14ac:dyDescent="0.25">
      <c r="B41" s="11" t="s">
        <v>2878</v>
      </c>
      <c r="C41" s="21" t="s">
        <v>139</v>
      </c>
      <c r="D41" s="11" t="s">
        <v>308</v>
      </c>
      <c r="E41" s="11" t="s">
        <v>735</v>
      </c>
      <c r="F41" s="13">
        <v>73050</v>
      </c>
      <c r="G41" s="13">
        <v>3908.91</v>
      </c>
      <c r="H41" s="13">
        <v>2.15</v>
      </c>
    </row>
    <row r="42" spans="2:8" x14ac:dyDescent="0.25">
      <c r="B42" s="11" t="s">
        <v>2777</v>
      </c>
      <c r="C42" s="21" t="s">
        <v>139</v>
      </c>
      <c r="D42" s="11" t="s">
        <v>285</v>
      </c>
      <c r="E42" s="11" t="s">
        <v>581</v>
      </c>
      <c r="F42" s="13">
        <v>260000</v>
      </c>
      <c r="G42" s="13">
        <v>3879.07</v>
      </c>
      <c r="H42" s="13">
        <v>2.14</v>
      </c>
    </row>
    <row r="43" spans="2:8" x14ac:dyDescent="0.25">
      <c r="B43" s="11" t="s">
        <v>2830</v>
      </c>
      <c r="C43" s="21" t="s">
        <v>139</v>
      </c>
      <c r="D43" s="11" t="s">
        <v>271</v>
      </c>
      <c r="E43" s="11" t="s">
        <v>656</v>
      </c>
      <c r="F43" s="13">
        <v>199667</v>
      </c>
      <c r="G43" s="13">
        <v>3237.3</v>
      </c>
      <c r="H43" s="13">
        <v>1.78</v>
      </c>
    </row>
    <row r="44" spans="2:8" x14ac:dyDescent="0.25">
      <c r="B44" s="11" t="s">
        <v>2706</v>
      </c>
      <c r="C44" s="21" t="s">
        <v>139</v>
      </c>
      <c r="D44" s="11" t="s">
        <v>278</v>
      </c>
      <c r="E44" s="11" t="s">
        <v>370</v>
      </c>
      <c r="F44" s="13">
        <v>758709</v>
      </c>
      <c r="G44" s="13">
        <v>2883.09</v>
      </c>
      <c r="H44" s="13">
        <v>1.59</v>
      </c>
    </row>
    <row r="45" spans="2:8" x14ac:dyDescent="0.25">
      <c r="B45" s="17" t="s">
        <v>151</v>
      </c>
      <c r="C45" s="25"/>
      <c r="D45" s="17"/>
      <c r="E45" s="17"/>
      <c r="F45" s="23"/>
      <c r="G45" s="23">
        <f>SUM(G12:G44)</f>
        <v>175388.55</v>
      </c>
      <c r="H45" s="23">
        <f>SUM(H12:H44)</f>
        <v>96.580000000000013</v>
      </c>
    </row>
    <row r="46" spans="2:8" x14ac:dyDescent="0.25">
      <c r="B46" s="17" t="s">
        <v>152</v>
      </c>
      <c r="C46" s="25"/>
      <c r="D46" s="17"/>
      <c r="E46" s="17"/>
      <c r="F46" s="23"/>
      <c r="G46" s="23">
        <v>371.06</v>
      </c>
      <c r="H46" s="23">
        <v>0.2</v>
      </c>
    </row>
    <row r="47" spans="2:8" x14ac:dyDescent="0.25">
      <c r="B47" s="17" t="s">
        <v>153</v>
      </c>
      <c r="C47" s="25"/>
      <c r="D47" s="17"/>
      <c r="E47" s="17"/>
      <c r="F47" s="23"/>
      <c r="G47" s="23">
        <v>175759.61</v>
      </c>
      <c r="H47" s="23">
        <v>96.78</v>
      </c>
    </row>
    <row r="48" spans="2:8" x14ac:dyDescent="0.25">
      <c r="B48" s="17" t="s">
        <v>226</v>
      </c>
      <c r="C48" s="25"/>
      <c r="D48" s="17"/>
      <c r="E48" s="17"/>
      <c r="F48" s="23"/>
      <c r="G48" s="23">
        <v>5833.5844345000196</v>
      </c>
      <c r="H48" s="23">
        <v>3.2199999999999989</v>
      </c>
    </row>
    <row r="49" spans="2:8" x14ac:dyDescent="0.25">
      <c r="B49" s="17" t="s">
        <v>155</v>
      </c>
      <c r="C49" s="25"/>
      <c r="D49" s="17"/>
      <c r="E49" s="17"/>
      <c r="F49" s="23"/>
      <c r="G49" s="23">
        <v>181593.19443450001</v>
      </c>
      <c r="H49" s="23">
        <v>100</v>
      </c>
    </row>
    <row r="50" spans="2:8" x14ac:dyDescent="0.25">
      <c r="B50" s="11" t="s">
        <v>156</v>
      </c>
    </row>
    <row r="51" spans="2:8" x14ac:dyDescent="0.25">
      <c r="B51" s="17" t="s">
        <v>157</v>
      </c>
    </row>
    <row r="52" spans="2:8" x14ac:dyDescent="0.25">
      <c r="B52" s="17" t="s">
        <v>158</v>
      </c>
      <c r="C52" s="21" t="s">
        <v>159</v>
      </c>
    </row>
    <row r="53" spans="2:8" x14ac:dyDescent="0.25">
      <c r="B53" s="17" t="s">
        <v>162</v>
      </c>
      <c r="C53" s="21" t="s">
        <v>161</v>
      </c>
    </row>
    <row r="54" spans="2:8" x14ac:dyDescent="0.25">
      <c r="B54" s="17" t="s">
        <v>163</v>
      </c>
      <c r="C54" s="21" t="s">
        <v>161</v>
      </c>
    </row>
    <row r="55" spans="2:8" x14ac:dyDescent="0.25">
      <c r="B55" s="17" t="s">
        <v>164</v>
      </c>
      <c r="C55" s="21" t="s">
        <v>165</v>
      </c>
    </row>
    <row r="56" spans="2:8" x14ac:dyDescent="0.25">
      <c r="B56" s="17" t="s">
        <v>1174</v>
      </c>
      <c r="C56" s="25"/>
    </row>
    <row r="57" spans="2:8" x14ac:dyDescent="0.25">
      <c r="B57" s="17" t="s">
        <v>1175</v>
      </c>
      <c r="C57" s="25"/>
    </row>
    <row r="58" spans="2:8" x14ac:dyDescent="0.25">
      <c r="B58" s="17" t="s">
        <v>1176</v>
      </c>
      <c r="C58" s="25"/>
    </row>
    <row r="59" spans="2:8" x14ac:dyDescent="0.25">
      <c r="B59" s="17" t="s">
        <v>1177</v>
      </c>
      <c r="C59" s="25"/>
    </row>
    <row r="60" spans="2:8" x14ac:dyDescent="0.25">
      <c r="B60" s="17" t="s">
        <v>1178</v>
      </c>
      <c r="C60" s="25"/>
    </row>
    <row r="61" spans="2:8" x14ac:dyDescent="0.25">
      <c r="B61" s="17" t="s">
        <v>1179</v>
      </c>
      <c r="C61" s="25"/>
    </row>
    <row r="62" spans="2:8" x14ac:dyDescent="0.25">
      <c r="B62" s="17" t="s">
        <v>1180</v>
      </c>
      <c r="C62" s="25"/>
    </row>
    <row r="63" spans="2:8" x14ac:dyDescent="0.25">
      <c r="B63" s="17" t="s">
        <v>1181</v>
      </c>
      <c r="C63" s="25"/>
    </row>
    <row r="64" spans="2:8" x14ac:dyDescent="0.25">
      <c r="B64" s="17" t="s">
        <v>1557</v>
      </c>
      <c r="C64" s="25"/>
    </row>
    <row r="65" spans="2:4" x14ac:dyDescent="0.25">
      <c r="B65" s="11" t="s">
        <v>170</v>
      </c>
    </row>
    <row r="66" spans="2:4" x14ac:dyDescent="0.25">
      <c r="B66" s="11" t="s">
        <v>228</v>
      </c>
    </row>
    <row r="69" spans="2:4" x14ac:dyDescent="0.25">
      <c r="B69" s="8" t="s">
        <v>229</v>
      </c>
      <c r="C69" s="9"/>
    </row>
    <row r="70" spans="2:4" ht="30" x14ac:dyDescent="0.25">
      <c r="B70" s="8" t="s">
        <v>230</v>
      </c>
      <c r="C70" s="10" t="s">
        <v>231</v>
      </c>
    </row>
    <row r="71" spans="2:4" x14ac:dyDescent="0.25">
      <c r="B71" s="3" t="s">
        <v>232</v>
      </c>
      <c r="C71" s="4"/>
    </row>
    <row r="72" spans="2:4" x14ac:dyDescent="0.25">
      <c r="B72" s="3" t="s">
        <v>233</v>
      </c>
      <c r="C72" s="4"/>
    </row>
    <row r="73" spans="2:4" x14ac:dyDescent="0.25">
      <c r="B73" s="3" t="s">
        <v>234</v>
      </c>
      <c r="C73" s="4"/>
    </row>
    <row r="74" spans="2:4" x14ac:dyDescent="0.25">
      <c r="B74" s="3" t="s">
        <v>235</v>
      </c>
      <c r="C74" s="4"/>
    </row>
    <row r="75" spans="2:4" x14ac:dyDescent="0.25">
      <c r="B75" s="3" t="s">
        <v>236</v>
      </c>
      <c r="C75" s="4"/>
    </row>
    <row r="76" spans="2:4" x14ac:dyDescent="0.25">
      <c r="B76" s="3" t="s">
        <v>237</v>
      </c>
      <c r="C76" s="4"/>
    </row>
    <row r="77" spans="2:4" x14ac:dyDescent="0.25">
      <c r="B77" s="8" t="s">
        <v>238</v>
      </c>
      <c r="C77" s="9"/>
    </row>
    <row r="79" spans="2:4" x14ac:dyDescent="0.25">
      <c r="B79" s="3" t="s">
        <v>171</v>
      </c>
      <c r="C79" s="4"/>
      <c r="D79" s="3"/>
    </row>
    <row r="80" spans="2:4" ht="30" x14ac:dyDescent="0.25">
      <c r="B80" s="6" t="s">
        <v>172</v>
      </c>
      <c r="C80" s="5" t="s">
        <v>173</v>
      </c>
      <c r="D80" s="6" t="s">
        <v>174</v>
      </c>
    </row>
    <row r="81" spans="2:7" x14ac:dyDescent="0.25">
      <c r="B81" s="3" t="s">
        <v>161</v>
      </c>
      <c r="C81" s="4" t="s">
        <v>161</v>
      </c>
      <c r="D81" s="3" t="s">
        <v>161</v>
      </c>
    </row>
    <row r="83" spans="2:7" x14ac:dyDescent="0.25">
      <c r="B83" s="8" t="s">
        <v>175</v>
      </c>
      <c r="C83" s="33">
        <v>45473</v>
      </c>
      <c r="D83" s="3"/>
      <c r="E83" s="26"/>
      <c r="F83" s="32"/>
    </row>
    <row r="84" spans="2:7" x14ac:dyDescent="0.25">
      <c r="B84" s="8" t="s">
        <v>176</v>
      </c>
      <c r="C84" s="9" t="s">
        <v>177</v>
      </c>
      <c r="D84" s="8" t="s">
        <v>178</v>
      </c>
      <c r="E84" s="27" t="s">
        <v>179</v>
      </c>
      <c r="F84" s="24" t="s">
        <v>180</v>
      </c>
      <c r="G84" s="23"/>
    </row>
    <row r="85" spans="2:7" x14ac:dyDescent="0.25">
      <c r="B85" s="30" t="s">
        <v>161</v>
      </c>
      <c r="C85" s="31" t="s">
        <v>161</v>
      </c>
      <c r="D85" s="30" t="s">
        <v>161</v>
      </c>
      <c r="E85" s="29" t="s">
        <v>161</v>
      </c>
      <c r="F85" s="28" t="s">
        <v>161</v>
      </c>
    </row>
    <row r="88" spans="2:7" x14ac:dyDescent="0.25">
      <c r="B88" s="17" t="s">
        <v>181</v>
      </c>
    </row>
    <row r="89" spans="2:7" x14ac:dyDescent="0.25">
      <c r="B89" s="17"/>
    </row>
    <row r="90" spans="2:7" x14ac:dyDescent="0.25">
      <c r="B90" s="17" t="s">
        <v>182</v>
      </c>
    </row>
    <row r="91" spans="2:7" x14ac:dyDescent="0.25">
      <c r="B91" s="8" t="s">
        <v>183</v>
      </c>
      <c r="C91" s="9" t="s">
        <v>184</v>
      </c>
      <c r="D91" s="17"/>
    </row>
    <row r="92" spans="2:7" x14ac:dyDescent="0.25">
      <c r="B92" s="3" t="s">
        <v>161</v>
      </c>
      <c r="C92" s="4" t="s">
        <v>161</v>
      </c>
    </row>
    <row r="94" spans="2:7" x14ac:dyDescent="0.25">
      <c r="B94" s="8" t="s">
        <v>185</v>
      </c>
      <c r="C94" s="9" t="s">
        <v>184</v>
      </c>
    </row>
    <row r="95" spans="2:7" x14ac:dyDescent="0.25">
      <c r="B95" s="3" t="s">
        <v>161</v>
      </c>
      <c r="C95" s="4" t="s">
        <v>161</v>
      </c>
    </row>
    <row r="97" spans="2:7" x14ac:dyDescent="0.25">
      <c r="B97" s="8" t="s">
        <v>161</v>
      </c>
      <c r="C97" s="9" t="s">
        <v>161</v>
      </c>
    </row>
    <row r="98" spans="2:7" x14ac:dyDescent="0.25">
      <c r="B98" s="3" t="s">
        <v>161</v>
      </c>
      <c r="C98" s="4" t="s">
        <v>161</v>
      </c>
    </row>
    <row r="100" spans="2:7" x14ac:dyDescent="0.25">
      <c r="B100" s="27" t="s">
        <v>186</v>
      </c>
      <c r="C100" s="9" t="s">
        <v>187</v>
      </c>
    </row>
    <row r="101" spans="2:7" x14ac:dyDescent="0.25">
      <c r="B101" s="26" t="s">
        <v>161</v>
      </c>
      <c r="C101" s="4" t="s">
        <v>161</v>
      </c>
    </row>
    <row r="103" spans="2:7" x14ac:dyDescent="0.25">
      <c r="B103" s="8" t="s">
        <v>188</v>
      </c>
      <c r="C103" s="9" t="s">
        <v>161</v>
      </c>
    </row>
    <row r="105" spans="2:7" x14ac:dyDescent="0.25">
      <c r="B105" s="8" t="s">
        <v>189</v>
      </c>
      <c r="C105" s="33">
        <v>45473</v>
      </c>
      <c r="D105" s="3"/>
      <c r="E105" s="26"/>
      <c r="F105" s="32"/>
    </row>
    <row r="106" spans="2:7" x14ac:dyDescent="0.25">
      <c r="B106" s="8" t="s">
        <v>176</v>
      </c>
      <c r="C106" s="9" t="s">
        <v>177</v>
      </c>
      <c r="D106" s="8" t="s">
        <v>178</v>
      </c>
      <c r="E106" s="27" t="s">
        <v>179</v>
      </c>
      <c r="F106" s="24" t="s">
        <v>180</v>
      </c>
      <c r="G106" s="23"/>
    </row>
    <row r="107" spans="2:7" x14ac:dyDescent="0.25">
      <c r="B107" s="30" t="s">
        <v>161</v>
      </c>
      <c r="C107" s="31" t="s">
        <v>161</v>
      </c>
      <c r="D107" s="30" t="s">
        <v>161</v>
      </c>
      <c r="E107" s="29" t="s">
        <v>161</v>
      </c>
      <c r="F107" s="28" t="s">
        <v>161</v>
      </c>
    </row>
    <row r="108" spans="2:7" x14ac:dyDescent="0.25">
      <c r="B108" s="17" t="s">
        <v>181</v>
      </c>
    </row>
    <row r="109" spans="2:7" x14ac:dyDescent="0.25">
      <c r="B109" s="17"/>
    </row>
    <row r="110" spans="2:7" x14ac:dyDescent="0.25">
      <c r="B110" s="17" t="s">
        <v>182</v>
      </c>
    </row>
    <row r="111" spans="2:7" x14ac:dyDescent="0.25">
      <c r="B111" s="8" t="s">
        <v>183</v>
      </c>
      <c r="C111" s="9" t="s">
        <v>184</v>
      </c>
      <c r="D111" s="17"/>
    </row>
    <row r="112" spans="2:7" x14ac:dyDescent="0.25">
      <c r="B112" s="3" t="s">
        <v>161</v>
      </c>
      <c r="C112" s="4" t="s">
        <v>161</v>
      </c>
    </row>
    <row r="114" spans="2:6" x14ac:dyDescent="0.25">
      <c r="B114" s="8" t="s">
        <v>185</v>
      </c>
      <c r="C114" s="9" t="s">
        <v>184</v>
      </c>
    </row>
    <row r="115" spans="2:6" x14ac:dyDescent="0.25">
      <c r="B115" s="3" t="s">
        <v>161</v>
      </c>
      <c r="C115" s="4" t="s">
        <v>161</v>
      </c>
    </row>
    <row r="117" spans="2:6" x14ac:dyDescent="0.25">
      <c r="B117" s="8" t="s">
        <v>161</v>
      </c>
      <c r="C117" s="9" t="s">
        <v>161</v>
      </c>
    </row>
    <row r="118" spans="2:6" x14ac:dyDescent="0.25">
      <c r="B118" s="3" t="s">
        <v>161</v>
      </c>
      <c r="C118" s="4" t="s">
        <v>161</v>
      </c>
    </row>
    <row r="120" spans="2:6" x14ac:dyDescent="0.25">
      <c r="B120" s="27" t="s">
        <v>186</v>
      </c>
      <c r="C120" s="9" t="s">
        <v>187</v>
      </c>
    </row>
    <row r="121" spans="2:6" x14ac:dyDescent="0.25">
      <c r="B121" s="26" t="s">
        <v>161</v>
      </c>
      <c r="C121" s="4" t="s">
        <v>161</v>
      </c>
    </row>
    <row r="123" spans="2:6" x14ac:dyDescent="0.25">
      <c r="B123" s="8" t="s">
        <v>188</v>
      </c>
      <c r="C123" s="9" t="s">
        <v>161</v>
      </c>
    </row>
    <row r="126" spans="2:6" x14ac:dyDescent="0.25">
      <c r="B126" s="17" t="s">
        <v>190</v>
      </c>
    </row>
    <row r="128" spans="2:6" x14ac:dyDescent="0.25">
      <c r="B128" s="8" t="s">
        <v>176</v>
      </c>
      <c r="C128" s="9" t="s">
        <v>191</v>
      </c>
      <c r="D128" s="8" t="s">
        <v>192</v>
      </c>
      <c r="E128" s="8" t="s">
        <v>193</v>
      </c>
      <c r="F128" s="23"/>
    </row>
    <row r="129" spans="2:80" x14ac:dyDescent="0.25">
      <c r="B129" s="3" t="s">
        <v>161</v>
      </c>
      <c r="C129" s="4" t="s">
        <v>161</v>
      </c>
      <c r="D129" s="3" t="s">
        <v>161</v>
      </c>
      <c r="E129" s="3" t="s">
        <v>161</v>
      </c>
    </row>
    <row r="132" spans="2:80" x14ac:dyDescent="0.25">
      <c r="B132" s="17" t="s">
        <v>194</v>
      </c>
      <c r="C132" s="25" t="s">
        <v>161</v>
      </c>
      <c r="D132" s="17"/>
      <c r="E132" s="17"/>
      <c r="F132" s="23"/>
      <c r="G132" s="23"/>
      <c r="H132" s="23"/>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row>
    <row r="134" spans="2:80" x14ac:dyDescent="0.25">
      <c r="B134" s="17" t="s">
        <v>195</v>
      </c>
    </row>
    <row r="136" spans="2:80" x14ac:dyDescent="0.25">
      <c r="B136" s="8" t="s">
        <v>196</v>
      </c>
      <c r="C136" s="9" t="s">
        <v>184</v>
      </c>
      <c r="D136" s="17"/>
    </row>
    <row r="137" spans="2:80" x14ac:dyDescent="0.25">
      <c r="B137" s="3" t="s">
        <v>161</v>
      </c>
      <c r="C137" s="4" t="s">
        <v>161</v>
      </c>
    </row>
    <row r="140" spans="2:80" x14ac:dyDescent="0.25">
      <c r="B140" s="8" t="s">
        <v>197</v>
      </c>
      <c r="C140" s="9" t="s">
        <v>198</v>
      </c>
      <c r="D140" s="17"/>
    </row>
    <row r="141" spans="2:80" x14ac:dyDescent="0.25">
      <c r="B141" s="3" t="s">
        <v>161</v>
      </c>
      <c r="C141" s="4" t="s">
        <v>161</v>
      </c>
    </row>
    <row r="144" spans="2:80" x14ac:dyDescent="0.25">
      <c r="B144" s="17" t="s">
        <v>199</v>
      </c>
    </row>
    <row r="147" spans="2:80" x14ac:dyDescent="0.25">
      <c r="B147" s="17" t="s">
        <v>200</v>
      </c>
    </row>
    <row r="149" spans="2:80" x14ac:dyDescent="0.25">
      <c r="B149" s="8" t="s">
        <v>176</v>
      </c>
      <c r="C149" s="9" t="s">
        <v>201</v>
      </c>
      <c r="D149" s="8" t="s">
        <v>191</v>
      </c>
      <c r="E149" s="8" t="s">
        <v>192</v>
      </c>
      <c r="F149" s="24" t="s">
        <v>193</v>
      </c>
      <c r="G149" s="23"/>
    </row>
    <row r="150" spans="2:80" x14ac:dyDescent="0.25">
      <c r="B150" s="3" t="s">
        <v>161</v>
      </c>
      <c r="C150" s="4" t="s">
        <v>161</v>
      </c>
      <c r="D150" s="3" t="s">
        <v>161</v>
      </c>
      <c r="E150" s="3" t="s">
        <v>161</v>
      </c>
      <c r="F150" s="22" t="s">
        <v>161</v>
      </c>
    </row>
    <row r="153" spans="2:80" x14ac:dyDescent="0.25">
      <c r="B153" s="17" t="s">
        <v>194</v>
      </c>
      <c r="C153" s="25" t="s">
        <v>161</v>
      </c>
      <c r="D153" s="17"/>
      <c r="E153" s="17"/>
      <c r="F153" s="23"/>
      <c r="G153" s="23"/>
      <c r="H153" s="23"/>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row>
    <row r="155" spans="2:80" x14ac:dyDescent="0.25">
      <c r="B155" s="17" t="s">
        <v>195</v>
      </c>
    </row>
    <row r="157" spans="2:80" x14ac:dyDescent="0.25">
      <c r="B157" s="8" t="s">
        <v>196</v>
      </c>
      <c r="C157" s="9" t="s">
        <v>184</v>
      </c>
      <c r="D157" s="17"/>
    </row>
    <row r="158" spans="2:80" x14ac:dyDescent="0.25">
      <c r="B158" s="3" t="s">
        <v>161</v>
      </c>
      <c r="C158" s="4" t="s">
        <v>161</v>
      </c>
    </row>
    <row r="161" spans="2:7" x14ac:dyDescent="0.25">
      <c r="B161" s="8" t="s">
        <v>197</v>
      </c>
      <c r="C161" s="9" t="s">
        <v>198</v>
      </c>
      <c r="D161" s="17"/>
    </row>
    <row r="162" spans="2:7" x14ac:dyDescent="0.25">
      <c r="B162" s="3" t="s">
        <v>161</v>
      </c>
      <c r="C162" s="4" t="s">
        <v>161</v>
      </c>
    </row>
    <row r="165" spans="2:7" x14ac:dyDescent="0.25">
      <c r="B165" s="17" t="s">
        <v>199</v>
      </c>
    </row>
    <row r="168" spans="2:7" x14ac:dyDescent="0.25">
      <c r="B168" s="17" t="s">
        <v>202</v>
      </c>
    </row>
    <row r="169" spans="2:7" x14ac:dyDescent="0.25">
      <c r="B169" s="8" t="s">
        <v>176</v>
      </c>
      <c r="C169" s="9" t="s">
        <v>203</v>
      </c>
      <c r="D169" s="8" t="s">
        <v>204</v>
      </c>
      <c r="E169" s="8" t="s">
        <v>205</v>
      </c>
      <c r="F169" s="24" t="s">
        <v>206</v>
      </c>
      <c r="G169" s="23"/>
    </row>
    <row r="170" spans="2:7" x14ac:dyDescent="0.25">
      <c r="B170" s="3" t="s">
        <v>161</v>
      </c>
      <c r="C170" s="4" t="s">
        <v>161</v>
      </c>
      <c r="D170" s="3" t="s">
        <v>161</v>
      </c>
      <c r="E170" s="3" t="s">
        <v>161</v>
      </c>
      <c r="F170" s="22" t="s">
        <v>161</v>
      </c>
    </row>
    <row r="171" spans="2:7" x14ac:dyDescent="0.25">
      <c r="B171" s="11" t="s">
        <v>207</v>
      </c>
    </row>
  </sheetData>
  <mergeCells count="3">
    <mergeCell ref="B1:E1"/>
    <mergeCell ref="C3:C7"/>
    <mergeCell ref="D3:D7"/>
  </mergeCells>
  <hyperlinks>
    <hyperlink ref="A1" location="Index!A1" display="Index" xr:uid="{D918C163-E8E8-4935-B4E9-7FC074093D12}"/>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C9AE3-B529-4003-8EDA-D935979C1C73}">
  <sheetPr codeName="Sheet28"/>
  <dimension ref="A1:CB198"/>
  <sheetViews>
    <sheetView workbookViewId="0">
      <selection activeCell="B9" sqref="B9"/>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ustomWidth="1"/>
    <col min="9" max="16384" width="9.140625" style="11"/>
  </cols>
  <sheetData>
    <row r="1" spans="1:9" x14ac:dyDescent="0.25">
      <c r="A1" s="45" t="s">
        <v>0</v>
      </c>
      <c r="B1" s="197" t="s">
        <v>53</v>
      </c>
      <c r="C1" s="197"/>
      <c r="D1" s="197"/>
      <c r="E1" s="197"/>
    </row>
    <row r="3" spans="1:9" ht="15" customHeight="1" x14ac:dyDescent="0.25">
      <c r="B3" s="1" t="s">
        <v>1182</v>
      </c>
      <c r="C3" s="198"/>
      <c r="D3" s="199"/>
    </row>
    <row r="4" spans="1:9" ht="30" customHeight="1" x14ac:dyDescent="0.25">
      <c r="B4" s="7" t="s">
        <v>1183</v>
      </c>
      <c r="C4" s="198"/>
      <c r="D4" s="199"/>
    </row>
    <row r="5" spans="1:9" ht="15" customHeight="1" x14ac:dyDescent="0.25">
      <c r="B5" s="7" t="s">
        <v>127</v>
      </c>
      <c r="C5" s="198"/>
      <c r="D5" s="199"/>
    </row>
    <row r="6" spans="1:9" ht="15" customHeight="1" x14ac:dyDescent="0.25">
      <c r="B6" s="2" t="s">
        <v>1184</v>
      </c>
      <c r="C6" s="198"/>
      <c r="D6" s="199"/>
    </row>
    <row r="7" spans="1:9" ht="30" customHeight="1" x14ac:dyDescent="0.25">
      <c r="B7" s="2" t="s">
        <v>1185</v>
      </c>
      <c r="C7" s="198"/>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2153</v>
      </c>
      <c r="C15" s="21" t="s">
        <v>139</v>
      </c>
      <c r="D15" s="11" t="s">
        <v>245</v>
      </c>
      <c r="E15" s="11" t="s">
        <v>246</v>
      </c>
      <c r="F15" s="13">
        <v>1300000</v>
      </c>
      <c r="G15" s="13">
        <v>21889.4</v>
      </c>
      <c r="H15" s="13">
        <v>7.52</v>
      </c>
    </row>
    <row r="16" spans="1:9" x14ac:dyDescent="0.25">
      <c r="B16" s="11" t="s">
        <v>2152</v>
      </c>
      <c r="C16" s="21" t="s">
        <v>139</v>
      </c>
      <c r="D16" s="11" t="s">
        <v>248</v>
      </c>
      <c r="E16" s="11" t="s">
        <v>249</v>
      </c>
      <c r="F16" s="13">
        <v>450000</v>
      </c>
      <c r="G16" s="13">
        <v>14088.6</v>
      </c>
      <c r="H16" s="13">
        <v>4.84</v>
      </c>
    </row>
    <row r="17" spans="2:8" x14ac:dyDescent="0.25">
      <c r="B17" s="11" t="s">
        <v>2148</v>
      </c>
      <c r="C17" s="21" t="s">
        <v>139</v>
      </c>
      <c r="D17" s="11" t="s">
        <v>245</v>
      </c>
      <c r="E17" s="11" t="s">
        <v>247</v>
      </c>
      <c r="F17" s="13">
        <v>900000</v>
      </c>
      <c r="G17" s="13">
        <v>10796.4</v>
      </c>
      <c r="H17" s="13">
        <v>3.71</v>
      </c>
    </row>
    <row r="18" spans="2:8" x14ac:dyDescent="0.25">
      <c r="B18" s="11" t="s">
        <v>2146</v>
      </c>
      <c r="C18" s="21" t="s">
        <v>139</v>
      </c>
      <c r="D18" s="11" t="s">
        <v>140</v>
      </c>
      <c r="E18" s="11" t="s">
        <v>142</v>
      </c>
      <c r="F18" s="13">
        <v>190000</v>
      </c>
      <c r="G18" s="13">
        <v>7417.89</v>
      </c>
      <c r="H18" s="13">
        <v>2.5499999999999998</v>
      </c>
    </row>
    <row r="19" spans="2:8" x14ac:dyDescent="0.25">
      <c r="B19" s="11" t="s">
        <v>2909</v>
      </c>
      <c r="C19" s="21" t="s">
        <v>139</v>
      </c>
      <c r="D19" s="11" t="s">
        <v>276</v>
      </c>
      <c r="E19" s="11" t="s">
        <v>804</v>
      </c>
      <c r="F19" s="13">
        <v>935000</v>
      </c>
      <c r="G19" s="13">
        <v>6775.01</v>
      </c>
      <c r="H19" s="13">
        <v>2.33</v>
      </c>
    </row>
    <row r="20" spans="2:8" x14ac:dyDescent="0.25">
      <c r="B20" s="11" t="s">
        <v>2652</v>
      </c>
      <c r="C20" s="21" t="s">
        <v>139</v>
      </c>
      <c r="D20" s="11" t="s">
        <v>245</v>
      </c>
      <c r="E20" s="11" t="s">
        <v>258</v>
      </c>
      <c r="F20" s="13">
        <v>370000</v>
      </c>
      <c r="G20" s="13">
        <v>6669.25</v>
      </c>
      <c r="H20" s="13">
        <v>2.29</v>
      </c>
    </row>
    <row r="21" spans="2:8" x14ac:dyDescent="0.25">
      <c r="B21" s="11" t="s">
        <v>3004</v>
      </c>
      <c r="C21" s="21" t="s">
        <v>139</v>
      </c>
      <c r="D21" s="11" t="s">
        <v>267</v>
      </c>
      <c r="E21" s="11" t="s">
        <v>1003</v>
      </c>
      <c r="F21" s="13">
        <v>478039</v>
      </c>
      <c r="G21" s="13">
        <v>6468.11</v>
      </c>
      <c r="H21" s="13">
        <v>2.2200000000000002</v>
      </c>
    </row>
    <row r="22" spans="2:8" x14ac:dyDescent="0.25">
      <c r="B22" s="11" t="s">
        <v>2130</v>
      </c>
      <c r="C22" s="21" t="s">
        <v>139</v>
      </c>
      <c r="D22" s="11" t="s">
        <v>288</v>
      </c>
      <c r="E22" s="11" t="s">
        <v>289</v>
      </c>
      <c r="F22" s="13">
        <v>135000</v>
      </c>
      <c r="G22" s="13">
        <v>6367.61</v>
      </c>
      <c r="H22" s="13">
        <v>2.19</v>
      </c>
    </row>
    <row r="23" spans="2:8" x14ac:dyDescent="0.25">
      <c r="B23" s="11" t="s">
        <v>2649</v>
      </c>
      <c r="C23" s="21" t="s">
        <v>139</v>
      </c>
      <c r="D23" s="11" t="s">
        <v>245</v>
      </c>
      <c r="E23" s="11" t="s">
        <v>250</v>
      </c>
      <c r="F23" s="13">
        <v>473000</v>
      </c>
      <c r="G23" s="13">
        <v>5984.63</v>
      </c>
      <c r="H23" s="13">
        <v>2.06</v>
      </c>
    </row>
    <row r="24" spans="2:8" x14ac:dyDescent="0.25">
      <c r="B24" s="11" t="s">
        <v>2151</v>
      </c>
      <c r="C24" s="21" t="s">
        <v>139</v>
      </c>
      <c r="D24" s="11" t="s">
        <v>252</v>
      </c>
      <c r="E24" s="11" t="s">
        <v>253</v>
      </c>
      <c r="F24" s="13">
        <v>1400000</v>
      </c>
      <c r="G24" s="13">
        <v>5948.6</v>
      </c>
      <c r="H24" s="13">
        <v>2.04</v>
      </c>
    </row>
    <row r="25" spans="2:8" x14ac:dyDescent="0.25">
      <c r="B25" s="11" t="s">
        <v>2915</v>
      </c>
      <c r="C25" s="21" t="s">
        <v>139</v>
      </c>
      <c r="D25" s="11" t="s">
        <v>276</v>
      </c>
      <c r="E25" s="11" t="s">
        <v>840</v>
      </c>
      <c r="F25" s="13">
        <v>753121</v>
      </c>
      <c r="G25" s="13">
        <v>5910.49</v>
      </c>
      <c r="H25" s="13">
        <v>2.0299999999999998</v>
      </c>
    </row>
    <row r="26" spans="2:8" x14ac:dyDescent="0.25">
      <c r="B26" s="11" t="s">
        <v>2126</v>
      </c>
      <c r="C26" s="21" t="s">
        <v>139</v>
      </c>
      <c r="D26" s="11" t="s">
        <v>262</v>
      </c>
      <c r="E26" s="11" t="s">
        <v>343</v>
      </c>
      <c r="F26" s="13">
        <v>430000</v>
      </c>
      <c r="G26" s="13">
        <v>5796.4</v>
      </c>
      <c r="H26" s="13">
        <v>1.99</v>
      </c>
    </row>
    <row r="27" spans="2:8" x14ac:dyDescent="0.25">
      <c r="B27" s="11" t="s">
        <v>2651</v>
      </c>
      <c r="C27" s="21" t="s">
        <v>139</v>
      </c>
      <c r="D27" s="11" t="s">
        <v>256</v>
      </c>
      <c r="E27" s="11" t="s">
        <v>257</v>
      </c>
      <c r="F27" s="13">
        <v>160000</v>
      </c>
      <c r="G27" s="13">
        <v>5677.52</v>
      </c>
      <c r="H27" s="13">
        <v>1.95</v>
      </c>
    </row>
    <row r="28" spans="2:8" x14ac:dyDescent="0.25">
      <c r="B28" s="11" t="s">
        <v>2993</v>
      </c>
      <c r="C28" s="21" t="s">
        <v>139</v>
      </c>
      <c r="D28" s="11" t="s">
        <v>256</v>
      </c>
      <c r="E28" s="11" t="s">
        <v>963</v>
      </c>
      <c r="F28" s="13">
        <v>325000</v>
      </c>
      <c r="G28" s="13">
        <v>5655.16</v>
      </c>
      <c r="H28" s="13">
        <v>1.94</v>
      </c>
    </row>
    <row r="29" spans="2:8" x14ac:dyDescent="0.25">
      <c r="B29" s="11" t="s">
        <v>2889</v>
      </c>
      <c r="C29" s="21" t="s">
        <v>139</v>
      </c>
      <c r="D29" s="11" t="s">
        <v>444</v>
      </c>
      <c r="E29" s="11" t="s">
        <v>755</v>
      </c>
      <c r="F29" s="13">
        <v>130000</v>
      </c>
      <c r="G29" s="13">
        <v>5390.45</v>
      </c>
      <c r="H29" s="13">
        <v>1.85</v>
      </c>
    </row>
    <row r="30" spans="2:8" x14ac:dyDescent="0.25">
      <c r="B30" s="11" t="s">
        <v>2124</v>
      </c>
      <c r="C30" s="21" t="s">
        <v>139</v>
      </c>
      <c r="D30" s="11" t="s">
        <v>276</v>
      </c>
      <c r="E30" s="11" t="s">
        <v>464</v>
      </c>
      <c r="F30" s="13">
        <v>300000</v>
      </c>
      <c r="G30" s="13">
        <v>5387.55</v>
      </c>
      <c r="H30" s="13">
        <v>1.85</v>
      </c>
    </row>
    <row r="31" spans="2:8" x14ac:dyDescent="0.25">
      <c r="B31" s="11" t="s">
        <v>2732</v>
      </c>
      <c r="C31" s="21" t="s">
        <v>139</v>
      </c>
      <c r="D31" s="11" t="s">
        <v>325</v>
      </c>
      <c r="E31" s="11" t="s">
        <v>425</v>
      </c>
      <c r="F31" s="13">
        <v>1625000</v>
      </c>
      <c r="G31" s="13">
        <v>5377.94</v>
      </c>
      <c r="H31" s="13">
        <v>1.85</v>
      </c>
    </row>
    <row r="32" spans="2:8" x14ac:dyDescent="0.25">
      <c r="B32" s="11" t="s">
        <v>2140</v>
      </c>
      <c r="C32" s="21" t="s">
        <v>139</v>
      </c>
      <c r="D32" s="11" t="s">
        <v>245</v>
      </c>
      <c r="E32" s="11" t="s">
        <v>251</v>
      </c>
      <c r="F32" s="13">
        <v>2600000</v>
      </c>
      <c r="G32" s="13">
        <v>5374.98</v>
      </c>
      <c r="H32" s="13">
        <v>1.85</v>
      </c>
    </row>
    <row r="33" spans="2:8" x14ac:dyDescent="0.25">
      <c r="B33" s="11" t="s">
        <v>2880</v>
      </c>
      <c r="C33" s="21" t="s">
        <v>139</v>
      </c>
      <c r="D33" s="11" t="s">
        <v>325</v>
      </c>
      <c r="E33" s="11" t="s">
        <v>737</v>
      </c>
      <c r="F33" s="13">
        <v>350000</v>
      </c>
      <c r="G33" s="13">
        <v>5244.4</v>
      </c>
      <c r="H33" s="13">
        <v>1.8</v>
      </c>
    </row>
    <row r="34" spans="2:8" x14ac:dyDescent="0.25">
      <c r="B34" s="11" t="s">
        <v>2138</v>
      </c>
      <c r="C34" s="21" t="s">
        <v>139</v>
      </c>
      <c r="D34" s="11" t="s">
        <v>260</v>
      </c>
      <c r="E34" s="11" t="s">
        <v>292</v>
      </c>
      <c r="F34" s="13">
        <v>200000</v>
      </c>
      <c r="G34" s="13">
        <v>5238.1000000000004</v>
      </c>
      <c r="H34" s="13">
        <v>1.8</v>
      </c>
    </row>
    <row r="35" spans="2:8" x14ac:dyDescent="0.25">
      <c r="B35" s="11" t="s">
        <v>677</v>
      </c>
      <c r="C35" s="21" t="s">
        <v>139</v>
      </c>
      <c r="D35" s="11" t="s">
        <v>271</v>
      </c>
      <c r="E35" s="11" t="s">
        <v>678</v>
      </c>
      <c r="F35" s="13">
        <v>3300000</v>
      </c>
      <c r="G35" s="13">
        <v>5188.92</v>
      </c>
      <c r="H35" s="13">
        <v>1.78</v>
      </c>
    </row>
    <row r="36" spans="2:8" x14ac:dyDescent="0.25">
      <c r="B36" s="11" t="s">
        <v>2808</v>
      </c>
      <c r="C36" s="21" t="s">
        <v>139</v>
      </c>
      <c r="D36" s="11" t="s">
        <v>256</v>
      </c>
      <c r="E36" s="11" t="s">
        <v>628</v>
      </c>
      <c r="F36" s="13">
        <v>413914</v>
      </c>
      <c r="G36" s="13">
        <v>4866.3900000000003</v>
      </c>
      <c r="H36" s="13">
        <v>1.67</v>
      </c>
    </row>
    <row r="37" spans="2:8" x14ac:dyDescent="0.25">
      <c r="B37" s="11" t="s">
        <v>2136</v>
      </c>
      <c r="C37" s="21" t="s">
        <v>139</v>
      </c>
      <c r="D37" s="11" t="s">
        <v>262</v>
      </c>
      <c r="E37" s="11" t="s">
        <v>447</v>
      </c>
      <c r="F37" s="13">
        <v>300000</v>
      </c>
      <c r="G37" s="13">
        <v>4665.8999999999996</v>
      </c>
      <c r="H37" s="13">
        <v>1.6</v>
      </c>
    </row>
    <row r="38" spans="2:8" x14ac:dyDescent="0.25">
      <c r="B38" s="11" t="s">
        <v>2736</v>
      </c>
      <c r="C38" s="21" t="s">
        <v>139</v>
      </c>
      <c r="D38" s="11" t="s">
        <v>140</v>
      </c>
      <c r="E38" s="11" t="s">
        <v>432</v>
      </c>
      <c r="F38" s="13">
        <v>325000</v>
      </c>
      <c r="G38" s="13">
        <v>4648.6400000000003</v>
      </c>
      <c r="H38" s="13">
        <v>1.6</v>
      </c>
    </row>
    <row r="39" spans="2:8" x14ac:dyDescent="0.25">
      <c r="B39" s="11" t="s">
        <v>2992</v>
      </c>
      <c r="C39" s="21" t="s">
        <v>139</v>
      </c>
      <c r="D39" s="11" t="s">
        <v>845</v>
      </c>
      <c r="E39" s="11" t="s">
        <v>962</v>
      </c>
      <c r="F39" s="13">
        <v>330000</v>
      </c>
      <c r="G39" s="13">
        <v>4540.3100000000004</v>
      </c>
      <c r="H39" s="13">
        <v>1.56</v>
      </c>
    </row>
    <row r="40" spans="2:8" x14ac:dyDescent="0.25">
      <c r="B40" s="11" t="s">
        <v>2678</v>
      </c>
      <c r="C40" s="21" t="s">
        <v>139</v>
      </c>
      <c r="D40" s="11" t="s">
        <v>312</v>
      </c>
      <c r="E40" s="11" t="s">
        <v>313</v>
      </c>
      <c r="F40" s="13">
        <v>1207000</v>
      </c>
      <c r="G40" s="13">
        <v>4529.87</v>
      </c>
      <c r="H40" s="13">
        <v>1.56</v>
      </c>
    </row>
    <row r="41" spans="2:8" x14ac:dyDescent="0.25">
      <c r="B41" s="11" t="s">
        <v>2150</v>
      </c>
      <c r="C41" s="21" t="s">
        <v>139</v>
      </c>
      <c r="D41" s="11" t="s">
        <v>283</v>
      </c>
      <c r="E41" s="11" t="s">
        <v>443</v>
      </c>
      <c r="F41" s="13">
        <v>45000</v>
      </c>
      <c r="G41" s="13">
        <v>4509.3599999999997</v>
      </c>
      <c r="H41" s="13">
        <v>1.55</v>
      </c>
    </row>
    <row r="42" spans="2:8" x14ac:dyDescent="0.25">
      <c r="B42" s="11" t="s">
        <v>2866</v>
      </c>
      <c r="C42" s="21" t="s">
        <v>139</v>
      </c>
      <c r="D42" s="11" t="s">
        <v>245</v>
      </c>
      <c r="E42" s="11" t="s">
        <v>709</v>
      </c>
      <c r="F42" s="13">
        <v>1700000</v>
      </c>
      <c r="G42" s="13">
        <v>4470.66</v>
      </c>
      <c r="H42" s="13">
        <v>1.54</v>
      </c>
    </row>
    <row r="43" spans="2:8" x14ac:dyDescent="0.25">
      <c r="B43" s="11" t="s">
        <v>2143</v>
      </c>
      <c r="C43" s="21" t="s">
        <v>139</v>
      </c>
      <c r="D43" s="11" t="s">
        <v>269</v>
      </c>
      <c r="E43" s="11" t="s">
        <v>428</v>
      </c>
      <c r="F43" s="13">
        <v>300000</v>
      </c>
      <c r="G43" s="13">
        <v>4434.3</v>
      </c>
      <c r="H43" s="13">
        <v>1.52</v>
      </c>
    </row>
    <row r="44" spans="2:8" x14ac:dyDescent="0.25">
      <c r="B44" s="11" t="s">
        <v>2650</v>
      </c>
      <c r="C44" s="21" t="s">
        <v>139</v>
      </c>
      <c r="D44" s="11" t="s">
        <v>254</v>
      </c>
      <c r="E44" s="11" t="s">
        <v>255</v>
      </c>
      <c r="F44" s="13">
        <v>128000</v>
      </c>
      <c r="G44" s="13">
        <v>4357.38</v>
      </c>
      <c r="H44" s="13">
        <v>1.5</v>
      </c>
    </row>
    <row r="45" spans="2:8" x14ac:dyDescent="0.25">
      <c r="B45" s="11" t="s">
        <v>2114</v>
      </c>
      <c r="C45" s="21" t="s">
        <v>139</v>
      </c>
      <c r="D45" s="11" t="s">
        <v>285</v>
      </c>
      <c r="E45" s="11" t="s">
        <v>470</v>
      </c>
      <c r="F45" s="13">
        <v>700000</v>
      </c>
      <c r="G45" s="13">
        <v>4239.8999999999996</v>
      </c>
      <c r="H45" s="13">
        <v>1.46</v>
      </c>
    </row>
    <row r="46" spans="2:8" x14ac:dyDescent="0.25">
      <c r="B46" s="11" t="s">
        <v>2135</v>
      </c>
      <c r="C46" s="21" t="s">
        <v>139</v>
      </c>
      <c r="D46" s="11" t="s">
        <v>254</v>
      </c>
      <c r="E46" s="11" t="s">
        <v>282</v>
      </c>
      <c r="F46" s="13">
        <v>343100</v>
      </c>
      <c r="G46" s="13">
        <v>4214.9799999999996</v>
      </c>
      <c r="H46" s="13">
        <v>1.45</v>
      </c>
    </row>
    <row r="47" spans="2:8" x14ac:dyDescent="0.25">
      <c r="B47" s="11" t="s">
        <v>2699</v>
      </c>
      <c r="C47" s="21" t="s">
        <v>139</v>
      </c>
      <c r="D47" s="11" t="s">
        <v>271</v>
      </c>
      <c r="E47" s="11" t="s">
        <v>362</v>
      </c>
      <c r="F47" s="13">
        <v>521021</v>
      </c>
      <c r="G47" s="13">
        <v>4189.01</v>
      </c>
      <c r="H47" s="13">
        <v>1.44</v>
      </c>
    </row>
    <row r="48" spans="2:8" x14ac:dyDescent="0.25">
      <c r="B48" s="11" t="s">
        <v>3035</v>
      </c>
      <c r="C48" s="21" t="s">
        <v>139</v>
      </c>
      <c r="D48" s="11" t="s">
        <v>276</v>
      </c>
      <c r="E48" s="11" t="s">
        <v>1186</v>
      </c>
      <c r="F48" s="13">
        <v>400000</v>
      </c>
      <c r="G48" s="13">
        <v>4142</v>
      </c>
      <c r="H48" s="13">
        <v>1.42</v>
      </c>
    </row>
    <row r="49" spans="2:8" x14ac:dyDescent="0.25">
      <c r="B49" s="11" t="s">
        <v>3036</v>
      </c>
      <c r="C49" s="21" t="s">
        <v>139</v>
      </c>
      <c r="D49" s="11" t="s">
        <v>271</v>
      </c>
      <c r="E49" s="11" t="s">
        <v>1187</v>
      </c>
      <c r="F49" s="13">
        <v>90000</v>
      </c>
      <c r="G49" s="13">
        <v>4075.7</v>
      </c>
      <c r="H49" s="13">
        <v>1.4</v>
      </c>
    </row>
    <row r="50" spans="2:8" x14ac:dyDescent="0.25">
      <c r="B50" s="11" t="s">
        <v>2918</v>
      </c>
      <c r="C50" s="21" t="s">
        <v>139</v>
      </c>
      <c r="D50" s="11" t="s">
        <v>845</v>
      </c>
      <c r="E50" s="11" t="s">
        <v>846</v>
      </c>
      <c r="F50" s="13">
        <v>650000</v>
      </c>
      <c r="G50" s="13">
        <v>3904.55</v>
      </c>
      <c r="H50" s="13">
        <v>1.34</v>
      </c>
    </row>
    <row r="51" spans="2:8" x14ac:dyDescent="0.25">
      <c r="B51" s="11" t="s">
        <v>2862</v>
      </c>
      <c r="C51" s="21" t="s">
        <v>139</v>
      </c>
      <c r="D51" s="11" t="s">
        <v>332</v>
      </c>
      <c r="E51" s="11" t="s">
        <v>696</v>
      </c>
      <c r="F51" s="13">
        <v>643700</v>
      </c>
      <c r="G51" s="13">
        <v>3840.64</v>
      </c>
      <c r="H51" s="13">
        <v>1.32</v>
      </c>
    </row>
    <row r="52" spans="2:8" x14ac:dyDescent="0.25">
      <c r="B52" s="11" t="s">
        <v>2133</v>
      </c>
      <c r="C52" s="21" t="s">
        <v>139</v>
      </c>
      <c r="D52" s="11" t="s">
        <v>430</v>
      </c>
      <c r="E52" s="11" t="s">
        <v>431</v>
      </c>
      <c r="F52" s="13">
        <v>150000</v>
      </c>
      <c r="G52" s="13">
        <v>3827.48</v>
      </c>
      <c r="H52" s="13">
        <v>1.32</v>
      </c>
    </row>
    <row r="53" spans="2:8" x14ac:dyDescent="0.25">
      <c r="B53" s="11" t="s">
        <v>2737</v>
      </c>
      <c r="C53" s="21" t="s">
        <v>139</v>
      </c>
      <c r="D53" s="11" t="s">
        <v>388</v>
      </c>
      <c r="E53" s="11" t="s">
        <v>433</v>
      </c>
      <c r="F53" s="13">
        <v>400000</v>
      </c>
      <c r="G53" s="13">
        <v>3726</v>
      </c>
      <c r="H53" s="13">
        <v>1.28</v>
      </c>
    </row>
    <row r="54" spans="2:8" x14ac:dyDescent="0.25">
      <c r="B54" s="11" t="s">
        <v>2797</v>
      </c>
      <c r="C54" s="21" t="s">
        <v>139</v>
      </c>
      <c r="D54" s="11" t="s">
        <v>278</v>
      </c>
      <c r="E54" s="11" t="s">
        <v>613</v>
      </c>
      <c r="F54" s="13">
        <v>60000</v>
      </c>
      <c r="G54" s="13">
        <v>3711.42</v>
      </c>
      <c r="H54" s="13">
        <v>1.28</v>
      </c>
    </row>
    <row r="55" spans="2:8" x14ac:dyDescent="0.25">
      <c r="B55" s="11" t="s">
        <v>591</v>
      </c>
      <c r="C55" s="21" t="s">
        <v>139</v>
      </c>
      <c r="D55" s="11" t="s">
        <v>288</v>
      </c>
      <c r="E55" s="11" t="s">
        <v>592</v>
      </c>
      <c r="F55" s="13">
        <v>2100000</v>
      </c>
      <c r="G55" s="13">
        <v>3705.24</v>
      </c>
      <c r="H55" s="13">
        <v>1.27</v>
      </c>
    </row>
    <row r="56" spans="2:8" x14ac:dyDescent="0.25">
      <c r="B56" s="11" t="s">
        <v>2104</v>
      </c>
      <c r="C56" s="21" t="s">
        <v>139</v>
      </c>
      <c r="D56" s="11" t="s">
        <v>417</v>
      </c>
      <c r="E56" s="11" t="s">
        <v>423</v>
      </c>
      <c r="F56" s="13">
        <v>30000</v>
      </c>
      <c r="G56" s="13">
        <v>3610.16</v>
      </c>
      <c r="H56" s="13">
        <v>1.24</v>
      </c>
    </row>
    <row r="57" spans="2:8" x14ac:dyDescent="0.25">
      <c r="B57" s="11" t="s">
        <v>2758</v>
      </c>
      <c r="C57" s="21" t="s">
        <v>139</v>
      </c>
      <c r="D57" s="11" t="s">
        <v>260</v>
      </c>
      <c r="E57" s="11" t="s">
        <v>549</v>
      </c>
      <c r="F57" s="13">
        <v>425000</v>
      </c>
      <c r="G57" s="13">
        <v>3554.91</v>
      </c>
      <c r="H57" s="13">
        <v>1.22</v>
      </c>
    </row>
    <row r="58" spans="2:8" x14ac:dyDescent="0.25">
      <c r="B58" s="11" t="s">
        <v>2734</v>
      </c>
      <c r="C58" s="21" t="s">
        <v>139</v>
      </c>
      <c r="D58" s="11" t="s">
        <v>254</v>
      </c>
      <c r="E58" s="11" t="s">
        <v>427</v>
      </c>
      <c r="F58" s="13">
        <v>120000</v>
      </c>
      <c r="G58" s="13">
        <v>3500.46</v>
      </c>
      <c r="H58" s="13">
        <v>1.2</v>
      </c>
    </row>
    <row r="59" spans="2:8" x14ac:dyDescent="0.25">
      <c r="B59" s="11" t="s">
        <v>1188</v>
      </c>
      <c r="C59" s="21" t="s">
        <v>139</v>
      </c>
      <c r="D59" s="11" t="s">
        <v>355</v>
      </c>
      <c r="E59" s="11" t="s">
        <v>1189</v>
      </c>
      <c r="F59" s="13">
        <v>700000</v>
      </c>
      <c r="G59" s="13">
        <v>3479</v>
      </c>
      <c r="H59" s="13">
        <v>1.2</v>
      </c>
    </row>
    <row r="60" spans="2:8" x14ac:dyDescent="0.25">
      <c r="B60" s="11" t="s">
        <v>2865</v>
      </c>
      <c r="C60" s="21" t="s">
        <v>139</v>
      </c>
      <c r="D60" s="11" t="s">
        <v>245</v>
      </c>
      <c r="E60" s="11" t="s">
        <v>708</v>
      </c>
      <c r="F60" s="13">
        <v>1698800</v>
      </c>
      <c r="G60" s="13">
        <v>3461.81</v>
      </c>
      <c r="H60" s="13">
        <v>1.19</v>
      </c>
    </row>
    <row r="61" spans="2:8" x14ac:dyDescent="0.25">
      <c r="B61" s="11" t="s">
        <v>1190</v>
      </c>
      <c r="C61" s="21" t="s">
        <v>139</v>
      </c>
      <c r="D61" s="11" t="s">
        <v>285</v>
      </c>
      <c r="E61" s="11" t="s">
        <v>1191</v>
      </c>
      <c r="F61" s="13">
        <v>1000000</v>
      </c>
      <c r="G61" s="13">
        <v>3380</v>
      </c>
      <c r="H61" s="13">
        <v>1.1599999999999999</v>
      </c>
    </row>
    <row r="62" spans="2:8" x14ac:dyDescent="0.25">
      <c r="B62" s="11" t="s">
        <v>2846</v>
      </c>
      <c r="C62" s="21" t="s">
        <v>139</v>
      </c>
      <c r="D62" s="11" t="s">
        <v>271</v>
      </c>
      <c r="E62" s="11" t="s">
        <v>673</v>
      </c>
      <c r="F62" s="13">
        <v>294700</v>
      </c>
      <c r="G62" s="13">
        <v>3329.23</v>
      </c>
      <c r="H62" s="13">
        <v>1.1399999999999999</v>
      </c>
    </row>
    <row r="63" spans="2:8" x14ac:dyDescent="0.25">
      <c r="B63" s="11" t="s">
        <v>2821</v>
      </c>
      <c r="C63" s="21" t="s">
        <v>139</v>
      </c>
      <c r="D63" s="11" t="s">
        <v>320</v>
      </c>
      <c r="E63" s="11" t="s">
        <v>642</v>
      </c>
      <c r="F63" s="13">
        <v>385000</v>
      </c>
      <c r="G63" s="13">
        <v>3233.04</v>
      </c>
      <c r="H63" s="13">
        <v>1.1100000000000001</v>
      </c>
    </row>
    <row r="64" spans="2:8" x14ac:dyDescent="0.25">
      <c r="B64" s="11" t="s">
        <v>2648</v>
      </c>
      <c r="C64" s="21" t="s">
        <v>139</v>
      </c>
      <c r="D64" s="11" t="s">
        <v>140</v>
      </c>
      <c r="E64" s="11" t="s">
        <v>141</v>
      </c>
      <c r="F64" s="13">
        <v>200000</v>
      </c>
      <c r="G64" s="13">
        <v>3133.5</v>
      </c>
      <c r="H64" s="13">
        <v>1.08</v>
      </c>
    </row>
    <row r="65" spans="2:8" x14ac:dyDescent="0.25">
      <c r="B65" s="11" t="s">
        <v>3034</v>
      </c>
      <c r="C65" s="21" t="s">
        <v>139</v>
      </c>
      <c r="D65" s="11" t="s">
        <v>344</v>
      </c>
      <c r="E65" s="11" t="s">
        <v>1173</v>
      </c>
      <c r="F65" s="13">
        <v>1420000</v>
      </c>
      <c r="G65" s="13">
        <v>2981.43</v>
      </c>
      <c r="H65" s="13">
        <v>1.02</v>
      </c>
    </row>
    <row r="66" spans="2:8" x14ac:dyDescent="0.25">
      <c r="B66" s="11" t="s">
        <v>3002</v>
      </c>
      <c r="C66" s="21" t="s">
        <v>139</v>
      </c>
      <c r="D66" s="11" t="s">
        <v>430</v>
      </c>
      <c r="E66" s="11" t="s">
        <v>990</v>
      </c>
      <c r="F66" s="13">
        <v>140000</v>
      </c>
      <c r="G66" s="13">
        <v>2500.4</v>
      </c>
      <c r="H66" s="13">
        <v>0.86</v>
      </c>
    </row>
    <row r="67" spans="2:8" x14ac:dyDescent="0.25">
      <c r="B67" s="11" t="s">
        <v>2932</v>
      </c>
      <c r="C67" s="21" t="s">
        <v>139</v>
      </c>
      <c r="D67" s="11" t="s">
        <v>288</v>
      </c>
      <c r="E67" s="11" t="s">
        <v>863</v>
      </c>
      <c r="F67" s="13">
        <v>235000</v>
      </c>
      <c r="G67" s="13">
        <v>2471.38</v>
      </c>
      <c r="H67" s="13">
        <v>0.85</v>
      </c>
    </row>
    <row r="68" spans="2:8" x14ac:dyDescent="0.25">
      <c r="B68" s="11" t="s">
        <v>2893</v>
      </c>
      <c r="C68" s="21" t="s">
        <v>139</v>
      </c>
      <c r="D68" s="11" t="s">
        <v>140</v>
      </c>
      <c r="E68" s="11" t="s">
        <v>143</v>
      </c>
      <c r="F68" s="13">
        <v>22000</v>
      </c>
      <c r="G68" s="13">
        <v>1184.71</v>
      </c>
      <c r="H68" s="13">
        <v>0.41</v>
      </c>
    </row>
    <row r="69" spans="2:8" x14ac:dyDescent="0.25">
      <c r="B69" s="11" t="s">
        <v>3037</v>
      </c>
      <c r="C69" s="21" t="s">
        <v>139</v>
      </c>
      <c r="D69" s="11" t="s">
        <v>276</v>
      </c>
      <c r="E69" s="11" t="s">
        <v>1192</v>
      </c>
      <c r="F69" s="13">
        <v>156495</v>
      </c>
      <c r="G69" s="13">
        <v>516.36</v>
      </c>
      <c r="H69" s="13">
        <v>0.18</v>
      </c>
    </row>
    <row r="70" spans="2:8" x14ac:dyDescent="0.25">
      <c r="B70" s="17" t="s">
        <v>330</v>
      </c>
    </row>
    <row r="71" spans="2:8" x14ac:dyDescent="0.25">
      <c r="B71" s="11" t="s">
        <v>865</v>
      </c>
      <c r="C71" s="21" t="s">
        <v>139</v>
      </c>
      <c r="D71" s="11" t="s">
        <v>332</v>
      </c>
      <c r="E71" s="11" t="s">
        <v>866</v>
      </c>
      <c r="F71" s="13">
        <v>1200000</v>
      </c>
      <c r="G71" s="13">
        <v>4263.84</v>
      </c>
      <c r="H71" s="13">
        <v>1.47</v>
      </c>
    </row>
    <row r="72" spans="2:8" x14ac:dyDescent="0.25">
      <c r="B72" s="17" t="s">
        <v>151</v>
      </c>
      <c r="C72" s="25"/>
      <c r="D72" s="17"/>
      <c r="E72" s="17"/>
      <c r="F72" s="23"/>
      <c r="G72" s="23">
        <f>SUM(G12:G70)</f>
        <v>277583.53000000009</v>
      </c>
      <c r="H72" s="23">
        <f>SUM(H12:H71)</f>
        <v>96.84999999999998</v>
      </c>
    </row>
    <row r="73" spans="2:8" x14ac:dyDescent="0.25">
      <c r="B73" s="17" t="s">
        <v>152</v>
      </c>
      <c r="C73" s="25"/>
      <c r="D73" s="17"/>
      <c r="E73" s="17"/>
      <c r="F73" s="23"/>
      <c r="G73" s="23">
        <v>4616.25</v>
      </c>
      <c r="H73" s="23">
        <v>1.59</v>
      </c>
    </row>
    <row r="74" spans="2:8" x14ac:dyDescent="0.25">
      <c r="B74" s="17" t="s">
        <v>153</v>
      </c>
      <c r="C74" s="25"/>
      <c r="D74" s="17"/>
      <c r="E74" s="17"/>
      <c r="F74" s="23"/>
      <c r="G74" s="23">
        <v>286463.62</v>
      </c>
      <c r="H74" s="23">
        <v>98.44</v>
      </c>
    </row>
    <row r="75" spans="2:8" x14ac:dyDescent="0.25">
      <c r="B75" s="17" t="s">
        <v>226</v>
      </c>
      <c r="C75" s="25"/>
      <c r="D75" s="17"/>
      <c r="E75" s="17"/>
      <c r="F75" s="23"/>
      <c r="G75" s="23">
        <v>4494.3586962100235</v>
      </c>
      <c r="H75" s="23">
        <v>1.5600000000000023</v>
      </c>
    </row>
    <row r="76" spans="2:8" x14ac:dyDescent="0.25">
      <c r="B76" s="17" t="s">
        <v>155</v>
      </c>
      <c r="C76" s="25"/>
      <c r="D76" s="17"/>
      <c r="E76" s="17"/>
      <c r="F76" s="23"/>
      <c r="G76" s="23">
        <v>290957.97869621002</v>
      </c>
      <c r="H76" s="23">
        <v>100</v>
      </c>
    </row>
    <row r="77" spans="2:8" x14ac:dyDescent="0.25">
      <c r="B77" s="11" t="s">
        <v>156</v>
      </c>
    </row>
    <row r="78" spans="2:8" x14ac:dyDescent="0.25">
      <c r="B78" s="17" t="s">
        <v>157</v>
      </c>
    </row>
    <row r="79" spans="2:8" x14ac:dyDescent="0.25">
      <c r="B79" s="17" t="s">
        <v>158</v>
      </c>
      <c r="C79" s="21" t="s">
        <v>159</v>
      </c>
    </row>
    <row r="80" spans="2:8" x14ac:dyDescent="0.25">
      <c r="B80" s="17" t="s">
        <v>162</v>
      </c>
      <c r="C80" s="21" t="s">
        <v>161</v>
      </c>
    </row>
    <row r="81" spans="2:3" x14ac:dyDescent="0.25">
      <c r="B81" s="17" t="s">
        <v>163</v>
      </c>
      <c r="C81" s="21" t="s">
        <v>161</v>
      </c>
    </row>
    <row r="82" spans="2:3" x14ac:dyDescent="0.25">
      <c r="B82" s="17" t="s">
        <v>164</v>
      </c>
      <c r="C82" s="21" t="s">
        <v>165</v>
      </c>
    </row>
    <row r="83" spans="2:3" x14ac:dyDescent="0.25">
      <c r="B83" s="17" t="s">
        <v>1193</v>
      </c>
      <c r="C83" s="25"/>
    </row>
    <row r="84" spans="2:3" x14ac:dyDescent="0.25">
      <c r="B84" s="17" t="s">
        <v>1194</v>
      </c>
      <c r="C84" s="25"/>
    </row>
    <row r="85" spans="2:3" x14ac:dyDescent="0.25">
      <c r="B85" s="17" t="s">
        <v>1195</v>
      </c>
      <c r="C85" s="25"/>
    </row>
    <row r="86" spans="2:3" x14ac:dyDescent="0.25">
      <c r="B86" s="17" t="s">
        <v>1196</v>
      </c>
      <c r="C86" s="25"/>
    </row>
    <row r="87" spans="2:3" x14ac:dyDescent="0.25">
      <c r="B87" s="17" t="s">
        <v>1197</v>
      </c>
      <c r="C87" s="25"/>
    </row>
    <row r="88" spans="2:3" x14ac:dyDescent="0.25">
      <c r="B88" s="17" t="s">
        <v>1198</v>
      </c>
      <c r="C88" s="25"/>
    </row>
    <row r="89" spans="2:3" x14ac:dyDescent="0.25">
      <c r="B89" s="17" t="s">
        <v>1199</v>
      </c>
      <c r="C89" s="25"/>
    </row>
    <row r="90" spans="2:3" x14ac:dyDescent="0.25">
      <c r="B90" s="17" t="s">
        <v>1200</v>
      </c>
      <c r="C90" s="25"/>
    </row>
    <row r="91" spans="2:3" x14ac:dyDescent="0.25">
      <c r="B91" s="17" t="s">
        <v>1558</v>
      </c>
      <c r="C91" s="25"/>
    </row>
    <row r="92" spans="2:3" x14ac:dyDescent="0.25">
      <c r="B92" s="11" t="s">
        <v>170</v>
      </c>
    </row>
    <row r="93" spans="2:3" x14ac:dyDescent="0.25">
      <c r="B93" s="11" t="s">
        <v>228</v>
      </c>
    </row>
    <row r="96" spans="2:3" x14ac:dyDescent="0.25">
      <c r="B96" s="8" t="s">
        <v>229</v>
      </c>
      <c r="C96" s="9"/>
    </row>
    <row r="97" spans="2:7" ht="30" x14ac:dyDescent="0.25">
      <c r="B97" s="8" t="s">
        <v>230</v>
      </c>
      <c r="C97" s="10" t="s">
        <v>231</v>
      </c>
    </row>
    <row r="98" spans="2:7" x14ac:dyDescent="0.25">
      <c r="B98" s="3" t="s">
        <v>232</v>
      </c>
      <c r="C98" s="149">
        <v>2000</v>
      </c>
    </row>
    <row r="99" spans="2:7" x14ac:dyDescent="0.25">
      <c r="B99" s="3" t="s">
        <v>233</v>
      </c>
      <c r="C99" s="149">
        <v>0</v>
      </c>
    </row>
    <row r="100" spans="2:7" x14ac:dyDescent="0.25">
      <c r="B100" s="3" t="s">
        <v>234</v>
      </c>
      <c r="C100" s="149">
        <v>0</v>
      </c>
    </row>
    <row r="101" spans="2:7" x14ac:dyDescent="0.25">
      <c r="B101" s="3" t="s">
        <v>235</v>
      </c>
      <c r="C101" s="149">
        <v>0</v>
      </c>
    </row>
    <row r="102" spans="2:7" x14ac:dyDescent="0.25">
      <c r="B102" s="3" t="s">
        <v>236</v>
      </c>
      <c r="C102" s="149">
        <v>0</v>
      </c>
    </row>
    <row r="103" spans="2:7" x14ac:dyDescent="0.25">
      <c r="B103" s="3" t="s">
        <v>237</v>
      </c>
      <c r="C103" s="149">
        <v>0</v>
      </c>
    </row>
    <row r="104" spans="2:7" x14ac:dyDescent="0.25">
      <c r="B104" s="8" t="s">
        <v>238</v>
      </c>
      <c r="C104" s="143">
        <v>2000</v>
      </c>
    </row>
    <row r="106" spans="2:7" x14ac:dyDescent="0.25">
      <c r="B106" s="3" t="s">
        <v>171</v>
      </c>
      <c r="C106" s="4"/>
      <c r="D106" s="3"/>
    </row>
    <row r="107" spans="2:7" ht="30" x14ac:dyDescent="0.25">
      <c r="B107" s="6" t="s">
        <v>172</v>
      </c>
      <c r="C107" s="5" t="s">
        <v>173</v>
      </c>
      <c r="D107" s="6" t="s">
        <v>174</v>
      </c>
    </row>
    <row r="108" spans="2:7" x14ac:dyDescent="0.25">
      <c r="B108" s="3" t="s">
        <v>161</v>
      </c>
      <c r="C108" s="4" t="s">
        <v>161</v>
      </c>
      <c r="D108" s="3" t="s">
        <v>161</v>
      </c>
    </row>
    <row r="110" spans="2:7" x14ac:dyDescent="0.25">
      <c r="B110" s="8" t="s">
        <v>175</v>
      </c>
      <c r="C110" s="33">
        <v>45473</v>
      </c>
      <c r="D110" s="3"/>
      <c r="E110" s="26"/>
      <c r="F110" s="32"/>
    </row>
    <row r="111" spans="2:7" x14ac:dyDescent="0.25">
      <c r="B111" s="8" t="s">
        <v>176</v>
      </c>
      <c r="C111" s="9" t="s">
        <v>177</v>
      </c>
      <c r="D111" s="8" t="s">
        <v>178</v>
      </c>
      <c r="E111" s="27" t="s">
        <v>179</v>
      </c>
      <c r="F111" s="24" t="s">
        <v>180</v>
      </c>
      <c r="G111" s="23"/>
    </row>
    <row r="112" spans="2:7" x14ac:dyDescent="0.25">
      <c r="B112" s="30" t="s">
        <v>161</v>
      </c>
      <c r="C112" s="31" t="s">
        <v>161</v>
      </c>
      <c r="D112" s="30" t="s">
        <v>161</v>
      </c>
      <c r="E112" s="29" t="s">
        <v>161</v>
      </c>
      <c r="F112" s="28" t="s">
        <v>161</v>
      </c>
    </row>
    <row r="115" spans="2:4" x14ac:dyDescent="0.25">
      <c r="B115" s="17" t="s">
        <v>181</v>
      </c>
    </row>
    <row r="116" spans="2:4" x14ac:dyDescent="0.25">
      <c r="B116" s="17"/>
    </row>
    <row r="117" spans="2:4" x14ac:dyDescent="0.25">
      <c r="B117" s="17" t="s">
        <v>182</v>
      </c>
    </row>
    <row r="118" spans="2:4" x14ac:dyDescent="0.25">
      <c r="B118" s="8" t="s">
        <v>183</v>
      </c>
      <c r="C118" s="9" t="s">
        <v>184</v>
      </c>
      <c r="D118" s="17"/>
    </row>
    <row r="119" spans="2:4" x14ac:dyDescent="0.25">
      <c r="B119" s="3" t="s">
        <v>161</v>
      </c>
      <c r="C119" s="4" t="s">
        <v>161</v>
      </c>
    </row>
    <row r="121" spans="2:4" x14ac:dyDescent="0.25">
      <c r="B121" s="8" t="s">
        <v>185</v>
      </c>
      <c r="C121" s="9" t="s">
        <v>184</v>
      </c>
    </row>
    <row r="122" spans="2:4" x14ac:dyDescent="0.25">
      <c r="B122" s="3" t="s">
        <v>161</v>
      </c>
      <c r="C122" s="4" t="s">
        <v>161</v>
      </c>
    </row>
    <row r="124" spans="2:4" x14ac:dyDescent="0.25">
      <c r="B124" s="8" t="s">
        <v>161</v>
      </c>
      <c r="C124" s="9" t="s">
        <v>161</v>
      </c>
    </row>
    <row r="125" spans="2:4" x14ac:dyDescent="0.25">
      <c r="B125" s="3" t="s">
        <v>161</v>
      </c>
      <c r="C125" s="4" t="s">
        <v>161</v>
      </c>
    </row>
    <row r="127" spans="2:4" x14ac:dyDescent="0.25">
      <c r="B127" s="27" t="s">
        <v>186</v>
      </c>
      <c r="C127" s="9" t="s">
        <v>187</v>
      </c>
    </row>
    <row r="128" spans="2:4" x14ac:dyDescent="0.25">
      <c r="B128" s="26" t="s">
        <v>161</v>
      </c>
      <c r="C128" s="4" t="s">
        <v>161</v>
      </c>
    </row>
    <row r="130" spans="2:7" x14ac:dyDescent="0.25">
      <c r="B130" s="8" t="s">
        <v>188</v>
      </c>
      <c r="C130" s="9" t="s">
        <v>161</v>
      </c>
    </row>
    <row r="132" spans="2:7" x14ac:dyDescent="0.25">
      <c r="B132" s="8" t="s">
        <v>189</v>
      </c>
      <c r="C132" s="33">
        <v>45473</v>
      </c>
      <c r="D132" s="3"/>
      <c r="E132" s="26"/>
      <c r="F132" s="32"/>
    </row>
    <row r="133" spans="2:7" x14ac:dyDescent="0.25">
      <c r="B133" s="8" t="s">
        <v>176</v>
      </c>
      <c r="C133" s="9" t="s">
        <v>177</v>
      </c>
      <c r="D133" s="8" t="s">
        <v>178</v>
      </c>
      <c r="E133" s="27" t="s">
        <v>179</v>
      </c>
      <c r="F133" s="24" t="s">
        <v>180</v>
      </c>
      <c r="G133" s="23"/>
    </row>
    <row r="134" spans="2:7" x14ac:dyDescent="0.25">
      <c r="B134" s="30" t="s">
        <v>161</v>
      </c>
      <c r="C134" s="31" t="s">
        <v>161</v>
      </c>
      <c r="D134" s="30" t="s">
        <v>161</v>
      </c>
      <c r="E134" s="29" t="s">
        <v>161</v>
      </c>
      <c r="F134" s="28" t="s">
        <v>161</v>
      </c>
    </row>
    <row r="135" spans="2:7" x14ac:dyDescent="0.25">
      <c r="B135" s="17" t="s">
        <v>181</v>
      </c>
    </row>
    <row r="136" spans="2:7" x14ac:dyDescent="0.25">
      <c r="B136" s="17"/>
    </row>
    <row r="137" spans="2:7" x14ac:dyDescent="0.25">
      <c r="B137" s="17" t="s">
        <v>182</v>
      </c>
    </row>
    <row r="138" spans="2:7" x14ac:dyDescent="0.25">
      <c r="B138" s="8" t="s">
        <v>183</v>
      </c>
      <c r="C138" s="9" t="s">
        <v>184</v>
      </c>
      <c r="D138" s="17"/>
    </row>
    <row r="139" spans="2:7" x14ac:dyDescent="0.25">
      <c r="B139" s="3" t="s">
        <v>161</v>
      </c>
      <c r="C139" s="4" t="s">
        <v>161</v>
      </c>
    </row>
    <row r="141" spans="2:7" x14ac:dyDescent="0.25">
      <c r="B141" s="8" t="s">
        <v>185</v>
      </c>
      <c r="C141" s="9" t="s">
        <v>184</v>
      </c>
    </row>
    <row r="142" spans="2:7" x14ac:dyDescent="0.25">
      <c r="B142" s="3" t="s">
        <v>161</v>
      </c>
      <c r="C142" s="4" t="s">
        <v>161</v>
      </c>
    </row>
    <row r="144" spans="2:7" x14ac:dyDescent="0.25">
      <c r="B144" s="8" t="s">
        <v>161</v>
      </c>
      <c r="C144" s="9" t="s">
        <v>161</v>
      </c>
    </row>
    <row r="145" spans="2:80" x14ac:dyDescent="0.25">
      <c r="B145" s="3" t="s">
        <v>161</v>
      </c>
      <c r="C145" s="4" t="s">
        <v>161</v>
      </c>
    </row>
    <row r="147" spans="2:80" x14ac:dyDescent="0.25">
      <c r="B147" s="27" t="s">
        <v>186</v>
      </c>
      <c r="C147" s="9" t="s">
        <v>187</v>
      </c>
    </row>
    <row r="148" spans="2:80" x14ac:dyDescent="0.25">
      <c r="B148" s="26" t="s">
        <v>161</v>
      </c>
      <c r="C148" s="4" t="s">
        <v>161</v>
      </c>
    </row>
    <row r="150" spans="2:80" x14ac:dyDescent="0.25">
      <c r="B150" s="8" t="s">
        <v>188</v>
      </c>
      <c r="C150" s="9" t="s">
        <v>161</v>
      </c>
    </row>
    <row r="153" spans="2:80" x14ac:dyDescent="0.25">
      <c r="B153" s="17" t="s">
        <v>190</v>
      </c>
    </row>
    <row r="155" spans="2:80" x14ac:dyDescent="0.25">
      <c r="B155" s="8" t="s">
        <v>176</v>
      </c>
      <c r="C155" s="9" t="s">
        <v>191</v>
      </c>
      <c r="D155" s="8" t="s">
        <v>192</v>
      </c>
      <c r="E155" s="8" t="s">
        <v>193</v>
      </c>
      <c r="F155" s="23"/>
    </row>
    <row r="156" spans="2:80" x14ac:dyDescent="0.25">
      <c r="B156" s="3" t="s">
        <v>161</v>
      </c>
      <c r="C156" s="4" t="s">
        <v>161</v>
      </c>
      <c r="D156" s="3" t="s">
        <v>161</v>
      </c>
      <c r="E156" s="3" t="s">
        <v>161</v>
      </c>
    </row>
    <row r="159" spans="2:80" x14ac:dyDescent="0.25">
      <c r="B159" s="17" t="s">
        <v>194</v>
      </c>
      <c r="C159" s="25" t="s">
        <v>161</v>
      </c>
      <c r="D159" s="17"/>
      <c r="E159" s="17"/>
      <c r="F159" s="23"/>
      <c r="G159" s="23"/>
      <c r="H159" s="23"/>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c r="BU159" s="17"/>
      <c r="BV159" s="17"/>
      <c r="BW159" s="17"/>
      <c r="BX159" s="17"/>
      <c r="BY159" s="17"/>
      <c r="BZ159" s="17"/>
      <c r="CA159" s="17"/>
      <c r="CB159" s="17"/>
    </row>
    <row r="161" spans="2:7" x14ac:dyDescent="0.25">
      <c r="B161" s="17" t="s">
        <v>195</v>
      </c>
    </row>
    <row r="163" spans="2:7" x14ac:dyDescent="0.25">
      <c r="B163" s="8" t="s">
        <v>196</v>
      </c>
      <c r="C163" s="9" t="s">
        <v>184</v>
      </c>
      <c r="D163" s="17"/>
    </row>
    <row r="164" spans="2:7" x14ac:dyDescent="0.25">
      <c r="B164" s="3" t="s">
        <v>161</v>
      </c>
      <c r="C164" s="4" t="s">
        <v>161</v>
      </c>
    </row>
    <row r="167" spans="2:7" x14ac:dyDescent="0.25">
      <c r="B167" s="8" t="s">
        <v>197</v>
      </c>
      <c r="C167" s="9" t="s">
        <v>198</v>
      </c>
      <c r="D167" s="17"/>
    </row>
    <row r="168" spans="2:7" x14ac:dyDescent="0.25">
      <c r="B168" s="3" t="s">
        <v>161</v>
      </c>
      <c r="C168" s="4" t="s">
        <v>161</v>
      </c>
    </row>
    <row r="171" spans="2:7" x14ac:dyDescent="0.25">
      <c r="B171" s="17" t="s">
        <v>199</v>
      </c>
    </row>
    <row r="174" spans="2:7" x14ac:dyDescent="0.25">
      <c r="B174" s="17" t="s">
        <v>200</v>
      </c>
    </row>
    <row r="176" spans="2:7" x14ac:dyDescent="0.25">
      <c r="B176" s="8" t="s">
        <v>176</v>
      </c>
      <c r="C176" s="9" t="s">
        <v>201</v>
      </c>
      <c r="D176" s="8" t="s">
        <v>191</v>
      </c>
      <c r="E176" s="8" t="s">
        <v>192</v>
      </c>
      <c r="F176" s="24" t="s">
        <v>193</v>
      </c>
      <c r="G176" s="23"/>
    </row>
    <row r="177" spans="2:80" x14ac:dyDescent="0.25">
      <c r="B177" s="3" t="s">
        <v>161</v>
      </c>
      <c r="C177" s="4" t="s">
        <v>161</v>
      </c>
      <c r="D177" s="3" t="s">
        <v>161</v>
      </c>
      <c r="E177" s="3" t="s">
        <v>161</v>
      </c>
      <c r="F177" s="22" t="s">
        <v>161</v>
      </c>
    </row>
    <row r="180" spans="2:80" x14ac:dyDescent="0.25">
      <c r="B180" s="17" t="s">
        <v>194</v>
      </c>
      <c r="C180" s="25" t="s">
        <v>161</v>
      </c>
      <c r="D180" s="17"/>
      <c r="E180" s="17"/>
      <c r="F180" s="23"/>
      <c r="G180" s="23"/>
      <c r="H180" s="23"/>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row>
    <row r="182" spans="2:80" x14ac:dyDescent="0.25">
      <c r="B182" s="17" t="s">
        <v>195</v>
      </c>
    </row>
    <row r="184" spans="2:80" x14ac:dyDescent="0.25">
      <c r="B184" s="8" t="s">
        <v>196</v>
      </c>
      <c r="C184" s="9" t="s">
        <v>184</v>
      </c>
      <c r="D184" s="17"/>
    </row>
    <row r="185" spans="2:80" x14ac:dyDescent="0.25">
      <c r="B185" s="3" t="s">
        <v>161</v>
      </c>
      <c r="C185" s="4" t="s">
        <v>161</v>
      </c>
    </row>
    <row r="188" spans="2:80" x14ac:dyDescent="0.25">
      <c r="B188" s="8" t="s">
        <v>197</v>
      </c>
      <c r="C188" s="9" t="s">
        <v>198</v>
      </c>
      <c r="D188" s="17"/>
    </row>
    <row r="189" spans="2:80" x14ac:dyDescent="0.25">
      <c r="B189" s="3" t="s">
        <v>161</v>
      </c>
      <c r="C189" s="4" t="s">
        <v>161</v>
      </c>
    </row>
    <row r="192" spans="2:80" x14ac:dyDescent="0.25">
      <c r="B192" s="17" t="s">
        <v>199</v>
      </c>
    </row>
    <row r="195" spans="2:7" x14ac:dyDescent="0.25">
      <c r="B195" s="17" t="s">
        <v>202</v>
      </c>
    </row>
    <row r="196" spans="2:7" x14ac:dyDescent="0.25">
      <c r="B196" s="8" t="s">
        <v>176</v>
      </c>
      <c r="C196" s="9" t="s">
        <v>203</v>
      </c>
      <c r="D196" s="8" t="s">
        <v>204</v>
      </c>
      <c r="E196" s="8" t="s">
        <v>205</v>
      </c>
      <c r="F196" s="24" t="s">
        <v>206</v>
      </c>
      <c r="G196" s="23"/>
    </row>
    <row r="197" spans="2:7" x14ac:dyDescent="0.25">
      <c r="B197" s="3" t="s">
        <v>161</v>
      </c>
      <c r="C197" s="4" t="s">
        <v>161</v>
      </c>
      <c r="D197" s="3" t="s">
        <v>161</v>
      </c>
      <c r="E197" s="3" t="s">
        <v>161</v>
      </c>
      <c r="F197" s="22" t="s">
        <v>161</v>
      </c>
    </row>
    <row r="198" spans="2:7" x14ac:dyDescent="0.25">
      <c r="B198" s="11" t="s">
        <v>207</v>
      </c>
    </row>
  </sheetData>
  <mergeCells count="3">
    <mergeCell ref="B1:E1"/>
    <mergeCell ref="C3:C7"/>
    <mergeCell ref="D3:D7"/>
  </mergeCells>
  <hyperlinks>
    <hyperlink ref="A1" location="Index!A1" display="Index" xr:uid="{F0D8511A-07D6-4F33-847D-28506D1B2044}"/>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EC37D-9394-47ED-AB7E-52F896CE3C2A}">
  <sheetPr codeName="Sheet30"/>
  <dimension ref="A1:CB171"/>
  <sheetViews>
    <sheetView workbookViewId="0">
      <selection sqref="A1:XFD1048576"/>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col min="9" max="16384" width="9.140625" style="11"/>
  </cols>
  <sheetData>
    <row r="1" spans="1:9" x14ac:dyDescent="0.25">
      <c r="A1" s="45" t="s">
        <v>0</v>
      </c>
      <c r="B1" s="197" t="s">
        <v>59</v>
      </c>
      <c r="C1" s="197"/>
      <c r="D1" s="197"/>
      <c r="E1" s="197"/>
    </row>
    <row r="3" spans="1:9" ht="18" customHeight="1" x14ac:dyDescent="0.25">
      <c r="B3" s="1" t="s">
        <v>1155</v>
      </c>
      <c r="C3" s="198"/>
      <c r="D3" s="199"/>
    </row>
    <row r="4" spans="1:9" ht="18" customHeight="1" x14ac:dyDescent="0.25">
      <c r="B4" s="2" t="s">
        <v>1156</v>
      </c>
      <c r="C4" s="198"/>
      <c r="D4" s="199"/>
    </row>
    <row r="5" spans="1:9" ht="18" customHeight="1" x14ac:dyDescent="0.25">
      <c r="B5" s="2" t="s">
        <v>127</v>
      </c>
      <c r="C5" s="198"/>
      <c r="D5" s="199"/>
    </row>
    <row r="6" spans="1:9" ht="18" customHeight="1" x14ac:dyDescent="0.25">
      <c r="B6" s="2" t="s">
        <v>128</v>
      </c>
      <c r="C6" s="198"/>
      <c r="D6" s="199"/>
    </row>
    <row r="7" spans="1:9" ht="18" customHeight="1" x14ac:dyDescent="0.25">
      <c r="B7" s="2" t="s">
        <v>1157</v>
      </c>
      <c r="C7" s="198"/>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2153</v>
      </c>
      <c r="C15" s="21" t="s">
        <v>139</v>
      </c>
      <c r="D15" s="11" t="s">
        <v>245</v>
      </c>
      <c r="E15" s="11" t="s">
        <v>246</v>
      </c>
      <c r="F15" s="13">
        <v>268600</v>
      </c>
      <c r="G15" s="13">
        <v>4522.6899999999996</v>
      </c>
      <c r="H15" s="13">
        <v>7.09</v>
      </c>
    </row>
    <row r="16" spans="1:9" x14ac:dyDescent="0.25">
      <c r="B16" s="11" t="s">
        <v>2860</v>
      </c>
      <c r="C16" s="21" t="s">
        <v>139</v>
      </c>
      <c r="D16" s="11" t="s">
        <v>332</v>
      </c>
      <c r="E16" s="11" t="s">
        <v>694</v>
      </c>
      <c r="F16" s="13">
        <v>218000</v>
      </c>
      <c r="G16" s="13">
        <v>4125.87</v>
      </c>
      <c r="H16" s="13">
        <v>6.47</v>
      </c>
    </row>
    <row r="17" spans="2:8" x14ac:dyDescent="0.25">
      <c r="B17" s="11" t="s">
        <v>2833</v>
      </c>
      <c r="C17" s="21" t="s">
        <v>139</v>
      </c>
      <c r="D17" s="11" t="s">
        <v>254</v>
      </c>
      <c r="E17" s="11" t="s">
        <v>659</v>
      </c>
      <c r="F17" s="13">
        <v>233500</v>
      </c>
      <c r="G17" s="13">
        <v>3437.59</v>
      </c>
      <c r="H17" s="13">
        <v>5.39</v>
      </c>
    </row>
    <row r="18" spans="2:8" x14ac:dyDescent="0.25">
      <c r="B18" s="11" t="s">
        <v>2651</v>
      </c>
      <c r="C18" s="21" t="s">
        <v>139</v>
      </c>
      <c r="D18" s="11" t="s">
        <v>256</v>
      </c>
      <c r="E18" s="11" t="s">
        <v>257</v>
      </c>
      <c r="F18" s="13">
        <v>89031</v>
      </c>
      <c r="G18" s="13">
        <v>3159.22</v>
      </c>
      <c r="H18" s="13">
        <v>4.95</v>
      </c>
    </row>
    <row r="19" spans="2:8" x14ac:dyDescent="0.25">
      <c r="B19" s="11" t="s">
        <v>2914</v>
      </c>
      <c r="C19" s="21" t="s">
        <v>139</v>
      </c>
      <c r="D19" s="11" t="s">
        <v>276</v>
      </c>
      <c r="E19" s="11" t="s">
        <v>839</v>
      </c>
      <c r="F19" s="13">
        <v>342000</v>
      </c>
      <c r="G19" s="13">
        <v>3129.98</v>
      </c>
      <c r="H19" s="13">
        <v>4.91</v>
      </c>
    </row>
    <row r="20" spans="2:8" x14ac:dyDescent="0.25">
      <c r="B20" s="11" t="s">
        <v>2887</v>
      </c>
      <c r="C20" s="21" t="s">
        <v>139</v>
      </c>
      <c r="D20" s="11" t="s">
        <v>262</v>
      </c>
      <c r="E20" s="11" t="s">
        <v>747</v>
      </c>
      <c r="F20" s="13">
        <v>65000</v>
      </c>
      <c r="G20" s="13">
        <v>2872.94</v>
      </c>
      <c r="H20" s="13">
        <v>4.5</v>
      </c>
    </row>
    <row r="21" spans="2:8" x14ac:dyDescent="0.25">
      <c r="B21" s="11" t="s">
        <v>2148</v>
      </c>
      <c r="C21" s="21" t="s">
        <v>139</v>
      </c>
      <c r="D21" s="11" t="s">
        <v>245</v>
      </c>
      <c r="E21" s="11" t="s">
        <v>247</v>
      </c>
      <c r="F21" s="13">
        <v>231600</v>
      </c>
      <c r="G21" s="13">
        <v>2778.27</v>
      </c>
      <c r="H21" s="13">
        <v>4.3600000000000003</v>
      </c>
    </row>
    <row r="22" spans="2:8" x14ac:dyDescent="0.25">
      <c r="B22" s="11" t="s">
        <v>2748</v>
      </c>
      <c r="C22" s="21" t="s">
        <v>139</v>
      </c>
      <c r="D22" s="11" t="s">
        <v>260</v>
      </c>
      <c r="E22" s="11" t="s">
        <v>534</v>
      </c>
      <c r="F22" s="13">
        <v>406600</v>
      </c>
      <c r="G22" s="13">
        <v>2725.24</v>
      </c>
      <c r="H22" s="13">
        <v>4.2699999999999996</v>
      </c>
    </row>
    <row r="23" spans="2:8" x14ac:dyDescent="0.25">
      <c r="B23" s="11" t="s">
        <v>2799</v>
      </c>
      <c r="C23" s="21" t="s">
        <v>139</v>
      </c>
      <c r="D23" s="11" t="s">
        <v>332</v>
      </c>
      <c r="E23" s="11" t="s">
        <v>615</v>
      </c>
      <c r="F23" s="13">
        <v>195000</v>
      </c>
      <c r="G23" s="13">
        <v>2629.38</v>
      </c>
      <c r="H23" s="13">
        <v>4.12</v>
      </c>
    </row>
    <row r="24" spans="2:8" x14ac:dyDescent="0.25">
      <c r="B24" s="11" t="s">
        <v>2857</v>
      </c>
      <c r="C24" s="21" t="s">
        <v>139</v>
      </c>
      <c r="D24" s="11" t="s">
        <v>332</v>
      </c>
      <c r="E24" s="11" t="s">
        <v>691</v>
      </c>
      <c r="F24" s="13">
        <v>305000</v>
      </c>
      <c r="G24" s="13">
        <v>2515.4899999999998</v>
      </c>
      <c r="H24" s="13">
        <v>3.94</v>
      </c>
    </row>
    <row r="25" spans="2:8" x14ac:dyDescent="0.25">
      <c r="B25" s="11" t="s">
        <v>2886</v>
      </c>
      <c r="C25" s="21" t="s">
        <v>139</v>
      </c>
      <c r="D25" s="11" t="s">
        <v>262</v>
      </c>
      <c r="E25" s="11" t="s">
        <v>746</v>
      </c>
      <c r="F25" s="13">
        <v>37000</v>
      </c>
      <c r="G25" s="13">
        <v>2203.6799999999998</v>
      </c>
      <c r="H25" s="13">
        <v>3.45</v>
      </c>
    </row>
    <row r="26" spans="2:8" x14ac:dyDescent="0.25">
      <c r="B26" s="11" t="s">
        <v>2654</v>
      </c>
      <c r="C26" s="21" t="s">
        <v>139</v>
      </c>
      <c r="D26" s="11" t="s">
        <v>260</v>
      </c>
      <c r="E26" s="11" t="s">
        <v>261</v>
      </c>
      <c r="F26" s="13">
        <v>18500</v>
      </c>
      <c r="G26" s="13">
        <v>2158.56</v>
      </c>
      <c r="H26" s="13">
        <v>3.38</v>
      </c>
    </row>
    <row r="27" spans="2:8" x14ac:dyDescent="0.25">
      <c r="B27" s="11" t="s">
        <v>2917</v>
      </c>
      <c r="C27" s="21" t="s">
        <v>139</v>
      </c>
      <c r="D27" s="11" t="s">
        <v>254</v>
      </c>
      <c r="E27" s="11" t="s">
        <v>842</v>
      </c>
      <c r="F27" s="13">
        <v>125000</v>
      </c>
      <c r="G27" s="13">
        <v>1760.19</v>
      </c>
      <c r="H27" s="13">
        <v>2.76</v>
      </c>
    </row>
    <row r="28" spans="2:8" x14ac:dyDescent="0.25">
      <c r="B28" s="11" t="s">
        <v>3032</v>
      </c>
      <c r="C28" s="21" t="s">
        <v>139</v>
      </c>
      <c r="D28" s="11" t="s">
        <v>332</v>
      </c>
      <c r="E28" s="11" t="s">
        <v>1158</v>
      </c>
      <c r="F28" s="13">
        <v>350000</v>
      </c>
      <c r="G28" s="13">
        <v>1748.25</v>
      </c>
      <c r="H28" s="13">
        <v>2.74</v>
      </c>
    </row>
    <row r="29" spans="2:8" x14ac:dyDescent="0.25">
      <c r="B29" s="11" t="s">
        <v>2676</v>
      </c>
      <c r="C29" s="21" t="s">
        <v>139</v>
      </c>
      <c r="D29" s="11" t="s">
        <v>254</v>
      </c>
      <c r="E29" s="11" t="s">
        <v>310</v>
      </c>
      <c r="F29" s="13">
        <v>20000</v>
      </c>
      <c r="G29" s="13">
        <v>1736.65</v>
      </c>
      <c r="H29" s="13">
        <v>2.72</v>
      </c>
    </row>
    <row r="30" spans="2:8" x14ac:dyDescent="0.25">
      <c r="B30" s="11" t="s">
        <v>2998</v>
      </c>
      <c r="C30" s="21" t="s">
        <v>139</v>
      </c>
      <c r="D30" s="11" t="s">
        <v>254</v>
      </c>
      <c r="E30" s="11" t="s">
        <v>984</v>
      </c>
      <c r="F30" s="13">
        <v>95000</v>
      </c>
      <c r="G30" s="13">
        <v>1731.28</v>
      </c>
      <c r="H30" s="13">
        <v>2.71</v>
      </c>
    </row>
    <row r="31" spans="2:8" x14ac:dyDescent="0.25">
      <c r="B31" s="11" t="s">
        <v>2734</v>
      </c>
      <c r="C31" s="21" t="s">
        <v>139</v>
      </c>
      <c r="D31" s="11" t="s">
        <v>254</v>
      </c>
      <c r="E31" s="11" t="s">
        <v>427</v>
      </c>
      <c r="F31" s="13">
        <v>58800</v>
      </c>
      <c r="G31" s="13">
        <v>1715.23</v>
      </c>
      <c r="H31" s="13">
        <v>2.69</v>
      </c>
    </row>
    <row r="32" spans="2:8" x14ac:dyDescent="0.25">
      <c r="B32" s="11" t="s">
        <v>2837</v>
      </c>
      <c r="C32" s="21" t="s">
        <v>139</v>
      </c>
      <c r="D32" s="11" t="s">
        <v>254</v>
      </c>
      <c r="E32" s="11" t="s">
        <v>663</v>
      </c>
      <c r="F32" s="13">
        <v>104000</v>
      </c>
      <c r="G32" s="13">
        <v>1699.93</v>
      </c>
      <c r="H32" s="13">
        <v>2.66</v>
      </c>
    </row>
    <row r="33" spans="2:8" x14ac:dyDescent="0.25">
      <c r="B33" s="11" t="s">
        <v>415</v>
      </c>
      <c r="C33" s="21" t="s">
        <v>139</v>
      </c>
      <c r="D33" s="11" t="s">
        <v>245</v>
      </c>
      <c r="E33" s="11" t="s">
        <v>416</v>
      </c>
      <c r="F33" s="13">
        <v>190000</v>
      </c>
      <c r="G33" s="13">
        <v>1613.01</v>
      </c>
      <c r="H33" s="13">
        <v>2.5299999999999998</v>
      </c>
    </row>
    <row r="34" spans="2:8" x14ac:dyDescent="0.25">
      <c r="B34" s="11" t="s">
        <v>380</v>
      </c>
      <c r="C34" s="21" t="s">
        <v>139</v>
      </c>
      <c r="D34" s="11" t="s">
        <v>262</v>
      </c>
      <c r="E34" s="11" t="s">
        <v>381</v>
      </c>
      <c r="F34" s="13">
        <v>82592</v>
      </c>
      <c r="G34" s="13">
        <v>1437.43</v>
      </c>
      <c r="H34" s="13">
        <v>2.25</v>
      </c>
    </row>
    <row r="35" spans="2:8" x14ac:dyDescent="0.25">
      <c r="B35" s="11" t="s">
        <v>2915</v>
      </c>
      <c r="C35" s="21" t="s">
        <v>139</v>
      </c>
      <c r="D35" s="11" t="s">
        <v>276</v>
      </c>
      <c r="E35" s="11" t="s">
        <v>840</v>
      </c>
      <c r="F35" s="13">
        <v>180000</v>
      </c>
      <c r="G35" s="13">
        <v>1412.64</v>
      </c>
      <c r="H35" s="13">
        <v>2.21</v>
      </c>
    </row>
    <row r="36" spans="2:8" x14ac:dyDescent="0.25">
      <c r="B36" s="11" t="s">
        <v>2835</v>
      </c>
      <c r="C36" s="21" t="s">
        <v>139</v>
      </c>
      <c r="D36" s="11" t="s">
        <v>262</v>
      </c>
      <c r="E36" s="11" t="s">
        <v>661</v>
      </c>
      <c r="F36" s="13">
        <v>52000</v>
      </c>
      <c r="G36" s="13">
        <v>1238.02</v>
      </c>
      <c r="H36" s="13">
        <v>1.94</v>
      </c>
    </row>
    <row r="37" spans="2:8" x14ac:dyDescent="0.25">
      <c r="B37" s="11" t="s">
        <v>3033</v>
      </c>
      <c r="C37" s="21" t="s">
        <v>139</v>
      </c>
      <c r="D37" s="11" t="s">
        <v>276</v>
      </c>
      <c r="E37" s="11" t="s">
        <v>1159</v>
      </c>
      <c r="F37" s="13">
        <v>151267</v>
      </c>
      <c r="G37" s="13">
        <v>1076.3399999999999</v>
      </c>
      <c r="H37" s="13">
        <v>1.69</v>
      </c>
    </row>
    <row r="38" spans="2:8" x14ac:dyDescent="0.25">
      <c r="B38" s="11" t="s">
        <v>2653</v>
      </c>
      <c r="C38" s="21" t="s">
        <v>139</v>
      </c>
      <c r="D38" s="11" t="s">
        <v>254</v>
      </c>
      <c r="E38" s="11" t="s">
        <v>259</v>
      </c>
      <c r="F38" s="13">
        <v>336169</v>
      </c>
      <c r="G38" s="13">
        <v>1069.3499999999999</v>
      </c>
      <c r="H38" s="13">
        <v>1.68</v>
      </c>
    </row>
    <row r="39" spans="2:8" x14ac:dyDescent="0.25">
      <c r="B39" s="11" t="s">
        <v>2727</v>
      </c>
      <c r="C39" s="21" t="s">
        <v>139</v>
      </c>
      <c r="D39" s="11" t="s">
        <v>276</v>
      </c>
      <c r="E39" s="11" t="s">
        <v>419</v>
      </c>
      <c r="F39" s="13">
        <v>15000</v>
      </c>
      <c r="G39" s="13">
        <v>1067.33</v>
      </c>
      <c r="H39" s="13">
        <v>1.67</v>
      </c>
    </row>
    <row r="40" spans="2:8" x14ac:dyDescent="0.25">
      <c r="B40" s="11" t="s">
        <v>2652</v>
      </c>
      <c r="C40" s="21" t="s">
        <v>139</v>
      </c>
      <c r="D40" s="11" t="s">
        <v>245</v>
      </c>
      <c r="E40" s="11" t="s">
        <v>258</v>
      </c>
      <c r="F40" s="13">
        <v>55000</v>
      </c>
      <c r="G40" s="13">
        <v>991.38</v>
      </c>
      <c r="H40" s="13">
        <v>1.55</v>
      </c>
    </row>
    <row r="41" spans="2:8" x14ac:dyDescent="0.25">
      <c r="B41" s="11" t="s">
        <v>2925</v>
      </c>
      <c r="C41" s="21" t="s">
        <v>139</v>
      </c>
      <c r="D41" s="11" t="s">
        <v>254</v>
      </c>
      <c r="E41" s="11" t="s">
        <v>853</v>
      </c>
      <c r="F41" s="13">
        <v>298588</v>
      </c>
      <c r="G41" s="13">
        <v>807.02</v>
      </c>
      <c r="H41" s="13">
        <v>1.27</v>
      </c>
    </row>
    <row r="42" spans="2:8" x14ac:dyDescent="0.25">
      <c r="B42" s="11" t="s">
        <v>1160</v>
      </c>
      <c r="C42" s="21" t="s">
        <v>139</v>
      </c>
      <c r="D42" s="11" t="s">
        <v>288</v>
      </c>
      <c r="E42" s="11" t="s">
        <v>1161</v>
      </c>
      <c r="F42" s="13">
        <v>339090</v>
      </c>
      <c r="G42" s="13">
        <v>777.91</v>
      </c>
      <c r="H42" s="13">
        <v>1.22</v>
      </c>
    </row>
    <row r="43" spans="2:8" x14ac:dyDescent="0.25">
      <c r="B43" s="11" t="s">
        <v>3017</v>
      </c>
      <c r="C43" s="21" t="s">
        <v>139</v>
      </c>
      <c r="D43" s="11" t="s">
        <v>332</v>
      </c>
      <c r="E43" s="11" t="s">
        <v>1033</v>
      </c>
      <c r="F43" s="13">
        <v>400000</v>
      </c>
      <c r="G43" s="13">
        <v>763.64</v>
      </c>
      <c r="H43" s="13">
        <v>1.2</v>
      </c>
    </row>
    <row r="44" spans="2:8" x14ac:dyDescent="0.25">
      <c r="B44" s="11" t="s">
        <v>2758</v>
      </c>
      <c r="C44" s="21" t="s">
        <v>139</v>
      </c>
      <c r="D44" s="11" t="s">
        <v>260</v>
      </c>
      <c r="E44" s="11" t="s">
        <v>549</v>
      </c>
      <c r="F44" s="13">
        <v>80000</v>
      </c>
      <c r="G44" s="13">
        <v>669.16</v>
      </c>
      <c r="H44" s="13">
        <v>1.05</v>
      </c>
    </row>
    <row r="45" spans="2:8" x14ac:dyDescent="0.25">
      <c r="B45" s="17" t="s">
        <v>151</v>
      </c>
      <c r="C45" s="25"/>
      <c r="D45" s="17"/>
      <c r="E45" s="17"/>
      <c r="F45" s="23"/>
      <c r="G45" s="23">
        <f>SUM(G12:G44)</f>
        <v>59573.67</v>
      </c>
      <c r="H45" s="23">
        <f>SUM(H12:H44)</f>
        <v>93.369999999999976</v>
      </c>
    </row>
    <row r="46" spans="2:8" x14ac:dyDescent="0.25">
      <c r="B46" s="17" t="s">
        <v>152</v>
      </c>
      <c r="C46" s="25"/>
      <c r="D46" s="17"/>
      <c r="E46" s="17"/>
      <c r="F46" s="23"/>
      <c r="G46" s="23">
        <v>2723.49</v>
      </c>
      <c r="H46" s="23">
        <v>4.2699999999999996</v>
      </c>
    </row>
    <row r="47" spans="2:8" x14ac:dyDescent="0.25">
      <c r="B47" s="17" t="s">
        <v>153</v>
      </c>
      <c r="C47" s="25"/>
      <c r="D47" s="17"/>
      <c r="E47" s="17"/>
      <c r="F47" s="23"/>
      <c r="G47" s="23">
        <v>62297.159999999996</v>
      </c>
      <c r="H47" s="23">
        <v>97.64</v>
      </c>
    </row>
    <row r="48" spans="2:8" x14ac:dyDescent="0.25">
      <c r="B48" s="17" t="s">
        <v>226</v>
      </c>
      <c r="C48" s="25"/>
      <c r="D48" s="17"/>
      <c r="E48" s="17"/>
      <c r="F48" s="23"/>
      <c r="G48" s="23">
        <v>1491.5261913000049</v>
      </c>
      <c r="H48" s="23">
        <v>2.3599999999999994</v>
      </c>
    </row>
    <row r="49" spans="2:8" x14ac:dyDescent="0.25">
      <c r="B49" s="17" t="s">
        <v>155</v>
      </c>
      <c r="C49" s="25"/>
      <c r="D49" s="17"/>
      <c r="E49" s="17"/>
      <c r="F49" s="23"/>
      <c r="G49" s="23">
        <v>63788.686191300003</v>
      </c>
      <c r="H49" s="23">
        <v>100</v>
      </c>
    </row>
    <row r="50" spans="2:8" x14ac:dyDescent="0.25">
      <c r="B50" s="11" t="s">
        <v>156</v>
      </c>
    </row>
    <row r="51" spans="2:8" x14ac:dyDescent="0.25">
      <c r="B51" s="17" t="s">
        <v>157</v>
      </c>
    </row>
    <row r="52" spans="2:8" x14ac:dyDescent="0.25">
      <c r="B52" s="17" t="s">
        <v>158</v>
      </c>
      <c r="C52" s="21" t="s">
        <v>159</v>
      </c>
    </row>
    <row r="53" spans="2:8" x14ac:dyDescent="0.25">
      <c r="B53" s="17" t="s">
        <v>162</v>
      </c>
      <c r="C53" s="21" t="s">
        <v>161</v>
      </c>
    </row>
    <row r="54" spans="2:8" x14ac:dyDescent="0.25">
      <c r="B54" s="17" t="s">
        <v>163</v>
      </c>
      <c r="C54" s="21" t="s">
        <v>161</v>
      </c>
    </row>
    <row r="55" spans="2:8" x14ac:dyDescent="0.25">
      <c r="B55" s="17" t="s">
        <v>164</v>
      </c>
      <c r="C55" s="21" t="s">
        <v>165</v>
      </c>
    </row>
    <row r="56" spans="2:8" x14ac:dyDescent="0.25">
      <c r="B56" s="17" t="s">
        <v>1162</v>
      </c>
      <c r="C56" s="25"/>
    </row>
    <row r="57" spans="2:8" x14ac:dyDescent="0.25">
      <c r="B57" s="17" t="s">
        <v>1163</v>
      </c>
      <c r="C57" s="25"/>
    </row>
    <row r="58" spans="2:8" x14ac:dyDescent="0.25">
      <c r="B58" s="17" t="s">
        <v>1164</v>
      </c>
      <c r="C58" s="25"/>
    </row>
    <row r="59" spans="2:8" x14ac:dyDescent="0.25">
      <c r="B59" s="17" t="s">
        <v>1165</v>
      </c>
      <c r="C59" s="25"/>
    </row>
    <row r="60" spans="2:8" x14ac:dyDescent="0.25">
      <c r="B60" s="17" t="s">
        <v>1166</v>
      </c>
      <c r="C60" s="25"/>
    </row>
    <row r="61" spans="2:8" x14ac:dyDescent="0.25">
      <c r="B61" s="17" t="s">
        <v>1167</v>
      </c>
      <c r="C61" s="25"/>
    </row>
    <row r="62" spans="2:8" x14ac:dyDescent="0.25">
      <c r="B62" s="17" t="s">
        <v>1168</v>
      </c>
      <c r="C62" s="25"/>
    </row>
    <row r="63" spans="2:8" x14ac:dyDescent="0.25">
      <c r="B63" s="17" t="s">
        <v>1169</v>
      </c>
      <c r="C63" s="25"/>
    </row>
    <row r="64" spans="2:8" x14ac:dyDescent="0.25">
      <c r="B64" s="17" t="s">
        <v>653</v>
      </c>
      <c r="C64" s="25"/>
    </row>
    <row r="65" spans="2:4" x14ac:dyDescent="0.25">
      <c r="B65" s="11" t="s">
        <v>170</v>
      </c>
    </row>
    <row r="66" spans="2:4" x14ac:dyDescent="0.25">
      <c r="B66" s="11" t="s">
        <v>228</v>
      </c>
    </row>
    <row r="69" spans="2:4" x14ac:dyDescent="0.25">
      <c r="B69" s="8" t="s">
        <v>229</v>
      </c>
      <c r="C69" s="9"/>
    </row>
    <row r="70" spans="2:4" ht="30" x14ac:dyDescent="0.25">
      <c r="B70" s="8" t="s">
        <v>230</v>
      </c>
      <c r="C70" s="10" t="s">
        <v>231</v>
      </c>
    </row>
    <row r="71" spans="2:4" x14ac:dyDescent="0.25">
      <c r="B71" s="3" t="s">
        <v>232</v>
      </c>
      <c r="C71" s="4"/>
    </row>
    <row r="72" spans="2:4" x14ac:dyDescent="0.25">
      <c r="B72" s="3" t="s">
        <v>233</v>
      </c>
      <c r="C72" s="4"/>
    </row>
    <row r="73" spans="2:4" x14ac:dyDescent="0.25">
      <c r="B73" s="3" t="s">
        <v>234</v>
      </c>
      <c r="C73" s="4"/>
    </row>
    <row r="74" spans="2:4" x14ac:dyDescent="0.25">
      <c r="B74" s="3" t="s">
        <v>235</v>
      </c>
      <c r="C74" s="4"/>
    </row>
    <row r="75" spans="2:4" x14ac:dyDescent="0.25">
      <c r="B75" s="3" t="s">
        <v>236</v>
      </c>
      <c r="C75" s="4"/>
    </row>
    <row r="76" spans="2:4" x14ac:dyDescent="0.25">
      <c r="B76" s="3" t="s">
        <v>237</v>
      </c>
      <c r="C76" s="4"/>
    </row>
    <row r="77" spans="2:4" x14ac:dyDescent="0.25">
      <c r="B77" s="8" t="s">
        <v>238</v>
      </c>
      <c r="C77" s="9"/>
    </row>
    <row r="79" spans="2:4" x14ac:dyDescent="0.25">
      <c r="B79" s="3" t="s">
        <v>171</v>
      </c>
      <c r="C79" s="4"/>
      <c r="D79" s="3"/>
    </row>
    <row r="80" spans="2:4" ht="30" x14ac:dyDescent="0.25">
      <c r="B80" s="6" t="s">
        <v>172</v>
      </c>
      <c r="C80" s="5" t="s">
        <v>173</v>
      </c>
      <c r="D80" s="6" t="s">
        <v>174</v>
      </c>
    </row>
    <row r="81" spans="2:7" x14ac:dyDescent="0.25">
      <c r="B81" s="3" t="s">
        <v>161</v>
      </c>
      <c r="C81" s="4" t="s">
        <v>161</v>
      </c>
      <c r="D81" s="3" t="s">
        <v>161</v>
      </c>
    </row>
    <row r="83" spans="2:7" x14ac:dyDescent="0.25">
      <c r="B83" s="8" t="s">
        <v>175</v>
      </c>
      <c r="C83" s="33">
        <v>45473</v>
      </c>
      <c r="D83" s="3"/>
      <c r="E83" s="26"/>
      <c r="F83" s="32"/>
    </row>
    <row r="84" spans="2:7" x14ac:dyDescent="0.25">
      <c r="B84" s="8" t="s">
        <v>176</v>
      </c>
      <c r="C84" s="9" t="s">
        <v>177</v>
      </c>
      <c r="D84" s="8" t="s">
        <v>178</v>
      </c>
      <c r="E84" s="27" t="s">
        <v>179</v>
      </c>
      <c r="F84" s="24" t="s">
        <v>180</v>
      </c>
      <c r="G84" s="23"/>
    </row>
    <row r="85" spans="2:7" x14ac:dyDescent="0.25">
      <c r="B85" s="30" t="s">
        <v>161</v>
      </c>
      <c r="C85" s="31" t="s">
        <v>161</v>
      </c>
      <c r="D85" s="30" t="s">
        <v>161</v>
      </c>
      <c r="E85" s="29" t="s">
        <v>161</v>
      </c>
      <c r="F85" s="28" t="s">
        <v>161</v>
      </c>
    </row>
    <row r="88" spans="2:7" x14ac:dyDescent="0.25">
      <c r="B88" s="17" t="s">
        <v>181</v>
      </c>
    </row>
    <row r="89" spans="2:7" x14ac:dyDescent="0.25">
      <c r="B89" s="17"/>
    </row>
    <row r="90" spans="2:7" x14ac:dyDescent="0.25">
      <c r="B90" s="17" t="s">
        <v>182</v>
      </c>
    </row>
    <row r="91" spans="2:7" x14ac:dyDescent="0.25">
      <c r="B91" s="8" t="s">
        <v>183</v>
      </c>
      <c r="C91" s="9" t="s">
        <v>184</v>
      </c>
      <c r="D91" s="17"/>
    </row>
    <row r="92" spans="2:7" x14ac:dyDescent="0.25">
      <c r="B92" s="3" t="s">
        <v>161</v>
      </c>
      <c r="C92" s="4" t="s">
        <v>161</v>
      </c>
    </row>
    <row r="94" spans="2:7" x14ac:dyDescent="0.25">
      <c r="B94" s="8" t="s">
        <v>185</v>
      </c>
      <c r="C94" s="9" t="s">
        <v>184</v>
      </c>
    </row>
    <row r="95" spans="2:7" x14ac:dyDescent="0.25">
      <c r="B95" s="3" t="s">
        <v>161</v>
      </c>
      <c r="C95" s="4" t="s">
        <v>161</v>
      </c>
    </row>
    <row r="97" spans="2:7" x14ac:dyDescent="0.25">
      <c r="B97" s="8" t="s">
        <v>161</v>
      </c>
      <c r="C97" s="9" t="s">
        <v>161</v>
      </c>
    </row>
    <row r="98" spans="2:7" x14ac:dyDescent="0.25">
      <c r="B98" s="3" t="s">
        <v>161</v>
      </c>
      <c r="C98" s="4" t="s">
        <v>161</v>
      </c>
    </row>
    <row r="100" spans="2:7" x14ac:dyDescent="0.25">
      <c r="B100" s="27" t="s">
        <v>186</v>
      </c>
      <c r="C100" s="9" t="s">
        <v>187</v>
      </c>
    </row>
    <row r="101" spans="2:7" x14ac:dyDescent="0.25">
      <c r="B101" s="26" t="s">
        <v>161</v>
      </c>
      <c r="C101" s="4" t="s">
        <v>161</v>
      </c>
    </row>
    <row r="103" spans="2:7" x14ac:dyDescent="0.25">
      <c r="B103" s="8" t="s">
        <v>188</v>
      </c>
      <c r="C103" s="9" t="s">
        <v>161</v>
      </c>
    </row>
    <row r="105" spans="2:7" x14ac:dyDescent="0.25">
      <c r="B105" s="8" t="s">
        <v>189</v>
      </c>
      <c r="C105" s="33">
        <v>45473</v>
      </c>
      <c r="D105" s="3"/>
      <c r="E105" s="26"/>
      <c r="F105" s="32"/>
    </row>
    <row r="106" spans="2:7" x14ac:dyDescent="0.25">
      <c r="B106" s="8" t="s">
        <v>176</v>
      </c>
      <c r="C106" s="9" t="s">
        <v>177</v>
      </c>
      <c r="D106" s="8" t="s">
        <v>178</v>
      </c>
      <c r="E106" s="27" t="s">
        <v>179</v>
      </c>
      <c r="F106" s="24" t="s">
        <v>180</v>
      </c>
      <c r="G106" s="23"/>
    </row>
    <row r="107" spans="2:7" x14ac:dyDescent="0.25">
      <c r="B107" s="30" t="s">
        <v>161</v>
      </c>
      <c r="C107" s="31" t="s">
        <v>161</v>
      </c>
      <c r="D107" s="30" t="s">
        <v>161</v>
      </c>
      <c r="E107" s="29" t="s">
        <v>161</v>
      </c>
      <c r="F107" s="28" t="s">
        <v>161</v>
      </c>
    </row>
    <row r="108" spans="2:7" x14ac:dyDescent="0.25">
      <c r="B108" s="17" t="s">
        <v>181</v>
      </c>
    </row>
    <row r="109" spans="2:7" x14ac:dyDescent="0.25">
      <c r="B109" s="17"/>
    </row>
    <row r="110" spans="2:7" x14ac:dyDescent="0.25">
      <c r="B110" s="17" t="s">
        <v>182</v>
      </c>
    </row>
    <row r="111" spans="2:7" x14ac:dyDescent="0.25">
      <c r="B111" s="8" t="s">
        <v>183</v>
      </c>
      <c r="C111" s="9" t="s">
        <v>184</v>
      </c>
      <c r="D111" s="17"/>
    </row>
    <row r="112" spans="2:7" x14ac:dyDescent="0.25">
      <c r="B112" s="3" t="s">
        <v>161</v>
      </c>
      <c r="C112" s="4" t="s">
        <v>161</v>
      </c>
    </row>
    <row r="114" spans="2:6" x14ac:dyDescent="0.25">
      <c r="B114" s="8" t="s">
        <v>185</v>
      </c>
      <c r="C114" s="9" t="s">
        <v>184</v>
      </c>
    </row>
    <row r="115" spans="2:6" x14ac:dyDescent="0.25">
      <c r="B115" s="3" t="s">
        <v>161</v>
      </c>
      <c r="C115" s="4" t="s">
        <v>161</v>
      </c>
    </row>
    <row r="117" spans="2:6" x14ac:dyDescent="0.25">
      <c r="B117" s="8" t="s">
        <v>161</v>
      </c>
      <c r="C117" s="9" t="s">
        <v>161</v>
      </c>
    </row>
    <row r="118" spans="2:6" x14ac:dyDescent="0.25">
      <c r="B118" s="3" t="s">
        <v>161</v>
      </c>
      <c r="C118" s="4" t="s">
        <v>161</v>
      </c>
    </row>
    <row r="120" spans="2:6" x14ac:dyDescent="0.25">
      <c r="B120" s="27" t="s">
        <v>186</v>
      </c>
      <c r="C120" s="9" t="s">
        <v>187</v>
      </c>
    </row>
    <row r="121" spans="2:6" x14ac:dyDescent="0.25">
      <c r="B121" s="26" t="s">
        <v>161</v>
      </c>
      <c r="C121" s="4" t="s">
        <v>161</v>
      </c>
    </row>
    <row r="123" spans="2:6" x14ac:dyDescent="0.25">
      <c r="B123" s="8" t="s">
        <v>188</v>
      </c>
      <c r="C123" s="9" t="s">
        <v>161</v>
      </c>
    </row>
    <row r="126" spans="2:6" x14ac:dyDescent="0.25">
      <c r="B126" s="17" t="s">
        <v>190</v>
      </c>
    </row>
    <row r="128" spans="2:6" x14ac:dyDescent="0.25">
      <c r="B128" s="8" t="s">
        <v>176</v>
      </c>
      <c r="C128" s="9" t="s">
        <v>191</v>
      </c>
      <c r="D128" s="8" t="s">
        <v>192</v>
      </c>
      <c r="E128" s="8" t="s">
        <v>193</v>
      </c>
      <c r="F128" s="23"/>
    </row>
    <row r="129" spans="2:80" x14ac:dyDescent="0.25">
      <c r="B129" s="3" t="s">
        <v>161</v>
      </c>
      <c r="C129" s="4" t="s">
        <v>161</v>
      </c>
      <c r="D129" s="3" t="s">
        <v>161</v>
      </c>
      <c r="E129" s="3" t="s">
        <v>161</v>
      </c>
    </row>
    <row r="132" spans="2:80" x14ac:dyDescent="0.25">
      <c r="B132" s="17" t="s">
        <v>194</v>
      </c>
      <c r="C132" s="25" t="s">
        <v>161</v>
      </c>
      <c r="D132" s="17"/>
      <c r="E132" s="17"/>
      <c r="F132" s="23"/>
      <c r="G132" s="23"/>
      <c r="H132" s="23"/>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row>
    <row r="134" spans="2:80" x14ac:dyDescent="0.25">
      <c r="B134" s="17" t="s">
        <v>195</v>
      </c>
    </row>
    <row r="136" spans="2:80" x14ac:dyDescent="0.25">
      <c r="B136" s="8" t="s">
        <v>196</v>
      </c>
      <c r="C136" s="9" t="s">
        <v>184</v>
      </c>
      <c r="D136" s="17"/>
    </row>
    <row r="137" spans="2:80" x14ac:dyDescent="0.25">
      <c r="B137" s="3" t="s">
        <v>161</v>
      </c>
      <c r="C137" s="4" t="s">
        <v>161</v>
      </c>
    </row>
    <row r="140" spans="2:80" x14ac:dyDescent="0.25">
      <c r="B140" s="8" t="s">
        <v>197</v>
      </c>
      <c r="C140" s="9" t="s">
        <v>198</v>
      </c>
      <c r="D140" s="17"/>
    </row>
    <row r="141" spans="2:80" x14ac:dyDescent="0.25">
      <c r="B141" s="3" t="s">
        <v>161</v>
      </c>
      <c r="C141" s="4" t="s">
        <v>161</v>
      </c>
    </row>
    <row r="144" spans="2:80" x14ac:dyDescent="0.25">
      <c r="B144" s="17" t="s">
        <v>199</v>
      </c>
    </row>
    <row r="147" spans="2:80" x14ac:dyDescent="0.25">
      <c r="B147" s="17" t="s">
        <v>200</v>
      </c>
    </row>
    <row r="149" spans="2:80" x14ac:dyDescent="0.25">
      <c r="B149" s="8" t="s">
        <v>176</v>
      </c>
      <c r="C149" s="9" t="s">
        <v>201</v>
      </c>
      <c r="D149" s="8" t="s">
        <v>191</v>
      </c>
      <c r="E149" s="8" t="s">
        <v>192</v>
      </c>
      <c r="F149" s="24" t="s">
        <v>193</v>
      </c>
      <c r="G149" s="23"/>
    </row>
    <row r="150" spans="2:80" x14ac:dyDescent="0.25">
      <c r="B150" s="3" t="s">
        <v>161</v>
      </c>
      <c r="C150" s="4" t="s">
        <v>161</v>
      </c>
      <c r="D150" s="3" t="s">
        <v>161</v>
      </c>
      <c r="E150" s="3" t="s">
        <v>161</v>
      </c>
      <c r="F150" s="22" t="s">
        <v>161</v>
      </c>
    </row>
    <row r="153" spans="2:80" x14ac:dyDescent="0.25">
      <c r="B153" s="17" t="s">
        <v>194</v>
      </c>
      <c r="C153" s="25" t="s">
        <v>161</v>
      </c>
      <c r="D153" s="17"/>
      <c r="E153" s="17"/>
      <c r="F153" s="23"/>
      <c r="G153" s="23"/>
      <c r="H153" s="23"/>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row>
    <row r="155" spans="2:80" x14ac:dyDescent="0.25">
      <c r="B155" s="17" t="s">
        <v>195</v>
      </c>
    </row>
    <row r="157" spans="2:80" x14ac:dyDescent="0.25">
      <c r="B157" s="8" t="s">
        <v>196</v>
      </c>
      <c r="C157" s="9" t="s">
        <v>184</v>
      </c>
      <c r="D157" s="17"/>
    </row>
    <row r="158" spans="2:80" x14ac:dyDescent="0.25">
      <c r="B158" s="3" t="s">
        <v>161</v>
      </c>
      <c r="C158" s="4" t="s">
        <v>161</v>
      </c>
    </row>
    <row r="161" spans="2:7" x14ac:dyDescent="0.25">
      <c r="B161" s="8" t="s">
        <v>197</v>
      </c>
      <c r="C161" s="9" t="s">
        <v>198</v>
      </c>
      <c r="D161" s="17"/>
    </row>
    <row r="162" spans="2:7" x14ac:dyDescent="0.25">
      <c r="B162" s="3" t="s">
        <v>161</v>
      </c>
      <c r="C162" s="4" t="s">
        <v>161</v>
      </c>
    </row>
    <row r="165" spans="2:7" x14ac:dyDescent="0.25">
      <c r="B165" s="17" t="s">
        <v>199</v>
      </c>
    </row>
    <row r="168" spans="2:7" x14ac:dyDescent="0.25">
      <c r="B168" s="17" t="s">
        <v>202</v>
      </c>
    </row>
    <row r="169" spans="2:7" x14ac:dyDescent="0.25">
      <c r="B169" s="8" t="s">
        <v>176</v>
      </c>
      <c r="C169" s="9" t="s">
        <v>203</v>
      </c>
      <c r="D169" s="8" t="s">
        <v>204</v>
      </c>
      <c r="E169" s="8" t="s">
        <v>205</v>
      </c>
      <c r="F169" s="24" t="s">
        <v>206</v>
      </c>
      <c r="G169" s="23"/>
    </row>
    <row r="170" spans="2:7" x14ac:dyDescent="0.25">
      <c r="B170" s="3" t="s">
        <v>161</v>
      </c>
      <c r="C170" s="4" t="s">
        <v>161</v>
      </c>
      <c r="D170" s="3" t="s">
        <v>161</v>
      </c>
      <c r="E170" s="3" t="s">
        <v>161</v>
      </c>
      <c r="F170" s="22" t="s">
        <v>161</v>
      </c>
    </row>
    <row r="171" spans="2:7" x14ac:dyDescent="0.25">
      <c r="B171" s="11" t="s">
        <v>207</v>
      </c>
    </row>
  </sheetData>
  <mergeCells count="3">
    <mergeCell ref="B1:E1"/>
    <mergeCell ref="C3:C7"/>
    <mergeCell ref="D3:D7"/>
  </mergeCells>
  <hyperlinks>
    <hyperlink ref="A1" location="Index!A1" display="Index" xr:uid="{F1B52DF0-6FBF-450C-AC5F-19599146B911}"/>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6CF23-0458-4237-B5EB-16B09079C6C9}">
  <sheetPr codeName="Sheet26"/>
  <dimension ref="A1:CB342"/>
  <sheetViews>
    <sheetView workbookViewId="0"/>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ustomWidth="1"/>
    <col min="9" max="16384" width="9.140625" style="11"/>
  </cols>
  <sheetData>
    <row r="1" spans="1:9" x14ac:dyDescent="0.25">
      <c r="A1" s="45" t="s">
        <v>0</v>
      </c>
      <c r="B1" s="197" t="s">
        <v>49</v>
      </c>
      <c r="C1" s="197"/>
      <c r="D1" s="197"/>
      <c r="E1" s="197"/>
    </row>
    <row r="3" spans="1:9" ht="15" customHeight="1" x14ac:dyDescent="0.25">
      <c r="B3" s="1" t="s">
        <v>1218</v>
      </c>
      <c r="C3" s="198"/>
      <c r="D3" s="199"/>
    </row>
    <row r="4" spans="1:9" ht="15" customHeight="1" x14ac:dyDescent="0.25">
      <c r="B4" s="2" t="s">
        <v>1219</v>
      </c>
      <c r="C4" s="198"/>
      <c r="D4" s="199"/>
    </row>
    <row r="5" spans="1:9" ht="15" customHeight="1" x14ac:dyDescent="0.25">
      <c r="B5" s="2" t="s">
        <v>127</v>
      </c>
      <c r="C5" s="198"/>
      <c r="D5" s="199"/>
    </row>
    <row r="6" spans="1:9" ht="15" customHeight="1" x14ac:dyDescent="0.25">
      <c r="B6" s="2" t="s">
        <v>1220</v>
      </c>
      <c r="C6" s="198"/>
      <c r="D6" s="199"/>
    </row>
    <row r="7" spans="1:9" ht="15" customHeight="1" x14ac:dyDescent="0.25">
      <c r="B7" s="2" t="s">
        <v>1221</v>
      </c>
      <c r="C7" s="198"/>
      <c r="D7" s="199"/>
    </row>
    <row r="8" spans="1:9" ht="15"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2748</v>
      </c>
      <c r="C15" s="21" t="s">
        <v>139</v>
      </c>
      <c r="D15" s="11" t="s">
        <v>260</v>
      </c>
      <c r="E15" s="11" t="s">
        <v>534</v>
      </c>
      <c r="F15" s="13">
        <v>145930</v>
      </c>
      <c r="G15" s="13">
        <v>978.1</v>
      </c>
      <c r="H15" s="13">
        <v>6.27</v>
      </c>
    </row>
    <row r="16" spans="1:9" x14ac:dyDescent="0.25">
      <c r="B16" s="11" t="s">
        <v>2651</v>
      </c>
      <c r="C16" s="21" t="s">
        <v>139</v>
      </c>
      <c r="D16" s="11" t="s">
        <v>256</v>
      </c>
      <c r="E16" s="11" t="s">
        <v>257</v>
      </c>
      <c r="F16" s="13">
        <v>23125</v>
      </c>
      <c r="G16" s="13">
        <v>820.58</v>
      </c>
      <c r="H16" s="13">
        <v>5.26</v>
      </c>
    </row>
    <row r="17" spans="2:8" x14ac:dyDescent="0.25">
      <c r="B17" s="11" t="s">
        <v>2725</v>
      </c>
      <c r="C17" s="21" t="s">
        <v>139</v>
      </c>
      <c r="D17" s="11" t="s">
        <v>312</v>
      </c>
      <c r="E17" s="11" t="s">
        <v>414</v>
      </c>
      <c r="F17" s="13">
        <v>55950</v>
      </c>
      <c r="G17" s="13">
        <v>807.95</v>
      </c>
      <c r="H17" s="13">
        <v>5.18</v>
      </c>
    </row>
    <row r="18" spans="2:8" x14ac:dyDescent="0.25">
      <c r="B18" s="11" t="s">
        <v>2152</v>
      </c>
      <c r="C18" s="21" t="s">
        <v>139</v>
      </c>
      <c r="D18" s="11" t="s">
        <v>248</v>
      </c>
      <c r="E18" s="11" t="s">
        <v>249</v>
      </c>
      <c r="F18" s="13">
        <v>23965</v>
      </c>
      <c r="G18" s="13">
        <v>750.3</v>
      </c>
      <c r="H18" s="13">
        <v>4.8099999999999996</v>
      </c>
    </row>
    <row r="19" spans="2:8" x14ac:dyDescent="0.25">
      <c r="B19" s="11" t="s">
        <v>2113</v>
      </c>
      <c r="C19" s="21" t="s">
        <v>139</v>
      </c>
      <c r="D19" s="11" t="s">
        <v>271</v>
      </c>
      <c r="E19" s="11" t="s">
        <v>471</v>
      </c>
      <c r="F19" s="13">
        <v>59500</v>
      </c>
      <c r="G19" s="13">
        <v>718.52</v>
      </c>
      <c r="H19" s="13">
        <v>4.6100000000000003</v>
      </c>
    </row>
    <row r="20" spans="2:8" x14ac:dyDescent="0.25">
      <c r="B20" s="11" t="s">
        <v>2143</v>
      </c>
      <c r="C20" s="21" t="s">
        <v>139</v>
      </c>
      <c r="D20" s="11" t="s">
        <v>269</v>
      </c>
      <c r="E20" s="11" t="s">
        <v>428</v>
      </c>
      <c r="F20" s="13">
        <v>46400</v>
      </c>
      <c r="G20" s="13">
        <v>685.84</v>
      </c>
      <c r="H20" s="13">
        <v>4.4000000000000004</v>
      </c>
    </row>
    <row r="21" spans="2:8" x14ac:dyDescent="0.25">
      <c r="B21" s="11" t="s">
        <v>2660</v>
      </c>
      <c r="C21" s="21" t="s">
        <v>139</v>
      </c>
      <c r="D21" s="11" t="s">
        <v>252</v>
      </c>
      <c r="E21" s="11" t="s">
        <v>273</v>
      </c>
      <c r="F21" s="13">
        <v>26840</v>
      </c>
      <c r="G21" s="13">
        <v>663.77</v>
      </c>
      <c r="H21" s="13">
        <v>4.26</v>
      </c>
    </row>
    <row r="22" spans="2:8" x14ac:dyDescent="0.25">
      <c r="B22" s="11" t="s">
        <v>415</v>
      </c>
      <c r="C22" s="21" t="s">
        <v>139</v>
      </c>
      <c r="D22" s="11" t="s">
        <v>245</v>
      </c>
      <c r="E22" s="11" t="s">
        <v>416</v>
      </c>
      <c r="F22" s="13">
        <v>71900</v>
      </c>
      <c r="G22" s="13">
        <v>610.4</v>
      </c>
      <c r="H22" s="13">
        <v>3.91</v>
      </c>
    </row>
    <row r="23" spans="2:8" x14ac:dyDescent="0.25">
      <c r="B23" s="11" t="s">
        <v>2146</v>
      </c>
      <c r="C23" s="21" t="s">
        <v>139</v>
      </c>
      <c r="D23" s="11" t="s">
        <v>140</v>
      </c>
      <c r="E23" s="11" t="s">
        <v>142</v>
      </c>
      <c r="F23" s="13">
        <v>13596</v>
      </c>
      <c r="G23" s="13">
        <v>530.80999999999995</v>
      </c>
      <c r="H23" s="13">
        <v>3.4</v>
      </c>
    </row>
    <row r="24" spans="2:8" x14ac:dyDescent="0.25">
      <c r="B24" s="11" t="s">
        <v>2138</v>
      </c>
      <c r="C24" s="21" t="s">
        <v>139</v>
      </c>
      <c r="D24" s="11" t="s">
        <v>260</v>
      </c>
      <c r="E24" s="11" t="s">
        <v>292</v>
      </c>
      <c r="F24" s="13">
        <v>19200</v>
      </c>
      <c r="G24" s="13">
        <v>502.86</v>
      </c>
      <c r="H24" s="13">
        <v>3.22</v>
      </c>
    </row>
    <row r="25" spans="2:8" x14ac:dyDescent="0.25">
      <c r="B25" s="11" t="s">
        <v>2151</v>
      </c>
      <c r="C25" s="21" t="s">
        <v>139</v>
      </c>
      <c r="D25" s="11" t="s">
        <v>252</v>
      </c>
      <c r="E25" s="11" t="s">
        <v>253</v>
      </c>
      <c r="F25" s="13">
        <v>115700</v>
      </c>
      <c r="G25" s="13">
        <v>491.61</v>
      </c>
      <c r="H25" s="13">
        <v>3.15</v>
      </c>
    </row>
    <row r="26" spans="2:8" x14ac:dyDescent="0.25">
      <c r="B26" s="11" t="s">
        <v>2148</v>
      </c>
      <c r="C26" s="21" t="s">
        <v>139</v>
      </c>
      <c r="D26" s="11" t="s">
        <v>245</v>
      </c>
      <c r="E26" s="11" t="s">
        <v>247</v>
      </c>
      <c r="F26" s="13">
        <v>38525</v>
      </c>
      <c r="G26" s="13">
        <v>462.15</v>
      </c>
      <c r="H26" s="13">
        <v>2.96</v>
      </c>
    </row>
    <row r="27" spans="2:8" x14ac:dyDescent="0.25">
      <c r="B27" s="11" t="s">
        <v>2153</v>
      </c>
      <c r="C27" s="21" t="s">
        <v>139</v>
      </c>
      <c r="D27" s="11" t="s">
        <v>245</v>
      </c>
      <c r="E27" s="11" t="s">
        <v>246</v>
      </c>
      <c r="F27" s="13">
        <v>26166</v>
      </c>
      <c r="G27" s="13">
        <v>440.58</v>
      </c>
      <c r="H27" s="13">
        <v>2.82</v>
      </c>
    </row>
    <row r="28" spans="2:8" x14ac:dyDescent="0.25">
      <c r="B28" s="11" t="s">
        <v>2777</v>
      </c>
      <c r="C28" s="21" t="s">
        <v>139</v>
      </c>
      <c r="D28" s="11" t="s">
        <v>285</v>
      </c>
      <c r="E28" s="11" t="s">
        <v>581</v>
      </c>
      <c r="F28" s="13">
        <v>28875</v>
      </c>
      <c r="G28" s="13">
        <v>430.8</v>
      </c>
      <c r="H28" s="13">
        <v>2.76</v>
      </c>
    </row>
    <row r="29" spans="2:8" x14ac:dyDescent="0.25">
      <c r="B29" s="11" t="s">
        <v>2728</v>
      </c>
      <c r="C29" s="21" t="s">
        <v>139</v>
      </c>
      <c r="D29" s="11" t="s">
        <v>325</v>
      </c>
      <c r="E29" s="11" t="s">
        <v>420</v>
      </c>
      <c r="F29" s="13">
        <v>79900</v>
      </c>
      <c r="G29" s="13">
        <v>302.3</v>
      </c>
      <c r="H29" s="13">
        <v>1.94</v>
      </c>
    </row>
    <row r="30" spans="2:8" x14ac:dyDescent="0.25">
      <c r="B30" s="11" t="s">
        <v>2656</v>
      </c>
      <c r="C30" s="21" t="s">
        <v>139</v>
      </c>
      <c r="D30" s="11" t="s">
        <v>140</v>
      </c>
      <c r="E30" s="11" t="s">
        <v>264</v>
      </c>
      <c r="F30" s="13">
        <v>5310</v>
      </c>
      <c r="G30" s="13">
        <v>225.22</v>
      </c>
      <c r="H30" s="13">
        <v>1.44</v>
      </c>
    </row>
    <row r="31" spans="2:8" x14ac:dyDescent="0.25">
      <c r="B31" s="11" t="s">
        <v>2131</v>
      </c>
      <c r="C31" s="21" t="s">
        <v>139</v>
      </c>
      <c r="D31" s="11" t="s">
        <v>254</v>
      </c>
      <c r="E31" s="11" t="s">
        <v>458</v>
      </c>
      <c r="F31" s="13">
        <v>1070</v>
      </c>
      <c r="G31" s="13">
        <v>128.09</v>
      </c>
      <c r="H31" s="13">
        <v>0.82</v>
      </c>
    </row>
    <row r="32" spans="2:8" x14ac:dyDescent="0.25">
      <c r="B32" s="11" t="s">
        <v>622</v>
      </c>
      <c r="C32" s="21" t="s">
        <v>139</v>
      </c>
      <c r="D32" s="11" t="s">
        <v>355</v>
      </c>
      <c r="E32" s="11" t="s">
        <v>623</v>
      </c>
      <c r="F32" s="13">
        <v>6730</v>
      </c>
      <c r="G32" s="13">
        <v>125.17</v>
      </c>
      <c r="H32" s="13">
        <v>0.8</v>
      </c>
    </row>
    <row r="33" spans="2:8" x14ac:dyDescent="0.25">
      <c r="B33" s="11" t="s">
        <v>2792</v>
      </c>
      <c r="C33" s="21" t="s">
        <v>139</v>
      </c>
      <c r="D33" s="11" t="s">
        <v>262</v>
      </c>
      <c r="E33" s="11" t="s">
        <v>608</v>
      </c>
      <c r="F33" s="13">
        <v>2700</v>
      </c>
      <c r="G33" s="13">
        <v>107.1</v>
      </c>
      <c r="H33" s="13">
        <v>0.69</v>
      </c>
    </row>
    <row r="34" spans="2:8" x14ac:dyDescent="0.25">
      <c r="B34" s="11" t="s">
        <v>2730</v>
      </c>
      <c r="C34" s="21" t="s">
        <v>139</v>
      </c>
      <c r="D34" s="11" t="s">
        <v>271</v>
      </c>
      <c r="E34" s="11" t="s">
        <v>422</v>
      </c>
      <c r="F34" s="13">
        <v>5900</v>
      </c>
      <c r="G34" s="13">
        <v>89.73</v>
      </c>
      <c r="H34" s="13">
        <v>0.57999999999999996</v>
      </c>
    </row>
    <row r="35" spans="2:8" x14ac:dyDescent="0.25">
      <c r="B35" s="11" t="s">
        <v>2732</v>
      </c>
      <c r="C35" s="21" t="s">
        <v>139</v>
      </c>
      <c r="D35" s="11" t="s">
        <v>325</v>
      </c>
      <c r="E35" s="11" t="s">
        <v>425</v>
      </c>
      <c r="F35" s="13">
        <v>27017</v>
      </c>
      <c r="G35" s="13">
        <v>89.41</v>
      </c>
      <c r="H35" s="13">
        <v>0.56999999999999995</v>
      </c>
    </row>
    <row r="36" spans="2:8" x14ac:dyDescent="0.25">
      <c r="B36" s="11" t="s">
        <v>2997</v>
      </c>
      <c r="C36" s="21" t="s">
        <v>139</v>
      </c>
      <c r="D36" s="11" t="s">
        <v>308</v>
      </c>
      <c r="E36" s="11" t="s">
        <v>983</v>
      </c>
      <c r="F36" s="13">
        <v>1120</v>
      </c>
      <c r="G36" s="13">
        <v>86.29</v>
      </c>
      <c r="H36" s="13">
        <v>0.55000000000000004</v>
      </c>
    </row>
    <row r="37" spans="2:8" x14ac:dyDescent="0.25">
      <c r="B37" s="11" t="s">
        <v>2936</v>
      </c>
      <c r="C37" s="21" t="s">
        <v>139</v>
      </c>
      <c r="D37" s="11" t="s">
        <v>271</v>
      </c>
      <c r="E37" s="11" t="s">
        <v>891</v>
      </c>
      <c r="F37" s="13">
        <v>7100</v>
      </c>
      <c r="G37" s="13">
        <v>76.25</v>
      </c>
      <c r="H37" s="13">
        <v>0.49</v>
      </c>
    </row>
    <row r="38" spans="2:8" x14ac:dyDescent="0.25">
      <c r="B38" s="11" t="s">
        <v>2735</v>
      </c>
      <c r="C38" s="21" t="s">
        <v>139</v>
      </c>
      <c r="D38" s="11" t="s">
        <v>245</v>
      </c>
      <c r="E38" s="11" t="s">
        <v>429</v>
      </c>
      <c r="F38" s="13">
        <v>4800</v>
      </c>
      <c r="G38" s="13">
        <v>70.3</v>
      </c>
      <c r="H38" s="13">
        <v>0.45</v>
      </c>
    </row>
    <row r="39" spans="2:8" x14ac:dyDescent="0.25">
      <c r="B39" s="11" t="s">
        <v>2907</v>
      </c>
      <c r="C39" s="21" t="s">
        <v>139</v>
      </c>
      <c r="D39" s="11" t="s">
        <v>276</v>
      </c>
      <c r="E39" s="11" t="s">
        <v>802</v>
      </c>
      <c r="F39" s="13">
        <v>9100</v>
      </c>
      <c r="G39" s="13">
        <v>47.81</v>
      </c>
      <c r="H39" s="13">
        <v>0.31</v>
      </c>
    </row>
    <row r="40" spans="2:8" x14ac:dyDescent="0.25">
      <c r="B40" s="11" t="s">
        <v>2782</v>
      </c>
      <c r="C40" s="21" t="s">
        <v>139</v>
      </c>
      <c r="D40" s="11" t="s">
        <v>267</v>
      </c>
      <c r="E40" s="11" t="s">
        <v>586</v>
      </c>
      <c r="F40" s="13">
        <v>4300</v>
      </c>
      <c r="G40" s="13">
        <v>46.96</v>
      </c>
      <c r="H40" s="13">
        <v>0.3</v>
      </c>
    </row>
    <row r="41" spans="2:8" x14ac:dyDescent="0.25">
      <c r="B41" s="11" t="s">
        <v>2654</v>
      </c>
      <c r="C41" s="21" t="s">
        <v>139</v>
      </c>
      <c r="D41" s="11" t="s">
        <v>260</v>
      </c>
      <c r="E41" s="11" t="s">
        <v>261</v>
      </c>
      <c r="F41" s="13">
        <v>300</v>
      </c>
      <c r="G41" s="13">
        <v>35</v>
      </c>
      <c r="H41" s="13">
        <v>0.22</v>
      </c>
    </row>
    <row r="42" spans="2:8" x14ac:dyDescent="0.25">
      <c r="B42" s="11" t="s">
        <v>3008</v>
      </c>
      <c r="C42" s="21" t="s">
        <v>139</v>
      </c>
      <c r="D42" s="11" t="s">
        <v>312</v>
      </c>
      <c r="E42" s="11" t="s">
        <v>1007</v>
      </c>
      <c r="F42" s="13">
        <v>1285</v>
      </c>
      <c r="G42" s="13">
        <v>13.4</v>
      </c>
      <c r="H42" s="13">
        <v>0.09</v>
      </c>
    </row>
    <row r="43" spans="2:8" x14ac:dyDescent="0.25">
      <c r="B43" s="17" t="s">
        <v>2952</v>
      </c>
      <c r="C43" s="21" t="s">
        <v>139</v>
      </c>
      <c r="D43" s="11" t="s">
        <v>245</v>
      </c>
      <c r="E43" s="11" t="s">
        <v>246</v>
      </c>
      <c r="F43" s="13">
        <v>-1650</v>
      </c>
      <c r="G43" s="13">
        <v>-27.96</v>
      </c>
      <c r="H43" s="13">
        <v>-0.18</v>
      </c>
    </row>
    <row r="44" spans="2:8" x14ac:dyDescent="0.25">
      <c r="B44" s="11" t="s">
        <v>2939</v>
      </c>
      <c r="C44" s="21" t="s">
        <v>139</v>
      </c>
      <c r="D44" s="11" t="s">
        <v>325</v>
      </c>
      <c r="E44" s="11" t="s">
        <v>420</v>
      </c>
      <c r="F44" s="13">
        <v>-45000</v>
      </c>
      <c r="G44" s="13">
        <v>-171.45</v>
      </c>
      <c r="H44" s="13">
        <v>-1.1000000000000001</v>
      </c>
    </row>
    <row r="45" spans="2:8" x14ac:dyDescent="0.25">
      <c r="B45" s="11" t="s">
        <v>2942</v>
      </c>
      <c r="C45" s="21" t="s">
        <v>139</v>
      </c>
      <c r="D45" s="11" t="s">
        <v>140</v>
      </c>
      <c r="E45" s="11" t="s">
        <v>142</v>
      </c>
      <c r="F45" s="13">
        <v>-9100</v>
      </c>
      <c r="G45" s="13">
        <v>-356.88</v>
      </c>
      <c r="H45" s="13">
        <v>-2.29</v>
      </c>
    </row>
    <row r="46" spans="2:8" x14ac:dyDescent="0.25">
      <c r="B46" s="11" t="s">
        <v>3043</v>
      </c>
      <c r="C46" s="21" t="s">
        <v>139</v>
      </c>
      <c r="D46" s="11" t="s">
        <v>248</v>
      </c>
      <c r="E46" s="11" t="s">
        <v>249</v>
      </c>
      <c r="F46" s="13">
        <v>-12000</v>
      </c>
      <c r="G46" s="13">
        <v>-378.17</v>
      </c>
      <c r="H46" s="13">
        <v>-2.42</v>
      </c>
    </row>
    <row r="47" spans="2:8" x14ac:dyDescent="0.25">
      <c r="B47" s="11" t="s">
        <v>2946</v>
      </c>
      <c r="C47" s="21" t="s">
        <v>139</v>
      </c>
      <c r="D47" s="11" t="s">
        <v>285</v>
      </c>
      <c r="E47" s="11" t="s">
        <v>581</v>
      </c>
      <c r="F47" s="13">
        <v>-28875</v>
      </c>
      <c r="G47" s="13">
        <v>-432.63</v>
      </c>
      <c r="H47" s="13">
        <v>-2.77</v>
      </c>
    </row>
    <row r="48" spans="2:8" x14ac:dyDescent="0.25">
      <c r="B48" s="11" t="s">
        <v>3044</v>
      </c>
      <c r="C48" s="21" t="s">
        <v>139</v>
      </c>
      <c r="D48" s="11" t="s">
        <v>252</v>
      </c>
      <c r="E48" s="11" t="s">
        <v>253</v>
      </c>
      <c r="F48" s="13">
        <v>-115200</v>
      </c>
      <c r="G48" s="13">
        <v>-492.88</v>
      </c>
      <c r="H48" s="13">
        <v>-3.16</v>
      </c>
    </row>
    <row r="49" spans="2:8" x14ac:dyDescent="0.25">
      <c r="B49" s="11" t="s">
        <v>3045</v>
      </c>
      <c r="C49" s="21" t="s">
        <v>139</v>
      </c>
      <c r="D49" s="11" t="s">
        <v>260</v>
      </c>
      <c r="E49" s="11" t="s">
        <v>292</v>
      </c>
      <c r="F49" s="13">
        <v>-19200</v>
      </c>
      <c r="G49" s="13">
        <v>-506.21</v>
      </c>
      <c r="H49" s="13">
        <v>-3.25</v>
      </c>
    </row>
    <row r="50" spans="2:8" x14ac:dyDescent="0.25">
      <c r="B50" s="11" t="s">
        <v>905</v>
      </c>
      <c r="C50" s="21" t="s">
        <v>139</v>
      </c>
      <c r="D50" s="11" t="s">
        <v>245</v>
      </c>
      <c r="E50" s="11" t="s">
        <v>416</v>
      </c>
      <c r="F50" s="13">
        <v>-61500</v>
      </c>
      <c r="G50" s="13">
        <v>-525.73</v>
      </c>
      <c r="H50" s="13">
        <v>-3.37</v>
      </c>
    </row>
    <row r="51" spans="2:8" x14ac:dyDescent="0.25">
      <c r="B51" s="11" t="s">
        <v>3046</v>
      </c>
      <c r="C51" s="21" t="s">
        <v>139</v>
      </c>
      <c r="D51" s="11" t="s">
        <v>252</v>
      </c>
      <c r="E51" s="11" t="s">
        <v>273</v>
      </c>
      <c r="F51" s="13">
        <v>-23400</v>
      </c>
      <c r="G51" s="13">
        <v>-581.79</v>
      </c>
      <c r="H51" s="13">
        <v>-3.73</v>
      </c>
    </row>
    <row r="52" spans="2:8" x14ac:dyDescent="0.25">
      <c r="B52" s="11" t="s">
        <v>2950</v>
      </c>
      <c r="C52" s="21" t="s">
        <v>139</v>
      </c>
      <c r="D52" s="11" t="s">
        <v>256</v>
      </c>
      <c r="E52" s="11" t="s">
        <v>257</v>
      </c>
      <c r="F52" s="13">
        <v>-17850</v>
      </c>
      <c r="G52" s="13">
        <v>-637.80999999999995</v>
      </c>
      <c r="H52" s="13">
        <v>-4.09</v>
      </c>
    </row>
    <row r="53" spans="2:8" x14ac:dyDescent="0.25">
      <c r="B53" s="11" t="s">
        <v>3047</v>
      </c>
      <c r="C53" s="21" t="s">
        <v>139</v>
      </c>
      <c r="D53" s="11" t="s">
        <v>312</v>
      </c>
      <c r="E53" s="11" t="s">
        <v>414</v>
      </c>
      <c r="F53" s="13">
        <v>-45125</v>
      </c>
      <c r="G53" s="13">
        <v>-655.37</v>
      </c>
      <c r="H53" s="13">
        <v>-4.2</v>
      </c>
    </row>
    <row r="54" spans="2:8" x14ac:dyDescent="0.25">
      <c r="B54" s="11" t="s">
        <v>2938</v>
      </c>
      <c r="C54" s="21" t="s">
        <v>139</v>
      </c>
      <c r="D54" s="11" t="s">
        <v>269</v>
      </c>
      <c r="E54" s="11" t="s">
        <v>428</v>
      </c>
      <c r="F54" s="13">
        <v>-46400</v>
      </c>
      <c r="G54" s="13">
        <v>-690.52</v>
      </c>
      <c r="H54" s="13">
        <v>-4.43</v>
      </c>
    </row>
    <row r="55" spans="2:8" x14ac:dyDescent="0.25">
      <c r="B55" s="11" t="s">
        <v>3048</v>
      </c>
      <c r="C55" s="21" t="s">
        <v>139</v>
      </c>
      <c r="D55" s="11" t="s">
        <v>271</v>
      </c>
      <c r="E55" s="11" t="s">
        <v>471</v>
      </c>
      <c r="F55" s="13">
        <v>-59400</v>
      </c>
      <c r="G55" s="13">
        <v>-722.16</v>
      </c>
      <c r="H55" s="13">
        <v>-4.63</v>
      </c>
    </row>
    <row r="56" spans="2:8" x14ac:dyDescent="0.25">
      <c r="B56" s="11" t="s">
        <v>3049</v>
      </c>
      <c r="C56" s="21" t="s">
        <v>139</v>
      </c>
      <c r="D56" s="11" t="s">
        <v>260</v>
      </c>
      <c r="E56" s="11" t="s">
        <v>534</v>
      </c>
      <c r="F56" s="13">
        <v>-142200</v>
      </c>
      <c r="G56" s="13">
        <v>-957.01</v>
      </c>
      <c r="H56" s="13">
        <v>-6.14</v>
      </c>
    </row>
    <row r="57" spans="2:8" x14ac:dyDescent="0.25">
      <c r="B57" s="17" t="s">
        <v>151</v>
      </c>
      <c r="C57" s="25"/>
      <c r="D57" s="17"/>
      <c r="E57" s="17"/>
      <c r="F57" s="23"/>
      <c r="G57" s="23">
        <f>SUM(G12:G42)</f>
        <v>10337.299999999994</v>
      </c>
      <c r="H57" s="23">
        <f>SUM(H12:H42)</f>
        <v>66.259999999999991</v>
      </c>
    </row>
    <row r="58" spans="2:8" x14ac:dyDescent="0.25">
      <c r="B58" s="17" t="s">
        <v>3502</v>
      </c>
    </row>
    <row r="59" spans="2:8" x14ac:dyDescent="0.25">
      <c r="B59" s="11" t="s">
        <v>879</v>
      </c>
      <c r="C59" s="21" t="s">
        <v>139</v>
      </c>
      <c r="D59" s="11" t="s">
        <v>149</v>
      </c>
      <c r="F59" s="13">
        <v>600</v>
      </c>
      <c r="G59" s="13">
        <v>522.27</v>
      </c>
      <c r="H59" s="13">
        <v>3.35</v>
      </c>
    </row>
    <row r="60" spans="2:8" x14ac:dyDescent="0.25">
      <c r="B60" s="11" t="s">
        <v>1222</v>
      </c>
      <c r="C60" s="21" t="s">
        <v>139</v>
      </c>
      <c r="D60" s="11" t="s">
        <v>149</v>
      </c>
      <c r="F60" s="13">
        <v>250</v>
      </c>
      <c r="G60" s="13">
        <v>217.88</v>
      </c>
      <c r="H60" s="13">
        <v>1.4</v>
      </c>
    </row>
    <row r="61" spans="2:8" x14ac:dyDescent="0.25">
      <c r="B61" s="17" t="s">
        <v>3503</v>
      </c>
    </row>
    <row r="62" spans="2:8" x14ac:dyDescent="0.25">
      <c r="B62" s="11" t="s">
        <v>893</v>
      </c>
      <c r="C62" s="21" t="s">
        <v>139</v>
      </c>
      <c r="D62" s="11" t="s">
        <v>149</v>
      </c>
      <c r="F62" s="13">
        <v>-600</v>
      </c>
      <c r="G62" s="13">
        <v>-537.24</v>
      </c>
      <c r="H62" s="13">
        <v>-3.44</v>
      </c>
    </row>
    <row r="63" spans="2:8" x14ac:dyDescent="0.25">
      <c r="B63" s="11" t="s">
        <v>894</v>
      </c>
      <c r="C63" s="21" t="s">
        <v>139</v>
      </c>
      <c r="D63" s="11" t="s">
        <v>149</v>
      </c>
      <c r="F63" s="13">
        <v>-250</v>
      </c>
      <c r="G63" s="13">
        <v>-223.96</v>
      </c>
      <c r="H63" s="13">
        <v>-1.44</v>
      </c>
    </row>
    <row r="64" spans="2:8" x14ac:dyDescent="0.25">
      <c r="B64" s="17" t="s">
        <v>3504</v>
      </c>
      <c r="C64" s="25"/>
      <c r="D64" s="17"/>
      <c r="E64" s="17"/>
      <c r="F64" s="23"/>
      <c r="G64" s="23">
        <f>+G59+G60</f>
        <v>740.15</v>
      </c>
      <c r="H64" s="23">
        <f>+H59+H60</f>
        <v>4.75</v>
      </c>
    </row>
    <row r="65" spans="2:8" x14ac:dyDescent="0.25">
      <c r="B65" s="17" t="s">
        <v>788</v>
      </c>
    </row>
    <row r="66" spans="2:8" x14ac:dyDescent="0.25">
      <c r="B66" s="11" t="s">
        <v>14</v>
      </c>
      <c r="C66" s="21" t="s">
        <v>139</v>
      </c>
      <c r="D66" s="11" t="s">
        <v>789</v>
      </c>
      <c r="E66" s="11" t="s">
        <v>1223</v>
      </c>
      <c r="F66" s="13">
        <v>16590.731</v>
      </c>
      <c r="G66" s="13">
        <v>738.18</v>
      </c>
      <c r="H66" s="13">
        <v>4.7300000000000004</v>
      </c>
    </row>
    <row r="67" spans="2:8" x14ac:dyDescent="0.25">
      <c r="B67" s="11" t="s">
        <v>26</v>
      </c>
      <c r="C67" s="21" t="s">
        <v>139</v>
      </c>
      <c r="D67" s="11" t="s">
        <v>789</v>
      </c>
      <c r="E67" s="11" t="s">
        <v>1224</v>
      </c>
      <c r="F67" s="13">
        <v>1055117.8970000001</v>
      </c>
      <c r="G67" s="13">
        <v>512.79</v>
      </c>
      <c r="H67" s="13">
        <v>3.29</v>
      </c>
    </row>
    <row r="68" spans="2:8" x14ac:dyDescent="0.25">
      <c r="B68" s="17" t="s">
        <v>151</v>
      </c>
      <c r="C68" s="25"/>
      <c r="D68" s="17"/>
      <c r="E68" s="17"/>
      <c r="F68" s="23"/>
      <c r="G68" s="23">
        <f>SUM(G65:G67)</f>
        <v>1250.9699999999998</v>
      </c>
      <c r="H68" s="23">
        <f>SUM(H65:H67)</f>
        <v>8.02</v>
      </c>
    </row>
    <row r="69" spans="2:8" x14ac:dyDescent="0.25">
      <c r="B69" s="37" t="s">
        <v>133</v>
      </c>
      <c r="C69" s="38" t="s">
        <v>134</v>
      </c>
      <c r="D69" s="37" t="s">
        <v>213</v>
      </c>
      <c r="E69" s="37" t="s">
        <v>136</v>
      </c>
      <c r="F69" s="36" t="s">
        <v>145</v>
      </c>
      <c r="G69" s="36" t="s">
        <v>146</v>
      </c>
      <c r="H69" s="36" t="s">
        <v>147</v>
      </c>
    </row>
    <row r="70" spans="2:8" x14ac:dyDescent="0.25">
      <c r="B70" s="17" t="s">
        <v>214</v>
      </c>
    </row>
    <row r="71" spans="2:8" x14ac:dyDescent="0.25">
      <c r="B71" s="17" t="s">
        <v>138</v>
      </c>
    </row>
    <row r="72" spans="2:8" x14ac:dyDescent="0.25">
      <c r="B72" s="17" t="s">
        <v>491</v>
      </c>
    </row>
    <row r="73" spans="2:8" x14ac:dyDescent="0.25">
      <c r="B73" s="11" t="s">
        <v>1512</v>
      </c>
      <c r="C73" s="21">
        <v>6.98</v>
      </c>
      <c r="D73" s="11" t="s">
        <v>493</v>
      </c>
      <c r="E73" s="11" t="s">
        <v>494</v>
      </c>
      <c r="F73" s="13">
        <v>500000</v>
      </c>
      <c r="G73" s="13">
        <v>505.31</v>
      </c>
      <c r="H73" s="13">
        <v>3.24</v>
      </c>
    </row>
    <row r="74" spans="2:8" x14ac:dyDescent="0.25">
      <c r="B74" s="11" t="s">
        <v>1508</v>
      </c>
      <c r="C74" s="21">
        <v>6.95</v>
      </c>
      <c r="D74" s="11" t="s">
        <v>493</v>
      </c>
      <c r="E74" s="11" t="s">
        <v>1225</v>
      </c>
      <c r="F74" s="13">
        <v>500000</v>
      </c>
      <c r="G74" s="13">
        <v>486.92</v>
      </c>
      <c r="H74" s="13">
        <v>3.12</v>
      </c>
    </row>
    <row r="75" spans="2:8" x14ac:dyDescent="0.25">
      <c r="B75" s="17" t="s">
        <v>505</v>
      </c>
      <c r="C75" s="25"/>
      <c r="D75" s="17"/>
      <c r="E75" s="17"/>
      <c r="F75" s="23"/>
      <c r="G75" s="23">
        <f>SUM(G69:G74)</f>
        <v>992.23</v>
      </c>
      <c r="H75" s="23">
        <f>SUM(H69:H74)</f>
        <v>6.36</v>
      </c>
    </row>
    <row r="76" spans="2:8" x14ac:dyDescent="0.25">
      <c r="B76" s="17" t="s">
        <v>506</v>
      </c>
    </row>
    <row r="77" spans="2:8" x14ac:dyDescent="0.25">
      <c r="B77" s="11" t="s">
        <v>2560</v>
      </c>
      <c r="C77" s="21">
        <v>7.58</v>
      </c>
      <c r="D77" s="11" t="s">
        <v>507</v>
      </c>
      <c r="E77" s="11" t="s">
        <v>1226</v>
      </c>
      <c r="F77" s="13">
        <v>50</v>
      </c>
      <c r="G77" s="13">
        <v>500.65</v>
      </c>
      <c r="H77" s="13">
        <v>3.21</v>
      </c>
    </row>
    <row r="78" spans="2:8" x14ac:dyDescent="0.25">
      <c r="B78" s="17" t="s">
        <v>523</v>
      </c>
      <c r="C78" s="25"/>
      <c r="D78" s="17"/>
      <c r="E78" s="17"/>
      <c r="F78" s="23"/>
      <c r="G78" s="23">
        <f>SUM(G76:G77)</f>
        <v>500.65</v>
      </c>
      <c r="H78" s="23">
        <f>SUM(H76:H77)</f>
        <v>3.21</v>
      </c>
    </row>
    <row r="79" spans="2:8" x14ac:dyDescent="0.25">
      <c r="B79" s="17" t="s">
        <v>524</v>
      </c>
      <c r="C79" s="25"/>
      <c r="D79" s="17"/>
      <c r="E79" s="17"/>
      <c r="F79" s="23"/>
      <c r="G79" s="23">
        <v>1340.25</v>
      </c>
      <c r="H79" s="23">
        <v>8.59</v>
      </c>
    </row>
    <row r="80" spans="2:8" x14ac:dyDescent="0.25">
      <c r="B80" s="17" t="s">
        <v>153</v>
      </c>
      <c r="C80" s="25"/>
      <c r="D80" s="17"/>
      <c r="E80" s="17"/>
      <c r="F80" s="23"/>
      <c r="G80" s="23">
        <v>15161.55</v>
      </c>
      <c r="H80" s="23">
        <v>97.19</v>
      </c>
    </row>
    <row r="81" spans="2:8" x14ac:dyDescent="0.25">
      <c r="B81" s="17" t="s">
        <v>226</v>
      </c>
      <c r="C81" s="25"/>
      <c r="D81" s="17"/>
      <c r="E81" s="17"/>
      <c r="F81" s="23"/>
      <c r="G81" s="23">
        <v>436.78057520000038</v>
      </c>
      <c r="H81" s="23">
        <v>2.8100000000000023</v>
      </c>
    </row>
    <row r="82" spans="2:8" x14ac:dyDescent="0.25">
      <c r="B82" s="17" t="s">
        <v>155</v>
      </c>
      <c r="C82" s="25"/>
      <c r="D82" s="17"/>
      <c r="E82" s="17"/>
      <c r="F82" s="23"/>
      <c r="G82" s="23">
        <v>15598.3305752</v>
      </c>
      <c r="H82" s="23">
        <v>100</v>
      </c>
    </row>
    <row r="83" spans="2:8" x14ac:dyDescent="0.25">
      <c r="B83" s="11" t="s">
        <v>156</v>
      </c>
    </row>
    <row r="84" spans="2:8" x14ac:dyDescent="0.25">
      <c r="B84" s="17" t="s">
        <v>1504</v>
      </c>
    </row>
    <row r="85" spans="2:8" x14ac:dyDescent="0.25">
      <c r="B85" s="17" t="s">
        <v>157</v>
      </c>
    </row>
    <row r="86" spans="2:8" x14ac:dyDescent="0.25">
      <c r="B86" s="17" t="s">
        <v>158</v>
      </c>
      <c r="C86" s="21" t="s">
        <v>159</v>
      </c>
    </row>
    <row r="87" spans="2:8" x14ac:dyDescent="0.25">
      <c r="B87" s="17" t="s">
        <v>162</v>
      </c>
      <c r="C87" s="21" t="s">
        <v>161</v>
      </c>
    </row>
    <row r="88" spans="2:8" x14ac:dyDescent="0.25">
      <c r="B88" s="17" t="s">
        <v>163</v>
      </c>
      <c r="C88" s="21" t="s">
        <v>161</v>
      </c>
    </row>
    <row r="89" spans="2:8" x14ac:dyDescent="0.25">
      <c r="B89" s="17" t="s">
        <v>164</v>
      </c>
      <c r="C89" s="21" t="s">
        <v>165</v>
      </c>
    </row>
    <row r="90" spans="2:8" x14ac:dyDescent="0.25">
      <c r="B90" s="17" t="s">
        <v>1227</v>
      </c>
      <c r="C90" s="25"/>
    </row>
    <row r="91" spans="2:8" x14ac:dyDescent="0.25">
      <c r="B91" s="17" t="s">
        <v>1228</v>
      </c>
      <c r="C91" s="25"/>
    </row>
    <row r="92" spans="2:8" x14ac:dyDescent="0.25">
      <c r="B92" s="17" t="s">
        <v>1229</v>
      </c>
      <c r="C92" s="25"/>
    </row>
    <row r="93" spans="2:8" x14ac:dyDescent="0.25">
      <c r="B93" s="17" t="s">
        <v>1230</v>
      </c>
      <c r="C93" s="25"/>
    </row>
    <row r="94" spans="2:8" x14ac:dyDescent="0.25">
      <c r="B94" s="17" t="s">
        <v>1231</v>
      </c>
      <c r="C94" s="25"/>
    </row>
    <row r="95" spans="2:8" x14ac:dyDescent="0.25">
      <c r="B95" s="17" t="s">
        <v>1232</v>
      </c>
      <c r="C95" s="25"/>
    </row>
    <row r="96" spans="2:8" x14ac:dyDescent="0.25">
      <c r="B96" s="17" t="s">
        <v>1233</v>
      </c>
      <c r="C96" s="25"/>
    </row>
    <row r="97" spans="2:3" x14ac:dyDescent="0.25">
      <c r="B97" s="17" t="s">
        <v>1234</v>
      </c>
      <c r="C97" s="25"/>
    </row>
    <row r="98" spans="2:3" x14ac:dyDescent="0.25">
      <c r="B98" s="17" t="s">
        <v>1235</v>
      </c>
      <c r="C98" s="25"/>
    </row>
    <row r="99" spans="2:3" x14ac:dyDescent="0.25">
      <c r="B99" s="17" t="s">
        <v>1236</v>
      </c>
      <c r="C99" s="25"/>
    </row>
    <row r="100" spans="2:3" x14ac:dyDescent="0.25">
      <c r="B100" s="17" t="s">
        <v>1237</v>
      </c>
      <c r="C100" s="25"/>
    </row>
    <row r="101" spans="2:3" x14ac:dyDescent="0.25">
      <c r="B101" s="17" t="s">
        <v>1238</v>
      </c>
      <c r="C101" s="25"/>
    </row>
    <row r="102" spans="2:3" x14ac:dyDescent="0.25">
      <c r="B102" s="17" t="s">
        <v>1559</v>
      </c>
      <c r="C102" s="25"/>
    </row>
    <row r="103" spans="2:3" x14ac:dyDescent="0.25">
      <c r="B103" s="11" t="s">
        <v>3542</v>
      </c>
    </row>
    <row r="104" spans="2:3" x14ac:dyDescent="0.25">
      <c r="B104" s="11" t="s">
        <v>228</v>
      </c>
    </row>
    <row r="105" spans="2:3" x14ac:dyDescent="0.25">
      <c r="B105" s="17" t="s">
        <v>1544</v>
      </c>
    </row>
    <row r="107" spans="2:3" x14ac:dyDescent="0.25">
      <c r="B107" s="8" t="s">
        <v>229</v>
      </c>
      <c r="C107" s="9"/>
    </row>
    <row r="108" spans="2:3" ht="30" x14ac:dyDescent="0.25">
      <c r="B108" s="8" t="s">
        <v>230</v>
      </c>
      <c r="C108" s="10" t="s">
        <v>231</v>
      </c>
    </row>
    <row r="109" spans="2:3" x14ac:dyDescent="0.25">
      <c r="B109" s="3" t="s">
        <v>232</v>
      </c>
      <c r="C109" s="149">
        <v>153</v>
      </c>
    </row>
    <row r="110" spans="2:3" x14ac:dyDescent="0.25">
      <c r="B110" s="3" t="s">
        <v>233</v>
      </c>
      <c r="C110" s="149">
        <v>0</v>
      </c>
    </row>
    <row r="111" spans="2:3" x14ac:dyDescent="0.25">
      <c r="B111" s="3" t="s">
        <v>234</v>
      </c>
      <c r="C111" s="149">
        <v>1000</v>
      </c>
    </row>
    <row r="112" spans="2:3" x14ac:dyDescent="0.25">
      <c r="B112" s="3" t="s">
        <v>235</v>
      </c>
      <c r="C112" s="149">
        <v>0</v>
      </c>
    </row>
    <row r="113" spans="2:7" x14ac:dyDescent="0.25">
      <c r="B113" s="3" t="s">
        <v>236</v>
      </c>
      <c r="C113" s="149">
        <v>1249.9973600999999</v>
      </c>
    </row>
    <row r="114" spans="2:7" x14ac:dyDescent="0.25">
      <c r="B114" s="3" t="s">
        <v>237</v>
      </c>
      <c r="C114" s="149">
        <v>0</v>
      </c>
    </row>
    <row r="115" spans="2:7" x14ac:dyDescent="0.25">
      <c r="B115" s="8" t="s">
        <v>238</v>
      </c>
      <c r="C115" s="143">
        <v>2402.9973601000002</v>
      </c>
    </row>
    <row r="117" spans="2:7" x14ac:dyDescent="0.25">
      <c r="B117" s="3" t="s">
        <v>171</v>
      </c>
      <c r="C117" s="4"/>
      <c r="D117" s="3"/>
    </row>
    <row r="118" spans="2:7" ht="30" x14ac:dyDescent="0.25">
      <c r="B118" s="6" t="s">
        <v>172</v>
      </c>
      <c r="C118" s="5" t="s">
        <v>173</v>
      </c>
      <c r="D118" s="6" t="s">
        <v>174</v>
      </c>
    </row>
    <row r="119" spans="2:7" x14ac:dyDescent="0.25">
      <c r="B119" s="3" t="s">
        <v>161</v>
      </c>
      <c r="C119" s="4" t="s">
        <v>161</v>
      </c>
      <c r="D119" s="3" t="s">
        <v>161</v>
      </c>
    </row>
    <row r="121" spans="2:7" x14ac:dyDescent="0.25">
      <c r="B121" s="17" t="s">
        <v>175</v>
      </c>
      <c r="C121" s="150">
        <v>45473</v>
      </c>
    </row>
    <row r="122" spans="2:7" x14ac:dyDescent="0.25">
      <c r="B122" s="8" t="s">
        <v>176</v>
      </c>
      <c r="C122" s="9" t="s">
        <v>177</v>
      </c>
      <c r="D122" s="8" t="s">
        <v>178</v>
      </c>
      <c r="E122" s="27" t="s">
        <v>179</v>
      </c>
      <c r="F122" s="151" t="s">
        <v>180</v>
      </c>
      <c r="G122" s="23"/>
    </row>
    <row r="123" spans="2:7" x14ac:dyDescent="0.25">
      <c r="B123" s="3" t="s">
        <v>3050</v>
      </c>
      <c r="C123" s="4">
        <v>-19200</v>
      </c>
      <c r="D123" s="3">
        <v>2569.39</v>
      </c>
      <c r="E123" s="26">
        <v>2636.5</v>
      </c>
      <c r="F123" s="32"/>
    </row>
    <row r="124" spans="2:7" x14ac:dyDescent="0.25">
      <c r="B124" s="3" t="s">
        <v>2954</v>
      </c>
      <c r="C124" s="4">
        <v>-46400</v>
      </c>
      <c r="D124" s="3">
        <v>1467.64</v>
      </c>
      <c r="E124" s="26">
        <v>1488.2</v>
      </c>
      <c r="F124" s="152"/>
    </row>
    <row r="125" spans="2:7" x14ac:dyDescent="0.25">
      <c r="B125" s="3" t="s">
        <v>3051</v>
      </c>
      <c r="C125" s="4">
        <v>-142200</v>
      </c>
      <c r="D125" s="3">
        <v>658.22</v>
      </c>
      <c r="E125" s="26">
        <v>673</v>
      </c>
      <c r="F125" s="152"/>
    </row>
    <row r="126" spans="2:7" x14ac:dyDescent="0.25">
      <c r="B126" s="3" t="s">
        <v>3052</v>
      </c>
      <c r="C126" s="4">
        <v>-59400</v>
      </c>
      <c r="D126" s="3">
        <v>1232.98</v>
      </c>
      <c r="E126" s="26">
        <v>1215.75</v>
      </c>
      <c r="F126" s="152"/>
    </row>
    <row r="127" spans="2:7" x14ac:dyDescent="0.25">
      <c r="B127" s="3" t="s">
        <v>3053</v>
      </c>
      <c r="C127" s="4">
        <v>-45125</v>
      </c>
      <c r="D127" s="3">
        <v>1426.98</v>
      </c>
      <c r="E127" s="26">
        <v>1452.35</v>
      </c>
      <c r="F127" s="152"/>
    </row>
    <row r="128" spans="2:7" x14ac:dyDescent="0.25">
      <c r="B128" s="3" t="s">
        <v>2959</v>
      </c>
      <c r="C128" s="4">
        <v>-1650</v>
      </c>
      <c r="D128" s="3">
        <v>1708.4</v>
      </c>
      <c r="E128" s="26">
        <v>1694.6</v>
      </c>
      <c r="F128" s="152"/>
    </row>
    <row r="129" spans="2:6" x14ac:dyDescent="0.25">
      <c r="B129" s="3" t="s">
        <v>2970</v>
      </c>
      <c r="C129" s="4">
        <v>-23400</v>
      </c>
      <c r="D129" s="3">
        <v>2468</v>
      </c>
      <c r="E129" s="26">
        <v>2486.3000000000002</v>
      </c>
      <c r="F129" s="152"/>
    </row>
    <row r="130" spans="2:6" x14ac:dyDescent="0.25">
      <c r="B130" s="3" t="s">
        <v>3054</v>
      </c>
      <c r="C130" s="4">
        <v>-115200</v>
      </c>
      <c r="D130" s="3">
        <v>426.4</v>
      </c>
      <c r="E130" s="26">
        <v>427.85</v>
      </c>
      <c r="F130" s="152"/>
    </row>
    <row r="131" spans="2:6" x14ac:dyDescent="0.25">
      <c r="B131" s="3" t="s">
        <v>2963</v>
      </c>
      <c r="C131" s="4">
        <v>-17850</v>
      </c>
      <c r="D131" s="3">
        <v>3550.18</v>
      </c>
      <c r="E131" s="26">
        <v>3573.15</v>
      </c>
      <c r="F131" s="152"/>
    </row>
    <row r="132" spans="2:6" x14ac:dyDescent="0.25">
      <c r="B132" s="3" t="s">
        <v>2965</v>
      </c>
      <c r="C132" s="4">
        <v>-45000</v>
      </c>
      <c r="D132" s="3">
        <v>361.59</v>
      </c>
      <c r="E132" s="26">
        <v>381</v>
      </c>
      <c r="F132" s="152"/>
    </row>
    <row r="133" spans="2:6" x14ac:dyDescent="0.25">
      <c r="B133" s="3" t="s">
        <v>2971</v>
      </c>
      <c r="C133" s="4">
        <v>-12000</v>
      </c>
      <c r="D133" s="3">
        <v>2981.98</v>
      </c>
      <c r="E133" s="26">
        <v>3151.45</v>
      </c>
      <c r="F133" s="152"/>
    </row>
    <row r="134" spans="2:6" x14ac:dyDescent="0.25">
      <c r="B134" s="3" t="s">
        <v>2966</v>
      </c>
      <c r="C134" s="4">
        <v>-28875</v>
      </c>
      <c r="D134" s="3">
        <v>1465.5</v>
      </c>
      <c r="E134" s="26">
        <v>1498.3</v>
      </c>
      <c r="F134" s="152"/>
    </row>
    <row r="135" spans="2:6" x14ac:dyDescent="0.25">
      <c r="B135" s="3" t="s">
        <v>955</v>
      </c>
      <c r="C135" s="4">
        <v>-61500</v>
      </c>
      <c r="D135" s="3">
        <v>838.48</v>
      </c>
      <c r="E135" s="26">
        <v>854.85</v>
      </c>
      <c r="F135" s="152"/>
    </row>
    <row r="136" spans="2:6" x14ac:dyDescent="0.25">
      <c r="B136" s="3" t="s">
        <v>2967</v>
      </c>
      <c r="C136" s="4">
        <v>-9100</v>
      </c>
      <c r="D136" s="3">
        <v>3843.55</v>
      </c>
      <c r="E136" s="26">
        <v>3921.8</v>
      </c>
      <c r="F136" s="28"/>
    </row>
    <row r="139" spans="2:6" x14ac:dyDescent="0.25">
      <c r="B139" s="17" t="s">
        <v>181</v>
      </c>
    </row>
    <row r="140" spans="2:6" x14ac:dyDescent="0.25">
      <c r="B140" s="17"/>
    </row>
    <row r="141" spans="2:6" x14ac:dyDescent="0.25">
      <c r="B141" s="17" t="s">
        <v>182</v>
      </c>
    </row>
    <row r="142" spans="2:6" x14ac:dyDescent="0.25">
      <c r="B142" s="27" t="s">
        <v>183</v>
      </c>
      <c r="C142" s="9" t="s">
        <v>184</v>
      </c>
      <c r="D142" s="17"/>
    </row>
    <row r="143" spans="2:6" x14ac:dyDescent="0.25">
      <c r="B143" s="26" t="s">
        <v>3055</v>
      </c>
      <c r="C143" s="4">
        <v>58</v>
      </c>
    </row>
    <row r="144" spans="2:6" x14ac:dyDescent="0.25">
      <c r="B144" s="26" t="s">
        <v>2972</v>
      </c>
      <c r="C144" s="4">
        <v>116</v>
      </c>
    </row>
    <row r="145" spans="2:3" x14ac:dyDescent="0.25">
      <c r="B145" s="26" t="s">
        <v>3056</v>
      </c>
      <c r="C145" s="4">
        <v>158</v>
      </c>
    </row>
    <row r="146" spans="2:3" x14ac:dyDescent="0.25">
      <c r="B146" s="26" t="s">
        <v>3057</v>
      </c>
      <c r="C146" s="4">
        <v>108</v>
      </c>
    </row>
    <row r="147" spans="2:3" x14ac:dyDescent="0.25">
      <c r="B147" s="26" t="s">
        <v>2973</v>
      </c>
      <c r="C147" s="4">
        <v>10</v>
      </c>
    </row>
    <row r="148" spans="2:3" x14ac:dyDescent="0.25">
      <c r="B148" s="26" t="s">
        <v>3058</v>
      </c>
      <c r="C148" s="4">
        <v>91</v>
      </c>
    </row>
    <row r="149" spans="2:3" x14ac:dyDescent="0.25">
      <c r="B149" s="26" t="s">
        <v>3059</v>
      </c>
      <c r="C149" s="4">
        <v>5</v>
      </c>
    </row>
    <row r="150" spans="2:3" x14ac:dyDescent="0.25">
      <c r="B150" s="26" t="s">
        <v>3060</v>
      </c>
      <c r="C150" s="4">
        <v>10</v>
      </c>
    </row>
    <row r="151" spans="2:3" x14ac:dyDescent="0.25">
      <c r="B151" s="26" t="s">
        <v>2979</v>
      </c>
      <c r="C151" s="4">
        <v>74</v>
      </c>
    </row>
    <row r="152" spans="2:3" x14ac:dyDescent="0.25">
      <c r="B152" s="26" t="s">
        <v>2982</v>
      </c>
      <c r="C152" s="4">
        <v>10</v>
      </c>
    </row>
    <row r="153" spans="2:3" x14ac:dyDescent="0.25">
      <c r="B153" s="26" t="s">
        <v>3061</v>
      </c>
      <c r="C153" s="4">
        <v>10</v>
      </c>
    </row>
    <row r="154" spans="2:3" x14ac:dyDescent="0.25">
      <c r="B154" s="26" t="s">
        <v>3062</v>
      </c>
      <c r="C154" s="4">
        <v>64</v>
      </c>
    </row>
    <row r="155" spans="2:3" x14ac:dyDescent="0.25">
      <c r="B155" s="26" t="s">
        <v>2983</v>
      </c>
      <c r="C155" s="4">
        <v>114</v>
      </c>
    </row>
    <row r="156" spans="2:3" x14ac:dyDescent="0.25">
      <c r="B156" s="26" t="s">
        <v>3063</v>
      </c>
      <c r="C156" s="4">
        <v>7</v>
      </c>
    </row>
    <row r="157" spans="2:3" x14ac:dyDescent="0.25">
      <c r="B157" s="26" t="s">
        <v>2985</v>
      </c>
      <c r="C157" s="4">
        <v>30</v>
      </c>
    </row>
    <row r="158" spans="2:3" x14ac:dyDescent="0.25">
      <c r="B158" s="26" t="s">
        <v>3064</v>
      </c>
      <c r="C158" s="4">
        <v>2</v>
      </c>
    </row>
    <row r="159" spans="2:3" x14ac:dyDescent="0.25">
      <c r="B159" s="26" t="s">
        <v>3065</v>
      </c>
      <c r="C159" s="4">
        <v>4</v>
      </c>
    </row>
    <row r="160" spans="2:3" x14ac:dyDescent="0.25">
      <c r="B160" s="26" t="s">
        <v>2987</v>
      </c>
      <c r="C160" s="4">
        <v>33</v>
      </c>
    </row>
    <row r="161" spans="2:3" x14ac:dyDescent="0.25">
      <c r="B161" s="26" t="s">
        <v>3066</v>
      </c>
      <c r="C161" s="4">
        <v>4</v>
      </c>
    </row>
    <row r="162" spans="2:3" x14ac:dyDescent="0.25">
      <c r="B162" s="26" t="s">
        <v>956</v>
      </c>
      <c r="C162" s="4">
        <v>82</v>
      </c>
    </row>
    <row r="163" spans="2:3" x14ac:dyDescent="0.25">
      <c r="B163" s="26" t="s">
        <v>2988</v>
      </c>
      <c r="C163" s="4">
        <v>52</v>
      </c>
    </row>
    <row r="164" spans="2:3" x14ac:dyDescent="0.25">
      <c r="B164" s="26" t="s">
        <v>3067</v>
      </c>
      <c r="C164" s="4">
        <v>7</v>
      </c>
    </row>
    <row r="166" spans="2:3" x14ac:dyDescent="0.25">
      <c r="B166" s="27" t="s">
        <v>185</v>
      </c>
      <c r="C166" s="9" t="s">
        <v>184</v>
      </c>
    </row>
    <row r="167" spans="2:3" x14ac:dyDescent="0.25">
      <c r="B167" s="26" t="s">
        <v>3055</v>
      </c>
      <c r="C167" s="4">
        <v>58</v>
      </c>
    </row>
    <row r="168" spans="2:3" x14ac:dyDescent="0.25">
      <c r="B168" s="26" t="s">
        <v>2972</v>
      </c>
      <c r="C168" s="4">
        <v>116</v>
      </c>
    </row>
    <row r="169" spans="2:3" x14ac:dyDescent="0.25">
      <c r="B169" s="26" t="s">
        <v>3056</v>
      </c>
      <c r="C169" s="4">
        <v>158</v>
      </c>
    </row>
    <row r="170" spans="2:3" x14ac:dyDescent="0.25">
      <c r="B170" s="26" t="s">
        <v>3057</v>
      </c>
      <c r="C170" s="4">
        <v>108</v>
      </c>
    </row>
    <row r="171" spans="2:3" x14ac:dyDescent="0.25">
      <c r="B171" s="26" t="s">
        <v>2973</v>
      </c>
      <c r="C171" s="4">
        <v>10</v>
      </c>
    </row>
    <row r="172" spans="2:3" x14ac:dyDescent="0.25">
      <c r="B172" s="26" t="s">
        <v>3058</v>
      </c>
      <c r="C172" s="4">
        <v>91</v>
      </c>
    </row>
    <row r="173" spans="2:3" x14ac:dyDescent="0.25">
      <c r="B173" s="26" t="s">
        <v>3059</v>
      </c>
      <c r="C173" s="4">
        <v>5</v>
      </c>
    </row>
    <row r="174" spans="2:3" x14ac:dyDescent="0.25">
      <c r="B174" s="26" t="s">
        <v>3060</v>
      </c>
      <c r="C174" s="4">
        <v>10</v>
      </c>
    </row>
    <row r="175" spans="2:3" x14ac:dyDescent="0.25">
      <c r="B175" s="26" t="s">
        <v>2979</v>
      </c>
      <c r="C175" s="4">
        <v>74</v>
      </c>
    </row>
    <row r="176" spans="2:3" x14ac:dyDescent="0.25">
      <c r="B176" s="26" t="s">
        <v>2982</v>
      </c>
      <c r="C176" s="4">
        <v>10</v>
      </c>
    </row>
    <row r="177" spans="2:3" x14ac:dyDescent="0.25">
      <c r="B177" s="26" t="s">
        <v>3061</v>
      </c>
      <c r="C177" s="4">
        <v>10</v>
      </c>
    </row>
    <row r="178" spans="2:3" x14ac:dyDescent="0.25">
      <c r="B178" s="26" t="s">
        <v>3062</v>
      </c>
      <c r="C178" s="4">
        <v>64</v>
      </c>
    </row>
    <row r="179" spans="2:3" x14ac:dyDescent="0.25">
      <c r="B179" s="26" t="s">
        <v>2983</v>
      </c>
      <c r="C179" s="4">
        <v>114</v>
      </c>
    </row>
    <row r="180" spans="2:3" x14ac:dyDescent="0.25">
      <c r="B180" s="26" t="s">
        <v>3063</v>
      </c>
      <c r="C180" s="4">
        <v>7</v>
      </c>
    </row>
    <row r="181" spans="2:3" x14ac:dyDescent="0.25">
      <c r="B181" s="26" t="s">
        <v>2985</v>
      </c>
      <c r="C181" s="4">
        <v>30</v>
      </c>
    </row>
    <row r="182" spans="2:3" x14ac:dyDescent="0.25">
      <c r="B182" s="26" t="s">
        <v>3064</v>
      </c>
      <c r="C182" s="4">
        <v>2</v>
      </c>
    </row>
    <row r="183" spans="2:3" x14ac:dyDescent="0.25">
      <c r="B183" s="26" t="s">
        <v>3065</v>
      </c>
      <c r="C183" s="4">
        <v>4</v>
      </c>
    </row>
    <row r="184" spans="2:3" x14ac:dyDescent="0.25">
      <c r="B184" s="26" t="s">
        <v>2987</v>
      </c>
      <c r="C184" s="4">
        <v>33</v>
      </c>
    </row>
    <row r="185" spans="2:3" x14ac:dyDescent="0.25">
      <c r="B185" s="26" t="s">
        <v>3066</v>
      </c>
      <c r="C185" s="4">
        <v>4</v>
      </c>
    </row>
    <row r="186" spans="2:3" x14ac:dyDescent="0.25">
      <c r="B186" s="26" t="s">
        <v>956</v>
      </c>
      <c r="C186" s="4">
        <v>82</v>
      </c>
    </row>
    <row r="187" spans="2:3" x14ac:dyDescent="0.25">
      <c r="B187" s="26" t="s">
        <v>2988</v>
      </c>
      <c r="C187" s="4">
        <v>52</v>
      </c>
    </row>
    <row r="188" spans="2:3" x14ac:dyDescent="0.25">
      <c r="B188" s="26" t="s">
        <v>3067</v>
      </c>
      <c r="C188" s="4">
        <v>7</v>
      </c>
    </row>
    <row r="191" spans="2:3" x14ac:dyDescent="0.25">
      <c r="B191" s="27" t="s">
        <v>875</v>
      </c>
      <c r="C191" s="9" t="s">
        <v>187</v>
      </c>
    </row>
    <row r="192" spans="2:3" x14ac:dyDescent="0.25">
      <c r="B192" s="26" t="s">
        <v>3055</v>
      </c>
      <c r="C192" s="4">
        <v>44324340.659999996</v>
      </c>
    </row>
    <row r="193" spans="2:3" x14ac:dyDescent="0.25">
      <c r="B193" s="26" t="s">
        <v>2972</v>
      </c>
      <c r="C193" s="4">
        <v>67611040.799999997</v>
      </c>
    </row>
    <row r="194" spans="2:3" x14ac:dyDescent="0.25">
      <c r="B194" s="26" t="s">
        <v>3056</v>
      </c>
      <c r="C194" s="4">
        <v>92970758.159999996</v>
      </c>
    </row>
    <row r="195" spans="2:3" x14ac:dyDescent="0.25">
      <c r="B195" s="26" t="s">
        <v>3057</v>
      </c>
      <c r="C195" s="4">
        <v>72749241.180000007</v>
      </c>
    </row>
    <row r="196" spans="2:3" x14ac:dyDescent="0.25">
      <c r="B196" s="26" t="s">
        <v>2973</v>
      </c>
      <c r="C196" s="4">
        <v>7805062.5</v>
      </c>
    </row>
    <row r="197" spans="2:3" x14ac:dyDescent="0.25">
      <c r="B197" s="26" t="s">
        <v>3058</v>
      </c>
      <c r="C197" s="4">
        <v>61270581.649999999</v>
      </c>
    </row>
    <row r="198" spans="2:3" x14ac:dyDescent="0.25">
      <c r="B198" s="26" t="s">
        <v>3059</v>
      </c>
      <c r="C198" s="4">
        <v>6140324.9699999997</v>
      </c>
    </row>
    <row r="199" spans="2:3" x14ac:dyDescent="0.25">
      <c r="B199" s="26" t="s">
        <v>3060</v>
      </c>
      <c r="C199" s="4">
        <v>11662200</v>
      </c>
    </row>
    <row r="200" spans="2:3" x14ac:dyDescent="0.25">
      <c r="B200" s="26" t="s">
        <v>2979</v>
      </c>
      <c r="C200" s="4">
        <v>54421364.159999996</v>
      </c>
    </row>
    <row r="201" spans="2:3" x14ac:dyDescent="0.25">
      <c r="B201" s="26" t="s">
        <v>2982</v>
      </c>
      <c r="C201" s="4">
        <v>6073600</v>
      </c>
    </row>
    <row r="202" spans="2:3" x14ac:dyDescent="0.25">
      <c r="B202" s="26" t="s">
        <v>3061</v>
      </c>
      <c r="C202" s="4">
        <v>12712575</v>
      </c>
    </row>
    <row r="203" spans="2:3" x14ac:dyDescent="0.25">
      <c r="B203" s="26" t="s">
        <v>3062</v>
      </c>
      <c r="C203" s="4">
        <v>43253125.119999997</v>
      </c>
    </row>
    <row r="204" spans="2:3" x14ac:dyDescent="0.25">
      <c r="B204" s="26" t="s">
        <v>2983</v>
      </c>
      <c r="C204" s="4">
        <v>60251564.43</v>
      </c>
    </row>
    <row r="205" spans="2:3" x14ac:dyDescent="0.25">
      <c r="B205" s="26" t="s">
        <v>3063</v>
      </c>
      <c r="C205" s="4">
        <v>5421907.4699999997</v>
      </c>
    </row>
    <row r="206" spans="2:3" x14ac:dyDescent="0.25">
      <c r="B206" s="26" t="s">
        <v>2985</v>
      </c>
      <c r="C206" s="4">
        <v>16158901.5</v>
      </c>
    </row>
    <row r="207" spans="2:3" x14ac:dyDescent="0.25">
      <c r="B207" s="26" t="s">
        <v>3064</v>
      </c>
      <c r="C207" s="4">
        <v>1592400</v>
      </c>
    </row>
    <row r="208" spans="2:3" x14ac:dyDescent="0.25">
      <c r="B208" s="26" t="s">
        <v>3065</v>
      </c>
      <c r="C208" s="4">
        <v>4687920</v>
      </c>
    </row>
    <row r="209" spans="2:3" x14ac:dyDescent="0.25">
      <c r="B209" s="26" t="s">
        <v>2987</v>
      </c>
      <c r="C209" s="4">
        <v>18050043.829999998</v>
      </c>
    </row>
    <row r="210" spans="2:3" x14ac:dyDescent="0.25">
      <c r="B210" s="26" t="s">
        <v>3066</v>
      </c>
      <c r="C210" s="4">
        <v>4569900</v>
      </c>
    </row>
    <row r="211" spans="2:3" x14ac:dyDescent="0.25">
      <c r="B211" s="26" t="s">
        <v>956</v>
      </c>
      <c r="C211" s="4">
        <v>51234186.299999997</v>
      </c>
    </row>
    <row r="212" spans="2:3" x14ac:dyDescent="0.25">
      <c r="B212" s="26" t="s">
        <v>2988</v>
      </c>
      <c r="C212" s="4">
        <v>34830722.289999999</v>
      </c>
    </row>
    <row r="213" spans="2:3" x14ac:dyDescent="0.25">
      <c r="B213" s="26" t="s">
        <v>3067</v>
      </c>
      <c r="C213" s="4">
        <v>3423420</v>
      </c>
    </row>
    <row r="214" spans="2:3" x14ac:dyDescent="0.25">
      <c r="C214" s="9">
        <f>SUM(C191:C213)</f>
        <v>681215180.01999998</v>
      </c>
    </row>
    <row r="216" spans="2:3" x14ac:dyDescent="0.25">
      <c r="B216" s="27" t="s">
        <v>186</v>
      </c>
      <c r="C216" s="9" t="s">
        <v>187</v>
      </c>
    </row>
    <row r="217" spans="2:3" x14ac:dyDescent="0.25">
      <c r="B217" s="26" t="s">
        <v>3055</v>
      </c>
      <c r="C217" s="4">
        <v>45386325.450000003</v>
      </c>
    </row>
    <row r="218" spans="2:3" x14ac:dyDescent="0.25">
      <c r="B218" s="26" t="s">
        <v>2972</v>
      </c>
      <c r="C218" s="4">
        <v>66775901.119999997</v>
      </c>
    </row>
    <row r="219" spans="2:3" x14ac:dyDescent="0.25">
      <c r="B219" s="26" t="s">
        <v>3056</v>
      </c>
      <c r="C219" s="4">
        <v>90654846.299999997</v>
      </c>
    </row>
    <row r="220" spans="2:3" x14ac:dyDescent="0.25">
      <c r="B220" s="26" t="s">
        <v>3057</v>
      </c>
      <c r="C220" s="4">
        <v>73374811.290000007</v>
      </c>
    </row>
    <row r="221" spans="2:3" x14ac:dyDescent="0.25">
      <c r="B221" s="26" t="s">
        <v>2973</v>
      </c>
      <c r="C221" s="4">
        <v>7091968.75</v>
      </c>
    </row>
    <row r="222" spans="2:3" x14ac:dyDescent="0.25">
      <c r="B222" s="26" t="s">
        <v>3058</v>
      </c>
      <c r="C222" s="4">
        <v>60942428.75</v>
      </c>
    </row>
    <row r="223" spans="2:3" x14ac:dyDescent="0.25">
      <c r="B223" s="26" t="s">
        <v>3059</v>
      </c>
      <c r="C223" s="4">
        <v>5587800</v>
      </c>
    </row>
    <row r="224" spans="2:3" x14ac:dyDescent="0.25">
      <c r="B224" s="26" t="s">
        <v>3060</v>
      </c>
      <c r="C224" s="4">
        <v>11473385</v>
      </c>
    </row>
    <row r="225" spans="2:3" x14ac:dyDescent="0.25">
      <c r="B225" s="26" t="s">
        <v>2979</v>
      </c>
      <c r="C225" s="4">
        <v>53044484.640000001</v>
      </c>
    </row>
    <row r="226" spans="2:3" x14ac:dyDescent="0.25">
      <c r="B226" s="26" t="s">
        <v>2982</v>
      </c>
      <c r="C226" s="4">
        <v>5973820.1600000001</v>
      </c>
    </row>
    <row r="227" spans="2:3" x14ac:dyDescent="0.25">
      <c r="B227" s="26" t="s">
        <v>3061</v>
      </c>
      <c r="C227" s="4">
        <v>13363230</v>
      </c>
    </row>
    <row r="228" spans="2:3" x14ac:dyDescent="0.25">
      <c r="B228" s="26" t="s">
        <v>3062</v>
      </c>
      <c r="C228" s="4">
        <v>44541362.079999998</v>
      </c>
    </row>
    <row r="229" spans="2:3" x14ac:dyDescent="0.25">
      <c r="B229" s="26" t="s">
        <v>2983</v>
      </c>
      <c r="C229" s="4">
        <v>62824830</v>
      </c>
    </row>
    <row r="230" spans="2:3" x14ac:dyDescent="0.25">
      <c r="B230" s="26" t="s">
        <v>3063</v>
      </c>
      <c r="C230" s="4">
        <v>4999334.97</v>
      </c>
    </row>
    <row r="231" spans="2:3" x14ac:dyDescent="0.25">
      <c r="B231" s="26" t="s">
        <v>2985</v>
      </c>
      <c r="C231" s="4">
        <v>16698075</v>
      </c>
    </row>
    <row r="232" spans="2:3" x14ac:dyDescent="0.25">
      <c r="B232" s="26" t="s">
        <v>3064</v>
      </c>
      <c r="C232" s="4">
        <v>1524590</v>
      </c>
    </row>
    <row r="233" spans="2:3" x14ac:dyDescent="0.25">
      <c r="B233" s="26" t="s">
        <v>3065</v>
      </c>
      <c r="C233" s="4">
        <v>4651380</v>
      </c>
    </row>
    <row r="234" spans="2:3" x14ac:dyDescent="0.25">
      <c r="B234" s="26" t="s">
        <v>2987</v>
      </c>
      <c r="C234" s="4">
        <v>17694862.800000001</v>
      </c>
    </row>
    <row r="235" spans="2:3" x14ac:dyDescent="0.25">
      <c r="B235" s="26" t="s">
        <v>3066</v>
      </c>
      <c r="C235" s="4">
        <v>4410825</v>
      </c>
    </row>
    <row r="236" spans="2:3" x14ac:dyDescent="0.25">
      <c r="B236" s="26" t="s">
        <v>956</v>
      </c>
      <c r="C236" s="4">
        <v>51950738.700000003</v>
      </c>
    </row>
    <row r="237" spans="2:3" x14ac:dyDescent="0.25">
      <c r="B237" s="26" t="s">
        <v>2988</v>
      </c>
      <c r="C237" s="4">
        <v>35675429.789999999</v>
      </c>
    </row>
    <row r="238" spans="2:3" x14ac:dyDescent="0.25">
      <c r="B238" s="26" t="s">
        <v>3067</v>
      </c>
      <c r="C238" s="4">
        <v>3503069.96</v>
      </c>
    </row>
    <row r="239" spans="2:3" x14ac:dyDescent="0.25">
      <c r="C239" s="9">
        <f>SUM(C216:C238)</f>
        <v>682143499.75999999</v>
      </c>
    </row>
    <row r="242" spans="2:8" x14ac:dyDescent="0.25">
      <c r="B242" s="8" t="s">
        <v>188</v>
      </c>
      <c r="C242" s="155">
        <f xml:space="preserve"> C239-C214</f>
        <v>928319.74000000954</v>
      </c>
    </row>
    <row r="243" spans="2:8" x14ac:dyDescent="0.25">
      <c r="B243" s="17"/>
      <c r="C243" s="9"/>
    </row>
    <row r="244" spans="2:8" x14ac:dyDescent="0.25">
      <c r="B244" s="111" t="s">
        <v>3505</v>
      </c>
      <c r="C244" s="33">
        <v>45443</v>
      </c>
      <c r="D244" s="106"/>
      <c r="E244" s="106"/>
      <c r="F244" s="112"/>
    </row>
    <row r="245" spans="2:8" x14ac:dyDescent="0.25">
      <c r="B245" s="39" t="s">
        <v>176</v>
      </c>
      <c r="C245" s="113" t="s">
        <v>3506</v>
      </c>
      <c r="D245" s="114" t="s">
        <v>178</v>
      </c>
      <c r="E245" s="113" t="s">
        <v>3507</v>
      </c>
      <c r="F245" s="39" t="s">
        <v>180</v>
      </c>
      <c r="G245" s="11"/>
      <c r="H245" s="11"/>
    </row>
    <row r="246" spans="2:8" x14ac:dyDescent="0.25">
      <c r="B246" s="3" t="s">
        <v>3509</v>
      </c>
      <c r="C246" s="115">
        <v>20</v>
      </c>
      <c r="D246" s="116">
        <v>68703</v>
      </c>
      <c r="E246" s="116">
        <v>87045.33</v>
      </c>
      <c r="F246" s="208" t="s">
        <v>3508</v>
      </c>
      <c r="G246" s="21"/>
      <c r="H246" s="11"/>
    </row>
    <row r="247" spans="2:8" x14ac:dyDescent="0.25">
      <c r="B247" s="3" t="s">
        <v>3527</v>
      </c>
      <c r="C247" s="115">
        <v>-20</v>
      </c>
      <c r="D247" s="116">
        <v>91623.05</v>
      </c>
      <c r="E247" s="116">
        <v>89540</v>
      </c>
      <c r="F247" s="208"/>
      <c r="G247" s="21"/>
      <c r="H247" s="11"/>
    </row>
    <row r="248" spans="2:8" x14ac:dyDescent="0.25">
      <c r="B248" s="3" t="s">
        <v>3533</v>
      </c>
      <c r="C248" s="115">
        <v>50</v>
      </c>
      <c r="D248" s="116">
        <v>86902</v>
      </c>
      <c r="E248" s="116">
        <v>87150</v>
      </c>
      <c r="F248" s="208"/>
      <c r="G248" s="21"/>
      <c r="H248" s="11"/>
    </row>
    <row r="249" spans="2:8" x14ac:dyDescent="0.25">
      <c r="B249" s="3" t="s">
        <v>3516</v>
      </c>
      <c r="C249" s="115">
        <v>-50</v>
      </c>
      <c r="D249" s="116">
        <v>93139.58</v>
      </c>
      <c r="E249" s="116">
        <v>89582</v>
      </c>
      <c r="F249" s="208"/>
      <c r="G249" s="11"/>
      <c r="H249" s="11"/>
    </row>
    <row r="250" spans="2:8" x14ac:dyDescent="0.25">
      <c r="B250" s="117" t="s">
        <v>3511</v>
      </c>
      <c r="C250" s="118"/>
      <c r="D250" s="118"/>
      <c r="E250" s="118"/>
      <c r="F250" s="119"/>
      <c r="G250" s="11"/>
      <c r="H250" s="11"/>
    </row>
    <row r="251" spans="2:8" x14ac:dyDescent="0.25">
      <c r="G251" s="11"/>
      <c r="H251" s="11"/>
    </row>
    <row r="252" spans="2:8" x14ac:dyDescent="0.25">
      <c r="B252" s="110" t="s">
        <v>3512</v>
      </c>
      <c r="C252" s="120">
        <v>4.7500000000000001E-2</v>
      </c>
      <c r="G252" s="11"/>
      <c r="H252" s="11"/>
    </row>
    <row r="253" spans="2:8" x14ac:dyDescent="0.25">
      <c r="B253" s="110"/>
      <c r="C253" s="120"/>
      <c r="G253" s="11"/>
      <c r="H253" s="11"/>
    </row>
    <row r="254" spans="2:8" x14ac:dyDescent="0.25">
      <c r="B254" s="128" t="s">
        <v>3518</v>
      </c>
      <c r="C254" s="129" t="s">
        <v>3519</v>
      </c>
      <c r="G254" s="11"/>
    </row>
    <row r="255" spans="2:8" x14ac:dyDescent="0.25">
      <c r="B255" s="130" t="s">
        <v>3520</v>
      </c>
      <c r="C255" s="131">
        <v>20</v>
      </c>
      <c r="G255" s="11"/>
    </row>
    <row r="256" spans="2:8" x14ac:dyDescent="0.25">
      <c r="B256" s="130" t="s">
        <v>3534</v>
      </c>
      <c r="C256" s="131">
        <v>50</v>
      </c>
      <c r="G256" s="11"/>
    </row>
    <row r="257" spans="2:7" x14ac:dyDescent="0.25">
      <c r="B257" s="16"/>
      <c r="C257" s="132"/>
      <c r="G257" s="11"/>
    </row>
    <row r="258" spans="2:7" x14ac:dyDescent="0.25">
      <c r="B258" s="128" t="s">
        <v>3523</v>
      </c>
      <c r="C258" s="129" t="s">
        <v>3519</v>
      </c>
      <c r="G258" s="11"/>
    </row>
    <row r="259" spans="2:7" x14ac:dyDescent="0.25">
      <c r="B259" s="130" t="s">
        <v>3520</v>
      </c>
      <c r="C259" s="131">
        <v>20</v>
      </c>
      <c r="G259" s="11"/>
    </row>
    <row r="260" spans="2:7" x14ac:dyDescent="0.25">
      <c r="B260" s="130" t="s">
        <v>3534</v>
      </c>
      <c r="C260" s="131">
        <v>50</v>
      </c>
      <c r="G260" s="11"/>
    </row>
    <row r="261" spans="2:7" x14ac:dyDescent="0.25">
      <c r="B261" s="17"/>
    </row>
    <row r="262" spans="2:7" x14ac:dyDescent="0.25">
      <c r="B262" s="128" t="s">
        <v>3524</v>
      </c>
      <c r="C262" s="129" t="s">
        <v>198</v>
      </c>
    </row>
    <row r="263" spans="2:7" x14ac:dyDescent="0.25">
      <c r="B263" s="130" t="s">
        <v>3520</v>
      </c>
      <c r="C263" s="133">
        <v>53831610</v>
      </c>
    </row>
    <row r="264" spans="2:7" x14ac:dyDescent="0.25">
      <c r="B264" s="130" t="s">
        <v>3534</v>
      </c>
      <c r="C264" s="133">
        <v>21725500</v>
      </c>
    </row>
    <row r="265" spans="2:7" x14ac:dyDescent="0.25">
      <c r="C265" s="134">
        <f>SUM(C263:C264)</f>
        <v>75557110</v>
      </c>
    </row>
    <row r="268" spans="2:7" x14ac:dyDescent="0.25">
      <c r="B268" s="128" t="s">
        <v>3525</v>
      </c>
      <c r="C268" s="129" t="s">
        <v>198</v>
      </c>
    </row>
    <row r="269" spans="2:7" x14ac:dyDescent="0.25">
      <c r="B269" s="130" t="s">
        <v>3520</v>
      </c>
      <c r="C269" s="135">
        <v>48697500</v>
      </c>
    </row>
    <row r="270" spans="2:7" x14ac:dyDescent="0.25">
      <c r="B270" s="130" t="s">
        <v>3534</v>
      </c>
      <c r="C270" s="135">
        <v>20766335</v>
      </c>
    </row>
    <row r="271" spans="2:7" x14ac:dyDescent="0.25">
      <c r="C271" s="136">
        <f>SUM(C269:C270)</f>
        <v>69463835</v>
      </c>
    </row>
    <row r="273" spans="2:7" x14ac:dyDescent="0.25">
      <c r="B273" s="137" t="s">
        <v>188</v>
      </c>
      <c r="C273" s="142">
        <f>C271-C265</f>
        <v>-6093275</v>
      </c>
      <c r="D273" s="139"/>
      <c r="E273" s="140"/>
      <c r="F273" s="141"/>
    </row>
    <row r="274" spans="2:7" x14ac:dyDescent="0.25">
      <c r="B274" s="17"/>
    </row>
    <row r="276" spans="2:7" x14ac:dyDescent="0.25">
      <c r="B276" s="8" t="s">
        <v>189</v>
      </c>
      <c r="C276" s="33">
        <v>45473</v>
      </c>
      <c r="D276" s="3"/>
      <c r="E276" s="26"/>
      <c r="F276" s="32"/>
    </row>
    <row r="277" spans="2:7" x14ac:dyDescent="0.25">
      <c r="B277" s="8" t="s">
        <v>176</v>
      </c>
      <c r="C277" s="9" t="s">
        <v>177</v>
      </c>
      <c r="D277" s="8" t="s">
        <v>178</v>
      </c>
      <c r="E277" s="27" t="s">
        <v>179</v>
      </c>
      <c r="F277" s="24" t="s">
        <v>180</v>
      </c>
      <c r="G277" s="23"/>
    </row>
    <row r="278" spans="2:7" x14ac:dyDescent="0.25">
      <c r="B278" s="30" t="s">
        <v>161</v>
      </c>
      <c r="C278" s="31" t="s">
        <v>161</v>
      </c>
      <c r="D278" s="30" t="s">
        <v>161</v>
      </c>
      <c r="E278" s="29" t="s">
        <v>161</v>
      </c>
      <c r="F278" s="28" t="s">
        <v>161</v>
      </c>
    </row>
    <row r="279" spans="2:7" x14ac:dyDescent="0.25">
      <c r="B279" s="17" t="s">
        <v>181</v>
      </c>
    </row>
    <row r="280" spans="2:7" x14ac:dyDescent="0.25">
      <c r="B280" s="17"/>
    </row>
    <row r="281" spans="2:7" x14ac:dyDescent="0.25">
      <c r="B281" s="17" t="s">
        <v>182</v>
      </c>
    </row>
    <row r="282" spans="2:7" x14ac:dyDescent="0.25">
      <c r="B282" s="8" t="s">
        <v>183</v>
      </c>
      <c r="C282" s="9" t="s">
        <v>184</v>
      </c>
      <c r="D282" s="17"/>
    </row>
    <row r="283" spans="2:7" x14ac:dyDescent="0.25">
      <c r="B283" s="3" t="s">
        <v>161</v>
      </c>
      <c r="C283" s="4" t="s">
        <v>161</v>
      </c>
    </row>
    <row r="285" spans="2:7" x14ac:dyDescent="0.25">
      <c r="B285" s="8" t="s">
        <v>185</v>
      </c>
      <c r="C285" s="9" t="s">
        <v>184</v>
      </c>
    </row>
    <row r="286" spans="2:7" x14ac:dyDescent="0.25">
      <c r="B286" s="3" t="s">
        <v>161</v>
      </c>
      <c r="C286" s="4" t="s">
        <v>161</v>
      </c>
    </row>
    <row r="288" spans="2:7" x14ac:dyDescent="0.25">
      <c r="B288" s="8" t="s">
        <v>161</v>
      </c>
      <c r="C288" s="9" t="s">
        <v>161</v>
      </c>
    </row>
    <row r="289" spans="2:80" x14ac:dyDescent="0.25">
      <c r="B289" s="3" t="s">
        <v>161</v>
      </c>
      <c r="C289" s="4" t="s">
        <v>161</v>
      </c>
    </row>
    <row r="291" spans="2:80" x14ac:dyDescent="0.25">
      <c r="B291" s="27" t="s">
        <v>186</v>
      </c>
      <c r="C291" s="9" t="s">
        <v>187</v>
      </c>
    </row>
    <row r="292" spans="2:80" x14ac:dyDescent="0.25">
      <c r="B292" s="26" t="s">
        <v>161</v>
      </c>
      <c r="C292" s="4" t="s">
        <v>161</v>
      </c>
    </row>
    <row r="294" spans="2:80" x14ac:dyDescent="0.25">
      <c r="B294" s="8" t="s">
        <v>188</v>
      </c>
      <c r="C294" s="9" t="s">
        <v>161</v>
      </c>
    </row>
    <row r="297" spans="2:80" x14ac:dyDescent="0.25">
      <c r="B297" s="17" t="s">
        <v>190</v>
      </c>
    </row>
    <row r="299" spans="2:80" x14ac:dyDescent="0.25">
      <c r="B299" s="8" t="s">
        <v>176</v>
      </c>
      <c r="C299" s="9" t="s">
        <v>191</v>
      </c>
      <c r="D299" s="8" t="s">
        <v>192</v>
      </c>
      <c r="E299" s="8" t="s">
        <v>193</v>
      </c>
      <c r="F299" s="23"/>
    </row>
    <row r="300" spans="2:80" x14ac:dyDescent="0.25">
      <c r="B300" s="3" t="s">
        <v>161</v>
      </c>
      <c r="C300" s="4" t="s">
        <v>161</v>
      </c>
      <c r="D300" s="3" t="s">
        <v>161</v>
      </c>
      <c r="E300" s="3" t="s">
        <v>161</v>
      </c>
    </row>
    <row r="303" spans="2:80" x14ac:dyDescent="0.25">
      <c r="B303" s="17" t="s">
        <v>194</v>
      </c>
      <c r="C303" s="25" t="s">
        <v>161</v>
      </c>
      <c r="D303" s="17"/>
      <c r="E303" s="17"/>
      <c r="F303" s="23"/>
      <c r="G303" s="23"/>
      <c r="H303" s="23"/>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c r="BF303" s="17"/>
      <c r="BG303" s="17"/>
      <c r="BH303" s="17"/>
      <c r="BI303" s="17"/>
      <c r="BJ303" s="17"/>
      <c r="BK303" s="17"/>
      <c r="BL303" s="17"/>
      <c r="BM303" s="17"/>
      <c r="BN303" s="17"/>
      <c r="BO303" s="17"/>
      <c r="BP303" s="17"/>
      <c r="BQ303" s="17"/>
      <c r="BR303" s="17"/>
      <c r="BS303" s="17"/>
      <c r="BT303" s="17"/>
      <c r="BU303" s="17"/>
      <c r="BV303" s="17"/>
      <c r="BW303" s="17"/>
      <c r="BX303" s="17"/>
      <c r="BY303" s="17"/>
      <c r="BZ303" s="17"/>
      <c r="CA303" s="17"/>
      <c r="CB303" s="17"/>
    </row>
    <row r="305" spans="2:7" x14ac:dyDescent="0.25">
      <c r="B305" s="17" t="s">
        <v>195</v>
      </c>
    </row>
    <row r="307" spans="2:7" x14ac:dyDescent="0.25">
      <c r="B307" s="8" t="s">
        <v>196</v>
      </c>
      <c r="C307" s="9" t="s">
        <v>184</v>
      </c>
      <c r="D307" s="17"/>
    </row>
    <row r="308" spans="2:7" x14ac:dyDescent="0.25">
      <c r="B308" s="3" t="s">
        <v>161</v>
      </c>
      <c r="C308" s="4" t="s">
        <v>161</v>
      </c>
    </row>
    <row r="311" spans="2:7" x14ac:dyDescent="0.25">
      <c r="B311" s="8" t="s">
        <v>197</v>
      </c>
      <c r="C311" s="9" t="s">
        <v>198</v>
      </c>
      <c r="D311" s="17"/>
    </row>
    <row r="312" spans="2:7" x14ac:dyDescent="0.25">
      <c r="B312" s="3" t="s">
        <v>161</v>
      </c>
      <c r="C312" s="4" t="s">
        <v>161</v>
      </c>
    </row>
    <row r="315" spans="2:7" x14ac:dyDescent="0.25">
      <c r="B315" s="17" t="s">
        <v>199</v>
      </c>
    </row>
    <row r="318" spans="2:7" x14ac:dyDescent="0.25">
      <c r="B318" s="17" t="s">
        <v>200</v>
      </c>
    </row>
    <row r="320" spans="2:7" x14ac:dyDescent="0.25">
      <c r="B320" s="8" t="s">
        <v>176</v>
      </c>
      <c r="C320" s="9" t="s">
        <v>201</v>
      </c>
      <c r="D320" s="8" t="s">
        <v>191</v>
      </c>
      <c r="E320" s="8" t="s">
        <v>192</v>
      </c>
      <c r="F320" s="24" t="s">
        <v>193</v>
      </c>
      <c r="G320" s="23"/>
    </row>
    <row r="321" spans="2:80" x14ac:dyDescent="0.25">
      <c r="B321" s="3" t="s">
        <v>161</v>
      </c>
      <c r="C321" s="4" t="s">
        <v>161</v>
      </c>
      <c r="D321" s="3" t="s">
        <v>161</v>
      </c>
      <c r="E321" s="3" t="s">
        <v>161</v>
      </c>
      <c r="F321" s="22" t="s">
        <v>161</v>
      </c>
    </row>
    <row r="324" spans="2:80" x14ac:dyDescent="0.25">
      <c r="B324" s="17" t="s">
        <v>194</v>
      </c>
      <c r="C324" s="25" t="s">
        <v>161</v>
      </c>
      <c r="D324" s="17"/>
      <c r="E324" s="17"/>
      <c r="F324" s="23"/>
      <c r="G324" s="23"/>
      <c r="H324" s="23"/>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7"/>
      <c r="BD324" s="17"/>
      <c r="BE324" s="17"/>
      <c r="BF324" s="17"/>
      <c r="BG324" s="17"/>
      <c r="BH324" s="17"/>
      <c r="BI324" s="17"/>
      <c r="BJ324" s="17"/>
      <c r="BK324" s="17"/>
      <c r="BL324" s="17"/>
      <c r="BM324" s="17"/>
      <c r="BN324" s="17"/>
      <c r="BO324" s="17"/>
      <c r="BP324" s="17"/>
      <c r="BQ324" s="17"/>
      <c r="BR324" s="17"/>
      <c r="BS324" s="17"/>
      <c r="BT324" s="17"/>
      <c r="BU324" s="17"/>
      <c r="BV324" s="17"/>
      <c r="BW324" s="17"/>
      <c r="BX324" s="17"/>
      <c r="BY324" s="17"/>
      <c r="BZ324" s="17"/>
      <c r="CA324" s="17"/>
      <c r="CB324" s="17"/>
    </row>
    <row r="326" spans="2:80" x14ac:dyDescent="0.25">
      <c r="B326" s="17" t="s">
        <v>195</v>
      </c>
    </row>
    <row r="328" spans="2:80" x14ac:dyDescent="0.25">
      <c r="B328" s="8" t="s">
        <v>196</v>
      </c>
      <c r="C328" s="9" t="s">
        <v>184</v>
      </c>
      <c r="D328" s="17"/>
    </row>
    <row r="329" spans="2:80" x14ac:dyDescent="0.25">
      <c r="B329" s="3" t="s">
        <v>161</v>
      </c>
      <c r="C329" s="4" t="s">
        <v>161</v>
      </c>
    </row>
    <row r="332" spans="2:80" x14ac:dyDescent="0.25">
      <c r="B332" s="8" t="s">
        <v>197</v>
      </c>
      <c r="C332" s="9" t="s">
        <v>198</v>
      </c>
      <c r="D332" s="17"/>
    </row>
    <row r="333" spans="2:80" x14ac:dyDescent="0.25">
      <c r="B333" s="3" t="s">
        <v>161</v>
      </c>
      <c r="C333" s="4" t="s">
        <v>161</v>
      </c>
    </row>
    <row r="336" spans="2:80" x14ac:dyDescent="0.25">
      <c r="B336" s="17" t="s">
        <v>199</v>
      </c>
    </row>
    <row r="339" spans="2:7" x14ac:dyDescent="0.25">
      <c r="B339" s="17" t="s">
        <v>202</v>
      </c>
    </row>
    <row r="340" spans="2:7" x14ac:dyDescent="0.25">
      <c r="B340" s="8" t="s">
        <v>176</v>
      </c>
      <c r="C340" s="9" t="s">
        <v>203</v>
      </c>
      <c r="D340" s="8" t="s">
        <v>204</v>
      </c>
      <c r="E340" s="8" t="s">
        <v>205</v>
      </c>
      <c r="F340" s="24" t="s">
        <v>206</v>
      </c>
      <c r="G340" s="23"/>
    </row>
    <row r="341" spans="2:7" x14ac:dyDescent="0.25">
      <c r="B341" s="3" t="s">
        <v>161</v>
      </c>
      <c r="C341" s="4" t="s">
        <v>161</v>
      </c>
      <c r="D341" s="3" t="s">
        <v>161</v>
      </c>
      <c r="E341" s="3" t="s">
        <v>161</v>
      </c>
      <c r="F341" s="22" t="s">
        <v>161</v>
      </c>
    </row>
    <row r="342" spans="2:7" x14ac:dyDescent="0.25">
      <c r="B342" s="11" t="s">
        <v>207</v>
      </c>
    </row>
  </sheetData>
  <mergeCells count="4">
    <mergeCell ref="B1:E1"/>
    <mergeCell ref="C3:C7"/>
    <mergeCell ref="D3:D7"/>
    <mergeCell ref="F246:F249"/>
  </mergeCells>
  <conditionalFormatting sqref="C255:C256">
    <cfRule type="expression" dxfId="2" priority="2">
      <formula>#REF!="Total"</formula>
    </cfRule>
  </conditionalFormatting>
  <conditionalFormatting sqref="C259:C260">
    <cfRule type="expression" dxfId="1" priority="1">
      <formula>#REF!="Total"</formula>
    </cfRule>
  </conditionalFormatting>
  <conditionalFormatting sqref="C263:C264">
    <cfRule type="expression" dxfId="0" priority="10">
      <formula>#REF!="Total"</formula>
    </cfRule>
  </conditionalFormatting>
  <hyperlinks>
    <hyperlink ref="A1" location="Index!A1" display="Index" xr:uid="{542C798B-CB37-4E8C-9A04-11A3925E8A01}"/>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CA3D2-628E-469A-8D1C-C98C70C30CA7}">
  <sheetPr codeName="Sheet25"/>
  <dimension ref="A1:CB191"/>
  <sheetViews>
    <sheetView topLeftCell="A63" workbookViewId="0">
      <selection sqref="A1:XFD1048576"/>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ustomWidth="1"/>
    <col min="9" max="16384" width="9.140625" style="11"/>
  </cols>
  <sheetData>
    <row r="1" spans="1:9" x14ac:dyDescent="0.25">
      <c r="A1" s="45" t="s">
        <v>0</v>
      </c>
      <c r="B1" s="197" t="s">
        <v>47</v>
      </c>
      <c r="C1" s="197"/>
      <c r="D1" s="197"/>
      <c r="E1" s="197"/>
    </row>
    <row r="3" spans="1:9" ht="15" customHeight="1" x14ac:dyDescent="0.25">
      <c r="B3" s="1" t="s">
        <v>1239</v>
      </c>
      <c r="C3" s="198"/>
      <c r="D3" s="199"/>
    </row>
    <row r="4" spans="1:9" ht="15" customHeight="1" x14ac:dyDescent="0.25">
      <c r="B4" s="2" t="s">
        <v>1240</v>
      </c>
      <c r="C4" s="198"/>
      <c r="D4" s="199"/>
    </row>
    <row r="5" spans="1:9" ht="15" customHeight="1" x14ac:dyDescent="0.25">
      <c r="B5" s="7" t="s">
        <v>127</v>
      </c>
      <c r="C5" s="198"/>
      <c r="D5" s="199"/>
    </row>
    <row r="6" spans="1:9" ht="15" customHeight="1" x14ac:dyDescent="0.25">
      <c r="B6" s="7" t="s">
        <v>128</v>
      </c>
      <c r="C6" s="198"/>
      <c r="D6" s="199"/>
    </row>
    <row r="7" spans="1:9" ht="30" customHeight="1" x14ac:dyDescent="0.25">
      <c r="B7" s="2" t="s">
        <v>1241</v>
      </c>
      <c r="C7" s="198"/>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2153</v>
      </c>
      <c r="C15" s="21" t="s">
        <v>139</v>
      </c>
      <c r="D15" s="11" t="s">
        <v>245</v>
      </c>
      <c r="E15" s="11" t="s">
        <v>246</v>
      </c>
      <c r="F15" s="13">
        <v>4905000</v>
      </c>
      <c r="G15" s="13">
        <v>82590.39</v>
      </c>
      <c r="H15" s="13">
        <v>9.73</v>
      </c>
    </row>
    <row r="16" spans="1:9" x14ac:dyDescent="0.25">
      <c r="B16" s="11" t="s">
        <v>2755</v>
      </c>
      <c r="C16" s="21" t="s">
        <v>139</v>
      </c>
      <c r="D16" s="11" t="s">
        <v>248</v>
      </c>
      <c r="E16" s="11" t="s">
        <v>544</v>
      </c>
      <c r="F16" s="13">
        <v>13500000</v>
      </c>
      <c r="G16" s="13">
        <v>41033.25</v>
      </c>
      <c r="H16" s="13">
        <v>4.84</v>
      </c>
    </row>
    <row r="17" spans="2:8" x14ac:dyDescent="0.25">
      <c r="B17" s="11" t="s">
        <v>2849</v>
      </c>
      <c r="C17" s="21" t="s">
        <v>139</v>
      </c>
      <c r="D17" s="11" t="s">
        <v>365</v>
      </c>
      <c r="E17" s="11" t="s">
        <v>676</v>
      </c>
      <c r="F17" s="13">
        <v>1126710</v>
      </c>
      <c r="G17" s="13">
        <v>32931.480000000003</v>
      </c>
      <c r="H17" s="13">
        <v>3.88</v>
      </c>
    </row>
    <row r="18" spans="2:8" x14ac:dyDescent="0.25">
      <c r="B18" s="11" t="s">
        <v>2749</v>
      </c>
      <c r="C18" s="21" t="s">
        <v>139</v>
      </c>
      <c r="D18" s="11" t="s">
        <v>535</v>
      </c>
      <c r="E18" s="11" t="s">
        <v>536</v>
      </c>
      <c r="F18" s="13">
        <v>6893777</v>
      </c>
      <c r="G18" s="13">
        <v>32617.91</v>
      </c>
      <c r="H18" s="13">
        <v>3.84</v>
      </c>
    </row>
    <row r="19" spans="2:8" x14ac:dyDescent="0.25">
      <c r="B19" s="11" t="s">
        <v>2728</v>
      </c>
      <c r="C19" s="21" t="s">
        <v>139</v>
      </c>
      <c r="D19" s="11" t="s">
        <v>325</v>
      </c>
      <c r="E19" s="11" t="s">
        <v>420</v>
      </c>
      <c r="F19" s="13">
        <v>8215000</v>
      </c>
      <c r="G19" s="13">
        <v>31081.45</v>
      </c>
      <c r="H19" s="13">
        <v>3.66</v>
      </c>
    </row>
    <row r="20" spans="2:8" x14ac:dyDescent="0.25">
      <c r="B20" s="11" t="s">
        <v>2674</v>
      </c>
      <c r="C20" s="21" t="s">
        <v>139</v>
      </c>
      <c r="D20" s="11" t="s">
        <v>140</v>
      </c>
      <c r="E20" s="11" t="s">
        <v>307</v>
      </c>
      <c r="F20" s="13">
        <v>5860000</v>
      </c>
      <c r="G20" s="13">
        <v>30170.21</v>
      </c>
      <c r="H20" s="13">
        <v>3.56</v>
      </c>
    </row>
    <row r="21" spans="2:8" x14ac:dyDescent="0.25">
      <c r="B21" s="11" t="s">
        <v>2148</v>
      </c>
      <c r="C21" s="21" t="s">
        <v>139</v>
      </c>
      <c r="D21" s="11" t="s">
        <v>245</v>
      </c>
      <c r="E21" s="11" t="s">
        <v>247</v>
      </c>
      <c r="F21" s="13">
        <v>2300000</v>
      </c>
      <c r="G21" s="13">
        <v>27590.799999999999</v>
      </c>
      <c r="H21" s="13">
        <v>3.25</v>
      </c>
    </row>
    <row r="22" spans="2:8" x14ac:dyDescent="0.25">
      <c r="B22" s="11" t="s">
        <v>2151</v>
      </c>
      <c r="C22" s="21" t="s">
        <v>139</v>
      </c>
      <c r="D22" s="11" t="s">
        <v>252</v>
      </c>
      <c r="E22" s="11" t="s">
        <v>253</v>
      </c>
      <c r="F22" s="13">
        <v>6310000</v>
      </c>
      <c r="G22" s="13">
        <v>26811.19</v>
      </c>
      <c r="H22" s="13">
        <v>3.16</v>
      </c>
    </row>
    <row r="23" spans="2:8" x14ac:dyDescent="0.25">
      <c r="B23" s="11" t="s">
        <v>2142</v>
      </c>
      <c r="C23" s="21" t="s">
        <v>139</v>
      </c>
      <c r="D23" s="11" t="s">
        <v>265</v>
      </c>
      <c r="E23" s="11" t="s">
        <v>350</v>
      </c>
      <c r="F23" s="13">
        <v>1369471</v>
      </c>
      <c r="G23" s="13">
        <v>24464.91</v>
      </c>
      <c r="H23" s="13">
        <v>2.88</v>
      </c>
    </row>
    <row r="24" spans="2:8" x14ac:dyDescent="0.25">
      <c r="B24" s="11" t="s">
        <v>2906</v>
      </c>
      <c r="C24" s="21" t="s">
        <v>139</v>
      </c>
      <c r="D24" s="11" t="s">
        <v>276</v>
      </c>
      <c r="E24" s="11" t="s">
        <v>801</v>
      </c>
      <c r="F24" s="13">
        <v>5013000</v>
      </c>
      <c r="G24" s="13">
        <v>24318.06</v>
      </c>
      <c r="H24" s="13">
        <v>2.87</v>
      </c>
    </row>
    <row r="25" spans="2:8" x14ac:dyDescent="0.25">
      <c r="B25" s="11" t="s">
        <v>2732</v>
      </c>
      <c r="C25" s="21" t="s">
        <v>139</v>
      </c>
      <c r="D25" s="11" t="s">
        <v>325</v>
      </c>
      <c r="E25" s="11" t="s">
        <v>425</v>
      </c>
      <c r="F25" s="13">
        <v>6700000</v>
      </c>
      <c r="G25" s="13">
        <v>22173.65</v>
      </c>
      <c r="H25" s="13">
        <v>2.61</v>
      </c>
    </row>
    <row r="26" spans="2:8" x14ac:dyDescent="0.25">
      <c r="B26" s="11" t="s">
        <v>2678</v>
      </c>
      <c r="C26" s="21" t="s">
        <v>139</v>
      </c>
      <c r="D26" s="11" t="s">
        <v>312</v>
      </c>
      <c r="E26" s="11" t="s">
        <v>313</v>
      </c>
      <c r="F26" s="13">
        <v>5863847</v>
      </c>
      <c r="G26" s="13">
        <v>22007.02</v>
      </c>
      <c r="H26" s="13">
        <v>2.59</v>
      </c>
    </row>
    <row r="27" spans="2:8" x14ac:dyDescent="0.25">
      <c r="B27" s="11" t="s">
        <v>2110</v>
      </c>
      <c r="C27" s="21" t="s">
        <v>139</v>
      </c>
      <c r="D27" s="11" t="s">
        <v>280</v>
      </c>
      <c r="E27" s="11" t="s">
        <v>281</v>
      </c>
      <c r="F27" s="13">
        <v>2053547</v>
      </c>
      <c r="G27" s="13">
        <v>20545.740000000002</v>
      </c>
      <c r="H27" s="13">
        <v>2.42</v>
      </c>
    </row>
    <row r="28" spans="2:8" x14ac:dyDescent="0.25">
      <c r="B28" s="11" t="s">
        <v>2915</v>
      </c>
      <c r="C28" s="21" t="s">
        <v>139</v>
      </c>
      <c r="D28" s="11" t="s">
        <v>276</v>
      </c>
      <c r="E28" s="11" t="s">
        <v>840</v>
      </c>
      <c r="F28" s="13">
        <v>2613166</v>
      </c>
      <c r="G28" s="13">
        <v>20508.13</v>
      </c>
      <c r="H28" s="13">
        <v>2.42</v>
      </c>
    </row>
    <row r="29" spans="2:8" x14ac:dyDescent="0.25">
      <c r="B29" s="11" t="s">
        <v>2125</v>
      </c>
      <c r="C29" s="21" t="s">
        <v>139</v>
      </c>
      <c r="D29" s="11" t="s">
        <v>300</v>
      </c>
      <c r="E29" s="11" t="s">
        <v>465</v>
      </c>
      <c r="F29" s="13">
        <v>5957000</v>
      </c>
      <c r="G29" s="13">
        <v>19672.990000000002</v>
      </c>
      <c r="H29" s="13">
        <v>2.3199999999999998</v>
      </c>
    </row>
    <row r="30" spans="2:8" x14ac:dyDescent="0.25">
      <c r="B30" s="11" t="s">
        <v>2124</v>
      </c>
      <c r="C30" s="21" t="s">
        <v>139</v>
      </c>
      <c r="D30" s="11" t="s">
        <v>276</v>
      </c>
      <c r="E30" s="11" t="s">
        <v>464</v>
      </c>
      <c r="F30" s="13">
        <v>1082316</v>
      </c>
      <c r="G30" s="13">
        <v>19436.77</v>
      </c>
      <c r="H30" s="13">
        <v>2.29</v>
      </c>
    </row>
    <row r="31" spans="2:8" x14ac:dyDescent="0.25">
      <c r="B31" s="11" t="s">
        <v>2726</v>
      </c>
      <c r="C31" s="21" t="s">
        <v>139</v>
      </c>
      <c r="D31" s="11" t="s">
        <v>417</v>
      </c>
      <c r="E31" s="11" t="s">
        <v>418</v>
      </c>
      <c r="F31" s="13">
        <v>655000</v>
      </c>
      <c r="G31" s="13">
        <v>18776.560000000001</v>
      </c>
      <c r="H31" s="13">
        <v>2.21</v>
      </c>
    </row>
    <row r="32" spans="2:8" x14ac:dyDescent="0.25">
      <c r="B32" s="11" t="s">
        <v>2778</v>
      </c>
      <c r="C32" s="21" t="s">
        <v>139</v>
      </c>
      <c r="D32" s="11" t="s">
        <v>276</v>
      </c>
      <c r="E32" s="11" t="s">
        <v>582</v>
      </c>
      <c r="F32" s="13">
        <v>2353115</v>
      </c>
      <c r="G32" s="13">
        <v>18749.62</v>
      </c>
      <c r="H32" s="13">
        <v>2.21</v>
      </c>
    </row>
    <row r="33" spans="2:8" x14ac:dyDescent="0.25">
      <c r="B33" s="11" t="s">
        <v>3068</v>
      </c>
      <c r="C33" s="21" t="s">
        <v>139</v>
      </c>
      <c r="D33" s="11" t="s">
        <v>453</v>
      </c>
      <c r="E33" s="11" t="s">
        <v>1242</v>
      </c>
      <c r="F33" s="13">
        <v>335000</v>
      </c>
      <c r="G33" s="13">
        <v>17635.240000000002</v>
      </c>
      <c r="H33" s="13">
        <v>2.08</v>
      </c>
    </row>
    <row r="34" spans="2:8" x14ac:dyDescent="0.25">
      <c r="B34" s="11" t="s">
        <v>2729</v>
      </c>
      <c r="C34" s="21" t="s">
        <v>139</v>
      </c>
      <c r="D34" s="11" t="s">
        <v>417</v>
      </c>
      <c r="E34" s="11" t="s">
        <v>421</v>
      </c>
      <c r="F34" s="13">
        <v>1760000</v>
      </c>
      <c r="G34" s="13">
        <v>17419.599999999999</v>
      </c>
      <c r="H34" s="13">
        <v>2.0499999999999998</v>
      </c>
    </row>
    <row r="35" spans="2:8" x14ac:dyDescent="0.25">
      <c r="B35" s="11" t="s">
        <v>2863</v>
      </c>
      <c r="C35" s="21" t="s">
        <v>139</v>
      </c>
      <c r="D35" s="11" t="s">
        <v>245</v>
      </c>
      <c r="E35" s="11" t="s">
        <v>706</v>
      </c>
      <c r="F35" s="13">
        <v>9800000</v>
      </c>
      <c r="G35" s="13">
        <v>17370.5</v>
      </c>
      <c r="H35" s="13">
        <v>2.0499999999999998</v>
      </c>
    </row>
    <row r="36" spans="2:8" x14ac:dyDescent="0.25">
      <c r="B36" s="11" t="s">
        <v>2659</v>
      </c>
      <c r="C36" s="21" t="s">
        <v>139</v>
      </c>
      <c r="D36" s="11" t="s">
        <v>271</v>
      </c>
      <c r="E36" s="11" t="s">
        <v>272</v>
      </c>
      <c r="F36" s="13">
        <v>268500</v>
      </c>
      <c r="G36" s="13">
        <v>17190.310000000001</v>
      </c>
      <c r="H36" s="13">
        <v>2.0299999999999998</v>
      </c>
    </row>
    <row r="37" spans="2:8" x14ac:dyDescent="0.25">
      <c r="B37" s="11" t="s">
        <v>2828</v>
      </c>
      <c r="C37" s="21" t="s">
        <v>139</v>
      </c>
      <c r="D37" s="11" t="s">
        <v>417</v>
      </c>
      <c r="E37" s="11" t="s">
        <v>654</v>
      </c>
      <c r="F37" s="13">
        <v>179664</v>
      </c>
      <c r="G37" s="13">
        <v>17071.04</v>
      </c>
      <c r="H37" s="13">
        <v>2.0099999999999998</v>
      </c>
    </row>
    <row r="38" spans="2:8" x14ac:dyDescent="0.25">
      <c r="B38" s="11" t="s">
        <v>3027</v>
      </c>
      <c r="C38" s="21" t="s">
        <v>139</v>
      </c>
      <c r="D38" s="11" t="s">
        <v>254</v>
      </c>
      <c r="E38" s="11" t="s">
        <v>1069</v>
      </c>
      <c r="F38" s="13">
        <v>4779363</v>
      </c>
      <c r="G38" s="13">
        <v>15614.18</v>
      </c>
      <c r="H38" s="13">
        <v>1.84</v>
      </c>
    </row>
    <row r="39" spans="2:8" x14ac:dyDescent="0.25">
      <c r="B39" s="11" t="s">
        <v>2795</v>
      </c>
      <c r="C39" s="21" t="s">
        <v>139</v>
      </c>
      <c r="D39" s="11" t="s">
        <v>267</v>
      </c>
      <c r="E39" s="11" t="s">
        <v>611</v>
      </c>
      <c r="F39" s="13">
        <v>922463</v>
      </c>
      <c r="G39" s="13">
        <v>15341.94</v>
      </c>
      <c r="H39" s="13">
        <v>1.81</v>
      </c>
    </row>
    <row r="40" spans="2:8" x14ac:dyDescent="0.25">
      <c r="B40" s="11" t="s">
        <v>2666</v>
      </c>
      <c r="C40" s="21" t="s">
        <v>139</v>
      </c>
      <c r="D40" s="11" t="s">
        <v>290</v>
      </c>
      <c r="E40" s="11" t="s">
        <v>291</v>
      </c>
      <c r="F40" s="13">
        <v>1945000</v>
      </c>
      <c r="G40" s="13">
        <v>14630.29</v>
      </c>
      <c r="H40" s="13">
        <v>1.72</v>
      </c>
    </row>
    <row r="41" spans="2:8" x14ac:dyDescent="0.25">
      <c r="B41" s="11" t="s">
        <v>2711</v>
      </c>
      <c r="C41" s="21" t="s">
        <v>139</v>
      </c>
      <c r="D41" s="11" t="s">
        <v>271</v>
      </c>
      <c r="E41" s="11" t="s">
        <v>377</v>
      </c>
      <c r="F41" s="13">
        <v>1212530</v>
      </c>
      <c r="G41" s="13">
        <v>14148.41</v>
      </c>
      <c r="H41" s="13">
        <v>1.67</v>
      </c>
    </row>
    <row r="42" spans="2:8" x14ac:dyDescent="0.25">
      <c r="B42" s="11" t="s">
        <v>2116</v>
      </c>
      <c r="C42" s="21" t="s">
        <v>139</v>
      </c>
      <c r="D42" s="11" t="s">
        <v>388</v>
      </c>
      <c r="E42" s="11" t="s">
        <v>467</v>
      </c>
      <c r="F42" s="13">
        <v>1341000</v>
      </c>
      <c r="G42" s="13">
        <v>14005.4</v>
      </c>
      <c r="H42" s="13">
        <v>1.65</v>
      </c>
    </row>
    <row r="43" spans="2:8" x14ac:dyDescent="0.25">
      <c r="B43" s="11" t="s">
        <v>2864</v>
      </c>
      <c r="C43" s="21" t="s">
        <v>139</v>
      </c>
      <c r="D43" s="11" t="s">
        <v>245</v>
      </c>
      <c r="E43" s="11" t="s">
        <v>707</v>
      </c>
      <c r="F43" s="13">
        <v>16200000</v>
      </c>
      <c r="G43" s="13">
        <v>13309.92</v>
      </c>
      <c r="H43" s="13">
        <v>1.57</v>
      </c>
    </row>
    <row r="44" spans="2:8" x14ac:dyDescent="0.25">
      <c r="B44" s="11" t="s">
        <v>2143</v>
      </c>
      <c r="C44" s="21" t="s">
        <v>139</v>
      </c>
      <c r="D44" s="11" t="s">
        <v>269</v>
      </c>
      <c r="E44" s="11" t="s">
        <v>428</v>
      </c>
      <c r="F44" s="13">
        <v>850000</v>
      </c>
      <c r="G44" s="13">
        <v>12563.85</v>
      </c>
      <c r="H44" s="13">
        <v>1.48</v>
      </c>
    </row>
    <row r="45" spans="2:8" x14ac:dyDescent="0.25">
      <c r="B45" s="11" t="s">
        <v>2842</v>
      </c>
      <c r="C45" s="21" t="s">
        <v>139</v>
      </c>
      <c r="D45" s="11" t="s">
        <v>283</v>
      </c>
      <c r="E45" s="11" t="s">
        <v>668</v>
      </c>
      <c r="F45" s="13">
        <v>1080000</v>
      </c>
      <c r="G45" s="13">
        <v>11913.48</v>
      </c>
      <c r="H45" s="13">
        <v>1.4</v>
      </c>
    </row>
    <row r="46" spans="2:8" x14ac:dyDescent="0.25">
      <c r="B46" s="11" t="s">
        <v>2881</v>
      </c>
      <c r="C46" s="21" t="s">
        <v>139</v>
      </c>
      <c r="D46" s="11" t="s">
        <v>738</v>
      </c>
      <c r="E46" s="11" t="s">
        <v>739</v>
      </c>
      <c r="F46" s="13">
        <v>4215091</v>
      </c>
      <c r="G46" s="13">
        <v>10371.23</v>
      </c>
      <c r="H46" s="13">
        <v>1.22</v>
      </c>
    </row>
    <row r="47" spans="2:8" x14ac:dyDescent="0.25">
      <c r="B47" s="11" t="s">
        <v>2883</v>
      </c>
      <c r="C47" s="21" t="s">
        <v>139</v>
      </c>
      <c r="D47" s="11" t="s">
        <v>140</v>
      </c>
      <c r="E47" s="11" t="s">
        <v>741</v>
      </c>
      <c r="F47" s="13">
        <v>104799</v>
      </c>
      <c r="G47" s="13">
        <v>10356.5</v>
      </c>
      <c r="H47" s="13">
        <v>1.22</v>
      </c>
    </row>
    <row r="48" spans="2:8" x14ac:dyDescent="0.25">
      <c r="B48" s="11" t="s">
        <v>2741</v>
      </c>
      <c r="C48" s="21" t="s">
        <v>139</v>
      </c>
      <c r="D48" s="11" t="s">
        <v>417</v>
      </c>
      <c r="E48" s="11" t="s">
        <v>463</v>
      </c>
      <c r="F48" s="13">
        <v>169451</v>
      </c>
      <c r="G48" s="13">
        <v>9454.69</v>
      </c>
      <c r="H48" s="13">
        <v>1.1100000000000001</v>
      </c>
    </row>
    <row r="49" spans="2:8" x14ac:dyDescent="0.25">
      <c r="B49" s="11" t="s">
        <v>3069</v>
      </c>
      <c r="C49" s="21" t="s">
        <v>139</v>
      </c>
      <c r="D49" s="11" t="s">
        <v>280</v>
      </c>
      <c r="E49" s="11" t="s">
        <v>1243</v>
      </c>
      <c r="F49" s="13">
        <v>363076</v>
      </c>
      <c r="G49" s="13">
        <v>9447.24</v>
      </c>
      <c r="H49" s="13">
        <v>1.1100000000000001</v>
      </c>
    </row>
    <row r="50" spans="2:8" x14ac:dyDescent="0.25">
      <c r="B50" s="11" t="s">
        <v>2853</v>
      </c>
      <c r="C50" s="21" t="s">
        <v>139</v>
      </c>
      <c r="D50" s="11" t="s">
        <v>328</v>
      </c>
      <c r="E50" s="11" t="s">
        <v>683</v>
      </c>
      <c r="F50" s="13">
        <v>1710000</v>
      </c>
      <c r="G50" s="13">
        <v>8666.2800000000007</v>
      </c>
      <c r="H50" s="13">
        <v>1.02</v>
      </c>
    </row>
    <row r="51" spans="2:8" x14ac:dyDescent="0.25">
      <c r="B51" s="11" t="s">
        <v>2138</v>
      </c>
      <c r="C51" s="21" t="s">
        <v>139</v>
      </c>
      <c r="D51" s="11" t="s">
        <v>260</v>
      </c>
      <c r="E51" s="11" t="s">
        <v>292</v>
      </c>
      <c r="F51" s="13">
        <v>326888</v>
      </c>
      <c r="G51" s="13">
        <v>8561.36</v>
      </c>
      <c r="H51" s="13">
        <v>1.01</v>
      </c>
    </row>
    <row r="52" spans="2:8" x14ac:dyDescent="0.25">
      <c r="B52" s="11" t="s">
        <v>2905</v>
      </c>
      <c r="C52" s="21" t="s">
        <v>139</v>
      </c>
      <c r="D52" s="11" t="s">
        <v>276</v>
      </c>
      <c r="E52" s="11" t="s">
        <v>800</v>
      </c>
      <c r="F52" s="13">
        <v>288000</v>
      </c>
      <c r="G52" s="13">
        <v>8385.1200000000008</v>
      </c>
      <c r="H52" s="13">
        <v>0.99</v>
      </c>
    </row>
    <row r="53" spans="2:8" x14ac:dyDescent="0.25">
      <c r="B53" s="11" t="s">
        <v>2865</v>
      </c>
      <c r="C53" s="21" t="s">
        <v>139</v>
      </c>
      <c r="D53" s="11" t="s">
        <v>245</v>
      </c>
      <c r="E53" s="11" t="s">
        <v>708</v>
      </c>
      <c r="F53" s="13">
        <v>4110000</v>
      </c>
      <c r="G53" s="13">
        <v>8375.36</v>
      </c>
      <c r="H53" s="13">
        <v>0.99</v>
      </c>
    </row>
    <row r="54" spans="2:8" x14ac:dyDescent="0.25">
      <c r="B54" s="11" t="s">
        <v>2141</v>
      </c>
      <c r="C54" s="21" t="s">
        <v>139</v>
      </c>
      <c r="D54" s="11" t="s">
        <v>267</v>
      </c>
      <c r="E54" s="11" t="s">
        <v>446</v>
      </c>
      <c r="F54" s="13">
        <v>1400000</v>
      </c>
      <c r="G54" s="13">
        <v>7903</v>
      </c>
      <c r="H54" s="13">
        <v>0.93</v>
      </c>
    </row>
    <row r="55" spans="2:8" x14ac:dyDescent="0.25">
      <c r="B55" s="11" t="s">
        <v>2993</v>
      </c>
      <c r="C55" s="21" t="s">
        <v>139</v>
      </c>
      <c r="D55" s="11" t="s">
        <v>256</v>
      </c>
      <c r="E55" s="11" t="s">
        <v>963</v>
      </c>
      <c r="F55" s="13">
        <v>400229</v>
      </c>
      <c r="G55" s="13">
        <v>6964.18</v>
      </c>
      <c r="H55" s="13">
        <v>0.82</v>
      </c>
    </row>
    <row r="56" spans="2:8" x14ac:dyDescent="0.25">
      <c r="B56" s="11" t="s">
        <v>859</v>
      </c>
      <c r="C56" s="21" t="s">
        <v>139</v>
      </c>
      <c r="D56" s="11" t="s">
        <v>320</v>
      </c>
      <c r="E56" s="11" t="s">
        <v>860</v>
      </c>
      <c r="F56" s="13">
        <v>6466857</v>
      </c>
      <c r="G56" s="13">
        <v>6426.76</v>
      </c>
      <c r="H56" s="13">
        <v>0.76</v>
      </c>
    </row>
    <row r="57" spans="2:8" x14ac:dyDescent="0.25">
      <c r="B57" s="11" t="s">
        <v>2889</v>
      </c>
      <c r="C57" s="21" t="s">
        <v>139</v>
      </c>
      <c r="D57" s="11" t="s">
        <v>444</v>
      </c>
      <c r="E57" s="11" t="s">
        <v>755</v>
      </c>
      <c r="F57" s="13">
        <v>144657</v>
      </c>
      <c r="G57" s="13">
        <v>5998.2</v>
      </c>
      <c r="H57" s="13">
        <v>0.71</v>
      </c>
    </row>
    <row r="58" spans="2:8" x14ac:dyDescent="0.25">
      <c r="B58" s="11" t="s">
        <v>2106</v>
      </c>
      <c r="C58" s="21" t="s">
        <v>139</v>
      </c>
      <c r="D58" s="11" t="s">
        <v>332</v>
      </c>
      <c r="E58" s="11" t="s">
        <v>483</v>
      </c>
      <c r="F58" s="13">
        <v>1015500</v>
      </c>
      <c r="G58" s="13">
        <v>5959.97</v>
      </c>
      <c r="H58" s="13">
        <v>0.7</v>
      </c>
    </row>
    <row r="59" spans="2:8" x14ac:dyDescent="0.25">
      <c r="B59" s="11" t="s">
        <v>2693</v>
      </c>
      <c r="C59" s="21" t="s">
        <v>139</v>
      </c>
      <c r="D59" s="11" t="s">
        <v>262</v>
      </c>
      <c r="E59" s="11" t="s">
        <v>349</v>
      </c>
      <c r="F59" s="13">
        <v>1500000</v>
      </c>
      <c r="G59" s="13">
        <v>4836</v>
      </c>
      <c r="H59" s="13">
        <v>0.56999999999999995</v>
      </c>
    </row>
    <row r="60" spans="2:8" x14ac:dyDescent="0.25">
      <c r="B60" s="11" t="s">
        <v>2774</v>
      </c>
      <c r="C60" s="21" t="s">
        <v>139</v>
      </c>
      <c r="D60" s="11" t="s">
        <v>260</v>
      </c>
      <c r="E60" s="11" t="s">
        <v>566</v>
      </c>
      <c r="F60" s="13">
        <v>38212</v>
      </c>
      <c r="G60" s="13">
        <v>604.63</v>
      </c>
      <c r="H60" s="13">
        <v>7.0000000000000007E-2</v>
      </c>
    </row>
    <row r="61" spans="2:8" x14ac:dyDescent="0.25">
      <c r="B61" s="17" t="s">
        <v>151</v>
      </c>
      <c r="C61" s="25"/>
      <c r="D61" s="17"/>
      <c r="E61" s="17"/>
      <c r="F61" s="23"/>
      <c r="G61" s="23">
        <f>SUM(G12:G60)</f>
        <v>826004.81</v>
      </c>
      <c r="H61" s="23">
        <f>SUM(H12:H60)</f>
        <v>97.33</v>
      </c>
    </row>
    <row r="62" spans="2:8" x14ac:dyDescent="0.25">
      <c r="B62" s="17" t="s">
        <v>152</v>
      </c>
      <c r="C62" s="25"/>
      <c r="D62" s="17"/>
      <c r="E62" s="17"/>
      <c r="F62" s="23"/>
      <c r="G62" s="23">
        <v>2533.63</v>
      </c>
      <c r="H62" s="23">
        <v>0.3</v>
      </c>
    </row>
    <row r="63" spans="2:8" x14ac:dyDescent="0.25">
      <c r="B63" s="17" t="s">
        <v>153</v>
      </c>
      <c r="C63" s="25"/>
      <c r="D63" s="17"/>
      <c r="E63" s="17"/>
      <c r="F63" s="23"/>
      <c r="G63" s="23">
        <v>828538.44000000006</v>
      </c>
      <c r="H63" s="23">
        <v>97.63</v>
      </c>
    </row>
    <row r="64" spans="2:8" x14ac:dyDescent="0.25">
      <c r="B64" s="17" t="s">
        <v>226</v>
      </c>
      <c r="C64" s="25"/>
      <c r="D64" s="17"/>
      <c r="E64" s="17"/>
      <c r="F64" s="23"/>
      <c r="G64" s="23">
        <v>19858.846105079985</v>
      </c>
      <c r="H64" s="23">
        <v>2.3700000000000045</v>
      </c>
    </row>
    <row r="65" spans="2:8" x14ac:dyDescent="0.25">
      <c r="B65" s="17" t="s">
        <v>155</v>
      </c>
      <c r="C65" s="25"/>
      <c r="D65" s="17"/>
      <c r="E65" s="17"/>
      <c r="F65" s="23"/>
      <c r="G65" s="23">
        <v>848397.28610508004</v>
      </c>
      <c r="H65" s="23">
        <v>100</v>
      </c>
    </row>
    <row r="66" spans="2:8" x14ac:dyDescent="0.25">
      <c r="B66" s="11" t="s">
        <v>156</v>
      </c>
    </row>
    <row r="67" spans="2:8" x14ac:dyDescent="0.25">
      <c r="B67" s="17" t="s">
        <v>157</v>
      </c>
    </row>
    <row r="68" spans="2:8" x14ac:dyDescent="0.25">
      <c r="B68" s="17" t="s">
        <v>158</v>
      </c>
      <c r="C68" s="21" t="s">
        <v>159</v>
      </c>
    </row>
    <row r="69" spans="2:8" x14ac:dyDescent="0.25">
      <c r="B69" s="17" t="s">
        <v>162</v>
      </c>
      <c r="C69" s="21" t="s">
        <v>161</v>
      </c>
    </row>
    <row r="70" spans="2:8" x14ac:dyDescent="0.25">
      <c r="B70" s="17" t="s">
        <v>163</v>
      </c>
      <c r="C70" s="21" t="s">
        <v>161</v>
      </c>
    </row>
    <row r="71" spans="2:8" x14ac:dyDescent="0.25">
      <c r="B71" s="17" t="s">
        <v>164</v>
      </c>
      <c r="C71" s="21" t="s">
        <v>165</v>
      </c>
    </row>
    <row r="72" spans="2:8" x14ac:dyDescent="0.25">
      <c r="B72" s="17" t="s">
        <v>1244</v>
      </c>
      <c r="C72" s="25"/>
    </row>
    <row r="73" spans="2:8" x14ac:dyDescent="0.25">
      <c r="B73" s="17" t="s">
        <v>1245</v>
      </c>
      <c r="C73" s="25"/>
    </row>
    <row r="74" spans="2:8" x14ac:dyDescent="0.25">
      <c r="B74" s="17" t="s">
        <v>1246</v>
      </c>
      <c r="C74" s="25"/>
    </row>
    <row r="75" spans="2:8" x14ac:dyDescent="0.25">
      <c r="B75" s="17" t="s">
        <v>1247</v>
      </c>
      <c r="C75" s="25"/>
    </row>
    <row r="76" spans="2:8" x14ac:dyDescent="0.25">
      <c r="B76" s="17" t="s">
        <v>1248</v>
      </c>
      <c r="C76" s="25"/>
    </row>
    <row r="77" spans="2:8" x14ac:dyDescent="0.25">
      <c r="B77" s="17" t="s">
        <v>1249</v>
      </c>
      <c r="C77" s="25"/>
    </row>
    <row r="78" spans="2:8" x14ac:dyDescent="0.25">
      <c r="B78" s="17" t="s">
        <v>1250</v>
      </c>
      <c r="C78" s="25"/>
    </row>
    <row r="79" spans="2:8" x14ac:dyDescent="0.25">
      <c r="B79" s="17" t="s">
        <v>1251</v>
      </c>
      <c r="C79" s="25"/>
    </row>
    <row r="80" spans="2:8" x14ac:dyDescent="0.25">
      <c r="B80" s="17" t="s">
        <v>1252</v>
      </c>
      <c r="C80" s="25"/>
    </row>
    <row r="81" spans="2:3" x14ac:dyDescent="0.25">
      <c r="B81" s="17" t="s">
        <v>1253</v>
      </c>
      <c r="C81" s="25"/>
    </row>
    <row r="82" spans="2:3" x14ac:dyDescent="0.25">
      <c r="B82" s="17" t="s">
        <v>1254</v>
      </c>
      <c r="C82" s="25"/>
    </row>
    <row r="83" spans="2:3" x14ac:dyDescent="0.25">
      <c r="B83" s="17" t="s">
        <v>1255</v>
      </c>
      <c r="C83" s="25"/>
    </row>
    <row r="84" spans="2:3" x14ac:dyDescent="0.25">
      <c r="B84" s="17" t="s">
        <v>1560</v>
      </c>
      <c r="C84" s="25"/>
    </row>
    <row r="85" spans="2:3" x14ac:dyDescent="0.25">
      <c r="B85" s="11" t="s">
        <v>170</v>
      </c>
    </row>
    <row r="86" spans="2:3" x14ac:dyDescent="0.25">
      <c r="B86" s="11" t="s">
        <v>228</v>
      </c>
    </row>
    <row r="89" spans="2:3" x14ac:dyDescent="0.25">
      <c r="B89" s="8" t="s">
        <v>229</v>
      </c>
      <c r="C89" s="9"/>
    </row>
    <row r="90" spans="2:3" ht="30" x14ac:dyDescent="0.25">
      <c r="B90" s="8" t="s">
        <v>230</v>
      </c>
      <c r="C90" s="10" t="s">
        <v>231</v>
      </c>
    </row>
    <row r="91" spans="2:3" x14ac:dyDescent="0.25">
      <c r="B91" s="3" t="s">
        <v>232</v>
      </c>
      <c r="C91" s="4"/>
    </row>
    <row r="92" spans="2:3" x14ac:dyDescent="0.25">
      <c r="B92" s="3" t="s">
        <v>233</v>
      </c>
      <c r="C92" s="4"/>
    </row>
    <row r="93" spans="2:3" x14ac:dyDescent="0.25">
      <c r="B93" s="3" t="s">
        <v>234</v>
      </c>
      <c r="C93" s="4"/>
    </row>
    <row r="94" spans="2:3" x14ac:dyDescent="0.25">
      <c r="B94" s="3" t="s">
        <v>235</v>
      </c>
      <c r="C94" s="4"/>
    </row>
    <row r="95" spans="2:3" x14ac:dyDescent="0.25">
      <c r="B95" s="3" t="s">
        <v>236</v>
      </c>
      <c r="C95" s="4"/>
    </row>
    <row r="96" spans="2:3" x14ac:dyDescent="0.25">
      <c r="B96" s="3" t="s">
        <v>237</v>
      </c>
      <c r="C96" s="4"/>
    </row>
    <row r="97" spans="2:7" x14ac:dyDescent="0.25">
      <c r="B97" s="8" t="s">
        <v>238</v>
      </c>
      <c r="C97" s="9"/>
    </row>
    <row r="99" spans="2:7" x14ac:dyDescent="0.25">
      <c r="B99" s="3" t="s">
        <v>171</v>
      </c>
      <c r="C99" s="4"/>
      <c r="D99" s="3"/>
    </row>
    <row r="100" spans="2:7" ht="30" x14ac:dyDescent="0.25">
      <c r="B100" s="6" t="s">
        <v>172</v>
      </c>
      <c r="C100" s="5" t="s">
        <v>173</v>
      </c>
      <c r="D100" s="6" t="s">
        <v>174</v>
      </c>
    </row>
    <row r="101" spans="2:7" x14ac:dyDescent="0.25">
      <c r="B101" s="3" t="s">
        <v>161</v>
      </c>
      <c r="C101" s="4" t="s">
        <v>161</v>
      </c>
      <c r="D101" s="3" t="s">
        <v>161</v>
      </c>
    </row>
    <row r="103" spans="2:7" x14ac:dyDescent="0.25">
      <c r="B103" s="8" t="s">
        <v>175</v>
      </c>
      <c r="C103" s="33">
        <v>45473</v>
      </c>
      <c r="D103" s="3"/>
      <c r="E103" s="26"/>
      <c r="F103" s="32"/>
    </row>
    <row r="104" spans="2:7" x14ac:dyDescent="0.25">
      <c r="B104" s="8" t="s">
        <v>176</v>
      </c>
      <c r="C104" s="9" t="s">
        <v>177</v>
      </c>
      <c r="D104" s="8" t="s">
        <v>178</v>
      </c>
      <c r="E104" s="27" t="s">
        <v>179</v>
      </c>
      <c r="F104" s="24" t="s">
        <v>180</v>
      </c>
      <c r="G104" s="23"/>
    </row>
    <row r="105" spans="2:7" x14ac:dyDescent="0.25">
      <c r="B105" s="30" t="s">
        <v>161</v>
      </c>
      <c r="C105" s="31" t="s">
        <v>161</v>
      </c>
      <c r="D105" s="30" t="s">
        <v>161</v>
      </c>
      <c r="E105" s="29" t="s">
        <v>161</v>
      </c>
      <c r="F105" s="28" t="s">
        <v>161</v>
      </c>
    </row>
    <row r="108" spans="2:7" x14ac:dyDescent="0.25">
      <c r="B108" s="17" t="s">
        <v>181</v>
      </c>
    </row>
    <row r="109" spans="2:7" x14ac:dyDescent="0.25">
      <c r="B109" s="17"/>
    </row>
    <row r="110" spans="2:7" x14ac:dyDescent="0.25">
      <c r="B110" s="17" t="s">
        <v>182</v>
      </c>
    </row>
    <row r="111" spans="2:7" x14ac:dyDescent="0.25">
      <c r="B111" s="8" t="s">
        <v>183</v>
      </c>
      <c r="C111" s="9" t="s">
        <v>184</v>
      </c>
      <c r="D111" s="17"/>
    </row>
    <row r="112" spans="2:7" x14ac:dyDescent="0.25">
      <c r="B112" s="3" t="s">
        <v>161</v>
      </c>
      <c r="C112" s="4" t="s">
        <v>161</v>
      </c>
    </row>
    <row r="114" spans="2:7" x14ac:dyDescent="0.25">
      <c r="B114" s="8" t="s">
        <v>185</v>
      </c>
      <c r="C114" s="9" t="s">
        <v>184</v>
      </c>
    </row>
    <row r="115" spans="2:7" x14ac:dyDescent="0.25">
      <c r="B115" s="3" t="s">
        <v>161</v>
      </c>
      <c r="C115" s="4" t="s">
        <v>161</v>
      </c>
    </row>
    <row r="117" spans="2:7" x14ac:dyDescent="0.25">
      <c r="B117" s="8" t="s">
        <v>161</v>
      </c>
      <c r="C117" s="9" t="s">
        <v>161</v>
      </c>
    </row>
    <row r="118" spans="2:7" x14ac:dyDescent="0.25">
      <c r="B118" s="3" t="s">
        <v>161</v>
      </c>
      <c r="C118" s="4" t="s">
        <v>161</v>
      </c>
    </row>
    <row r="120" spans="2:7" x14ac:dyDescent="0.25">
      <c r="B120" s="27" t="s">
        <v>186</v>
      </c>
      <c r="C120" s="9" t="s">
        <v>187</v>
      </c>
    </row>
    <row r="121" spans="2:7" x14ac:dyDescent="0.25">
      <c r="B121" s="26" t="s">
        <v>161</v>
      </c>
      <c r="C121" s="4" t="s">
        <v>161</v>
      </c>
    </row>
    <row r="123" spans="2:7" x14ac:dyDescent="0.25">
      <c r="B123" s="8" t="s">
        <v>188</v>
      </c>
      <c r="C123" s="9" t="s">
        <v>161</v>
      </c>
    </row>
    <row r="125" spans="2:7" x14ac:dyDescent="0.25">
      <c r="B125" s="8" t="s">
        <v>189</v>
      </c>
      <c r="C125" s="33">
        <v>45473</v>
      </c>
      <c r="D125" s="3"/>
      <c r="E125" s="26"/>
      <c r="F125" s="32"/>
    </row>
    <row r="126" spans="2:7" x14ac:dyDescent="0.25">
      <c r="B126" s="8" t="s">
        <v>176</v>
      </c>
      <c r="C126" s="9" t="s">
        <v>177</v>
      </c>
      <c r="D126" s="8" t="s">
        <v>178</v>
      </c>
      <c r="E126" s="27" t="s">
        <v>179</v>
      </c>
      <c r="F126" s="24" t="s">
        <v>180</v>
      </c>
      <c r="G126" s="23"/>
    </row>
    <row r="127" spans="2:7" x14ac:dyDescent="0.25">
      <c r="B127" s="30" t="s">
        <v>161</v>
      </c>
      <c r="C127" s="31" t="s">
        <v>161</v>
      </c>
      <c r="D127" s="30" t="s">
        <v>161</v>
      </c>
      <c r="E127" s="29" t="s">
        <v>161</v>
      </c>
      <c r="F127" s="28" t="s">
        <v>161</v>
      </c>
    </row>
    <row r="128" spans="2:7" x14ac:dyDescent="0.25">
      <c r="B128" s="17" t="s">
        <v>181</v>
      </c>
    </row>
    <row r="129" spans="2:4" x14ac:dyDescent="0.25">
      <c r="B129" s="17"/>
    </row>
    <row r="130" spans="2:4" x14ac:dyDescent="0.25">
      <c r="B130" s="17" t="s">
        <v>182</v>
      </c>
    </row>
    <row r="131" spans="2:4" x14ac:dyDescent="0.25">
      <c r="B131" s="8" t="s">
        <v>183</v>
      </c>
      <c r="C131" s="9" t="s">
        <v>184</v>
      </c>
      <c r="D131" s="17"/>
    </row>
    <row r="132" spans="2:4" x14ac:dyDescent="0.25">
      <c r="B132" s="3" t="s">
        <v>161</v>
      </c>
      <c r="C132" s="4" t="s">
        <v>161</v>
      </c>
    </row>
    <row r="134" spans="2:4" x14ac:dyDescent="0.25">
      <c r="B134" s="8" t="s">
        <v>185</v>
      </c>
      <c r="C134" s="9" t="s">
        <v>184</v>
      </c>
    </row>
    <row r="135" spans="2:4" x14ac:dyDescent="0.25">
      <c r="B135" s="3" t="s">
        <v>161</v>
      </c>
      <c r="C135" s="4" t="s">
        <v>161</v>
      </c>
    </row>
    <row r="137" spans="2:4" x14ac:dyDescent="0.25">
      <c r="B137" s="8" t="s">
        <v>161</v>
      </c>
      <c r="C137" s="9" t="s">
        <v>161</v>
      </c>
    </row>
    <row r="138" spans="2:4" x14ac:dyDescent="0.25">
      <c r="B138" s="3" t="s">
        <v>161</v>
      </c>
      <c r="C138" s="4" t="s">
        <v>161</v>
      </c>
    </row>
    <row r="140" spans="2:4" x14ac:dyDescent="0.25">
      <c r="B140" s="27" t="s">
        <v>186</v>
      </c>
      <c r="C140" s="9" t="s">
        <v>187</v>
      </c>
    </row>
    <row r="141" spans="2:4" x14ac:dyDescent="0.25">
      <c r="B141" s="26" t="s">
        <v>161</v>
      </c>
      <c r="C141" s="4" t="s">
        <v>161</v>
      </c>
    </row>
    <row r="143" spans="2:4" x14ac:dyDescent="0.25">
      <c r="B143" s="8" t="s">
        <v>188</v>
      </c>
      <c r="C143" s="9" t="s">
        <v>161</v>
      </c>
    </row>
    <row r="146" spans="2:80" x14ac:dyDescent="0.25">
      <c r="B146" s="17" t="s">
        <v>190</v>
      </c>
    </row>
    <row r="148" spans="2:80" x14ac:dyDescent="0.25">
      <c r="B148" s="8" t="s">
        <v>176</v>
      </c>
      <c r="C148" s="9" t="s">
        <v>191</v>
      </c>
      <c r="D148" s="8" t="s">
        <v>192</v>
      </c>
      <c r="E148" s="8" t="s">
        <v>193</v>
      </c>
      <c r="F148" s="23"/>
    </row>
    <row r="149" spans="2:80" x14ac:dyDescent="0.25">
      <c r="B149" s="3" t="s">
        <v>161</v>
      </c>
      <c r="C149" s="4" t="s">
        <v>161</v>
      </c>
      <c r="D149" s="3" t="s">
        <v>161</v>
      </c>
      <c r="E149" s="3" t="s">
        <v>161</v>
      </c>
    </row>
    <row r="152" spans="2:80" x14ac:dyDescent="0.25">
      <c r="B152" s="17" t="s">
        <v>194</v>
      </c>
      <c r="C152" s="25" t="s">
        <v>161</v>
      </c>
      <c r="D152" s="17"/>
      <c r="E152" s="17"/>
      <c r="F152" s="23"/>
      <c r="G152" s="23"/>
      <c r="H152" s="23"/>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row>
    <row r="154" spans="2:80" x14ac:dyDescent="0.25">
      <c r="B154" s="17" t="s">
        <v>195</v>
      </c>
    </row>
    <row r="156" spans="2:80" x14ac:dyDescent="0.25">
      <c r="B156" s="8" t="s">
        <v>196</v>
      </c>
      <c r="C156" s="9" t="s">
        <v>184</v>
      </c>
      <c r="D156" s="17"/>
    </row>
    <row r="157" spans="2:80" x14ac:dyDescent="0.25">
      <c r="B157" s="3" t="s">
        <v>161</v>
      </c>
      <c r="C157" s="4" t="s">
        <v>161</v>
      </c>
    </row>
    <row r="160" spans="2:80" x14ac:dyDescent="0.25">
      <c r="B160" s="8" t="s">
        <v>197</v>
      </c>
      <c r="C160" s="9" t="s">
        <v>198</v>
      </c>
      <c r="D160" s="17"/>
    </row>
    <row r="161" spans="2:80" x14ac:dyDescent="0.25">
      <c r="B161" s="3" t="s">
        <v>161</v>
      </c>
      <c r="C161" s="4" t="s">
        <v>161</v>
      </c>
    </row>
    <row r="164" spans="2:80" x14ac:dyDescent="0.25">
      <c r="B164" s="17" t="s">
        <v>199</v>
      </c>
    </row>
    <row r="167" spans="2:80" x14ac:dyDescent="0.25">
      <c r="B167" s="17" t="s">
        <v>200</v>
      </c>
    </row>
    <row r="169" spans="2:80" x14ac:dyDescent="0.25">
      <c r="B169" s="8" t="s">
        <v>176</v>
      </c>
      <c r="C169" s="9" t="s">
        <v>201</v>
      </c>
      <c r="D169" s="8" t="s">
        <v>191</v>
      </c>
      <c r="E169" s="8" t="s">
        <v>192</v>
      </c>
      <c r="F169" s="24" t="s">
        <v>193</v>
      </c>
      <c r="G169" s="23"/>
    </row>
    <row r="170" spans="2:80" x14ac:dyDescent="0.25">
      <c r="B170" s="3" t="s">
        <v>161</v>
      </c>
      <c r="C170" s="4" t="s">
        <v>161</v>
      </c>
      <c r="D170" s="3" t="s">
        <v>161</v>
      </c>
      <c r="E170" s="3" t="s">
        <v>161</v>
      </c>
      <c r="F170" s="22" t="s">
        <v>161</v>
      </c>
    </row>
    <row r="173" spans="2:80" x14ac:dyDescent="0.25">
      <c r="B173" s="17" t="s">
        <v>194</v>
      </c>
      <c r="C173" s="25" t="s">
        <v>161</v>
      </c>
      <c r="D173" s="17"/>
      <c r="E173" s="17"/>
      <c r="F173" s="23"/>
      <c r="G173" s="23"/>
      <c r="H173" s="23"/>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row>
    <row r="175" spans="2:80" x14ac:dyDescent="0.25">
      <c r="B175" s="17" t="s">
        <v>195</v>
      </c>
    </row>
    <row r="177" spans="2:7" x14ac:dyDescent="0.25">
      <c r="B177" s="8" t="s">
        <v>196</v>
      </c>
      <c r="C177" s="9" t="s">
        <v>184</v>
      </c>
      <c r="D177" s="17"/>
    </row>
    <row r="178" spans="2:7" x14ac:dyDescent="0.25">
      <c r="B178" s="3" t="s">
        <v>161</v>
      </c>
      <c r="C178" s="4" t="s">
        <v>161</v>
      </c>
    </row>
    <row r="181" spans="2:7" x14ac:dyDescent="0.25">
      <c r="B181" s="8" t="s">
        <v>197</v>
      </c>
      <c r="C181" s="9" t="s">
        <v>198</v>
      </c>
      <c r="D181" s="17"/>
    </row>
    <row r="182" spans="2:7" x14ac:dyDescent="0.25">
      <c r="B182" s="3" t="s">
        <v>161</v>
      </c>
      <c r="C182" s="4" t="s">
        <v>161</v>
      </c>
    </row>
    <row r="185" spans="2:7" x14ac:dyDescent="0.25">
      <c r="B185" s="17" t="s">
        <v>199</v>
      </c>
    </row>
    <row r="188" spans="2:7" x14ac:dyDescent="0.25">
      <c r="B188" s="17" t="s">
        <v>202</v>
      </c>
    </row>
    <row r="189" spans="2:7" x14ac:dyDescent="0.25">
      <c r="B189" s="8" t="s">
        <v>176</v>
      </c>
      <c r="C189" s="9" t="s">
        <v>203</v>
      </c>
      <c r="D189" s="8" t="s">
        <v>204</v>
      </c>
      <c r="E189" s="8" t="s">
        <v>205</v>
      </c>
      <c r="F189" s="24" t="s">
        <v>206</v>
      </c>
      <c r="G189" s="23"/>
    </row>
    <row r="190" spans="2:7" x14ac:dyDescent="0.25">
      <c r="B190" s="3" t="s">
        <v>161</v>
      </c>
      <c r="C190" s="4" t="s">
        <v>161</v>
      </c>
      <c r="D190" s="3" t="s">
        <v>161</v>
      </c>
      <c r="E190" s="3" t="s">
        <v>161</v>
      </c>
      <c r="F190" s="22" t="s">
        <v>161</v>
      </c>
    </row>
    <row r="191" spans="2:7" x14ac:dyDescent="0.25">
      <c r="B191" s="11" t="s">
        <v>207</v>
      </c>
    </row>
  </sheetData>
  <mergeCells count="3">
    <mergeCell ref="B1:E1"/>
    <mergeCell ref="C3:C7"/>
    <mergeCell ref="D3:D7"/>
  </mergeCells>
  <hyperlinks>
    <hyperlink ref="A1" location="Index!A1" display="Index" xr:uid="{84D4A4B4-635D-4156-84DF-5009639684BF}"/>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49EF3-C629-4312-B480-D64916F2DE58}">
  <sheetPr codeName="Sheet27"/>
  <dimension ref="A1:CB204"/>
  <sheetViews>
    <sheetView workbookViewId="0">
      <selection activeCell="B100" sqref="B100"/>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ustomWidth="1"/>
    <col min="9" max="16384" width="9.140625" style="11"/>
  </cols>
  <sheetData>
    <row r="1" spans="1:9" x14ac:dyDescent="0.25">
      <c r="A1" s="45" t="s">
        <v>0</v>
      </c>
      <c r="B1" s="197" t="s">
        <v>51</v>
      </c>
      <c r="C1" s="197"/>
      <c r="D1" s="197"/>
      <c r="E1" s="197"/>
    </row>
    <row r="3" spans="1:9" ht="15" customHeight="1" x14ac:dyDescent="0.25">
      <c r="B3" s="1" t="s">
        <v>1202</v>
      </c>
      <c r="C3" s="198"/>
      <c r="D3" s="199"/>
    </row>
    <row r="4" spans="1:9" ht="15" customHeight="1" x14ac:dyDescent="0.25">
      <c r="B4" s="2" t="s">
        <v>1203</v>
      </c>
      <c r="C4" s="198"/>
      <c r="D4" s="199"/>
    </row>
    <row r="5" spans="1:9" ht="15" customHeight="1" x14ac:dyDescent="0.25">
      <c r="B5" s="2" t="s">
        <v>127</v>
      </c>
      <c r="C5" s="198"/>
      <c r="D5" s="199"/>
    </row>
    <row r="6" spans="1:9" ht="15" customHeight="1" x14ac:dyDescent="0.25">
      <c r="B6" s="2" t="s">
        <v>128</v>
      </c>
      <c r="C6" s="198"/>
      <c r="D6" s="199"/>
    </row>
    <row r="7" spans="1:9" ht="30" customHeight="1" x14ac:dyDescent="0.25">
      <c r="B7" s="2" t="s">
        <v>1204</v>
      </c>
      <c r="C7" s="198"/>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2648</v>
      </c>
      <c r="C15" s="21" t="s">
        <v>139</v>
      </c>
      <c r="D15" s="11" t="s">
        <v>140</v>
      </c>
      <c r="E15" s="11" t="s">
        <v>141</v>
      </c>
      <c r="F15" s="13">
        <v>1430000</v>
      </c>
      <c r="G15" s="13">
        <v>22404.53</v>
      </c>
      <c r="H15" s="13">
        <v>7.95</v>
      </c>
    </row>
    <row r="16" spans="1:9" x14ac:dyDescent="0.25">
      <c r="B16" s="11" t="s">
        <v>2146</v>
      </c>
      <c r="C16" s="21" t="s">
        <v>139</v>
      </c>
      <c r="D16" s="11" t="s">
        <v>140</v>
      </c>
      <c r="E16" s="11" t="s">
        <v>142</v>
      </c>
      <c r="F16" s="13">
        <v>362620</v>
      </c>
      <c r="G16" s="13">
        <v>14157.23</v>
      </c>
      <c r="H16" s="13">
        <v>5.03</v>
      </c>
    </row>
    <row r="17" spans="2:8" x14ac:dyDescent="0.25">
      <c r="B17" s="11" t="s">
        <v>2660</v>
      </c>
      <c r="C17" s="21" t="s">
        <v>139</v>
      </c>
      <c r="D17" s="11" t="s">
        <v>252</v>
      </c>
      <c r="E17" s="11" t="s">
        <v>273</v>
      </c>
      <c r="F17" s="13">
        <v>439000</v>
      </c>
      <c r="G17" s="13">
        <v>10856.69</v>
      </c>
      <c r="H17" s="13">
        <v>3.85</v>
      </c>
    </row>
    <row r="18" spans="2:8" x14ac:dyDescent="0.25">
      <c r="B18" s="11" t="s">
        <v>2792</v>
      </c>
      <c r="C18" s="21" t="s">
        <v>139</v>
      </c>
      <c r="D18" s="11" t="s">
        <v>262</v>
      </c>
      <c r="E18" s="11" t="s">
        <v>608</v>
      </c>
      <c r="F18" s="13">
        <v>262000</v>
      </c>
      <c r="G18" s="13">
        <v>10393.15</v>
      </c>
      <c r="H18" s="13">
        <v>3.69</v>
      </c>
    </row>
    <row r="19" spans="2:8" x14ac:dyDescent="0.25">
      <c r="B19" s="11" t="s">
        <v>2997</v>
      </c>
      <c r="C19" s="21" t="s">
        <v>139</v>
      </c>
      <c r="D19" s="11" t="s">
        <v>308</v>
      </c>
      <c r="E19" s="11" t="s">
        <v>983</v>
      </c>
      <c r="F19" s="13">
        <v>126000</v>
      </c>
      <c r="G19" s="13">
        <v>9707.67</v>
      </c>
      <c r="H19" s="13">
        <v>3.45</v>
      </c>
    </row>
    <row r="20" spans="2:8" x14ac:dyDescent="0.25">
      <c r="B20" s="11" t="s">
        <v>2731</v>
      </c>
      <c r="C20" s="21" t="s">
        <v>139</v>
      </c>
      <c r="D20" s="11" t="s">
        <v>140</v>
      </c>
      <c r="E20" s="11" t="s">
        <v>424</v>
      </c>
      <c r="F20" s="13">
        <v>602000</v>
      </c>
      <c r="G20" s="13">
        <v>8786.7900000000009</v>
      </c>
      <c r="H20" s="13">
        <v>3.12</v>
      </c>
    </row>
    <row r="21" spans="2:8" x14ac:dyDescent="0.25">
      <c r="B21" s="11" t="s">
        <v>2748</v>
      </c>
      <c r="C21" s="21" t="s">
        <v>139</v>
      </c>
      <c r="D21" s="11" t="s">
        <v>260</v>
      </c>
      <c r="E21" s="11" t="s">
        <v>534</v>
      </c>
      <c r="F21" s="13">
        <v>1080000</v>
      </c>
      <c r="G21" s="13">
        <v>7238.7</v>
      </c>
      <c r="H21" s="13">
        <v>2.57</v>
      </c>
    </row>
    <row r="22" spans="2:8" x14ac:dyDescent="0.25">
      <c r="B22" s="11" t="s">
        <v>2704</v>
      </c>
      <c r="C22" s="21" t="s">
        <v>139</v>
      </c>
      <c r="D22" s="11" t="s">
        <v>262</v>
      </c>
      <c r="E22" s="11" t="s">
        <v>368</v>
      </c>
      <c r="F22" s="13">
        <v>388000</v>
      </c>
      <c r="G22" s="13">
        <v>6478.63</v>
      </c>
      <c r="H22" s="13">
        <v>2.2999999999999998</v>
      </c>
    </row>
    <row r="23" spans="2:8" x14ac:dyDescent="0.25">
      <c r="B23" s="11" t="s">
        <v>2789</v>
      </c>
      <c r="C23" s="21" t="s">
        <v>139</v>
      </c>
      <c r="D23" s="11" t="s">
        <v>308</v>
      </c>
      <c r="E23" s="11" t="s">
        <v>597</v>
      </c>
      <c r="F23" s="13">
        <v>2050000</v>
      </c>
      <c r="G23" s="13">
        <v>6167.43</v>
      </c>
      <c r="H23" s="13">
        <v>2.19</v>
      </c>
    </row>
    <row r="24" spans="2:8" x14ac:dyDescent="0.25">
      <c r="B24" s="11" t="s">
        <v>2998</v>
      </c>
      <c r="C24" s="21" t="s">
        <v>139</v>
      </c>
      <c r="D24" s="11" t="s">
        <v>254</v>
      </c>
      <c r="E24" s="11" t="s">
        <v>984</v>
      </c>
      <c r="F24" s="13">
        <v>331672</v>
      </c>
      <c r="G24" s="13">
        <v>6044.39</v>
      </c>
      <c r="H24" s="13">
        <v>2.15</v>
      </c>
    </row>
    <row r="25" spans="2:8" x14ac:dyDescent="0.25">
      <c r="B25" s="11" t="s">
        <v>2838</v>
      </c>
      <c r="C25" s="21" t="s">
        <v>139</v>
      </c>
      <c r="D25" s="11" t="s">
        <v>271</v>
      </c>
      <c r="E25" s="11" t="s">
        <v>664</v>
      </c>
      <c r="F25" s="13">
        <v>119273</v>
      </c>
      <c r="G25" s="13">
        <v>5953.33</v>
      </c>
      <c r="H25" s="13">
        <v>2.11</v>
      </c>
    </row>
    <row r="26" spans="2:8" x14ac:dyDescent="0.25">
      <c r="B26" s="11" t="s">
        <v>2736</v>
      </c>
      <c r="C26" s="21" t="s">
        <v>139</v>
      </c>
      <c r="D26" s="11" t="s">
        <v>140</v>
      </c>
      <c r="E26" s="11" t="s">
        <v>432</v>
      </c>
      <c r="F26" s="13">
        <v>385000</v>
      </c>
      <c r="G26" s="13">
        <v>5506.85</v>
      </c>
      <c r="H26" s="13">
        <v>1.95</v>
      </c>
    </row>
    <row r="27" spans="2:8" x14ac:dyDescent="0.25">
      <c r="B27" s="11" t="s">
        <v>2654</v>
      </c>
      <c r="C27" s="21" t="s">
        <v>139</v>
      </c>
      <c r="D27" s="11" t="s">
        <v>260</v>
      </c>
      <c r="E27" s="11" t="s">
        <v>261</v>
      </c>
      <c r="F27" s="13">
        <v>46100</v>
      </c>
      <c r="G27" s="13">
        <v>5378.9</v>
      </c>
      <c r="H27" s="13">
        <v>1.91</v>
      </c>
    </row>
    <row r="28" spans="2:8" x14ac:dyDescent="0.25">
      <c r="B28" s="11" t="s">
        <v>2833</v>
      </c>
      <c r="C28" s="21" t="s">
        <v>139</v>
      </c>
      <c r="D28" s="11" t="s">
        <v>254</v>
      </c>
      <c r="E28" s="11" t="s">
        <v>659</v>
      </c>
      <c r="F28" s="13">
        <v>300000</v>
      </c>
      <c r="G28" s="13">
        <v>4416.6000000000004</v>
      </c>
      <c r="H28" s="13">
        <v>1.57</v>
      </c>
    </row>
    <row r="29" spans="2:8" x14ac:dyDescent="0.25">
      <c r="B29" s="11" t="s">
        <v>2754</v>
      </c>
      <c r="C29" s="21" t="s">
        <v>139</v>
      </c>
      <c r="D29" s="11" t="s">
        <v>328</v>
      </c>
      <c r="E29" s="11" t="s">
        <v>543</v>
      </c>
      <c r="F29" s="13">
        <v>897200</v>
      </c>
      <c r="G29" s="13">
        <v>4306.5600000000004</v>
      </c>
      <c r="H29" s="13">
        <v>1.53</v>
      </c>
    </row>
    <row r="30" spans="2:8" x14ac:dyDescent="0.25">
      <c r="B30" s="11" t="s">
        <v>2125</v>
      </c>
      <c r="C30" s="21" t="s">
        <v>139</v>
      </c>
      <c r="D30" s="11" t="s">
        <v>300</v>
      </c>
      <c r="E30" s="11" t="s">
        <v>465</v>
      </c>
      <c r="F30" s="13">
        <v>1293000</v>
      </c>
      <c r="G30" s="13">
        <v>4270.13</v>
      </c>
      <c r="H30" s="13">
        <v>1.52</v>
      </c>
    </row>
    <row r="31" spans="2:8" x14ac:dyDescent="0.25">
      <c r="B31" s="11" t="s">
        <v>2992</v>
      </c>
      <c r="C31" s="21" t="s">
        <v>139</v>
      </c>
      <c r="D31" s="11" t="s">
        <v>845</v>
      </c>
      <c r="E31" s="11" t="s">
        <v>962</v>
      </c>
      <c r="F31" s="13">
        <v>305000</v>
      </c>
      <c r="G31" s="13">
        <v>4196.34</v>
      </c>
      <c r="H31" s="13">
        <v>1.49</v>
      </c>
    </row>
    <row r="32" spans="2:8" x14ac:dyDescent="0.25">
      <c r="B32" s="11" t="s">
        <v>3038</v>
      </c>
      <c r="C32" s="21" t="s">
        <v>139</v>
      </c>
      <c r="D32" s="11" t="s">
        <v>845</v>
      </c>
      <c r="E32" s="11" t="s">
        <v>1205</v>
      </c>
      <c r="F32" s="13">
        <v>600000</v>
      </c>
      <c r="G32" s="13">
        <v>4135.8</v>
      </c>
      <c r="H32" s="13">
        <v>1.47</v>
      </c>
    </row>
    <row r="33" spans="2:8" x14ac:dyDescent="0.25">
      <c r="B33" s="11" t="s">
        <v>2659</v>
      </c>
      <c r="C33" s="21" t="s">
        <v>139</v>
      </c>
      <c r="D33" s="11" t="s">
        <v>271</v>
      </c>
      <c r="E33" s="11" t="s">
        <v>272</v>
      </c>
      <c r="F33" s="13">
        <v>63000</v>
      </c>
      <c r="G33" s="13">
        <v>4033.48</v>
      </c>
      <c r="H33" s="13">
        <v>1.43</v>
      </c>
    </row>
    <row r="34" spans="2:8" x14ac:dyDescent="0.25">
      <c r="B34" s="11" t="s">
        <v>2896</v>
      </c>
      <c r="C34" s="21" t="s">
        <v>139</v>
      </c>
      <c r="D34" s="11" t="s">
        <v>140</v>
      </c>
      <c r="E34" s="11" t="s">
        <v>774</v>
      </c>
      <c r="F34" s="13">
        <v>244034</v>
      </c>
      <c r="G34" s="13">
        <v>3989.35</v>
      </c>
      <c r="H34" s="13">
        <v>1.42</v>
      </c>
    </row>
    <row r="35" spans="2:8" x14ac:dyDescent="0.25">
      <c r="B35" s="11" t="s">
        <v>2834</v>
      </c>
      <c r="C35" s="21" t="s">
        <v>139</v>
      </c>
      <c r="D35" s="11" t="s">
        <v>328</v>
      </c>
      <c r="E35" s="11" t="s">
        <v>660</v>
      </c>
      <c r="F35" s="13">
        <v>105000</v>
      </c>
      <c r="G35" s="13">
        <v>3988.69</v>
      </c>
      <c r="H35" s="13">
        <v>1.42</v>
      </c>
    </row>
    <row r="36" spans="2:8" x14ac:dyDescent="0.25">
      <c r="B36" s="11" t="s">
        <v>3000</v>
      </c>
      <c r="C36" s="21" t="s">
        <v>139</v>
      </c>
      <c r="D36" s="11" t="s">
        <v>845</v>
      </c>
      <c r="E36" s="11" t="s">
        <v>986</v>
      </c>
      <c r="F36" s="13">
        <v>132020</v>
      </c>
      <c r="G36" s="13">
        <v>3753.53</v>
      </c>
      <c r="H36" s="13">
        <v>1.33</v>
      </c>
    </row>
    <row r="37" spans="2:8" x14ac:dyDescent="0.25">
      <c r="B37" s="11" t="s">
        <v>2886</v>
      </c>
      <c r="C37" s="21" t="s">
        <v>139</v>
      </c>
      <c r="D37" s="11" t="s">
        <v>262</v>
      </c>
      <c r="E37" s="11" t="s">
        <v>746</v>
      </c>
      <c r="F37" s="13">
        <v>63000</v>
      </c>
      <c r="G37" s="13">
        <v>3752.22</v>
      </c>
      <c r="H37" s="13">
        <v>1.33</v>
      </c>
    </row>
    <row r="38" spans="2:8" x14ac:dyDescent="0.25">
      <c r="B38" s="11" t="s">
        <v>2872</v>
      </c>
      <c r="C38" s="21" t="s">
        <v>139</v>
      </c>
      <c r="D38" s="11" t="s">
        <v>278</v>
      </c>
      <c r="E38" s="11" t="s">
        <v>720</v>
      </c>
      <c r="F38" s="13">
        <v>134257</v>
      </c>
      <c r="G38" s="13">
        <v>3733.28</v>
      </c>
      <c r="H38" s="13">
        <v>1.33</v>
      </c>
    </row>
    <row r="39" spans="2:8" x14ac:dyDescent="0.25">
      <c r="B39" s="11" t="s">
        <v>2730</v>
      </c>
      <c r="C39" s="21" t="s">
        <v>139</v>
      </c>
      <c r="D39" s="11" t="s">
        <v>271</v>
      </c>
      <c r="E39" s="11" t="s">
        <v>422</v>
      </c>
      <c r="F39" s="13">
        <v>241615</v>
      </c>
      <c r="G39" s="13">
        <v>3674.6</v>
      </c>
      <c r="H39" s="13">
        <v>1.3</v>
      </c>
    </row>
    <row r="40" spans="2:8" x14ac:dyDescent="0.25">
      <c r="B40" s="11" t="s">
        <v>2770</v>
      </c>
      <c r="C40" s="21" t="s">
        <v>139</v>
      </c>
      <c r="D40" s="11" t="s">
        <v>300</v>
      </c>
      <c r="E40" s="11" t="s">
        <v>562</v>
      </c>
      <c r="F40" s="13">
        <v>580000</v>
      </c>
      <c r="G40" s="13">
        <v>3645.01</v>
      </c>
      <c r="H40" s="13">
        <v>1.29</v>
      </c>
    </row>
    <row r="41" spans="2:8" x14ac:dyDescent="0.25">
      <c r="B41" s="11" t="s">
        <v>2113</v>
      </c>
      <c r="C41" s="21" t="s">
        <v>139</v>
      </c>
      <c r="D41" s="11" t="s">
        <v>271</v>
      </c>
      <c r="E41" s="11" t="s">
        <v>471</v>
      </c>
      <c r="F41" s="13">
        <v>300000</v>
      </c>
      <c r="G41" s="13">
        <v>3622.8</v>
      </c>
      <c r="H41" s="13">
        <v>1.29</v>
      </c>
    </row>
    <row r="42" spans="2:8" x14ac:dyDescent="0.25">
      <c r="B42" s="11" t="s">
        <v>3039</v>
      </c>
      <c r="C42" s="21" t="s">
        <v>139</v>
      </c>
      <c r="D42" s="11" t="s">
        <v>267</v>
      </c>
      <c r="E42" s="11" t="s">
        <v>1206</v>
      </c>
      <c r="F42" s="13">
        <v>4740000</v>
      </c>
      <c r="G42" s="13">
        <v>3569.69</v>
      </c>
      <c r="H42" s="13">
        <v>1.27</v>
      </c>
    </row>
    <row r="43" spans="2:8" x14ac:dyDescent="0.25">
      <c r="B43" s="11" t="s">
        <v>2788</v>
      </c>
      <c r="C43" s="21" t="s">
        <v>139</v>
      </c>
      <c r="D43" s="11" t="s">
        <v>365</v>
      </c>
      <c r="E43" s="11" t="s">
        <v>594</v>
      </c>
      <c r="F43" s="13">
        <v>9000</v>
      </c>
      <c r="G43" s="13">
        <v>3518.94</v>
      </c>
      <c r="H43" s="13">
        <v>1.25</v>
      </c>
    </row>
    <row r="44" spans="2:8" x14ac:dyDescent="0.25">
      <c r="B44" s="11" t="s">
        <v>2893</v>
      </c>
      <c r="C44" s="21" t="s">
        <v>139</v>
      </c>
      <c r="D44" s="11" t="s">
        <v>140</v>
      </c>
      <c r="E44" s="11" t="s">
        <v>143</v>
      </c>
      <c r="F44" s="13">
        <v>65004</v>
      </c>
      <c r="G44" s="13">
        <v>3500.5</v>
      </c>
      <c r="H44" s="13">
        <v>1.24</v>
      </c>
    </row>
    <row r="45" spans="2:8" x14ac:dyDescent="0.25">
      <c r="B45" s="11" t="s">
        <v>2779</v>
      </c>
      <c r="C45" s="21" t="s">
        <v>139</v>
      </c>
      <c r="D45" s="11" t="s">
        <v>271</v>
      </c>
      <c r="E45" s="11" t="s">
        <v>583</v>
      </c>
      <c r="F45" s="13">
        <v>235000</v>
      </c>
      <c r="G45" s="13">
        <v>3479.88</v>
      </c>
      <c r="H45" s="13">
        <v>1.24</v>
      </c>
    </row>
    <row r="46" spans="2:8" x14ac:dyDescent="0.25">
      <c r="B46" s="11" t="s">
        <v>2130</v>
      </c>
      <c r="C46" s="21" t="s">
        <v>139</v>
      </c>
      <c r="D46" s="11" t="s">
        <v>288</v>
      </c>
      <c r="E46" s="11" t="s">
        <v>289</v>
      </c>
      <c r="F46" s="13">
        <v>73000</v>
      </c>
      <c r="G46" s="13">
        <v>3443.23</v>
      </c>
      <c r="H46" s="13">
        <v>1.22</v>
      </c>
    </row>
    <row r="47" spans="2:8" x14ac:dyDescent="0.25">
      <c r="B47" s="11" t="s">
        <v>2764</v>
      </c>
      <c r="C47" s="21" t="s">
        <v>139</v>
      </c>
      <c r="D47" s="11" t="s">
        <v>283</v>
      </c>
      <c r="E47" s="11" t="s">
        <v>556</v>
      </c>
      <c r="F47" s="13">
        <v>139174</v>
      </c>
      <c r="G47" s="13">
        <v>3390.35</v>
      </c>
      <c r="H47" s="13">
        <v>1.2</v>
      </c>
    </row>
    <row r="48" spans="2:8" x14ac:dyDescent="0.25">
      <c r="B48" s="11" t="s">
        <v>2678</v>
      </c>
      <c r="C48" s="21" t="s">
        <v>139</v>
      </c>
      <c r="D48" s="11" t="s">
        <v>312</v>
      </c>
      <c r="E48" s="11" t="s">
        <v>313</v>
      </c>
      <c r="F48" s="13">
        <v>900000</v>
      </c>
      <c r="G48" s="13">
        <v>3377.7</v>
      </c>
      <c r="H48" s="13">
        <v>1.2</v>
      </c>
    </row>
    <row r="49" spans="2:8" x14ac:dyDescent="0.25">
      <c r="B49" s="11" t="s">
        <v>2787</v>
      </c>
      <c r="C49" s="21" t="s">
        <v>139</v>
      </c>
      <c r="D49" s="11" t="s">
        <v>140</v>
      </c>
      <c r="E49" s="11" t="s">
        <v>593</v>
      </c>
      <c r="F49" s="13">
        <v>48000</v>
      </c>
      <c r="G49" s="13">
        <v>3360.67</v>
      </c>
      <c r="H49" s="13">
        <v>1.19</v>
      </c>
    </row>
    <row r="50" spans="2:8" x14ac:dyDescent="0.25">
      <c r="B50" s="11" t="s">
        <v>2846</v>
      </c>
      <c r="C50" s="21" t="s">
        <v>139</v>
      </c>
      <c r="D50" s="11" t="s">
        <v>271</v>
      </c>
      <c r="E50" s="11" t="s">
        <v>673</v>
      </c>
      <c r="F50" s="13">
        <v>289653</v>
      </c>
      <c r="G50" s="13">
        <v>3272.21</v>
      </c>
      <c r="H50" s="13">
        <v>1.1599999999999999</v>
      </c>
    </row>
    <row r="51" spans="2:8" x14ac:dyDescent="0.25">
      <c r="B51" s="11" t="s">
        <v>2123</v>
      </c>
      <c r="C51" s="21" t="s">
        <v>139</v>
      </c>
      <c r="D51" s="11" t="s">
        <v>474</v>
      </c>
      <c r="E51" s="11" t="s">
        <v>475</v>
      </c>
      <c r="F51" s="13">
        <v>175635</v>
      </c>
      <c r="G51" s="13">
        <v>3226.41</v>
      </c>
      <c r="H51" s="13">
        <v>1.1499999999999999</v>
      </c>
    </row>
    <row r="52" spans="2:8" x14ac:dyDescent="0.25">
      <c r="B52" s="11" t="s">
        <v>2994</v>
      </c>
      <c r="C52" s="21" t="s">
        <v>139</v>
      </c>
      <c r="D52" s="11" t="s">
        <v>267</v>
      </c>
      <c r="E52" s="11" t="s">
        <v>968</v>
      </c>
      <c r="F52" s="13">
        <v>20700</v>
      </c>
      <c r="G52" s="13">
        <v>3219.1</v>
      </c>
      <c r="H52" s="13">
        <v>1.1399999999999999</v>
      </c>
    </row>
    <row r="53" spans="2:8" x14ac:dyDescent="0.25">
      <c r="B53" s="11" t="s">
        <v>2782</v>
      </c>
      <c r="C53" s="21" t="s">
        <v>139</v>
      </c>
      <c r="D53" s="11" t="s">
        <v>267</v>
      </c>
      <c r="E53" s="11" t="s">
        <v>586</v>
      </c>
      <c r="F53" s="13">
        <v>292100</v>
      </c>
      <c r="G53" s="13">
        <v>3189.88</v>
      </c>
      <c r="H53" s="13">
        <v>1.1299999999999999</v>
      </c>
    </row>
    <row r="54" spans="2:8" x14ac:dyDescent="0.25">
      <c r="B54" s="11" t="s">
        <v>2888</v>
      </c>
      <c r="C54" s="21" t="s">
        <v>139</v>
      </c>
      <c r="D54" s="11" t="s">
        <v>283</v>
      </c>
      <c r="E54" s="11" t="s">
        <v>754</v>
      </c>
      <c r="F54" s="13">
        <v>36650</v>
      </c>
      <c r="G54" s="13">
        <v>3041.66</v>
      </c>
      <c r="H54" s="13">
        <v>1.08</v>
      </c>
    </row>
    <row r="55" spans="2:8" x14ac:dyDescent="0.25">
      <c r="B55" s="11" t="s">
        <v>2898</v>
      </c>
      <c r="C55" s="21" t="s">
        <v>139</v>
      </c>
      <c r="D55" s="11" t="s">
        <v>140</v>
      </c>
      <c r="E55" s="11" t="s">
        <v>776</v>
      </c>
      <c r="F55" s="13">
        <v>120000</v>
      </c>
      <c r="G55" s="13">
        <v>2947.86</v>
      </c>
      <c r="H55" s="13">
        <v>1.05</v>
      </c>
    </row>
    <row r="56" spans="2:8" x14ac:dyDescent="0.25">
      <c r="B56" s="11" t="s">
        <v>2133</v>
      </c>
      <c r="C56" s="21" t="s">
        <v>139</v>
      </c>
      <c r="D56" s="11" t="s">
        <v>430</v>
      </c>
      <c r="E56" s="11" t="s">
        <v>431</v>
      </c>
      <c r="F56" s="13">
        <v>115000</v>
      </c>
      <c r="G56" s="13">
        <v>2934.4</v>
      </c>
      <c r="H56" s="13">
        <v>1.04</v>
      </c>
    </row>
    <row r="57" spans="2:8" x14ac:dyDescent="0.25">
      <c r="B57" s="11" t="s">
        <v>2840</v>
      </c>
      <c r="C57" s="21" t="s">
        <v>139</v>
      </c>
      <c r="D57" s="11" t="s">
        <v>550</v>
      </c>
      <c r="E57" s="11" t="s">
        <v>666</v>
      </c>
      <c r="F57" s="13">
        <v>1550000</v>
      </c>
      <c r="G57" s="13">
        <v>2900.21</v>
      </c>
      <c r="H57" s="13">
        <v>1.03</v>
      </c>
    </row>
    <row r="58" spans="2:8" x14ac:dyDescent="0.25">
      <c r="B58" s="11" t="s">
        <v>2761</v>
      </c>
      <c r="C58" s="21" t="s">
        <v>139</v>
      </c>
      <c r="D58" s="11" t="s">
        <v>283</v>
      </c>
      <c r="E58" s="11" t="s">
        <v>553</v>
      </c>
      <c r="F58" s="13">
        <v>81000</v>
      </c>
      <c r="G58" s="13">
        <v>2895.14</v>
      </c>
      <c r="H58" s="13">
        <v>1.03</v>
      </c>
    </row>
    <row r="59" spans="2:8" x14ac:dyDescent="0.25">
      <c r="B59" s="11" t="s">
        <v>3010</v>
      </c>
      <c r="C59" s="21" t="s">
        <v>139</v>
      </c>
      <c r="D59" s="11" t="s">
        <v>267</v>
      </c>
      <c r="E59" s="11" t="s">
        <v>1020</v>
      </c>
      <c r="F59" s="13">
        <v>61000</v>
      </c>
      <c r="G59" s="13">
        <v>2891.71</v>
      </c>
      <c r="H59" s="13">
        <v>1.03</v>
      </c>
    </row>
    <row r="60" spans="2:8" x14ac:dyDescent="0.25">
      <c r="B60" s="11" t="s">
        <v>2132</v>
      </c>
      <c r="C60" s="21" t="s">
        <v>139</v>
      </c>
      <c r="D60" s="11" t="s">
        <v>274</v>
      </c>
      <c r="E60" s="11" t="s">
        <v>275</v>
      </c>
      <c r="F60" s="13">
        <v>250000</v>
      </c>
      <c r="G60" s="13">
        <v>2743.63</v>
      </c>
      <c r="H60" s="13">
        <v>0.97</v>
      </c>
    </row>
    <row r="61" spans="2:8" x14ac:dyDescent="0.25">
      <c r="B61" s="11" t="s">
        <v>2922</v>
      </c>
      <c r="C61" s="21" t="s">
        <v>139</v>
      </c>
      <c r="D61" s="11" t="s">
        <v>365</v>
      </c>
      <c r="E61" s="11" t="s">
        <v>850</v>
      </c>
      <c r="F61" s="13">
        <v>310882</v>
      </c>
      <c r="G61" s="13">
        <v>2742.45</v>
      </c>
      <c r="H61" s="13">
        <v>0.97</v>
      </c>
    </row>
    <row r="62" spans="2:8" x14ac:dyDescent="0.25">
      <c r="B62" s="11" t="s">
        <v>2835</v>
      </c>
      <c r="C62" s="21" t="s">
        <v>139</v>
      </c>
      <c r="D62" s="11" t="s">
        <v>262</v>
      </c>
      <c r="E62" s="11" t="s">
        <v>661</v>
      </c>
      <c r="F62" s="13">
        <v>113777</v>
      </c>
      <c r="G62" s="13">
        <v>2708.8</v>
      </c>
      <c r="H62" s="13">
        <v>0.96</v>
      </c>
    </row>
    <row r="63" spans="2:8" x14ac:dyDescent="0.25">
      <c r="B63" s="11" t="s">
        <v>2676</v>
      </c>
      <c r="C63" s="21" t="s">
        <v>139</v>
      </c>
      <c r="D63" s="11" t="s">
        <v>254</v>
      </c>
      <c r="E63" s="11" t="s">
        <v>310</v>
      </c>
      <c r="F63" s="13">
        <v>30200</v>
      </c>
      <c r="G63" s="13">
        <v>2622.34</v>
      </c>
      <c r="H63" s="13">
        <v>0.93</v>
      </c>
    </row>
    <row r="64" spans="2:8" x14ac:dyDescent="0.25">
      <c r="B64" s="11" t="s">
        <v>2844</v>
      </c>
      <c r="C64" s="21" t="s">
        <v>139</v>
      </c>
      <c r="D64" s="11" t="s">
        <v>271</v>
      </c>
      <c r="E64" s="11" t="s">
        <v>670</v>
      </c>
      <c r="F64" s="13">
        <v>147000</v>
      </c>
      <c r="G64" s="13">
        <v>2579.34</v>
      </c>
      <c r="H64" s="13">
        <v>0.92</v>
      </c>
    </row>
    <row r="65" spans="2:8" x14ac:dyDescent="0.25">
      <c r="B65" s="11" t="s">
        <v>2657</v>
      </c>
      <c r="C65" s="21" t="s">
        <v>139</v>
      </c>
      <c r="D65" s="11" t="s">
        <v>267</v>
      </c>
      <c r="E65" s="11" t="s">
        <v>268</v>
      </c>
      <c r="F65" s="13">
        <v>1950</v>
      </c>
      <c r="G65" s="13">
        <v>2524.4499999999998</v>
      </c>
      <c r="H65" s="13">
        <v>0.9</v>
      </c>
    </row>
    <row r="66" spans="2:8" x14ac:dyDescent="0.25">
      <c r="B66" s="11" t="s">
        <v>2816</v>
      </c>
      <c r="C66" s="21" t="s">
        <v>139</v>
      </c>
      <c r="D66" s="11" t="s">
        <v>300</v>
      </c>
      <c r="E66" s="11" t="s">
        <v>637</v>
      </c>
      <c r="F66" s="13">
        <v>840000</v>
      </c>
      <c r="G66" s="13">
        <v>2491.02</v>
      </c>
      <c r="H66" s="13">
        <v>0.88</v>
      </c>
    </row>
    <row r="67" spans="2:8" x14ac:dyDescent="0.25">
      <c r="B67" s="11" t="s">
        <v>3040</v>
      </c>
      <c r="C67" s="21" t="s">
        <v>139</v>
      </c>
      <c r="D67" s="11" t="s">
        <v>254</v>
      </c>
      <c r="E67" s="11" t="s">
        <v>1207</v>
      </c>
      <c r="F67" s="13">
        <v>320000</v>
      </c>
      <c r="G67" s="13">
        <v>2443.36</v>
      </c>
      <c r="H67" s="13">
        <v>0.87</v>
      </c>
    </row>
    <row r="68" spans="2:8" x14ac:dyDescent="0.25">
      <c r="B68" s="11" t="s">
        <v>2122</v>
      </c>
      <c r="C68" s="21" t="s">
        <v>139</v>
      </c>
      <c r="D68" s="11" t="s">
        <v>293</v>
      </c>
      <c r="E68" s="11" t="s">
        <v>294</v>
      </c>
      <c r="F68" s="13">
        <v>6500</v>
      </c>
      <c r="G68" s="13">
        <v>2392.2800000000002</v>
      </c>
      <c r="H68" s="13">
        <v>0.85</v>
      </c>
    </row>
    <row r="69" spans="2:8" x14ac:dyDescent="0.25">
      <c r="B69" s="11" t="s">
        <v>2734</v>
      </c>
      <c r="C69" s="21" t="s">
        <v>139</v>
      </c>
      <c r="D69" s="11" t="s">
        <v>254</v>
      </c>
      <c r="E69" s="11" t="s">
        <v>427</v>
      </c>
      <c r="F69" s="13">
        <v>82000</v>
      </c>
      <c r="G69" s="13">
        <v>2391.98</v>
      </c>
      <c r="H69" s="13">
        <v>0.85</v>
      </c>
    </row>
    <row r="70" spans="2:8" x14ac:dyDescent="0.25">
      <c r="B70" s="11" t="s">
        <v>3041</v>
      </c>
      <c r="C70" s="21" t="s">
        <v>139</v>
      </c>
      <c r="D70" s="11" t="s">
        <v>328</v>
      </c>
      <c r="E70" s="11" t="s">
        <v>1208</v>
      </c>
      <c r="F70" s="13">
        <v>968331</v>
      </c>
      <c r="G70" s="13">
        <v>2347.23</v>
      </c>
      <c r="H70" s="13">
        <v>0.83</v>
      </c>
    </row>
    <row r="71" spans="2:8" x14ac:dyDescent="0.25">
      <c r="B71" s="11" t="s">
        <v>2756</v>
      </c>
      <c r="C71" s="21" t="s">
        <v>139</v>
      </c>
      <c r="D71" s="11" t="s">
        <v>300</v>
      </c>
      <c r="E71" s="11" t="s">
        <v>545</v>
      </c>
      <c r="F71" s="13">
        <v>1000000</v>
      </c>
      <c r="G71" s="13">
        <v>2195.5</v>
      </c>
      <c r="H71" s="13">
        <v>0.78</v>
      </c>
    </row>
    <row r="72" spans="2:8" x14ac:dyDescent="0.25">
      <c r="B72" s="11" t="s">
        <v>3004</v>
      </c>
      <c r="C72" s="21" t="s">
        <v>139</v>
      </c>
      <c r="D72" s="11" t="s">
        <v>267</v>
      </c>
      <c r="E72" s="11" t="s">
        <v>1003</v>
      </c>
      <c r="F72" s="13">
        <v>162000</v>
      </c>
      <c r="G72" s="13">
        <v>2191.94</v>
      </c>
      <c r="H72" s="13">
        <v>0.78</v>
      </c>
    </row>
    <row r="73" spans="2:8" x14ac:dyDescent="0.25">
      <c r="B73" s="11" t="s">
        <v>2677</v>
      </c>
      <c r="C73" s="21" t="s">
        <v>139</v>
      </c>
      <c r="D73" s="11" t="s">
        <v>248</v>
      </c>
      <c r="E73" s="11" t="s">
        <v>311</v>
      </c>
      <c r="F73" s="13">
        <v>1026343</v>
      </c>
      <c r="G73" s="13">
        <v>2058.9499999999998</v>
      </c>
      <c r="H73" s="13">
        <v>0.73</v>
      </c>
    </row>
    <row r="74" spans="2:8" x14ac:dyDescent="0.25">
      <c r="B74" s="11" t="s">
        <v>595</v>
      </c>
      <c r="C74" s="21" t="s">
        <v>139</v>
      </c>
      <c r="D74" s="11" t="s">
        <v>254</v>
      </c>
      <c r="E74" s="11" t="s">
        <v>596</v>
      </c>
      <c r="F74" s="13">
        <v>240000</v>
      </c>
      <c r="G74" s="13">
        <v>1985.52</v>
      </c>
      <c r="H74" s="13">
        <v>0.7</v>
      </c>
    </row>
    <row r="75" spans="2:8" x14ac:dyDescent="0.25">
      <c r="B75" s="11" t="s">
        <v>2869</v>
      </c>
      <c r="C75" s="21" t="s">
        <v>139</v>
      </c>
      <c r="D75" s="11" t="s">
        <v>278</v>
      </c>
      <c r="E75" s="11" t="s">
        <v>717</v>
      </c>
      <c r="F75" s="13">
        <v>270000</v>
      </c>
      <c r="G75" s="13">
        <v>1917</v>
      </c>
      <c r="H75" s="13">
        <v>0.68</v>
      </c>
    </row>
    <row r="76" spans="2:8" x14ac:dyDescent="0.25">
      <c r="B76" s="11" t="s">
        <v>2684</v>
      </c>
      <c r="C76" s="21" t="s">
        <v>139</v>
      </c>
      <c r="D76" s="11" t="s">
        <v>271</v>
      </c>
      <c r="E76" s="11" t="s">
        <v>323</v>
      </c>
      <c r="F76" s="13">
        <v>22295</v>
      </c>
      <c r="G76" s="13">
        <v>1449.18</v>
      </c>
      <c r="H76" s="13">
        <v>0.51</v>
      </c>
    </row>
    <row r="77" spans="2:8" x14ac:dyDescent="0.25">
      <c r="B77" s="11" t="s">
        <v>3042</v>
      </c>
      <c r="C77" s="21" t="s">
        <v>139</v>
      </c>
      <c r="D77" s="11" t="s">
        <v>140</v>
      </c>
      <c r="E77" s="11" t="s">
        <v>1209</v>
      </c>
      <c r="F77" s="13">
        <v>148943</v>
      </c>
      <c r="G77" s="13">
        <v>1113.1300000000001</v>
      </c>
      <c r="H77" s="13">
        <v>0.4</v>
      </c>
    </row>
    <row r="78" spans="2:8" x14ac:dyDescent="0.25">
      <c r="B78" s="11" t="s">
        <v>3601</v>
      </c>
      <c r="C78" s="21" t="s">
        <v>139</v>
      </c>
      <c r="D78" s="11" t="s">
        <v>271</v>
      </c>
      <c r="F78" s="13">
        <v>22295</v>
      </c>
      <c r="G78" s="13">
        <v>793.61</v>
      </c>
      <c r="H78" s="13">
        <v>0.28000000000000003</v>
      </c>
    </row>
    <row r="79" spans="2:8" x14ac:dyDescent="0.25">
      <c r="B79" s="17" t="s">
        <v>151</v>
      </c>
      <c r="C79" s="25"/>
      <c r="D79" s="17"/>
      <c r="E79" s="17"/>
      <c r="F79" s="23"/>
      <c r="G79" s="23">
        <f>SUM(G12:G78)</f>
        <v>274443.93000000011</v>
      </c>
      <c r="H79" s="23">
        <f>SUM(H12:H78)</f>
        <v>97.430000000000021</v>
      </c>
    </row>
    <row r="80" spans="2:8" x14ac:dyDescent="0.25">
      <c r="B80" s="17" t="s">
        <v>153</v>
      </c>
      <c r="C80" s="25"/>
      <c r="D80" s="17"/>
      <c r="E80" s="17"/>
      <c r="F80" s="23"/>
      <c r="G80" s="23">
        <v>274443.93</v>
      </c>
      <c r="H80" s="23">
        <v>97.43</v>
      </c>
    </row>
    <row r="81" spans="2:8" x14ac:dyDescent="0.25">
      <c r="B81" s="17" t="s">
        <v>226</v>
      </c>
      <c r="C81" s="25"/>
      <c r="D81" s="17"/>
      <c r="E81" s="17"/>
      <c r="F81" s="23"/>
      <c r="G81" s="23">
        <v>7268.1986272999784</v>
      </c>
      <c r="H81" s="23">
        <v>2.5699999999999932</v>
      </c>
    </row>
    <row r="82" spans="2:8" x14ac:dyDescent="0.25">
      <c r="B82" s="17" t="s">
        <v>155</v>
      </c>
      <c r="C82" s="25"/>
      <c r="D82" s="17"/>
      <c r="E82" s="17"/>
      <c r="F82" s="23"/>
      <c r="G82" s="23">
        <v>281712.12862729997</v>
      </c>
      <c r="H82" s="23">
        <v>100</v>
      </c>
    </row>
    <row r="83" spans="2:8" x14ac:dyDescent="0.25">
      <c r="B83" s="11" t="s">
        <v>156</v>
      </c>
    </row>
    <row r="84" spans="2:8" x14ac:dyDescent="0.25">
      <c r="B84" s="17" t="s">
        <v>157</v>
      </c>
    </row>
    <row r="85" spans="2:8" x14ac:dyDescent="0.25">
      <c r="B85" s="17" t="s">
        <v>158</v>
      </c>
      <c r="C85" s="21" t="s">
        <v>159</v>
      </c>
    </row>
    <row r="86" spans="2:8" x14ac:dyDescent="0.25">
      <c r="B86" s="17" t="s">
        <v>162</v>
      </c>
      <c r="C86" s="21" t="s">
        <v>161</v>
      </c>
    </row>
    <row r="87" spans="2:8" x14ac:dyDescent="0.25">
      <c r="B87" s="17" t="s">
        <v>163</v>
      </c>
      <c r="C87" s="21" t="s">
        <v>161</v>
      </c>
    </row>
    <row r="88" spans="2:8" x14ac:dyDescent="0.25">
      <c r="B88" s="17" t="s">
        <v>164</v>
      </c>
      <c r="C88" s="21" t="s">
        <v>165</v>
      </c>
    </row>
    <row r="89" spans="2:8" x14ac:dyDescent="0.25">
      <c r="B89" s="17" t="s">
        <v>1210</v>
      </c>
      <c r="C89" s="25"/>
    </row>
    <row r="90" spans="2:8" x14ac:dyDescent="0.25">
      <c r="B90" s="17" t="s">
        <v>1211</v>
      </c>
      <c r="C90" s="25"/>
    </row>
    <row r="91" spans="2:8" x14ac:dyDescent="0.25">
      <c r="B91" s="17" t="s">
        <v>1212</v>
      </c>
      <c r="C91" s="25"/>
    </row>
    <row r="92" spans="2:8" x14ac:dyDescent="0.25">
      <c r="B92" s="17" t="s">
        <v>1213</v>
      </c>
      <c r="C92" s="25"/>
    </row>
    <row r="93" spans="2:8" x14ac:dyDescent="0.25">
      <c r="B93" s="17" t="s">
        <v>1214</v>
      </c>
      <c r="C93" s="25"/>
    </row>
    <row r="94" spans="2:8" x14ac:dyDescent="0.25">
      <c r="B94" s="17" t="s">
        <v>1215</v>
      </c>
      <c r="C94" s="25"/>
    </row>
    <row r="95" spans="2:8" x14ac:dyDescent="0.25">
      <c r="B95" s="17" t="s">
        <v>1216</v>
      </c>
      <c r="C95" s="25"/>
    </row>
    <row r="96" spans="2:8" x14ac:dyDescent="0.25">
      <c r="B96" s="17" t="s">
        <v>1217</v>
      </c>
      <c r="C96" s="25"/>
    </row>
    <row r="97" spans="2:4" x14ac:dyDescent="0.25">
      <c r="B97" s="17" t="s">
        <v>954</v>
      </c>
      <c r="C97" s="25"/>
    </row>
    <row r="98" spans="2:4" x14ac:dyDescent="0.25">
      <c r="B98" s="11" t="s">
        <v>170</v>
      </c>
    </row>
    <row r="99" spans="2:4" x14ac:dyDescent="0.25">
      <c r="B99" s="11" t="s">
        <v>228</v>
      </c>
    </row>
    <row r="100" spans="2:4" x14ac:dyDescent="0.25">
      <c r="B100" s="11" t="s">
        <v>3603</v>
      </c>
    </row>
    <row r="102" spans="2:4" x14ac:dyDescent="0.25">
      <c r="B102" s="8" t="s">
        <v>229</v>
      </c>
      <c r="C102" s="9"/>
    </row>
    <row r="103" spans="2:4" ht="30" x14ac:dyDescent="0.25">
      <c r="B103" s="8" t="s">
        <v>230</v>
      </c>
      <c r="C103" s="10" t="s">
        <v>231</v>
      </c>
    </row>
    <row r="104" spans="2:4" x14ac:dyDescent="0.25">
      <c r="B104" s="3" t="s">
        <v>232</v>
      </c>
      <c r="C104" s="4"/>
    </row>
    <row r="105" spans="2:4" x14ac:dyDescent="0.25">
      <c r="B105" s="3" t="s">
        <v>233</v>
      </c>
      <c r="C105" s="4"/>
    </row>
    <row r="106" spans="2:4" x14ac:dyDescent="0.25">
      <c r="B106" s="3" t="s">
        <v>234</v>
      </c>
      <c r="C106" s="4"/>
    </row>
    <row r="107" spans="2:4" x14ac:dyDescent="0.25">
      <c r="B107" s="3" t="s">
        <v>235</v>
      </c>
      <c r="C107" s="4"/>
    </row>
    <row r="108" spans="2:4" x14ac:dyDescent="0.25">
      <c r="B108" s="3" t="s">
        <v>236</v>
      </c>
      <c r="C108" s="4"/>
    </row>
    <row r="109" spans="2:4" x14ac:dyDescent="0.25">
      <c r="B109" s="3" t="s">
        <v>237</v>
      </c>
      <c r="C109" s="4"/>
    </row>
    <row r="110" spans="2:4" x14ac:dyDescent="0.25">
      <c r="B110" s="8" t="s">
        <v>238</v>
      </c>
      <c r="C110" s="9"/>
    </row>
    <row r="112" spans="2:4" x14ac:dyDescent="0.25">
      <c r="B112" s="3" t="s">
        <v>171</v>
      </c>
      <c r="C112" s="4"/>
      <c r="D112" s="3"/>
    </row>
    <row r="113" spans="2:7" ht="30" x14ac:dyDescent="0.25">
      <c r="B113" s="6" t="s">
        <v>172</v>
      </c>
      <c r="C113" s="5" t="s">
        <v>173</v>
      </c>
      <c r="D113" s="6" t="s">
        <v>174</v>
      </c>
    </row>
    <row r="114" spans="2:7" x14ac:dyDescent="0.25">
      <c r="B114" s="3" t="s">
        <v>161</v>
      </c>
      <c r="C114" s="4" t="s">
        <v>161</v>
      </c>
      <c r="D114" s="3" t="s">
        <v>161</v>
      </c>
    </row>
    <row r="116" spans="2:7" x14ac:dyDescent="0.25">
      <c r="B116" s="8" t="s">
        <v>175</v>
      </c>
      <c r="C116" s="33">
        <v>45473</v>
      </c>
      <c r="D116" s="3"/>
      <c r="E116" s="26"/>
      <c r="F116" s="32"/>
    </row>
    <row r="117" spans="2:7" x14ac:dyDescent="0.25">
      <c r="B117" s="8" t="s">
        <v>176</v>
      </c>
      <c r="C117" s="9" t="s">
        <v>177</v>
      </c>
      <c r="D117" s="8" t="s">
        <v>178</v>
      </c>
      <c r="E117" s="27" t="s">
        <v>179</v>
      </c>
      <c r="F117" s="24" t="s">
        <v>180</v>
      </c>
      <c r="G117" s="23"/>
    </row>
    <row r="118" spans="2:7" x14ac:dyDescent="0.25">
      <c r="B118" s="30" t="s">
        <v>161</v>
      </c>
      <c r="C118" s="31" t="s">
        <v>161</v>
      </c>
      <c r="D118" s="30" t="s">
        <v>161</v>
      </c>
      <c r="E118" s="29" t="s">
        <v>161</v>
      </c>
      <c r="F118" s="28" t="s">
        <v>161</v>
      </c>
    </row>
    <row r="121" spans="2:7" x14ac:dyDescent="0.25">
      <c r="B121" s="17" t="s">
        <v>181</v>
      </c>
    </row>
    <row r="122" spans="2:7" x14ac:dyDescent="0.25">
      <c r="B122" s="17"/>
    </row>
    <row r="123" spans="2:7" x14ac:dyDescent="0.25">
      <c r="B123" s="17" t="s">
        <v>182</v>
      </c>
    </row>
    <row r="124" spans="2:7" x14ac:dyDescent="0.25">
      <c r="B124" s="8" t="s">
        <v>183</v>
      </c>
      <c r="C124" s="9" t="s">
        <v>184</v>
      </c>
      <c r="D124" s="17"/>
    </row>
    <row r="125" spans="2:7" x14ac:dyDescent="0.25">
      <c r="B125" s="3" t="s">
        <v>161</v>
      </c>
      <c r="C125" s="4" t="s">
        <v>161</v>
      </c>
    </row>
    <row r="127" spans="2:7" x14ac:dyDescent="0.25">
      <c r="B127" s="8" t="s">
        <v>185</v>
      </c>
      <c r="C127" s="9" t="s">
        <v>184</v>
      </c>
    </row>
    <row r="128" spans="2:7" x14ac:dyDescent="0.25">
      <c r="B128" s="3" t="s">
        <v>161</v>
      </c>
      <c r="C128" s="4" t="s">
        <v>161</v>
      </c>
    </row>
    <row r="130" spans="2:7" x14ac:dyDescent="0.25">
      <c r="B130" s="8" t="s">
        <v>161</v>
      </c>
      <c r="C130" s="9" t="s">
        <v>161</v>
      </c>
    </row>
    <row r="131" spans="2:7" x14ac:dyDescent="0.25">
      <c r="B131" s="3" t="s">
        <v>161</v>
      </c>
      <c r="C131" s="4" t="s">
        <v>161</v>
      </c>
    </row>
    <row r="133" spans="2:7" x14ac:dyDescent="0.25">
      <c r="B133" s="27" t="s">
        <v>186</v>
      </c>
      <c r="C133" s="9" t="s">
        <v>187</v>
      </c>
    </row>
    <row r="134" spans="2:7" x14ac:dyDescent="0.25">
      <c r="B134" s="26" t="s">
        <v>161</v>
      </c>
      <c r="C134" s="4" t="s">
        <v>161</v>
      </c>
    </row>
    <row r="136" spans="2:7" x14ac:dyDescent="0.25">
      <c r="B136" s="8" t="s">
        <v>188</v>
      </c>
      <c r="C136" s="9" t="s">
        <v>161</v>
      </c>
    </row>
    <row r="138" spans="2:7" x14ac:dyDescent="0.25">
      <c r="B138" s="8" t="s">
        <v>189</v>
      </c>
      <c r="C138" s="33">
        <v>45473</v>
      </c>
      <c r="D138" s="3"/>
      <c r="E138" s="26"/>
      <c r="F138" s="32"/>
    </row>
    <row r="139" spans="2:7" x14ac:dyDescent="0.25">
      <c r="B139" s="8" t="s">
        <v>176</v>
      </c>
      <c r="C139" s="9" t="s">
        <v>177</v>
      </c>
      <c r="D139" s="8" t="s">
        <v>178</v>
      </c>
      <c r="E139" s="27" t="s">
        <v>179</v>
      </c>
      <c r="F139" s="24" t="s">
        <v>180</v>
      </c>
      <c r="G139" s="23"/>
    </row>
    <row r="140" spans="2:7" x14ac:dyDescent="0.25">
      <c r="B140" s="30" t="s">
        <v>161</v>
      </c>
      <c r="C140" s="31" t="s">
        <v>161</v>
      </c>
      <c r="D140" s="30" t="s">
        <v>161</v>
      </c>
      <c r="E140" s="29" t="s">
        <v>161</v>
      </c>
      <c r="F140" s="28" t="s">
        <v>161</v>
      </c>
    </row>
    <row r="141" spans="2:7" x14ac:dyDescent="0.25">
      <c r="B141" s="17" t="s">
        <v>181</v>
      </c>
    </row>
    <row r="142" spans="2:7" x14ac:dyDescent="0.25">
      <c r="B142" s="17"/>
    </row>
    <row r="143" spans="2:7" x14ac:dyDescent="0.25">
      <c r="B143" s="17" t="s">
        <v>182</v>
      </c>
    </row>
    <row r="144" spans="2:7" x14ac:dyDescent="0.25">
      <c r="B144" s="8" t="s">
        <v>183</v>
      </c>
      <c r="C144" s="9" t="s">
        <v>184</v>
      </c>
      <c r="D144" s="17"/>
    </row>
    <row r="145" spans="2:3" x14ac:dyDescent="0.25">
      <c r="B145" s="3" t="s">
        <v>161</v>
      </c>
      <c r="C145" s="4" t="s">
        <v>161</v>
      </c>
    </row>
    <row r="147" spans="2:3" x14ac:dyDescent="0.25">
      <c r="B147" s="8" t="s">
        <v>185</v>
      </c>
      <c r="C147" s="9" t="s">
        <v>184</v>
      </c>
    </row>
    <row r="148" spans="2:3" x14ac:dyDescent="0.25">
      <c r="B148" s="3" t="s">
        <v>161</v>
      </c>
      <c r="C148" s="4" t="s">
        <v>161</v>
      </c>
    </row>
    <row r="150" spans="2:3" x14ac:dyDescent="0.25">
      <c r="B150" s="8" t="s">
        <v>161</v>
      </c>
      <c r="C150" s="9" t="s">
        <v>161</v>
      </c>
    </row>
    <row r="151" spans="2:3" x14ac:dyDescent="0.25">
      <c r="B151" s="3" t="s">
        <v>161</v>
      </c>
      <c r="C151" s="4" t="s">
        <v>161</v>
      </c>
    </row>
    <row r="153" spans="2:3" x14ac:dyDescent="0.25">
      <c r="B153" s="27" t="s">
        <v>186</v>
      </c>
      <c r="C153" s="9" t="s">
        <v>187</v>
      </c>
    </row>
    <row r="154" spans="2:3" x14ac:dyDescent="0.25">
      <c r="B154" s="26" t="s">
        <v>161</v>
      </c>
      <c r="C154" s="4" t="s">
        <v>161</v>
      </c>
    </row>
    <row r="156" spans="2:3" x14ac:dyDescent="0.25">
      <c r="B156" s="8" t="s">
        <v>188</v>
      </c>
      <c r="C156" s="9" t="s">
        <v>161</v>
      </c>
    </row>
    <row r="159" spans="2:3" x14ac:dyDescent="0.25">
      <c r="B159" s="17" t="s">
        <v>190</v>
      </c>
    </row>
    <row r="161" spans="2:80" x14ac:dyDescent="0.25">
      <c r="B161" s="8" t="s">
        <v>176</v>
      </c>
      <c r="C161" s="9" t="s">
        <v>191</v>
      </c>
      <c r="D161" s="8" t="s">
        <v>192</v>
      </c>
      <c r="E161" s="8" t="s">
        <v>193</v>
      </c>
      <c r="F161" s="23"/>
    </row>
    <row r="162" spans="2:80" x14ac:dyDescent="0.25">
      <c r="B162" s="3" t="s">
        <v>161</v>
      </c>
      <c r="C162" s="4" t="s">
        <v>161</v>
      </c>
      <c r="D162" s="3" t="s">
        <v>161</v>
      </c>
      <c r="E162" s="3" t="s">
        <v>161</v>
      </c>
    </row>
    <row r="165" spans="2:80" x14ac:dyDescent="0.25">
      <c r="B165" s="17" t="s">
        <v>194</v>
      </c>
      <c r="C165" s="25" t="s">
        <v>161</v>
      </c>
      <c r="D165" s="17"/>
      <c r="E165" s="17"/>
      <c r="F165" s="23"/>
      <c r="G165" s="23"/>
      <c r="H165" s="23"/>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c r="BT165" s="17"/>
      <c r="BU165" s="17"/>
      <c r="BV165" s="17"/>
      <c r="BW165" s="17"/>
      <c r="BX165" s="17"/>
      <c r="BY165" s="17"/>
      <c r="BZ165" s="17"/>
      <c r="CA165" s="17"/>
      <c r="CB165" s="17"/>
    </row>
    <row r="167" spans="2:80" x14ac:dyDescent="0.25">
      <c r="B167" s="17" t="s">
        <v>195</v>
      </c>
    </row>
    <row r="169" spans="2:80" x14ac:dyDescent="0.25">
      <c r="B169" s="8" t="s">
        <v>196</v>
      </c>
      <c r="C169" s="9" t="s">
        <v>184</v>
      </c>
      <c r="D169" s="17"/>
    </row>
    <row r="170" spans="2:80" x14ac:dyDescent="0.25">
      <c r="B170" s="3" t="s">
        <v>161</v>
      </c>
      <c r="C170" s="4" t="s">
        <v>161</v>
      </c>
    </row>
    <row r="173" spans="2:80" x14ac:dyDescent="0.25">
      <c r="B173" s="8" t="s">
        <v>197</v>
      </c>
      <c r="C173" s="9" t="s">
        <v>198</v>
      </c>
      <c r="D173" s="17"/>
    </row>
    <row r="174" spans="2:80" x14ac:dyDescent="0.25">
      <c r="B174" s="3" t="s">
        <v>161</v>
      </c>
      <c r="C174" s="4" t="s">
        <v>161</v>
      </c>
    </row>
    <row r="177" spans="2:80" x14ac:dyDescent="0.25">
      <c r="B177" s="17" t="s">
        <v>199</v>
      </c>
    </row>
    <row r="180" spans="2:80" x14ac:dyDescent="0.25">
      <c r="B180" s="17" t="s">
        <v>200</v>
      </c>
    </row>
    <row r="182" spans="2:80" x14ac:dyDescent="0.25">
      <c r="B182" s="8" t="s">
        <v>176</v>
      </c>
      <c r="C182" s="9" t="s">
        <v>201</v>
      </c>
      <c r="D182" s="8" t="s">
        <v>191</v>
      </c>
      <c r="E182" s="8" t="s">
        <v>192</v>
      </c>
      <c r="F182" s="24" t="s">
        <v>193</v>
      </c>
      <c r="G182" s="23"/>
    </row>
    <row r="183" spans="2:80" x14ac:dyDescent="0.25">
      <c r="B183" s="3" t="s">
        <v>161</v>
      </c>
      <c r="C183" s="4" t="s">
        <v>161</v>
      </c>
      <c r="D183" s="3" t="s">
        <v>161</v>
      </c>
      <c r="E183" s="3" t="s">
        <v>161</v>
      </c>
      <c r="F183" s="22" t="s">
        <v>161</v>
      </c>
    </row>
    <row r="186" spans="2:80" x14ac:dyDescent="0.25">
      <c r="B186" s="17" t="s">
        <v>194</v>
      </c>
      <c r="C186" s="25" t="s">
        <v>161</v>
      </c>
      <c r="D186" s="17"/>
      <c r="E186" s="17"/>
      <c r="F186" s="23"/>
      <c r="G186" s="23"/>
      <c r="H186" s="23"/>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row>
    <row r="188" spans="2:80" x14ac:dyDescent="0.25">
      <c r="B188" s="17" t="s">
        <v>195</v>
      </c>
    </row>
    <row r="190" spans="2:80" x14ac:dyDescent="0.25">
      <c r="B190" s="8" t="s">
        <v>196</v>
      </c>
      <c r="C190" s="9" t="s">
        <v>184</v>
      </c>
      <c r="D190" s="17"/>
    </row>
    <row r="191" spans="2:80" x14ac:dyDescent="0.25">
      <c r="B191" s="3" t="s">
        <v>161</v>
      </c>
      <c r="C191" s="4" t="s">
        <v>161</v>
      </c>
    </row>
    <row r="194" spans="2:7" x14ac:dyDescent="0.25">
      <c r="B194" s="8" t="s">
        <v>197</v>
      </c>
      <c r="C194" s="9" t="s">
        <v>198</v>
      </c>
      <c r="D194" s="17"/>
    </row>
    <row r="195" spans="2:7" x14ac:dyDescent="0.25">
      <c r="B195" s="3" t="s">
        <v>161</v>
      </c>
      <c r="C195" s="4" t="s">
        <v>161</v>
      </c>
    </row>
    <row r="198" spans="2:7" x14ac:dyDescent="0.25">
      <c r="B198" s="17" t="s">
        <v>199</v>
      </c>
    </row>
    <row r="201" spans="2:7" x14ac:dyDescent="0.25">
      <c r="B201" s="17" t="s">
        <v>202</v>
      </c>
    </row>
    <row r="202" spans="2:7" x14ac:dyDescent="0.25">
      <c r="B202" s="8" t="s">
        <v>176</v>
      </c>
      <c r="C202" s="9" t="s">
        <v>203</v>
      </c>
      <c r="D202" s="8" t="s">
        <v>204</v>
      </c>
      <c r="E202" s="8" t="s">
        <v>205</v>
      </c>
      <c r="F202" s="24" t="s">
        <v>206</v>
      </c>
      <c r="G202" s="23"/>
    </row>
    <row r="203" spans="2:7" x14ac:dyDescent="0.25">
      <c r="B203" s="3" t="s">
        <v>161</v>
      </c>
      <c r="C203" s="4" t="s">
        <v>161</v>
      </c>
      <c r="D203" s="3" t="s">
        <v>161</v>
      </c>
      <c r="E203" s="3" t="s">
        <v>161</v>
      </c>
      <c r="F203" s="22" t="s">
        <v>161</v>
      </c>
    </row>
    <row r="204" spans="2:7" x14ac:dyDescent="0.25">
      <c r="B204" s="11" t="s">
        <v>207</v>
      </c>
    </row>
  </sheetData>
  <mergeCells count="3">
    <mergeCell ref="B1:E1"/>
    <mergeCell ref="C3:C7"/>
    <mergeCell ref="D3:D7"/>
  </mergeCells>
  <hyperlinks>
    <hyperlink ref="A1" location="Index!A1" display="Index" xr:uid="{8AC7F83B-4209-4DCE-9F46-7E46B44FE6C9}"/>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5799B-F65D-4D7C-AE7D-ACED28B85034}">
  <sheetPr codeName="Sheet24"/>
  <dimension ref="A1:CB200"/>
  <sheetViews>
    <sheetView workbookViewId="0"/>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ustomWidth="1"/>
    <col min="9" max="16384" width="9.140625" style="11"/>
  </cols>
  <sheetData>
    <row r="1" spans="1:9" x14ac:dyDescent="0.25">
      <c r="A1" s="45" t="s">
        <v>0</v>
      </c>
      <c r="B1" s="197" t="s">
        <v>45</v>
      </c>
      <c r="C1" s="197"/>
      <c r="D1" s="197"/>
      <c r="E1" s="197"/>
    </row>
    <row r="3" spans="1:9" ht="15" customHeight="1" x14ac:dyDescent="0.25">
      <c r="B3" s="1" t="s">
        <v>45</v>
      </c>
      <c r="C3" s="198"/>
      <c r="D3" s="199"/>
    </row>
    <row r="4" spans="1:9" ht="30" customHeight="1" x14ac:dyDescent="0.25">
      <c r="B4" s="2" t="s">
        <v>1256</v>
      </c>
      <c r="C4" s="198"/>
      <c r="D4" s="199"/>
    </row>
    <row r="5" spans="1:9" ht="15" customHeight="1" x14ac:dyDescent="0.25">
      <c r="B5" s="2" t="s">
        <v>127</v>
      </c>
      <c r="C5" s="198"/>
      <c r="D5" s="199"/>
    </row>
    <row r="6" spans="1:9" ht="15" customHeight="1" x14ac:dyDescent="0.25">
      <c r="B6" s="2" t="s">
        <v>340</v>
      </c>
      <c r="C6" s="198"/>
      <c r="D6" s="199"/>
    </row>
    <row r="7" spans="1:9" ht="30" customHeight="1" x14ac:dyDescent="0.25">
      <c r="B7" s="2" t="s">
        <v>1257</v>
      </c>
      <c r="C7" s="198"/>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2153</v>
      </c>
      <c r="C15" s="21" t="s">
        <v>139</v>
      </c>
      <c r="D15" s="11" t="s">
        <v>245</v>
      </c>
      <c r="E15" s="11" t="s">
        <v>246</v>
      </c>
      <c r="F15" s="13">
        <v>1725000</v>
      </c>
      <c r="G15" s="13">
        <v>29045.55</v>
      </c>
      <c r="H15" s="13">
        <v>6.38</v>
      </c>
    </row>
    <row r="16" spans="1:9" x14ac:dyDescent="0.25">
      <c r="B16" s="11" t="s">
        <v>2148</v>
      </c>
      <c r="C16" s="21" t="s">
        <v>139</v>
      </c>
      <c r="D16" s="11" t="s">
        <v>245</v>
      </c>
      <c r="E16" s="11" t="s">
        <v>247</v>
      </c>
      <c r="F16" s="13">
        <v>2125000</v>
      </c>
      <c r="G16" s="13">
        <v>25491.5</v>
      </c>
      <c r="H16" s="13">
        <v>5.6</v>
      </c>
    </row>
    <row r="17" spans="2:8" x14ac:dyDescent="0.25">
      <c r="B17" s="11" t="s">
        <v>2152</v>
      </c>
      <c r="C17" s="21" t="s">
        <v>139</v>
      </c>
      <c r="D17" s="11" t="s">
        <v>248</v>
      </c>
      <c r="E17" s="11" t="s">
        <v>249</v>
      </c>
      <c r="F17" s="13">
        <v>675000</v>
      </c>
      <c r="G17" s="13">
        <v>21132.9</v>
      </c>
      <c r="H17" s="13">
        <v>4.6399999999999997</v>
      </c>
    </row>
    <row r="18" spans="2:8" x14ac:dyDescent="0.25">
      <c r="B18" s="11" t="s">
        <v>415</v>
      </c>
      <c r="C18" s="21" t="s">
        <v>139</v>
      </c>
      <c r="D18" s="11" t="s">
        <v>245</v>
      </c>
      <c r="E18" s="11" t="s">
        <v>416</v>
      </c>
      <c r="F18" s="13">
        <v>2175000</v>
      </c>
      <c r="G18" s="13">
        <v>18464.66</v>
      </c>
      <c r="H18" s="13">
        <v>4.0599999999999996</v>
      </c>
    </row>
    <row r="19" spans="2:8" x14ac:dyDescent="0.25">
      <c r="B19" s="11" t="s">
        <v>2648</v>
      </c>
      <c r="C19" s="21" t="s">
        <v>139</v>
      </c>
      <c r="D19" s="11" t="s">
        <v>140</v>
      </c>
      <c r="E19" s="11" t="s">
        <v>141</v>
      </c>
      <c r="F19" s="13">
        <v>1160000</v>
      </c>
      <c r="G19" s="13">
        <v>18174.3</v>
      </c>
      <c r="H19" s="13">
        <v>3.99</v>
      </c>
    </row>
    <row r="20" spans="2:8" x14ac:dyDescent="0.25">
      <c r="B20" s="11" t="s">
        <v>2649</v>
      </c>
      <c r="C20" s="21" t="s">
        <v>139</v>
      </c>
      <c r="D20" s="11" t="s">
        <v>245</v>
      </c>
      <c r="E20" s="11" t="s">
        <v>250</v>
      </c>
      <c r="F20" s="13">
        <v>1300000</v>
      </c>
      <c r="G20" s="13">
        <v>16448.25</v>
      </c>
      <c r="H20" s="13">
        <v>3.61</v>
      </c>
    </row>
    <row r="21" spans="2:8" x14ac:dyDescent="0.25">
      <c r="B21" s="11" t="s">
        <v>2725</v>
      </c>
      <c r="C21" s="21" t="s">
        <v>139</v>
      </c>
      <c r="D21" s="11" t="s">
        <v>312</v>
      </c>
      <c r="E21" s="11" t="s">
        <v>414</v>
      </c>
      <c r="F21" s="13">
        <v>940000</v>
      </c>
      <c r="G21" s="13">
        <v>13574.07</v>
      </c>
      <c r="H21" s="13">
        <v>2.98</v>
      </c>
    </row>
    <row r="22" spans="2:8" x14ac:dyDescent="0.25">
      <c r="B22" s="11" t="s">
        <v>2728</v>
      </c>
      <c r="C22" s="21" t="s">
        <v>139</v>
      </c>
      <c r="D22" s="11" t="s">
        <v>325</v>
      </c>
      <c r="E22" s="11" t="s">
        <v>420</v>
      </c>
      <c r="F22" s="13">
        <v>3451000</v>
      </c>
      <c r="G22" s="13">
        <v>13056.86</v>
      </c>
      <c r="H22" s="13">
        <v>2.87</v>
      </c>
    </row>
    <row r="23" spans="2:8" x14ac:dyDescent="0.25">
      <c r="B23" s="11" t="s">
        <v>2911</v>
      </c>
      <c r="C23" s="21" t="s">
        <v>139</v>
      </c>
      <c r="D23" s="11" t="s">
        <v>267</v>
      </c>
      <c r="E23" s="11" t="s">
        <v>811</v>
      </c>
      <c r="F23" s="13">
        <v>6800000</v>
      </c>
      <c r="G23" s="13">
        <v>12941.08</v>
      </c>
      <c r="H23" s="13">
        <v>2.84</v>
      </c>
    </row>
    <row r="24" spans="2:8" x14ac:dyDescent="0.25">
      <c r="B24" s="11" t="s">
        <v>2651</v>
      </c>
      <c r="C24" s="21" t="s">
        <v>139</v>
      </c>
      <c r="D24" s="11" t="s">
        <v>256</v>
      </c>
      <c r="E24" s="11" t="s">
        <v>257</v>
      </c>
      <c r="F24" s="13">
        <v>352147</v>
      </c>
      <c r="G24" s="13">
        <v>12495.76</v>
      </c>
      <c r="H24" s="13">
        <v>2.75</v>
      </c>
    </row>
    <row r="25" spans="2:8" x14ac:dyDescent="0.25">
      <c r="B25" s="11" t="s">
        <v>2120</v>
      </c>
      <c r="C25" s="21" t="s">
        <v>139</v>
      </c>
      <c r="D25" s="11" t="s">
        <v>267</v>
      </c>
      <c r="E25" s="11" t="s">
        <v>466</v>
      </c>
      <c r="F25" s="13">
        <v>2047316</v>
      </c>
      <c r="G25" s="13">
        <v>10073.82</v>
      </c>
      <c r="H25" s="13">
        <v>2.21</v>
      </c>
    </row>
    <row r="26" spans="2:8" x14ac:dyDescent="0.25">
      <c r="B26" s="11" t="s">
        <v>2782</v>
      </c>
      <c r="C26" s="21" t="s">
        <v>139</v>
      </c>
      <c r="D26" s="11" t="s">
        <v>267</v>
      </c>
      <c r="E26" s="11" t="s">
        <v>586</v>
      </c>
      <c r="F26" s="13">
        <v>884405</v>
      </c>
      <c r="G26" s="13">
        <v>9658.14</v>
      </c>
      <c r="H26" s="13">
        <v>2.12</v>
      </c>
    </row>
    <row r="27" spans="2:8" x14ac:dyDescent="0.25">
      <c r="B27" s="11" t="s">
        <v>2792</v>
      </c>
      <c r="C27" s="21" t="s">
        <v>139</v>
      </c>
      <c r="D27" s="11" t="s">
        <v>262</v>
      </c>
      <c r="E27" s="11" t="s">
        <v>608</v>
      </c>
      <c r="F27" s="13">
        <v>230000</v>
      </c>
      <c r="G27" s="13">
        <v>9123.76</v>
      </c>
      <c r="H27" s="13">
        <v>2</v>
      </c>
    </row>
    <row r="28" spans="2:8" x14ac:dyDescent="0.25">
      <c r="B28" s="11" t="s">
        <v>2799</v>
      </c>
      <c r="C28" s="21" t="s">
        <v>139</v>
      </c>
      <c r="D28" s="11" t="s">
        <v>332</v>
      </c>
      <c r="E28" s="11" t="s">
        <v>615</v>
      </c>
      <c r="F28" s="13">
        <v>641700</v>
      </c>
      <c r="G28" s="13">
        <v>8652.68</v>
      </c>
      <c r="H28" s="13">
        <v>1.9</v>
      </c>
    </row>
    <row r="29" spans="2:8" x14ac:dyDescent="0.25">
      <c r="B29" s="11" t="s">
        <v>2142</v>
      </c>
      <c r="C29" s="21" t="s">
        <v>139</v>
      </c>
      <c r="D29" s="11" t="s">
        <v>265</v>
      </c>
      <c r="E29" s="11" t="s">
        <v>350</v>
      </c>
      <c r="F29" s="13">
        <v>460000</v>
      </c>
      <c r="G29" s="13">
        <v>8217.67</v>
      </c>
      <c r="H29" s="13">
        <v>1.81</v>
      </c>
    </row>
    <row r="30" spans="2:8" x14ac:dyDescent="0.25">
      <c r="B30" s="11" t="s">
        <v>2654</v>
      </c>
      <c r="C30" s="21" t="s">
        <v>139</v>
      </c>
      <c r="D30" s="11" t="s">
        <v>260</v>
      </c>
      <c r="E30" s="11" t="s">
        <v>261</v>
      </c>
      <c r="F30" s="13">
        <v>70000</v>
      </c>
      <c r="G30" s="13">
        <v>8167.53</v>
      </c>
      <c r="H30" s="13">
        <v>1.79</v>
      </c>
    </row>
    <row r="31" spans="2:8" x14ac:dyDescent="0.25">
      <c r="B31" s="11" t="s">
        <v>2729</v>
      </c>
      <c r="C31" s="21" t="s">
        <v>139</v>
      </c>
      <c r="D31" s="11" t="s">
        <v>417</v>
      </c>
      <c r="E31" s="11" t="s">
        <v>421</v>
      </c>
      <c r="F31" s="13">
        <v>765000</v>
      </c>
      <c r="G31" s="13">
        <v>7571.59</v>
      </c>
      <c r="H31" s="13">
        <v>1.66</v>
      </c>
    </row>
    <row r="32" spans="2:8" x14ac:dyDescent="0.25">
      <c r="B32" s="11" t="s">
        <v>2731</v>
      </c>
      <c r="C32" s="21" t="s">
        <v>139</v>
      </c>
      <c r="D32" s="11" t="s">
        <v>140</v>
      </c>
      <c r="E32" s="11" t="s">
        <v>424</v>
      </c>
      <c r="F32" s="13">
        <v>510000</v>
      </c>
      <c r="G32" s="13">
        <v>7443.96</v>
      </c>
      <c r="H32" s="13">
        <v>1.64</v>
      </c>
    </row>
    <row r="33" spans="2:8" x14ac:dyDescent="0.25">
      <c r="B33" s="11" t="s">
        <v>2730</v>
      </c>
      <c r="C33" s="21" t="s">
        <v>139</v>
      </c>
      <c r="D33" s="11" t="s">
        <v>271</v>
      </c>
      <c r="E33" s="11" t="s">
        <v>422</v>
      </c>
      <c r="F33" s="13">
        <v>475000</v>
      </c>
      <c r="G33" s="13">
        <v>7224.04</v>
      </c>
      <c r="H33" s="13">
        <v>1.59</v>
      </c>
    </row>
    <row r="34" spans="2:8" x14ac:dyDescent="0.25">
      <c r="B34" s="11" t="s">
        <v>2833</v>
      </c>
      <c r="C34" s="21" t="s">
        <v>139</v>
      </c>
      <c r="D34" s="11" t="s">
        <v>254</v>
      </c>
      <c r="E34" s="11" t="s">
        <v>659</v>
      </c>
      <c r="F34" s="13">
        <v>490000</v>
      </c>
      <c r="G34" s="13">
        <v>7213.78</v>
      </c>
      <c r="H34" s="13">
        <v>1.59</v>
      </c>
    </row>
    <row r="35" spans="2:8" x14ac:dyDescent="0.25">
      <c r="B35" s="11" t="s">
        <v>2134</v>
      </c>
      <c r="C35" s="21" t="s">
        <v>139</v>
      </c>
      <c r="D35" s="11" t="s">
        <v>453</v>
      </c>
      <c r="E35" s="11" t="s">
        <v>454</v>
      </c>
      <c r="F35" s="13">
        <v>2350000</v>
      </c>
      <c r="G35" s="13">
        <v>7188.65</v>
      </c>
      <c r="H35" s="13">
        <v>1.58</v>
      </c>
    </row>
    <row r="36" spans="2:8" x14ac:dyDescent="0.25">
      <c r="B36" s="11" t="s">
        <v>3070</v>
      </c>
      <c r="C36" s="21" t="s">
        <v>139</v>
      </c>
      <c r="D36" s="11" t="s">
        <v>288</v>
      </c>
      <c r="E36" s="11" t="s">
        <v>1258</v>
      </c>
      <c r="F36" s="13">
        <v>242954</v>
      </c>
      <c r="G36" s="13">
        <v>7099.97</v>
      </c>
      <c r="H36" s="13">
        <v>1.56</v>
      </c>
    </row>
    <row r="37" spans="2:8" x14ac:dyDescent="0.25">
      <c r="B37" s="11" t="s">
        <v>2664</v>
      </c>
      <c r="C37" s="21" t="s">
        <v>139</v>
      </c>
      <c r="D37" s="11" t="s">
        <v>285</v>
      </c>
      <c r="E37" s="11" t="s">
        <v>286</v>
      </c>
      <c r="F37" s="13">
        <v>375000</v>
      </c>
      <c r="G37" s="13">
        <v>6710.81</v>
      </c>
      <c r="H37" s="13">
        <v>1.47</v>
      </c>
    </row>
    <row r="38" spans="2:8" x14ac:dyDescent="0.25">
      <c r="B38" s="11" t="s">
        <v>2748</v>
      </c>
      <c r="C38" s="21" t="s">
        <v>139</v>
      </c>
      <c r="D38" s="11" t="s">
        <v>260</v>
      </c>
      <c r="E38" s="11" t="s">
        <v>534</v>
      </c>
      <c r="F38" s="13">
        <v>1000000</v>
      </c>
      <c r="G38" s="13">
        <v>6702.5</v>
      </c>
      <c r="H38" s="13">
        <v>1.47</v>
      </c>
    </row>
    <row r="39" spans="2:8" x14ac:dyDescent="0.25">
      <c r="B39" s="11" t="s">
        <v>2863</v>
      </c>
      <c r="C39" s="21" t="s">
        <v>139</v>
      </c>
      <c r="D39" s="11" t="s">
        <v>245</v>
      </c>
      <c r="E39" s="11" t="s">
        <v>706</v>
      </c>
      <c r="F39" s="13">
        <v>3600000</v>
      </c>
      <c r="G39" s="13">
        <v>6381</v>
      </c>
      <c r="H39" s="13">
        <v>1.4</v>
      </c>
    </row>
    <row r="40" spans="2:8" x14ac:dyDescent="0.25">
      <c r="B40" s="11" t="s">
        <v>2921</v>
      </c>
      <c r="C40" s="21" t="s">
        <v>139</v>
      </c>
      <c r="D40" s="11" t="s">
        <v>290</v>
      </c>
      <c r="E40" s="11" t="s">
        <v>849</v>
      </c>
      <c r="F40" s="13">
        <v>441000</v>
      </c>
      <c r="G40" s="13">
        <v>6294.61</v>
      </c>
      <c r="H40" s="13">
        <v>1.38</v>
      </c>
    </row>
    <row r="41" spans="2:8" x14ac:dyDescent="0.25">
      <c r="B41" s="11" t="s">
        <v>2759</v>
      </c>
      <c r="C41" s="21" t="s">
        <v>139</v>
      </c>
      <c r="D41" s="11" t="s">
        <v>550</v>
      </c>
      <c r="E41" s="11" t="s">
        <v>551</v>
      </c>
      <c r="F41" s="13">
        <v>900000</v>
      </c>
      <c r="G41" s="13">
        <v>6241.95</v>
      </c>
      <c r="H41" s="13">
        <v>1.37</v>
      </c>
    </row>
    <row r="42" spans="2:8" x14ac:dyDescent="0.25">
      <c r="B42" s="11" t="s">
        <v>2906</v>
      </c>
      <c r="C42" s="21" t="s">
        <v>139</v>
      </c>
      <c r="D42" s="11" t="s">
        <v>276</v>
      </c>
      <c r="E42" s="11" t="s">
        <v>801</v>
      </c>
      <c r="F42" s="13">
        <v>1275000</v>
      </c>
      <c r="G42" s="13">
        <v>6185.03</v>
      </c>
      <c r="H42" s="13">
        <v>1.36</v>
      </c>
    </row>
    <row r="43" spans="2:8" x14ac:dyDescent="0.25">
      <c r="B43" s="11" t="s">
        <v>2907</v>
      </c>
      <c r="C43" s="21" t="s">
        <v>139</v>
      </c>
      <c r="D43" s="11" t="s">
        <v>276</v>
      </c>
      <c r="E43" s="11" t="s">
        <v>802</v>
      </c>
      <c r="F43" s="13">
        <v>1155000</v>
      </c>
      <c r="G43" s="13">
        <v>6068.37</v>
      </c>
      <c r="H43" s="13">
        <v>1.33</v>
      </c>
    </row>
    <row r="44" spans="2:8" x14ac:dyDescent="0.25">
      <c r="B44" s="11" t="s">
        <v>2779</v>
      </c>
      <c r="C44" s="21" t="s">
        <v>139</v>
      </c>
      <c r="D44" s="11" t="s">
        <v>271</v>
      </c>
      <c r="E44" s="11" t="s">
        <v>583</v>
      </c>
      <c r="F44" s="13">
        <v>400000</v>
      </c>
      <c r="G44" s="13">
        <v>5923.2</v>
      </c>
      <c r="H44" s="13">
        <v>1.3</v>
      </c>
    </row>
    <row r="45" spans="2:8" x14ac:dyDescent="0.25">
      <c r="B45" s="11" t="s">
        <v>2926</v>
      </c>
      <c r="C45" s="21" t="s">
        <v>139</v>
      </c>
      <c r="D45" s="11" t="s">
        <v>738</v>
      </c>
      <c r="E45" s="11" t="s">
        <v>854</v>
      </c>
      <c r="F45" s="13">
        <v>400000</v>
      </c>
      <c r="G45" s="13">
        <v>5904.8</v>
      </c>
      <c r="H45" s="13">
        <v>1.3</v>
      </c>
    </row>
    <row r="46" spans="2:8" x14ac:dyDescent="0.25">
      <c r="B46" s="11" t="s">
        <v>2834</v>
      </c>
      <c r="C46" s="21" t="s">
        <v>139</v>
      </c>
      <c r="D46" s="11" t="s">
        <v>328</v>
      </c>
      <c r="E46" s="11" t="s">
        <v>660</v>
      </c>
      <c r="F46" s="13">
        <v>150000</v>
      </c>
      <c r="G46" s="13">
        <v>5698.13</v>
      </c>
      <c r="H46" s="13">
        <v>1.25</v>
      </c>
    </row>
    <row r="47" spans="2:8" x14ac:dyDescent="0.25">
      <c r="B47" s="11" t="s">
        <v>2719</v>
      </c>
      <c r="C47" s="21" t="s">
        <v>139</v>
      </c>
      <c r="D47" s="11" t="s">
        <v>262</v>
      </c>
      <c r="E47" s="11" t="s">
        <v>390</v>
      </c>
      <c r="F47" s="13">
        <v>1000000</v>
      </c>
      <c r="G47" s="13">
        <v>5614</v>
      </c>
      <c r="H47" s="13">
        <v>1.23</v>
      </c>
    </row>
    <row r="48" spans="2:8" x14ac:dyDescent="0.25">
      <c r="B48" s="11" t="s">
        <v>2887</v>
      </c>
      <c r="C48" s="21" t="s">
        <v>139</v>
      </c>
      <c r="D48" s="11" t="s">
        <v>262</v>
      </c>
      <c r="E48" s="11" t="s">
        <v>747</v>
      </c>
      <c r="F48" s="13">
        <v>117498</v>
      </c>
      <c r="G48" s="13">
        <v>5193.29</v>
      </c>
      <c r="H48" s="13">
        <v>1.1399999999999999</v>
      </c>
    </row>
    <row r="49" spans="2:8" x14ac:dyDescent="0.25">
      <c r="B49" s="11" t="s">
        <v>2110</v>
      </c>
      <c r="C49" s="21" t="s">
        <v>139</v>
      </c>
      <c r="D49" s="11" t="s">
        <v>280</v>
      </c>
      <c r="E49" s="11" t="s">
        <v>281</v>
      </c>
      <c r="F49" s="13">
        <v>505000</v>
      </c>
      <c r="G49" s="13">
        <v>5052.53</v>
      </c>
      <c r="H49" s="13">
        <v>1.1100000000000001</v>
      </c>
    </row>
    <row r="50" spans="2:8" x14ac:dyDescent="0.25">
      <c r="B50" s="11" t="s">
        <v>1259</v>
      </c>
      <c r="C50" s="21" t="s">
        <v>139</v>
      </c>
      <c r="D50" s="11" t="s">
        <v>267</v>
      </c>
      <c r="E50" s="11" t="s">
        <v>1260</v>
      </c>
      <c r="F50" s="13">
        <v>740000</v>
      </c>
      <c r="G50" s="13">
        <v>4817.03</v>
      </c>
      <c r="H50" s="13">
        <v>1.06</v>
      </c>
    </row>
    <row r="51" spans="2:8" x14ac:dyDescent="0.25">
      <c r="B51" s="11" t="s">
        <v>2123</v>
      </c>
      <c r="C51" s="21" t="s">
        <v>139</v>
      </c>
      <c r="D51" s="11" t="s">
        <v>474</v>
      </c>
      <c r="E51" s="11" t="s">
        <v>475</v>
      </c>
      <c r="F51" s="13">
        <v>257889</v>
      </c>
      <c r="G51" s="13">
        <v>4737.42</v>
      </c>
      <c r="H51" s="13">
        <v>1.04</v>
      </c>
    </row>
    <row r="52" spans="2:8" x14ac:dyDescent="0.25">
      <c r="B52" s="11" t="s">
        <v>2916</v>
      </c>
      <c r="C52" s="21" t="s">
        <v>139</v>
      </c>
      <c r="D52" s="11" t="s">
        <v>267</v>
      </c>
      <c r="E52" s="11" t="s">
        <v>841</v>
      </c>
      <c r="F52" s="13">
        <v>83500</v>
      </c>
      <c r="G52" s="13">
        <v>4627.1899999999996</v>
      </c>
      <c r="H52" s="13">
        <v>1.02</v>
      </c>
    </row>
    <row r="53" spans="2:8" x14ac:dyDescent="0.25">
      <c r="B53" s="11" t="s">
        <v>859</v>
      </c>
      <c r="C53" s="21" t="s">
        <v>139</v>
      </c>
      <c r="D53" s="11" t="s">
        <v>320</v>
      </c>
      <c r="E53" s="11" t="s">
        <v>860</v>
      </c>
      <c r="F53" s="13">
        <v>4608000</v>
      </c>
      <c r="G53" s="13">
        <v>4579.43</v>
      </c>
      <c r="H53" s="13">
        <v>1.01</v>
      </c>
    </row>
    <row r="54" spans="2:8" x14ac:dyDescent="0.25">
      <c r="B54" s="11" t="s">
        <v>2917</v>
      </c>
      <c r="C54" s="21" t="s">
        <v>139</v>
      </c>
      <c r="D54" s="11" t="s">
        <v>254</v>
      </c>
      <c r="E54" s="11" t="s">
        <v>842</v>
      </c>
      <c r="F54" s="13">
        <v>321604</v>
      </c>
      <c r="G54" s="13">
        <v>4528.67</v>
      </c>
      <c r="H54" s="13">
        <v>1</v>
      </c>
    </row>
    <row r="55" spans="2:8" x14ac:dyDescent="0.25">
      <c r="B55" s="11" t="s">
        <v>2777</v>
      </c>
      <c r="C55" s="21" t="s">
        <v>139</v>
      </c>
      <c r="D55" s="11" t="s">
        <v>285</v>
      </c>
      <c r="E55" s="11" t="s">
        <v>581</v>
      </c>
      <c r="F55" s="13">
        <v>300000</v>
      </c>
      <c r="G55" s="13">
        <v>4475.8500000000004</v>
      </c>
      <c r="H55" s="13">
        <v>0.98</v>
      </c>
    </row>
    <row r="56" spans="2:8" x14ac:dyDescent="0.25">
      <c r="B56" s="11" t="s">
        <v>1072</v>
      </c>
      <c r="C56" s="21" t="s">
        <v>139</v>
      </c>
      <c r="D56" s="11" t="s">
        <v>296</v>
      </c>
      <c r="E56" s="11" t="s">
        <v>1073</v>
      </c>
      <c r="F56" s="13">
        <v>1483366</v>
      </c>
      <c r="G56" s="13">
        <v>4453.0600000000004</v>
      </c>
      <c r="H56" s="13">
        <v>0.98</v>
      </c>
    </row>
    <row r="57" spans="2:8" x14ac:dyDescent="0.25">
      <c r="B57" s="11" t="s">
        <v>2701</v>
      </c>
      <c r="C57" s="21" t="s">
        <v>139</v>
      </c>
      <c r="D57" s="11" t="s">
        <v>332</v>
      </c>
      <c r="E57" s="11" t="s">
        <v>364</v>
      </c>
      <c r="F57" s="13">
        <v>1013513</v>
      </c>
      <c r="G57" s="13">
        <v>4355.07</v>
      </c>
      <c r="H57" s="13">
        <v>0.96</v>
      </c>
    </row>
    <row r="58" spans="2:8" x14ac:dyDescent="0.25">
      <c r="B58" s="11" t="s">
        <v>3025</v>
      </c>
      <c r="C58" s="21" t="s">
        <v>139</v>
      </c>
      <c r="D58" s="11" t="s">
        <v>271</v>
      </c>
      <c r="E58" s="11" t="s">
        <v>1054</v>
      </c>
      <c r="F58" s="13">
        <v>333100</v>
      </c>
      <c r="G58" s="13">
        <v>4305.1499999999996</v>
      </c>
      <c r="H58" s="13">
        <v>0.95</v>
      </c>
    </row>
    <row r="59" spans="2:8" x14ac:dyDescent="0.25">
      <c r="B59" s="11" t="s">
        <v>2867</v>
      </c>
      <c r="C59" s="21" t="s">
        <v>139</v>
      </c>
      <c r="D59" s="11" t="s">
        <v>245</v>
      </c>
      <c r="E59" s="11" t="s">
        <v>710</v>
      </c>
      <c r="F59" s="13">
        <v>2500000</v>
      </c>
      <c r="G59" s="13">
        <v>4177</v>
      </c>
      <c r="H59" s="13">
        <v>0.92</v>
      </c>
    </row>
    <row r="60" spans="2:8" x14ac:dyDescent="0.25">
      <c r="B60" s="11" t="s">
        <v>2682</v>
      </c>
      <c r="C60" s="21" t="s">
        <v>139</v>
      </c>
      <c r="D60" s="11" t="s">
        <v>320</v>
      </c>
      <c r="E60" s="11" t="s">
        <v>321</v>
      </c>
      <c r="F60" s="13">
        <v>725000</v>
      </c>
      <c r="G60" s="13">
        <v>4083.56</v>
      </c>
      <c r="H60" s="13">
        <v>0.9</v>
      </c>
    </row>
    <row r="61" spans="2:8" x14ac:dyDescent="0.25">
      <c r="B61" s="11" t="s">
        <v>2749</v>
      </c>
      <c r="C61" s="21" t="s">
        <v>139</v>
      </c>
      <c r="D61" s="11" t="s">
        <v>535</v>
      </c>
      <c r="E61" s="11" t="s">
        <v>536</v>
      </c>
      <c r="F61" s="13">
        <v>850000</v>
      </c>
      <c r="G61" s="13">
        <v>4021.78</v>
      </c>
      <c r="H61" s="13">
        <v>0.88</v>
      </c>
    </row>
    <row r="62" spans="2:8" x14ac:dyDescent="0.25">
      <c r="B62" s="11" t="s">
        <v>2646</v>
      </c>
      <c r="C62" s="21" t="s">
        <v>139</v>
      </c>
      <c r="D62" s="11" t="s">
        <v>320</v>
      </c>
      <c r="E62" s="11" t="s">
        <v>856</v>
      </c>
      <c r="F62" s="13">
        <v>700000</v>
      </c>
      <c r="G62" s="13">
        <v>3927</v>
      </c>
      <c r="H62" s="13">
        <v>0.86</v>
      </c>
    </row>
    <row r="63" spans="2:8" x14ac:dyDescent="0.25">
      <c r="B63" s="11" t="s">
        <v>2909</v>
      </c>
      <c r="C63" s="21" t="s">
        <v>139</v>
      </c>
      <c r="D63" s="11" t="s">
        <v>276</v>
      </c>
      <c r="E63" s="11" t="s">
        <v>804</v>
      </c>
      <c r="F63" s="13">
        <v>525000</v>
      </c>
      <c r="G63" s="13">
        <v>3804.15</v>
      </c>
      <c r="H63" s="13">
        <v>0.84</v>
      </c>
    </row>
    <row r="64" spans="2:8" x14ac:dyDescent="0.25">
      <c r="B64" s="11" t="s">
        <v>1188</v>
      </c>
      <c r="C64" s="21" t="s">
        <v>139</v>
      </c>
      <c r="D64" s="11" t="s">
        <v>355</v>
      </c>
      <c r="E64" s="11" t="s">
        <v>1189</v>
      </c>
      <c r="F64" s="13">
        <v>762003</v>
      </c>
      <c r="G64" s="13">
        <v>3787.15</v>
      </c>
      <c r="H64" s="13">
        <v>0.83</v>
      </c>
    </row>
    <row r="65" spans="2:8" x14ac:dyDescent="0.25">
      <c r="B65" s="11" t="s">
        <v>2736</v>
      </c>
      <c r="C65" s="21" t="s">
        <v>139</v>
      </c>
      <c r="D65" s="11" t="s">
        <v>140</v>
      </c>
      <c r="E65" s="11" t="s">
        <v>432</v>
      </c>
      <c r="F65" s="13">
        <v>260000</v>
      </c>
      <c r="G65" s="13">
        <v>3718.91</v>
      </c>
      <c r="H65" s="13">
        <v>0.82</v>
      </c>
    </row>
    <row r="66" spans="2:8" x14ac:dyDescent="0.25">
      <c r="B66" s="11" t="s">
        <v>2920</v>
      </c>
      <c r="C66" s="21" t="s">
        <v>139</v>
      </c>
      <c r="D66" s="11" t="s">
        <v>256</v>
      </c>
      <c r="E66" s="11" t="s">
        <v>848</v>
      </c>
      <c r="F66" s="13">
        <v>1000000</v>
      </c>
      <c r="G66" s="13">
        <v>3487</v>
      </c>
      <c r="H66" s="13">
        <v>0.77</v>
      </c>
    </row>
    <row r="67" spans="2:8" x14ac:dyDescent="0.25">
      <c r="B67" s="11" t="s">
        <v>3071</v>
      </c>
      <c r="C67" s="21" t="s">
        <v>139</v>
      </c>
      <c r="D67" s="11" t="s">
        <v>283</v>
      </c>
      <c r="E67" s="11" t="s">
        <v>1261</v>
      </c>
      <c r="F67" s="13">
        <v>199536</v>
      </c>
      <c r="G67" s="13">
        <v>3169.23</v>
      </c>
      <c r="H67" s="13">
        <v>0.7</v>
      </c>
    </row>
    <row r="68" spans="2:8" x14ac:dyDescent="0.25">
      <c r="B68" s="11" t="s">
        <v>2816</v>
      </c>
      <c r="C68" s="21" t="s">
        <v>139</v>
      </c>
      <c r="D68" s="11" t="s">
        <v>300</v>
      </c>
      <c r="E68" s="11" t="s">
        <v>637</v>
      </c>
      <c r="F68" s="13">
        <v>917553</v>
      </c>
      <c r="G68" s="13">
        <v>2721</v>
      </c>
      <c r="H68" s="13">
        <v>0.6</v>
      </c>
    </row>
    <row r="69" spans="2:8" x14ac:dyDescent="0.25">
      <c r="B69" s="11" t="s">
        <v>2931</v>
      </c>
      <c r="C69" s="21" t="s">
        <v>139</v>
      </c>
      <c r="D69" s="11" t="s">
        <v>276</v>
      </c>
      <c r="E69" s="11" t="s">
        <v>862</v>
      </c>
      <c r="F69" s="13">
        <v>262989</v>
      </c>
      <c r="G69" s="13">
        <v>2437.91</v>
      </c>
      <c r="H69" s="13">
        <v>0.54</v>
      </c>
    </row>
    <row r="70" spans="2:8" x14ac:dyDescent="0.25">
      <c r="B70" s="11" t="s">
        <v>480</v>
      </c>
      <c r="C70" s="21" t="s">
        <v>139</v>
      </c>
      <c r="D70" s="11" t="s">
        <v>276</v>
      </c>
      <c r="E70" s="11" t="s">
        <v>481</v>
      </c>
      <c r="F70" s="13">
        <v>675000</v>
      </c>
      <c r="G70" s="13">
        <v>2417.5100000000002</v>
      </c>
      <c r="H70" s="13">
        <v>0.53</v>
      </c>
    </row>
    <row r="71" spans="2:8" x14ac:dyDescent="0.25">
      <c r="B71" s="11" t="s">
        <v>2727</v>
      </c>
      <c r="C71" s="21" t="s">
        <v>139</v>
      </c>
      <c r="D71" s="11" t="s">
        <v>276</v>
      </c>
      <c r="E71" s="11" t="s">
        <v>419</v>
      </c>
      <c r="F71" s="13">
        <v>33000</v>
      </c>
      <c r="G71" s="13">
        <v>2348.13</v>
      </c>
      <c r="H71" s="13">
        <v>0.52</v>
      </c>
    </row>
    <row r="72" spans="2:8" x14ac:dyDescent="0.25">
      <c r="B72" s="11" t="s">
        <v>2928</v>
      </c>
      <c r="C72" s="21" t="s">
        <v>139</v>
      </c>
      <c r="D72" s="11" t="s">
        <v>262</v>
      </c>
      <c r="E72" s="11" t="s">
        <v>857</v>
      </c>
      <c r="F72" s="13">
        <v>34315</v>
      </c>
      <c r="G72" s="13">
        <v>1433.87</v>
      </c>
      <c r="H72" s="13">
        <v>0.32</v>
      </c>
    </row>
    <row r="73" spans="2:8" x14ac:dyDescent="0.25">
      <c r="B73" s="11" t="s">
        <v>3008</v>
      </c>
      <c r="C73" s="21" t="s">
        <v>139</v>
      </c>
      <c r="D73" s="11" t="s">
        <v>312</v>
      </c>
      <c r="E73" s="11" t="s">
        <v>1007</v>
      </c>
      <c r="F73" s="13">
        <v>96428</v>
      </c>
      <c r="G73" s="13">
        <v>1005.65</v>
      </c>
      <c r="H73" s="13">
        <v>0.22</v>
      </c>
    </row>
    <row r="74" spans="2:8" x14ac:dyDescent="0.25">
      <c r="B74" s="17" t="s">
        <v>151</v>
      </c>
      <c r="C74" s="25"/>
      <c r="D74" s="17"/>
      <c r="E74" s="17"/>
      <c r="F74" s="23"/>
      <c r="G74" s="23">
        <f>SUM(G12:G73)</f>
        <v>443849.46000000008</v>
      </c>
      <c r="H74" s="23">
        <f>SUM(H12:H73)</f>
        <v>97.53</v>
      </c>
    </row>
    <row r="75" spans="2:8" x14ac:dyDescent="0.25">
      <c r="B75" s="17" t="s">
        <v>152</v>
      </c>
      <c r="C75" s="25"/>
      <c r="D75" s="17"/>
      <c r="E75" s="17"/>
      <c r="F75" s="23"/>
      <c r="G75" s="23">
        <v>2935.6</v>
      </c>
      <c r="H75" s="23">
        <v>0.64</v>
      </c>
    </row>
    <row r="76" spans="2:8" x14ac:dyDescent="0.25">
      <c r="B76" s="17" t="s">
        <v>153</v>
      </c>
      <c r="C76" s="25"/>
      <c r="D76" s="17"/>
      <c r="E76" s="17"/>
      <c r="F76" s="23"/>
      <c r="G76" s="23">
        <v>446785.06</v>
      </c>
      <c r="H76" s="23">
        <v>98.17</v>
      </c>
    </row>
    <row r="77" spans="2:8" x14ac:dyDescent="0.25">
      <c r="B77" s="17" t="s">
        <v>226</v>
      </c>
      <c r="C77" s="25"/>
      <c r="D77" s="17"/>
      <c r="E77" s="17"/>
      <c r="F77" s="23"/>
      <c r="G77" s="23">
        <v>8332.6579489999913</v>
      </c>
      <c r="H77" s="23">
        <v>1.8299999999999983</v>
      </c>
    </row>
    <row r="78" spans="2:8" x14ac:dyDescent="0.25">
      <c r="B78" s="17" t="s">
        <v>155</v>
      </c>
      <c r="C78" s="25"/>
      <c r="D78" s="17"/>
      <c r="E78" s="17"/>
      <c r="F78" s="23"/>
      <c r="G78" s="23">
        <v>455117.71794900001</v>
      </c>
      <c r="H78" s="23">
        <v>100</v>
      </c>
    </row>
    <row r="79" spans="2:8" x14ac:dyDescent="0.25">
      <c r="B79" s="11" t="s">
        <v>156</v>
      </c>
    </row>
    <row r="80" spans="2:8" x14ac:dyDescent="0.25">
      <c r="B80" s="17" t="s">
        <v>157</v>
      </c>
    </row>
    <row r="81" spans="2:3" x14ac:dyDescent="0.25">
      <c r="B81" s="17" t="s">
        <v>158</v>
      </c>
      <c r="C81" s="21" t="s">
        <v>159</v>
      </c>
    </row>
    <row r="82" spans="2:3" x14ac:dyDescent="0.25">
      <c r="B82" s="17" t="s">
        <v>162</v>
      </c>
      <c r="C82" s="21" t="s">
        <v>161</v>
      </c>
    </row>
    <row r="83" spans="2:3" x14ac:dyDescent="0.25">
      <c r="B83" s="17" t="s">
        <v>163</v>
      </c>
      <c r="C83" s="21" t="s">
        <v>161</v>
      </c>
    </row>
    <row r="84" spans="2:3" x14ac:dyDescent="0.25">
      <c r="B84" s="17" t="s">
        <v>164</v>
      </c>
      <c r="C84" s="21" t="s">
        <v>165</v>
      </c>
    </row>
    <row r="85" spans="2:3" x14ac:dyDescent="0.25">
      <c r="B85" s="17" t="s">
        <v>1262</v>
      </c>
      <c r="C85" s="25"/>
    </row>
    <row r="86" spans="2:3" x14ac:dyDescent="0.25">
      <c r="B86" s="17" t="s">
        <v>1263</v>
      </c>
      <c r="C86" s="25"/>
    </row>
    <row r="87" spans="2:3" x14ac:dyDescent="0.25">
      <c r="B87" s="17" t="s">
        <v>1264</v>
      </c>
      <c r="C87" s="25"/>
    </row>
    <row r="88" spans="2:3" x14ac:dyDescent="0.25">
      <c r="B88" s="17" t="s">
        <v>1265</v>
      </c>
      <c r="C88" s="25"/>
    </row>
    <row r="89" spans="2:3" x14ac:dyDescent="0.25">
      <c r="B89" s="17" t="s">
        <v>1266</v>
      </c>
      <c r="C89" s="25"/>
    </row>
    <row r="90" spans="2:3" x14ac:dyDescent="0.25">
      <c r="B90" s="17" t="s">
        <v>1267</v>
      </c>
      <c r="C90" s="25"/>
    </row>
    <row r="91" spans="2:3" x14ac:dyDescent="0.25">
      <c r="B91" s="17" t="s">
        <v>1268</v>
      </c>
      <c r="C91" s="25"/>
    </row>
    <row r="92" spans="2:3" x14ac:dyDescent="0.25">
      <c r="B92" s="17" t="s">
        <v>1269</v>
      </c>
      <c r="C92" s="25"/>
    </row>
    <row r="93" spans="2:3" x14ac:dyDescent="0.25">
      <c r="B93" s="17" t="s">
        <v>954</v>
      </c>
      <c r="C93" s="25"/>
    </row>
    <row r="94" spans="2:3" x14ac:dyDescent="0.25">
      <c r="B94" s="11" t="s">
        <v>170</v>
      </c>
    </row>
    <row r="95" spans="2:3" x14ac:dyDescent="0.25">
      <c r="B95" s="11" t="s">
        <v>228</v>
      </c>
    </row>
    <row r="98" spans="2:6" x14ac:dyDescent="0.25">
      <c r="B98" s="8" t="s">
        <v>229</v>
      </c>
      <c r="C98" s="9"/>
    </row>
    <row r="99" spans="2:6" ht="30" x14ac:dyDescent="0.25">
      <c r="B99" s="8" t="s">
        <v>230</v>
      </c>
      <c r="C99" s="10" t="s">
        <v>231</v>
      </c>
    </row>
    <row r="100" spans="2:6" x14ac:dyDescent="0.25">
      <c r="B100" s="3" t="s">
        <v>232</v>
      </c>
      <c r="C100" s="4"/>
    </row>
    <row r="101" spans="2:6" x14ac:dyDescent="0.25">
      <c r="B101" s="3" t="s">
        <v>233</v>
      </c>
      <c r="C101" s="4"/>
    </row>
    <row r="102" spans="2:6" x14ac:dyDescent="0.25">
      <c r="B102" s="3" t="s">
        <v>234</v>
      </c>
      <c r="C102" s="4"/>
    </row>
    <row r="103" spans="2:6" x14ac:dyDescent="0.25">
      <c r="B103" s="3" t="s">
        <v>235</v>
      </c>
      <c r="C103" s="4"/>
    </row>
    <row r="104" spans="2:6" x14ac:dyDescent="0.25">
      <c r="B104" s="3" t="s">
        <v>236</v>
      </c>
      <c r="C104" s="4"/>
    </row>
    <row r="105" spans="2:6" x14ac:dyDescent="0.25">
      <c r="B105" s="3" t="s">
        <v>237</v>
      </c>
      <c r="C105" s="4"/>
    </row>
    <row r="106" spans="2:6" x14ac:dyDescent="0.25">
      <c r="B106" s="8" t="s">
        <v>238</v>
      </c>
      <c r="C106" s="9"/>
    </row>
    <row r="108" spans="2:6" x14ac:dyDescent="0.25">
      <c r="B108" s="3" t="s">
        <v>171</v>
      </c>
      <c r="C108" s="4"/>
      <c r="D108" s="3"/>
    </row>
    <row r="109" spans="2:6" ht="30" x14ac:dyDescent="0.25">
      <c r="B109" s="6" t="s">
        <v>172</v>
      </c>
      <c r="C109" s="5" t="s">
        <v>173</v>
      </c>
      <c r="D109" s="6" t="s">
        <v>174</v>
      </c>
    </row>
    <row r="110" spans="2:6" x14ac:dyDescent="0.25">
      <c r="B110" s="3" t="s">
        <v>161</v>
      </c>
      <c r="C110" s="4" t="s">
        <v>161</v>
      </c>
      <c r="D110" s="3" t="s">
        <v>161</v>
      </c>
    </row>
    <row r="112" spans="2:6" x14ac:dyDescent="0.25">
      <c r="B112" s="8" t="s">
        <v>175</v>
      </c>
      <c r="C112" s="33">
        <v>45473</v>
      </c>
      <c r="D112" s="3"/>
      <c r="E112" s="26"/>
      <c r="F112" s="32"/>
    </row>
    <row r="113" spans="2:7" x14ac:dyDescent="0.25">
      <c r="B113" s="8" t="s">
        <v>176</v>
      </c>
      <c r="C113" s="9" t="s">
        <v>177</v>
      </c>
      <c r="D113" s="8" t="s">
        <v>178</v>
      </c>
      <c r="E113" s="27" t="s">
        <v>179</v>
      </c>
      <c r="F113" s="24" t="s">
        <v>180</v>
      </c>
      <c r="G113" s="23"/>
    </row>
    <row r="114" spans="2:7" x14ac:dyDescent="0.25">
      <c r="B114" s="30" t="s">
        <v>161</v>
      </c>
      <c r="C114" s="31" t="s">
        <v>161</v>
      </c>
      <c r="D114" s="30" t="s">
        <v>161</v>
      </c>
      <c r="E114" s="29" t="s">
        <v>161</v>
      </c>
      <c r="F114" s="28" t="s">
        <v>161</v>
      </c>
    </row>
    <row r="117" spans="2:7" x14ac:dyDescent="0.25">
      <c r="B117" s="17" t="s">
        <v>181</v>
      </c>
    </row>
    <row r="118" spans="2:7" x14ac:dyDescent="0.25">
      <c r="B118" s="17"/>
    </row>
    <row r="119" spans="2:7" x14ac:dyDescent="0.25">
      <c r="B119" s="17" t="s">
        <v>182</v>
      </c>
    </row>
    <row r="120" spans="2:7" x14ac:dyDescent="0.25">
      <c r="B120" s="8" t="s">
        <v>183</v>
      </c>
      <c r="C120" s="9" t="s">
        <v>184</v>
      </c>
      <c r="D120" s="17"/>
    </row>
    <row r="121" spans="2:7" x14ac:dyDescent="0.25">
      <c r="B121" s="3" t="s">
        <v>161</v>
      </c>
      <c r="C121" s="4" t="s">
        <v>161</v>
      </c>
    </row>
    <row r="123" spans="2:7" x14ac:dyDescent="0.25">
      <c r="B123" s="8" t="s">
        <v>185</v>
      </c>
      <c r="C123" s="9" t="s">
        <v>184</v>
      </c>
    </row>
    <row r="124" spans="2:7" x14ac:dyDescent="0.25">
      <c r="B124" s="3" t="s">
        <v>161</v>
      </c>
      <c r="C124" s="4" t="s">
        <v>161</v>
      </c>
    </row>
    <row r="126" spans="2:7" x14ac:dyDescent="0.25">
      <c r="B126" s="8" t="s">
        <v>161</v>
      </c>
      <c r="C126" s="9" t="s">
        <v>161</v>
      </c>
    </row>
    <row r="127" spans="2:7" x14ac:dyDescent="0.25">
      <c r="B127" s="3" t="s">
        <v>161</v>
      </c>
      <c r="C127" s="4" t="s">
        <v>161</v>
      </c>
    </row>
    <row r="129" spans="2:7" x14ac:dyDescent="0.25">
      <c r="B129" s="27" t="s">
        <v>186</v>
      </c>
      <c r="C129" s="9" t="s">
        <v>187</v>
      </c>
    </row>
    <row r="130" spans="2:7" x14ac:dyDescent="0.25">
      <c r="B130" s="26" t="s">
        <v>161</v>
      </c>
      <c r="C130" s="4" t="s">
        <v>161</v>
      </c>
    </row>
    <row r="132" spans="2:7" x14ac:dyDescent="0.25">
      <c r="B132" s="8" t="s">
        <v>188</v>
      </c>
      <c r="C132" s="9" t="s">
        <v>161</v>
      </c>
    </row>
    <row r="134" spans="2:7" x14ac:dyDescent="0.25">
      <c r="B134" s="8" t="s">
        <v>189</v>
      </c>
      <c r="C134" s="33">
        <v>45473</v>
      </c>
      <c r="D134" s="3"/>
      <c r="E134" s="26"/>
      <c r="F134" s="32"/>
    </row>
    <row r="135" spans="2:7" x14ac:dyDescent="0.25">
      <c r="B135" s="8" t="s">
        <v>176</v>
      </c>
      <c r="C135" s="9" t="s">
        <v>177</v>
      </c>
      <c r="D135" s="8" t="s">
        <v>178</v>
      </c>
      <c r="E135" s="27" t="s">
        <v>179</v>
      </c>
      <c r="F135" s="24" t="s">
        <v>180</v>
      </c>
      <c r="G135" s="23"/>
    </row>
    <row r="136" spans="2:7" x14ac:dyDescent="0.25">
      <c r="B136" s="30" t="s">
        <v>161</v>
      </c>
      <c r="C136" s="31" t="s">
        <v>161</v>
      </c>
      <c r="D136" s="30" t="s">
        <v>161</v>
      </c>
      <c r="E136" s="29" t="s">
        <v>161</v>
      </c>
      <c r="F136" s="28" t="s">
        <v>161</v>
      </c>
    </row>
    <row r="137" spans="2:7" x14ac:dyDescent="0.25">
      <c r="B137" s="17" t="s">
        <v>181</v>
      </c>
    </row>
    <row r="138" spans="2:7" x14ac:dyDescent="0.25">
      <c r="B138" s="17"/>
    </row>
    <row r="139" spans="2:7" x14ac:dyDescent="0.25">
      <c r="B139" s="17" t="s">
        <v>182</v>
      </c>
    </row>
    <row r="140" spans="2:7" x14ac:dyDescent="0.25">
      <c r="B140" s="8" t="s">
        <v>183</v>
      </c>
      <c r="C140" s="9" t="s">
        <v>184</v>
      </c>
      <c r="D140" s="17"/>
    </row>
    <row r="141" spans="2:7" x14ac:dyDescent="0.25">
      <c r="B141" s="3" t="s">
        <v>161</v>
      </c>
      <c r="C141" s="4" t="s">
        <v>161</v>
      </c>
    </row>
    <row r="143" spans="2:7" x14ac:dyDescent="0.25">
      <c r="B143" s="8" t="s">
        <v>185</v>
      </c>
      <c r="C143" s="9" t="s">
        <v>184</v>
      </c>
    </row>
    <row r="144" spans="2:7" x14ac:dyDescent="0.25">
      <c r="B144" s="3" t="s">
        <v>161</v>
      </c>
      <c r="C144" s="4" t="s">
        <v>161</v>
      </c>
    </row>
    <row r="146" spans="2:6" x14ac:dyDescent="0.25">
      <c r="B146" s="8" t="s">
        <v>161</v>
      </c>
      <c r="C146" s="9" t="s">
        <v>161</v>
      </c>
    </row>
    <row r="147" spans="2:6" x14ac:dyDescent="0.25">
      <c r="B147" s="3" t="s">
        <v>161</v>
      </c>
      <c r="C147" s="4" t="s">
        <v>161</v>
      </c>
    </row>
    <row r="149" spans="2:6" x14ac:dyDescent="0.25">
      <c r="B149" s="27" t="s">
        <v>186</v>
      </c>
      <c r="C149" s="9" t="s">
        <v>187</v>
      </c>
    </row>
    <row r="150" spans="2:6" x14ac:dyDescent="0.25">
      <c r="B150" s="26" t="s">
        <v>161</v>
      </c>
      <c r="C150" s="4" t="s">
        <v>161</v>
      </c>
    </row>
    <row r="152" spans="2:6" x14ac:dyDescent="0.25">
      <c r="B152" s="8" t="s">
        <v>188</v>
      </c>
      <c r="C152" s="9" t="s">
        <v>161</v>
      </c>
    </row>
    <row r="155" spans="2:6" x14ac:dyDescent="0.25">
      <c r="B155" s="17" t="s">
        <v>190</v>
      </c>
    </row>
    <row r="157" spans="2:6" x14ac:dyDescent="0.25">
      <c r="B157" s="8" t="s">
        <v>176</v>
      </c>
      <c r="C157" s="9" t="s">
        <v>191</v>
      </c>
      <c r="D157" s="8" t="s">
        <v>192</v>
      </c>
      <c r="E157" s="8" t="s">
        <v>193</v>
      </c>
      <c r="F157" s="23"/>
    </row>
    <row r="158" spans="2:6" x14ac:dyDescent="0.25">
      <c r="B158" s="3" t="s">
        <v>161</v>
      </c>
      <c r="C158" s="4" t="s">
        <v>161</v>
      </c>
      <c r="D158" s="3" t="s">
        <v>161</v>
      </c>
      <c r="E158" s="3" t="s">
        <v>161</v>
      </c>
    </row>
    <row r="161" spans="2:80" x14ac:dyDescent="0.25">
      <c r="B161" s="17" t="s">
        <v>194</v>
      </c>
      <c r="C161" s="25" t="s">
        <v>161</v>
      </c>
      <c r="D161" s="17"/>
      <c r="E161" s="17"/>
      <c r="F161" s="23"/>
      <c r="G161" s="23"/>
      <c r="H161" s="23"/>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7"/>
      <c r="BU161" s="17"/>
      <c r="BV161" s="17"/>
      <c r="BW161" s="17"/>
      <c r="BX161" s="17"/>
      <c r="BY161" s="17"/>
      <c r="BZ161" s="17"/>
      <c r="CA161" s="17"/>
      <c r="CB161" s="17"/>
    </row>
    <row r="163" spans="2:80" x14ac:dyDescent="0.25">
      <c r="B163" s="17" t="s">
        <v>195</v>
      </c>
    </row>
    <row r="165" spans="2:80" x14ac:dyDescent="0.25">
      <c r="B165" s="8" t="s">
        <v>196</v>
      </c>
      <c r="C165" s="9" t="s">
        <v>184</v>
      </c>
      <c r="D165" s="17"/>
    </row>
    <row r="166" spans="2:80" x14ac:dyDescent="0.25">
      <c r="B166" s="3" t="s">
        <v>161</v>
      </c>
      <c r="C166" s="4" t="s">
        <v>161</v>
      </c>
    </row>
    <row r="169" spans="2:80" x14ac:dyDescent="0.25">
      <c r="B169" s="8" t="s">
        <v>197</v>
      </c>
      <c r="C169" s="9" t="s">
        <v>198</v>
      </c>
      <c r="D169" s="17"/>
    </row>
    <row r="170" spans="2:80" x14ac:dyDescent="0.25">
      <c r="B170" s="3" t="s">
        <v>161</v>
      </c>
      <c r="C170" s="4" t="s">
        <v>161</v>
      </c>
    </row>
    <row r="173" spans="2:80" x14ac:dyDescent="0.25">
      <c r="B173" s="17" t="s">
        <v>199</v>
      </c>
    </row>
    <row r="176" spans="2:80" x14ac:dyDescent="0.25">
      <c r="B176" s="17" t="s">
        <v>200</v>
      </c>
    </row>
    <row r="178" spans="2:80" x14ac:dyDescent="0.25">
      <c r="B178" s="8" t="s">
        <v>176</v>
      </c>
      <c r="C178" s="9" t="s">
        <v>201</v>
      </c>
      <c r="D178" s="8" t="s">
        <v>191</v>
      </c>
      <c r="E178" s="8" t="s">
        <v>192</v>
      </c>
      <c r="F178" s="24" t="s">
        <v>193</v>
      </c>
      <c r="G178" s="23"/>
    </row>
    <row r="179" spans="2:80" x14ac:dyDescent="0.25">
      <c r="B179" s="3" t="s">
        <v>161</v>
      </c>
      <c r="C179" s="4" t="s">
        <v>161</v>
      </c>
      <c r="D179" s="3" t="s">
        <v>161</v>
      </c>
      <c r="E179" s="3" t="s">
        <v>161</v>
      </c>
      <c r="F179" s="22" t="s">
        <v>161</v>
      </c>
    </row>
    <row r="182" spans="2:80" x14ac:dyDescent="0.25">
      <c r="B182" s="17" t="s">
        <v>194</v>
      </c>
      <c r="C182" s="25" t="s">
        <v>161</v>
      </c>
      <c r="D182" s="17"/>
      <c r="E182" s="17"/>
      <c r="F182" s="23"/>
      <c r="G182" s="23"/>
      <c r="H182" s="23"/>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row>
    <row r="184" spans="2:80" x14ac:dyDescent="0.25">
      <c r="B184" s="17" t="s">
        <v>195</v>
      </c>
    </row>
    <row r="186" spans="2:80" x14ac:dyDescent="0.25">
      <c r="B186" s="8" t="s">
        <v>196</v>
      </c>
      <c r="C186" s="9" t="s">
        <v>184</v>
      </c>
      <c r="D186" s="17"/>
    </row>
    <row r="187" spans="2:80" x14ac:dyDescent="0.25">
      <c r="B187" s="3" t="s">
        <v>161</v>
      </c>
      <c r="C187" s="4" t="s">
        <v>161</v>
      </c>
    </row>
    <row r="190" spans="2:80" x14ac:dyDescent="0.25">
      <c r="B190" s="8" t="s">
        <v>197</v>
      </c>
      <c r="C190" s="9" t="s">
        <v>198</v>
      </c>
      <c r="D190" s="17"/>
    </row>
    <row r="191" spans="2:80" x14ac:dyDescent="0.25">
      <c r="B191" s="3" t="s">
        <v>161</v>
      </c>
      <c r="C191" s="4" t="s">
        <v>161</v>
      </c>
    </row>
    <row r="194" spans="2:7" x14ac:dyDescent="0.25">
      <c r="B194" s="17" t="s">
        <v>199</v>
      </c>
    </row>
    <row r="197" spans="2:7" x14ac:dyDescent="0.25">
      <c r="B197" s="17" t="s">
        <v>202</v>
      </c>
    </row>
    <row r="198" spans="2:7" x14ac:dyDescent="0.25">
      <c r="B198" s="8" t="s">
        <v>176</v>
      </c>
      <c r="C198" s="9" t="s">
        <v>203</v>
      </c>
      <c r="D198" s="8" t="s">
        <v>204</v>
      </c>
      <c r="E198" s="8" t="s">
        <v>205</v>
      </c>
      <c r="F198" s="24" t="s">
        <v>206</v>
      </c>
      <c r="G198" s="23"/>
    </row>
    <row r="199" spans="2:7" x14ac:dyDescent="0.25">
      <c r="B199" s="3" t="s">
        <v>161</v>
      </c>
      <c r="C199" s="4" t="s">
        <v>161</v>
      </c>
      <c r="D199" s="3" t="s">
        <v>161</v>
      </c>
      <c r="E199" s="3" t="s">
        <v>161</v>
      </c>
      <c r="F199" s="22" t="s">
        <v>161</v>
      </c>
    </row>
    <row r="200" spans="2:7" x14ac:dyDescent="0.25">
      <c r="B200" s="11" t="s">
        <v>207</v>
      </c>
    </row>
  </sheetData>
  <mergeCells count="3">
    <mergeCell ref="B1:E1"/>
    <mergeCell ref="C3:C7"/>
    <mergeCell ref="D3:D7"/>
  </mergeCells>
  <hyperlinks>
    <hyperlink ref="A1" location="Index!A1" display="Index" xr:uid="{C6D3B89E-B3FE-4047-BD88-4399AE067060}"/>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E59ED-C4E7-4A12-8976-B673EC79EBEC}">
  <sheetPr codeName="Sheet23"/>
  <dimension ref="A1:CB210"/>
  <sheetViews>
    <sheetView workbookViewId="0">
      <selection sqref="A1:XFD1048576"/>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ustomWidth="1"/>
    <col min="9" max="16384" width="9.140625" style="11"/>
  </cols>
  <sheetData>
    <row r="1" spans="1:9" x14ac:dyDescent="0.25">
      <c r="A1" s="45" t="s">
        <v>0</v>
      </c>
      <c r="B1" s="197" t="s">
        <v>43</v>
      </c>
      <c r="C1" s="197"/>
      <c r="D1" s="197"/>
      <c r="E1" s="197"/>
    </row>
    <row r="3" spans="1:9" ht="18" customHeight="1" x14ac:dyDescent="0.25">
      <c r="B3" s="1" t="s">
        <v>43</v>
      </c>
      <c r="C3" s="198"/>
      <c r="D3" s="199"/>
    </row>
    <row r="4" spans="1:9" ht="18" customHeight="1" x14ac:dyDescent="0.25">
      <c r="B4" s="7" t="s">
        <v>1270</v>
      </c>
      <c r="C4" s="198"/>
      <c r="D4" s="199"/>
      <c r="E4" s="54"/>
    </row>
    <row r="5" spans="1:9" ht="18" customHeight="1" x14ac:dyDescent="0.25">
      <c r="B5" s="2" t="s">
        <v>127</v>
      </c>
      <c r="C5" s="198"/>
      <c r="D5" s="199"/>
    </row>
    <row r="6" spans="1:9" ht="18" customHeight="1" x14ac:dyDescent="0.25">
      <c r="B6" s="2" t="s">
        <v>340</v>
      </c>
      <c r="C6" s="198"/>
      <c r="D6" s="199"/>
    </row>
    <row r="7" spans="1:9" ht="30" customHeight="1" x14ac:dyDescent="0.25">
      <c r="B7" s="2" t="s">
        <v>1271</v>
      </c>
      <c r="C7" s="198"/>
      <c r="D7" s="199"/>
    </row>
    <row r="8" spans="1:9" ht="15"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2134</v>
      </c>
      <c r="C15" s="21" t="s">
        <v>139</v>
      </c>
      <c r="D15" s="11" t="s">
        <v>453</v>
      </c>
      <c r="E15" s="11" t="s">
        <v>454</v>
      </c>
      <c r="F15" s="13">
        <v>2023021</v>
      </c>
      <c r="G15" s="13">
        <v>6188.42</v>
      </c>
      <c r="H15" s="13">
        <v>6.2</v>
      </c>
    </row>
    <row r="16" spans="1:9" x14ac:dyDescent="0.25">
      <c r="B16" s="11" t="s">
        <v>2153</v>
      </c>
      <c r="C16" s="21" t="s">
        <v>139</v>
      </c>
      <c r="D16" s="11" t="s">
        <v>245</v>
      </c>
      <c r="E16" s="11" t="s">
        <v>246</v>
      </c>
      <c r="F16" s="13">
        <v>217748</v>
      </c>
      <c r="G16" s="13">
        <v>3666.44</v>
      </c>
      <c r="H16" s="13">
        <v>3.67</v>
      </c>
    </row>
    <row r="17" spans="2:8" x14ac:dyDescent="0.25">
      <c r="B17" s="11" t="s">
        <v>2148</v>
      </c>
      <c r="C17" s="21" t="s">
        <v>139</v>
      </c>
      <c r="D17" s="11" t="s">
        <v>245</v>
      </c>
      <c r="E17" s="11" t="s">
        <v>247</v>
      </c>
      <c r="F17" s="13">
        <v>286930</v>
      </c>
      <c r="G17" s="13">
        <v>3442.01</v>
      </c>
      <c r="H17" s="13">
        <v>3.45</v>
      </c>
    </row>
    <row r="18" spans="2:8" x14ac:dyDescent="0.25">
      <c r="B18" s="11" t="s">
        <v>2651</v>
      </c>
      <c r="C18" s="21" t="s">
        <v>139</v>
      </c>
      <c r="D18" s="11" t="s">
        <v>256</v>
      </c>
      <c r="E18" s="11" t="s">
        <v>257</v>
      </c>
      <c r="F18" s="13">
        <v>76389</v>
      </c>
      <c r="G18" s="13">
        <v>2710.63</v>
      </c>
      <c r="H18" s="13">
        <v>2.72</v>
      </c>
    </row>
    <row r="19" spans="2:8" x14ac:dyDescent="0.25">
      <c r="B19" s="11" t="s">
        <v>2732</v>
      </c>
      <c r="C19" s="21" t="s">
        <v>139</v>
      </c>
      <c r="D19" s="11" t="s">
        <v>325</v>
      </c>
      <c r="E19" s="11" t="s">
        <v>425</v>
      </c>
      <c r="F19" s="13">
        <v>789969</v>
      </c>
      <c r="G19" s="13">
        <v>2614.4</v>
      </c>
      <c r="H19" s="13">
        <v>2.62</v>
      </c>
    </row>
    <row r="20" spans="2:8" x14ac:dyDescent="0.25">
      <c r="B20" s="11" t="s">
        <v>622</v>
      </c>
      <c r="C20" s="21" t="s">
        <v>139</v>
      </c>
      <c r="D20" s="11" t="s">
        <v>355</v>
      </c>
      <c r="E20" s="11" t="s">
        <v>623</v>
      </c>
      <c r="F20" s="13">
        <v>138690</v>
      </c>
      <c r="G20" s="13">
        <v>2579.4299999999998</v>
      </c>
      <c r="H20" s="13">
        <v>2.58</v>
      </c>
    </row>
    <row r="21" spans="2:8" x14ac:dyDescent="0.25">
      <c r="B21" s="11" t="s">
        <v>2146</v>
      </c>
      <c r="C21" s="21" t="s">
        <v>139</v>
      </c>
      <c r="D21" s="11" t="s">
        <v>140</v>
      </c>
      <c r="E21" s="11" t="s">
        <v>142</v>
      </c>
      <c r="F21" s="13">
        <v>61081</v>
      </c>
      <c r="G21" s="13">
        <v>2384.69</v>
      </c>
      <c r="H21" s="13">
        <v>2.39</v>
      </c>
    </row>
    <row r="22" spans="2:8" x14ac:dyDescent="0.25">
      <c r="B22" s="11" t="s">
        <v>2735</v>
      </c>
      <c r="C22" s="21" t="s">
        <v>139</v>
      </c>
      <c r="D22" s="11" t="s">
        <v>245</v>
      </c>
      <c r="E22" s="11" t="s">
        <v>429</v>
      </c>
      <c r="F22" s="13">
        <v>142078</v>
      </c>
      <c r="G22" s="13">
        <v>2080.73</v>
      </c>
      <c r="H22" s="13">
        <v>2.08</v>
      </c>
    </row>
    <row r="23" spans="2:8" x14ac:dyDescent="0.25">
      <c r="B23" s="11" t="s">
        <v>2915</v>
      </c>
      <c r="C23" s="21" t="s">
        <v>139</v>
      </c>
      <c r="D23" s="11" t="s">
        <v>276</v>
      </c>
      <c r="E23" s="11" t="s">
        <v>840</v>
      </c>
      <c r="F23" s="13">
        <v>262933</v>
      </c>
      <c r="G23" s="13">
        <v>2063.5</v>
      </c>
      <c r="H23" s="13">
        <v>2.0699999999999998</v>
      </c>
    </row>
    <row r="24" spans="2:8" x14ac:dyDescent="0.25">
      <c r="B24" s="11" t="s">
        <v>2127</v>
      </c>
      <c r="C24" s="21" t="s">
        <v>139</v>
      </c>
      <c r="D24" s="11" t="s">
        <v>262</v>
      </c>
      <c r="E24" s="11" t="s">
        <v>451</v>
      </c>
      <c r="F24" s="13">
        <v>30199</v>
      </c>
      <c r="G24" s="13">
        <v>2035.26</v>
      </c>
      <c r="H24" s="13">
        <v>2.04</v>
      </c>
    </row>
    <row r="25" spans="2:8" x14ac:dyDescent="0.25">
      <c r="B25" s="11" t="s">
        <v>415</v>
      </c>
      <c r="C25" s="21" t="s">
        <v>139</v>
      </c>
      <c r="D25" s="11" t="s">
        <v>245</v>
      </c>
      <c r="E25" s="11" t="s">
        <v>416</v>
      </c>
      <c r="F25" s="13">
        <v>237025</v>
      </c>
      <c r="G25" s="13">
        <v>2012.22</v>
      </c>
      <c r="H25" s="13">
        <v>2.02</v>
      </c>
    </row>
    <row r="26" spans="2:8" x14ac:dyDescent="0.25">
      <c r="B26" s="11" t="s">
        <v>2728</v>
      </c>
      <c r="C26" s="21" t="s">
        <v>139</v>
      </c>
      <c r="D26" s="11" t="s">
        <v>325</v>
      </c>
      <c r="E26" s="11" t="s">
        <v>420</v>
      </c>
      <c r="F26" s="13">
        <v>530200</v>
      </c>
      <c r="G26" s="13">
        <v>2006.01</v>
      </c>
      <c r="H26" s="13">
        <v>2.0099999999999998</v>
      </c>
    </row>
    <row r="27" spans="2:8" x14ac:dyDescent="0.25">
      <c r="B27" s="11" t="s">
        <v>2648</v>
      </c>
      <c r="C27" s="21" t="s">
        <v>139</v>
      </c>
      <c r="D27" s="11" t="s">
        <v>140</v>
      </c>
      <c r="E27" s="11" t="s">
        <v>141</v>
      </c>
      <c r="F27" s="13">
        <v>127400</v>
      </c>
      <c r="G27" s="13">
        <v>1996.04</v>
      </c>
      <c r="H27" s="13">
        <v>2</v>
      </c>
    </row>
    <row r="28" spans="2:8" x14ac:dyDescent="0.25">
      <c r="B28" s="11" t="s">
        <v>2878</v>
      </c>
      <c r="C28" s="21" t="s">
        <v>139</v>
      </c>
      <c r="D28" s="11" t="s">
        <v>308</v>
      </c>
      <c r="E28" s="11" t="s">
        <v>735</v>
      </c>
      <c r="F28" s="13">
        <v>37180</v>
      </c>
      <c r="G28" s="13">
        <v>1989.5</v>
      </c>
      <c r="H28" s="13">
        <v>1.99</v>
      </c>
    </row>
    <row r="29" spans="2:8" x14ac:dyDescent="0.25">
      <c r="B29" s="11" t="s">
        <v>2866</v>
      </c>
      <c r="C29" s="21" t="s">
        <v>139</v>
      </c>
      <c r="D29" s="11" t="s">
        <v>245</v>
      </c>
      <c r="E29" s="11" t="s">
        <v>709</v>
      </c>
      <c r="F29" s="13">
        <v>731665</v>
      </c>
      <c r="G29" s="13">
        <v>1924.13</v>
      </c>
      <c r="H29" s="13">
        <v>1.93</v>
      </c>
    </row>
    <row r="30" spans="2:8" x14ac:dyDescent="0.25">
      <c r="B30" s="11" t="s">
        <v>2138</v>
      </c>
      <c r="C30" s="21" t="s">
        <v>139</v>
      </c>
      <c r="D30" s="11" t="s">
        <v>260</v>
      </c>
      <c r="E30" s="11" t="s">
        <v>292</v>
      </c>
      <c r="F30" s="13">
        <v>68816</v>
      </c>
      <c r="G30" s="13">
        <v>1802.33</v>
      </c>
      <c r="H30" s="13">
        <v>1.81</v>
      </c>
    </row>
    <row r="31" spans="2:8" x14ac:dyDescent="0.25">
      <c r="B31" s="11" t="s">
        <v>3068</v>
      </c>
      <c r="C31" s="21" t="s">
        <v>139</v>
      </c>
      <c r="D31" s="11" t="s">
        <v>453</v>
      </c>
      <c r="E31" s="11" t="s">
        <v>1242</v>
      </c>
      <c r="F31" s="13">
        <v>34000</v>
      </c>
      <c r="G31" s="13">
        <v>1789.85</v>
      </c>
      <c r="H31" s="13">
        <v>1.79</v>
      </c>
    </row>
    <row r="32" spans="2:8" x14ac:dyDescent="0.25">
      <c r="B32" s="11" t="s">
        <v>2759</v>
      </c>
      <c r="C32" s="21" t="s">
        <v>139</v>
      </c>
      <c r="D32" s="11" t="s">
        <v>550</v>
      </c>
      <c r="E32" s="11" t="s">
        <v>551</v>
      </c>
      <c r="F32" s="13">
        <v>254592</v>
      </c>
      <c r="G32" s="13">
        <v>1765.72</v>
      </c>
      <c r="H32" s="13">
        <v>1.77</v>
      </c>
    </row>
    <row r="33" spans="2:8" x14ac:dyDescent="0.25">
      <c r="B33" s="11" t="s">
        <v>2152</v>
      </c>
      <c r="C33" s="21" t="s">
        <v>139</v>
      </c>
      <c r="D33" s="11" t="s">
        <v>248</v>
      </c>
      <c r="E33" s="11" t="s">
        <v>249</v>
      </c>
      <c r="F33" s="13">
        <v>54000</v>
      </c>
      <c r="G33" s="13">
        <v>1690.63</v>
      </c>
      <c r="H33" s="13">
        <v>1.69</v>
      </c>
    </row>
    <row r="34" spans="2:8" x14ac:dyDescent="0.25">
      <c r="B34" s="11" t="s">
        <v>2786</v>
      </c>
      <c r="C34" s="21" t="s">
        <v>139</v>
      </c>
      <c r="D34" s="11" t="s">
        <v>280</v>
      </c>
      <c r="E34" s="11" t="s">
        <v>590</v>
      </c>
      <c r="F34" s="13">
        <v>41601</v>
      </c>
      <c r="G34" s="13">
        <v>1661.25</v>
      </c>
      <c r="H34" s="13">
        <v>1.66</v>
      </c>
    </row>
    <row r="35" spans="2:8" x14ac:dyDescent="0.25">
      <c r="B35" s="11" t="s">
        <v>2142</v>
      </c>
      <c r="C35" s="21" t="s">
        <v>139</v>
      </c>
      <c r="D35" s="11" t="s">
        <v>265</v>
      </c>
      <c r="E35" s="11" t="s">
        <v>350</v>
      </c>
      <c r="F35" s="13">
        <v>88690</v>
      </c>
      <c r="G35" s="13">
        <v>1584.4</v>
      </c>
      <c r="H35" s="13">
        <v>1.59</v>
      </c>
    </row>
    <row r="36" spans="2:8" x14ac:dyDescent="0.25">
      <c r="B36" s="11" t="s">
        <v>2782</v>
      </c>
      <c r="C36" s="21" t="s">
        <v>139</v>
      </c>
      <c r="D36" s="11" t="s">
        <v>267</v>
      </c>
      <c r="E36" s="11" t="s">
        <v>586</v>
      </c>
      <c r="F36" s="13">
        <v>145000</v>
      </c>
      <c r="G36" s="13">
        <v>1583.47</v>
      </c>
      <c r="H36" s="13">
        <v>1.59</v>
      </c>
    </row>
    <row r="37" spans="2:8" x14ac:dyDescent="0.25">
      <c r="B37" s="11" t="s">
        <v>1188</v>
      </c>
      <c r="C37" s="21" t="s">
        <v>139</v>
      </c>
      <c r="D37" s="11" t="s">
        <v>355</v>
      </c>
      <c r="E37" s="11" t="s">
        <v>1189</v>
      </c>
      <c r="F37" s="13">
        <v>311500</v>
      </c>
      <c r="G37" s="13">
        <v>1548.16</v>
      </c>
      <c r="H37" s="13">
        <v>1.55</v>
      </c>
    </row>
    <row r="38" spans="2:8" x14ac:dyDescent="0.25">
      <c r="B38" s="11" t="s">
        <v>2660</v>
      </c>
      <c r="C38" s="21" t="s">
        <v>139</v>
      </c>
      <c r="D38" s="11" t="s">
        <v>252</v>
      </c>
      <c r="E38" s="11" t="s">
        <v>273</v>
      </c>
      <c r="F38" s="13">
        <v>62539</v>
      </c>
      <c r="G38" s="13">
        <v>1546.62</v>
      </c>
      <c r="H38" s="13">
        <v>1.55</v>
      </c>
    </row>
    <row r="39" spans="2:8" x14ac:dyDescent="0.25">
      <c r="B39" s="11" t="s">
        <v>2763</v>
      </c>
      <c r="C39" s="21" t="s">
        <v>139</v>
      </c>
      <c r="D39" s="11" t="s">
        <v>325</v>
      </c>
      <c r="E39" s="11" t="s">
        <v>555</v>
      </c>
      <c r="F39" s="13">
        <v>1506215</v>
      </c>
      <c r="G39" s="13">
        <v>1516.76</v>
      </c>
      <c r="H39" s="13">
        <v>1.52</v>
      </c>
    </row>
    <row r="40" spans="2:8" x14ac:dyDescent="0.25">
      <c r="B40" s="11" t="s">
        <v>2151</v>
      </c>
      <c r="C40" s="21" t="s">
        <v>139</v>
      </c>
      <c r="D40" s="11" t="s">
        <v>252</v>
      </c>
      <c r="E40" s="11" t="s">
        <v>253</v>
      </c>
      <c r="F40" s="13">
        <v>354281</v>
      </c>
      <c r="G40" s="13">
        <v>1505.34</v>
      </c>
      <c r="H40" s="13">
        <v>1.51</v>
      </c>
    </row>
    <row r="41" spans="2:8" x14ac:dyDescent="0.25">
      <c r="B41" s="11" t="s">
        <v>2143</v>
      </c>
      <c r="C41" s="21" t="s">
        <v>139</v>
      </c>
      <c r="D41" s="11" t="s">
        <v>269</v>
      </c>
      <c r="E41" s="11" t="s">
        <v>428</v>
      </c>
      <c r="F41" s="13">
        <v>97350</v>
      </c>
      <c r="G41" s="13">
        <v>1438.93</v>
      </c>
      <c r="H41" s="13">
        <v>1.44</v>
      </c>
    </row>
    <row r="42" spans="2:8" x14ac:dyDescent="0.25">
      <c r="B42" s="11" t="s">
        <v>2149</v>
      </c>
      <c r="C42" s="21" t="s">
        <v>139</v>
      </c>
      <c r="D42" s="11" t="s">
        <v>288</v>
      </c>
      <c r="E42" s="11" t="s">
        <v>324</v>
      </c>
      <c r="F42" s="13">
        <v>705000</v>
      </c>
      <c r="G42" s="13">
        <v>1413.95</v>
      </c>
      <c r="H42" s="13">
        <v>1.42</v>
      </c>
    </row>
    <row r="43" spans="2:8" x14ac:dyDescent="0.25">
      <c r="B43" s="11" t="s">
        <v>2761</v>
      </c>
      <c r="C43" s="21" t="s">
        <v>139</v>
      </c>
      <c r="D43" s="11" t="s">
        <v>283</v>
      </c>
      <c r="E43" s="11" t="s">
        <v>553</v>
      </c>
      <c r="F43" s="13">
        <v>38524</v>
      </c>
      <c r="G43" s="13">
        <v>1376.94</v>
      </c>
      <c r="H43" s="13">
        <v>1.38</v>
      </c>
    </row>
    <row r="44" spans="2:8" x14ac:dyDescent="0.25">
      <c r="B44" s="11" t="s">
        <v>966</v>
      </c>
      <c r="C44" s="21" t="s">
        <v>139</v>
      </c>
      <c r="D44" s="11" t="s">
        <v>245</v>
      </c>
      <c r="E44" s="11" t="s">
        <v>967</v>
      </c>
      <c r="F44" s="13">
        <v>1122000</v>
      </c>
      <c r="G44" s="13">
        <v>1352.12</v>
      </c>
      <c r="H44" s="13">
        <v>1.35</v>
      </c>
    </row>
    <row r="45" spans="2:8" x14ac:dyDescent="0.25">
      <c r="B45" s="11" t="s">
        <v>2649</v>
      </c>
      <c r="C45" s="21" t="s">
        <v>139</v>
      </c>
      <c r="D45" s="11" t="s">
        <v>245</v>
      </c>
      <c r="E45" s="11" t="s">
        <v>250</v>
      </c>
      <c r="F45" s="13">
        <v>103400</v>
      </c>
      <c r="G45" s="13">
        <v>1308.27</v>
      </c>
      <c r="H45" s="13">
        <v>1.31</v>
      </c>
    </row>
    <row r="46" spans="2:8" x14ac:dyDescent="0.25">
      <c r="B46" s="11" t="s">
        <v>3009</v>
      </c>
      <c r="C46" s="21" t="s">
        <v>139</v>
      </c>
      <c r="D46" s="11" t="s">
        <v>308</v>
      </c>
      <c r="E46" s="11" t="s">
        <v>1019</v>
      </c>
      <c r="F46" s="13">
        <v>14764</v>
      </c>
      <c r="G46" s="13">
        <v>1253.5999999999999</v>
      </c>
      <c r="H46" s="13">
        <v>1.26</v>
      </c>
    </row>
    <row r="47" spans="2:8" x14ac:dyDescent="0.25">
      <c r="B47" s="11" t="s">
        <v>750</v>
      </c>
      <c r="C47" s="21" t="s">
        <v>139</v>
      </c>
      <c r="D47" s="11" t="s">
        <v>245</v>
      </c>
      <c r="E47" s="11" t="s">
        <v>751</v>
      </c>
      <c r="F47" s="13">
        <v>226200</v>
      </c>
      <c r="G47" s="13">
        <v>1233.92</v>
      </c>
      <c r="H47" s="13">
        <v>1.24</v>
      </c>
    </row>
    <row r="48" spans="2:8" x14ac:dyDescent="0.25">
      <c r="B48" s="11" t="s">
        <v>2749</v>
      </c>
      <c r="C48" s="21" t="s">
        <v>139</v>
      </c>
      <c r="D48" s="11" t="s">
        <v>535</v>
      </c>
      <c r="E48" s="11" t="s">
        <v>536</v>
      </c>
      <c r="F48" s="13">
        <v>250000</v>
      </c>
      <c r="G48" s="13">
        <v>1182.8800000000001</v>
      </c>
      <c r="H48" s="13">
        <v>1.19</v>
      </c>
    </row>
    <row r="49" spans="2:8" x14ac:dyDescent="0.25">
      <c r="B49" s="11" t="s">
        <v>2920</v>
      </c>
      <c r="C49" s="21" t="s">
        <v>139</v>
      </c>
      <c r="D49" s="11" t="s">
        <v>256</v>
      </c>
      <c r="E49" s="11" t="s">
        <v>848</v>
      </c>
      <c r="F49" s="13">
        <v>332333</v>
      </c>
      <c r="G49" s="13">
        <v>1158.8499999999999</v>
      </c>
      <c r="H49" s="13">
        <v>1.1599999999999999</v>
      </c>
    </row>
    <row r="50" spans="2:8" x14ac:dyDescent="0.25">
      <c r="B50" s="11" t="s">
        <v>2861</v>
      </c>
      <c r="C50" s="21" t="s">
        <v>139</v>
      </c>
      <c r="D50" s="11" t="s">
        <v>332</v>
      </c>
      <c r="E50" s="11" t="s">
        <v>695</v>
      </c>
      <c r="F50" s="13">
        <v>58492</v>
      </c>
      <c r="G50" s="13">
        <v>1144.48</v>
      </c>
      <c r="H50" s="13">
        <v>1.1499999999999999</v>
      </c>
    </row>
    <row r="51" spans="2:8" x14ac:dyDescent="0.25">
      <c r="B51" s="11" t="s">
        <v>2868</v>
      </c>
      <c r="C51" s="21" t="s">
        <v>139</v>
      </c>
      <c r="D51" s="11" t="s">
        <v>278</v>
      </c>
      <c r="E51" s="11" t="s">
        <v>714</v>
      </c>
      <c r="F51" s="13">
        <v>233411</v>
      </c>
      <c r="G51" s="13">
        <v>1109.52</v>
      </c>
      <c r="H51" s="13">
        <v>1.1100000000000001</v>
      </c>
    </row>
    <row r="52" spans="2:8" x14ac:dyDescent="0.25">
      <c r="B52" s="11" t="s">
        <v>3004</v>
      </c>
      <c r="C52" s="21" t="s">
        <v>139</v>
      </c>
      <c r="D52" s="11" t="s">
        <v>267</v>
      </c>
      <c r="E52" s="11" t="s">
        <v>1003</v>
      </c>
      <c r="F52" s="13">
        <v>80625</v>
      </c>
      <c r="G52" s="13">
        <v>1090.9000000000001</v>
      </c>
      <c r="H52" s="13">
        <v>1.0900000000000001</v>
      </c>
    </row>
    <row r="53" spans="2:8" x14ac:dyDescent="0.25">
      <c r="B53" s="11" t="s">
        <v>2656</v>
      </c>
      <c r="C53" s="21" t="s">
        <v>139</v>
      </c>
      <c r="D53" s="11" t="s">
        <v>140</v>
      </c>
      <c r="E53" s="11" t="s">
        <v>264</v>
      </c>
      <c r="F53" s="13">
        <v>25410</v>
      </c>
      <c r="G53" s="13">
        <v>1077.75</v>
      </c>
      <c r="H53" s="13">
        <v>1.08</v>
      </c>
    </row>
    <row r="54" spans="2:8" x14ac:dyDescent="0.25">
      <c r="B54" s="11" t="s">
        <v>2756</v>
      </c>
      <c r="C54" s="21" t="s">
        <v>139</v>
      </c>
      <c r="D54" s="11" t="s">
        <v>300</v>
      </c>
      <c r="E54" s="11" t="s">
        <v>545</v>
      </c>
      <c r="F54" s="13">
        <v>488000</v>
      </c>
      <c r="G54" s="13">
        <v>1071.4000000000001</v>
      </c>
      <c r="H54" s="13">
        <v>1.07</v>
      </c>
    </row>
    <row r="55" spans="2:8" x14ac:dyDescent="0.25">
      <c r="B55" s="11" t="s">
        <v>2115</v>
      </c>
      <c r="C55" s="21" t="s">
        <v>139</v>
      </c>
      <c r="D55" s="11" t="s">
        <v>308</v>
      </c>
      <c r="E55" s="11" t="s">
        <v>468</v>
      </c>
      <c r="F55" s="13">
        <v>9592</v>
      </c>
      <c r="G55" s="13">
        <v>1055.48</v>
      </c>
      <c r="H55" s="13">
        <v>1.06</v>
      </c>
    </row>
    <row r="56" spans="2:8" x14ac:dyDescent="0.25">
      <c r="B56" s="11" t="s">
        <v>2750</v>
      </c>
      <c r="C56" s="21" t="s">
        <v>139</v>
      </c>
      <c r="D56" s="11" t="s">
        <v>325</v>
      </c>
      <c r="E56" s="11" t="s">
        <v>537</v>
      </c>
      <c r="F56" s="13">
        <v>236979</v>
      </c>
      <c r="G56" s="13">
        <v>1044.1300000000001</v>
      </c>
      <c r="H56" s="13">
        <v>1.05</v>
      </c>
    </row>
    <row r="57" spans="2:8" x14ac:dyDescent="0.25">
      <c r="B57" s="11" t="s">
        <v>2124</v>
      </c>
      <c r="C57" s="21" t="s">
        <v>139</v>
      </c>
      <c r="D57" s="11" t="s">
        <v>276</v>
      </c>
      <c r="E57" s="11" t="s">
        <v>464</v>
      </c>
      <c r="F57" s="13">
        <v>58000</v>
      </c>
      <c r="G57" s="13">
        <v>1041.5899999999999</v>
      </c>
      <c r="H57" s="13">
        <v>1.04</v>
      </c>
    </row>
    <row r="58" spans="2:8" x14ac:dyDescent="0.25">
      <c r="B58" s="11" t="s">
        <v>2125</v>
      </c>
      <c r="C58" s="21" t="s">
        <v>139</v>
      </c>
      <c r="D58" s="11" t="s">
        <v>300</v>
      </c>
      <c r="E58" s="11" t="s">
        <v>465</v>
      </c>
      <c r="F58" s="13">
        <v>314000</v>
      </c>
      <c r="G58" s="13">
        <v>1036.99</v>
      </c>
      <c r="H58" s="13">
        <v>1.04</v>
      </c>
    </row>
    <row r="59" spans="2:8" x14ac:dyDescent="0.25">
      <c r="B59" s="11" t="s">
        <v>2923</v>
      </c>
      <c r="C59" s="21" t="s">
        <v>139</v>
      </c>
      <c r="D59" s="11" t="s">
        <v>283</v>
      </c>
      <c r="E59" s="11" t="s">
        <v>851</v>
      </c>
      <c r="F59" s="13">
        <v>53900</v>
      </c>
      <c r="G59" s="13">
        <v>1022.97</v>
      </c>
      <c r="H59" s="13">
        <v>1.02</v>
      </c>
    </row>
    <row r="60" spans="2:8" x14ac:dyDescent="0.25">
      <c r="B60" s="11" t="s">
        <v>2136</v>
      </c>
      <c r="C60" s="21" t="s">
        <v>139</v>
      </c>
      <c r="D60" s="11" t="s">
        <v>262</v>
      </c>
      <c r="E60" s="11" t="s">
        <v>447</v>
      </c>
      <c r="F60" s="13">
        <v>65081</v>
      </c>
      <c r="G60" s="13">
        <v>1012.2</v>
      </c>
      <c r="H60" s="13">
        <v>1.01</v>
      </c>
    </row>
    <row r="61" spans="2:8" x14ac:dyDescent="0.25">
      <c r="B61" s="11" t="s">
        <v>2791</v>
      </c>
      <c r="C61" s="21" t="s">
        <v>139</v>
      </c>
      <c r="D61" s="11" t="s">
        <v>320</v>
      </c>
      <c r="E61" s="11" t="s">
        <v>607</v>
      </c>
      <c r="F61" s="13">
        <v>159474</v>
      </c>
      <c r="G61" s="13">
        <v>996.79</v>
      </c>
      <c r="H61" s="13">
        <v>1</v>
      </c>
    </row>
    <row r="62" spans="2:8" x14ac:dyDescent="0.25">
      <c r="B62" s="11" t="s">
        <v>3069</v>
      </c>
      <c r="C62" s="21" t="s">
        <v>139</v>
      </c>
      <c r="D62" s="11" t="s">
        <v>280</v>
      </c>
      <c r="E62" s="11" t="s">
        <v>1243</v>
      </c>
      <c r="F62" s="13">
        <v>38300</v>
      </c>
      <c r="G62" s="13">
        <v>996.57</v>
      </c>
      <c r="H62" s="13">
        <v>1</v>
      </c>
    </row>
    <row r="63" spans="2:8" x14ac:dyDescent="0.25">
      <c r="B63" s="11" t="s">
        <v>2907</v>
      </c>
      <c r="C63" s="21" t="s">
        <v>139</v>
      </c>
      <c r="D63" s="11" t="s">
        <v>276</v>
      </c>
      <c r="E63" s="11" t="s">
        <v>802</v>
      </c>
      <c r="F63" s="13">
        <v>189000</v>
      </c>
      <c r="G63" s="13">
        <v>993.01</v>
      </c>
      <c r="H63" s="13">
        <v>0.99</v>
      </c>
    </row>
    <row r="64" spans="2:8" x14ac:dyDescent="0.25">
      <c r="B64" s="11" t="s">
        <v>2670</v>
      </c>
      <c r="C64" s="21" t="s">
        <v>139</v>
      </c>
      <c r="D64" s="11" t="s">
        <v>276</v>
      </c>
      <c r="E64" s="11" t="s">
        <v>299</v>
      </c>
      <c r="F64" s="13">
        <v>74764</v>
      </c>
      <c r="G64" s="13">
        <v>988.45</v>
      </c>
      <c r="H64" s="13">
        <v>0.99</v>
      </c>
    </row>
    <row r="65" spans="2:8" x14ac:dyDescent="0.25">
      <c r="B65" s="11" t="s">
        <v>380</v>
      </c>
      <c r="C65" s="21" t="s">
        <v>139</v>
      </c>
      <c r="D65" s="11" t="s">
        <v>262</v>
      </c>
      <c r="E65" s="11" t="s">
        <v>381</v>
      </c>
      <c r="F65" s="13">
        <v>56690</v>
      </c>
      <c r="G65" s="13">
        <v>986.63</v>
      </c>
      <c r="H65" s="13">
        <v>0.99</v>
      </c>
    </row>
    <row r="66" spans="2:8" x14ac:dyDescent="0.25">
      <c r="B66" s="11" t="s">
        <v>2834</v>
      </c>
      <c r="C66" s="21" t="s">
        <v>139</v>
      </c>
      <c r="D66" s="11" t="s">
        <v>328</v>
      </c>
      <c r="E66" s="11" t="s">
        <v>660</v>
      </c>
      <c r="F66" s="13">
        <v>25710</v>
      </c>
      <c r="G66" s="13">
        <v>976.66</v>
      </c>
      <c r="H66" s="13">
        <v>0.98</v>
      </c>
    </row>
    <row r="67" spans="2:8" x14ac:dyDescent="0.25">
      <c r="B67" s="11" t="s">
        <v>2133</v>
      </c>
      <c r="C67" s="21" t="s">
        <v>139</v>
      </c>
      <c r="D67" s="11" t="s">
        <v>430</v>
      </c>
      <c r="E67" s="11" t="s">
        <v>431</v>
      </c>
      <c r="F67" s="13">
        <v>37700</v>
      </c>
      <c r="G67" s="13">
        <v>961.97</v>
      </c>
      <c r="H67" s="13">
        <v>0.96</v>
      </c>
    </row>
    <row r="68" spans="2:8" x14ac:dyDescent="0.25">
      <c r="B68" s="11" t="s">
        <v>2863</v>
      </c>
      <c r="C68" s="21" t="s">
        <v>139</v>
      </c>
      <c r="D68" s="11" t="s">
        <v>245</v>
      </c>
      <c r="E68" s="11" t="s">
        <v>706</v>
      </c>
      <c r="F68" s="13">
        <v>541000</v>
      </c>
      <c r="G68" s="13">
        <v>958.92</v>
      </c>
      <c r="H68" s="13">
        <v>0.96</v>
      </c>
    </row>
    <row r="69" spans="2:8" x14ac:dyDescent="0.25">
      <c r="B69" s="11" t="s">
        <v>2864</v>
      </c>
      <c r="C69" s="21" t="s">
        <v>139</v>
      </c>
      <c r="D69" s="11" t="s">
        <v>245</v>
      </c>
      <c r="E69" s="11" t="s">
        <v>707</v>
      </c>
      <c r="F69" s="13">
        <v>1150000</v>
      </c>
      <c r="G69" s="13">
        <v>944.84</v>
      </c>
      <c r="H69" s="13">
        <v>0.95</v>
      </c>
    </row>
    <row r="70" spans="2:8" x14ac:dyDescent="0.25">
      <c r="B70" s="11" t="s">
        <v>843</v>
      </c>
      <c r="C70" s="21" t="s">
        <v>139</v>
      </c>
      <c r="D70" s="11" t="s">
        <v>320</v>
      </c>
      <c r="E70" s="11" t="s">
        <v>844</v>
      </c>
      <c r="F70" s="13">
        <v>695531</v>
      </c>
      <c r="G70" s="13">
        <v>877.83</v>
      </c>
      <c r="H70" s="13">
        <v>0.88</v>
      </c>
    </row>
    <row r="71" spans="2:8" x14ac:dyDescent="0.25">
      <c r="B71" s="11" t="s">
        <v>2931</v>
      </c>
      <c r="C71" s="21" t="s">
        <v>139</v>
      </c>
      <c r="D71" s="11" t="s">
        <v>276</v>
      </c>
      <c r="E71" s="11" t="s">
        <v>862</v>
      </c>
      <c r="F71" s="13">
        <v>89219</v>
      </c>
      <c r="G71" s="13">
        <v>827.06</v>
      </c>
      <c r="H71" s="13">
        <v>0.83</v>
      </c>
    </row>
    <row r="72" spans="2:8" x14ac:dyDescent="0.25">
      <c r="B72" s="11" t="s">
        <v>2936</v>
      </c>
      <c r="C72" s="21" t="s">
        <v>139</v>
      </c>
      <c r="D72" s="11" t="s">
        <v>271</v>
      </c>
      <c r="E72" s="11" t="s">
        <v>891</v>
      </c>
      <c r="F72" s="13">
        <v>72389</v>
      </c>
      <c r="G72" s="13">
        <v>777.42</v>
      </c>
      <c r="H72" s="13">
        <v>0.78</v>
      </c>
    </row>
    <row r="73" spans="2:8" x14ac:dyDescent="0.25">
      <c r="B73" s="11" t="s">
        <v>3072</v>
      </c>
      <c r="C73" s="21" t="s">
        <v>139</v>
      </c>
      <c r="D73" s="11" t="s">
        <v>245</v>
      </c>
      <c r="E73" s="11" t="s">
        <v>1272</v>
      </c>
      <c r="F73" s="13">
        <v>1656999</v>
      </c>
      <c r="G73" s="13">
        <v>746.48</v>
      </c>
      <c r="H73" s="13">
        <v>0.75</v>
      </c>
    </row>
    <row r="74" spans="2:8" x14ac:dyDescent="0.25">
      <c r="B74" s="11" t="s">
        <v>2736</v>
      </c>
      <c r="C74" s="21" t="s">
        <v>139</v>
      </c>
      <c r="D74" s="11" t="s">
        <v>140</v>
      </c>
      <c r="E74" s="11" t="s">
        <v>432</v>
      </c>
      <c r="F74" s="13">
        <v>45000</v>
      </c>
      <c r="G74" s="13">
        <v>643.66</v>
      </c>
      <c r="H74" s="13">
        <v>0.64</v>
      </c>
    </row>
    <row r="75" spans="2:8" x14ac:dyDescent="0.25">
      <c r="B75" s="11" t="s">
        <v>1070</v>
      </c>
      <c r="C75" s="21" t="s">
        <v>139</v>
      </c>
      <c r="D75" s="11" t="s">
        <v>254</v>
      </c>
      <c r="E75" s="11" t="s">
        <v>1071</v>
      </c>
      <c r="F75" s="13">
        <v>68908</v>
      </c>
      <c r="G75" s="13">
        <v>606.70000000000005</v>
      </c>
      <c r="H75" s="13">
        <v>0.61</v>
      </c>
    </row>
    <row r="76" spans="2:8" x14ac:dyDescent="0.25">
      <c r="B76" s="11" t="s">
        <v>3073</v>
      </c>
      <c r="C76" s="21" t="s">
        <v>139</v>
      </c>
      <c r="D76" s="11" t="s">
        <v>271</v>
      </c>
      <c r="E76" s="11" t="s">
        <v>1273</v>
      </c>
      <c r="F76" s="13">
        <v>55796</v>
      </c>
      <c r="G76" s="13">
        <v>571.04</v>
      </c>
      <c r="H76" s="13">
        <v>0.56999999999999995</v>
      </c>
    </row>
    <row r="77" spans="2:8" x14ac:dyDescent="0.25">
      <c r="B77" s="11" t="s">
        <v>1072</v>
      </c>
      <c r="C77" s="21" t="s">
        <v>139</v>
      </c>
      <c r="D77" s="11" t="s">
        <v>296</v>
      </c>
      <c r="E77" s="11" t="s">
        <v>1073</v>
      </c>
      <c r="F77" s="13">
        <v>181333</v>
      </c>
      <c r="G77" s="13">
        <v>544.36</v>
      </c>
      <c r="H77" s="13">
        <v>0.55000000000000004</v>
      </c>
    </row>
    <row r="78" spans="2:8" x14ac:dyDescent="0.25">
      <c r="B78" s="11" t="s">
        <v>2755</v>
      </c>
      <c r="C78" s="21" t="s">
        <v>139</v>
      </c>
      <c r="D78" s="11" t="s">
        <v>248</v>
      </c>
      <c r="E78" s="11" t="s">
        <v>544</v>
      </c>
      <c r="F78" s="13">
        <v>138000</v>
      </c>
      <c r="G78" s="13">
        <v>419.45</v>
      </c>
      <c r="H78" s="13">
        <v>0.42</v>
      </c>
    </row>
    <row r="79" spans="2:8" x14ac:dyDescent="0.25">
      <c r="B79" s="11" t="s">
        <v>2933</v>
      </c>
      <c r="C79" s="21" t="s">
        <v>139</v>
      </c>
      <c r="D79" s="11" t="s">
        <v>332</v>
      </c>
      <c r="E79" s="11" t="s">
        <v>864</v>
      </c>
      <c r="F79" s="13">
        <v>7467</v>
      </c>
      <c r="G79" s="13">
        <v>21.98</v>
      </c>
      <c r="H79" s="13">
        <v>0.02</v>
      </c>
    </row>
    <row r="80" spans="2:8" x14ac:dyDescent="0.25">
      <c r="B80" s="11" t="s">
        <v>3074</v>
      </c>
      <c r="C80" s="21" t="s">
        <v>139</v>
      </c>
      <c r="D80" s="11" t="s">
        <v>315</v>
      </c>
      <c r="E80" s="11" t="s">
        <v>1274</v>
      </c>
      <c r="F80" s="13">
        <v>1804</v>
      </c>
      <c r="G80" s="13">
        <v>10.17</v>
      </c>
      <c r="H80" s="13">
        <v>0.01</v>
      </c>
    </row>
    <row r="81" spans="2:8" x14ac:dyDescent="0.25">
      <c r="B81" s="17" t="s">
        <v>151</v>
      </c>
      <c r="C81" s="25"/>
      <c r="D81" s="17"/>
      <c r="E81" s="17"/>
      <c r="F81" s="23"/>
      <c r="G81" s="23">
        <f>SUM(G12:G80)</f>
        <v>95964.799999999974</v>
      </c>
      <c r="H81" s="23">
        <f>SUM(H12:H80)</f>
        <v>96.149999999999977</v>
      </c>
    </row>
    <row r="82" spans="2:8" x14ac:dyDescent="0.25">
      <c r="B82" s="17" t="s">
        <v>788</v>
      </c>
    </row>
    <row r="83" spans="2:8" x14ac:dyDescent="0.25">
      <c r="B83" s="11" t="s">
        <v>14</v>
      </c>
      <c r="C83" s="21" t="s">
        <v>139</v>
      </c>
      <c r="D83" s="11" t="s">
        <v>789</v>
      </c>
      <c r="E83" s="11" t="s">
        <v>1223</v>
      </c>
      <c r="F83" s="13">
        <v>7311.7740000000003</v>
      </c>
      <c r="G83" s="13">
        <v>325.33</v>
      </c>
      <c r="H83" s="13">
        <v>0.33</v>
      </c>
    </row>
    <row r="84" spans="2:8" x14ac:dyDescent="0.25">
      <c r="B84" s="17" t="s">
        <v>151</v>
      </c>
      <c r="C84" s="25"/>
      <c r="D84" s="17"/>
      <c r="E84" s="17"/>
      <c r="F84" s="23"/>
      <c r="G84" s="23">
        <f>SUM(G82:G83)</f>
        <v>325.33</v>
      </c>
      <c r="H84" s="23">
        <f>SUM(H82:H83)</f>
        <v>0.33</v>
      </c>
    </row>
    <row r="85" spans="2:8" x14ac:dyDescent="0.25">
      <c r="B85" s="17" t="s">
        <v>152</v>
      </c>
      <c r="C85" s="25"/>
      <c r="D85" s="17"/>
      <c r="E85" s="17"/>
      <c r="F85" s="23"/>
      <c r="G85" s="23">
        <v>1845.02</v>
      </c>
      <c r="H85" s="23">
        <v>1.85</v>
      </c>
    </row>
    <row r="86" spans="2:8" x14ac:dyDescent="0.25">
      <c r="B86" s="17" t="s">
        <v>153</v>
      </c>
      <c r="C86" s="25"/>
      <c r="D86" s="17"/>
      <c r="E86" s="17"/>
      <c r="F86" s="23"/>
      <c r="G86" s="23">
        <v>98135.150000000009</v>
      </c>
      <c r="H86" s="23">
        <v>98.33</v>
      </c>
    </row>
    <row r="87" spans="2:8" x14ac:dyDescent="0.25">
      <c r="B87" s="17" t="s">
        <v>226</v>
      </c>
      <c r="C87" s="25"/>
      <c r="D87" s="17"/>
      <c r="E87" s="17"/>
      <c r="F87" s="23"/>
      <c r="G87" s="23">
        <v>1670.8663836999954</v>
      </c>
      <c r="H87" s="23">
        <v>1.6700000000000017</v>
      </c>
    </row>
    <row r="88" spans="2:8" x14ac:dyDescent="0.25">
      <c r="B88" s="17" t="s">
        <v>155</v>
      </c>
      <c r="C88" s="25"/>
      <c r="D88" s="17"/>
      <c r="E88" s="17"/>
      <c r="F88" s="23"/>
      <c r="G88" s="23">
        <v>99806.0163837</v>
      </c>
      <c r="H88" s="23">
        <v>100</v>
      </c>
    </row>
    <row r="89" spans="2:8" x14ac:dyDescent="0.25">
      <c r="B89" s="11" t="s">
        <v>156</v>
      </c>
    </row>
    <row r="90" spans="2:8" x14ac:dyDescent="0.25">
      <c r="B90" s="17" t="s">
        <v>157</v>
      </c>
    </row>
    <row r="91" spans="2:8" x14ac:dyDescent="0.25">
      <c r="B91" s="17" t="s">
        <v>158</v>
      </c>
      <c r="C91" s="21" t="s">
        <v>159</v>
      </c>
    </row>
    <row r="92" spans="2:8" x14ac:dyDescent="0.25">
      <c r="B92" s="17" t="s">
        <v>162</v>
      </c>
      <c r="C92" s="21" t="s">
        <v>161</v>
      </c>
    </row>
    <row r="93" spans="2:8" x14ac:dyDescent="0.25">
      <c r="B93" s="17" t="s">
        <v>163</v>
      </c>
      <c r="C93" s="21" t="s">
        <v>161</v>
      </c>
    </row>
    <row r="94" spans="2:8" x14ac:dyDescent="0.25">
      <c r="B94" s="17" t="s">
        <v>164</v>
      </c>
      <c r="C94" s="21" t="s">
        <v>165</v>
      </c>
    </row>
    <row r="95" spans="2:8" x14ac:dyDescent="0.25">
      <c r="B95" s="17" t="s">
        <v>1275</v>
      </c>
      <c r="C95" s="25"/>
    </row>
    <row r="96" spans="2:8" x14ac:dyDescent="0.25">
      <c r="B96" s="17" t="s">
        <v>1276</v>
      </c>
      <c r="C96" s="25"/>
    </row>
    <row r="97" spans="2:3" x14ac:dyDescent="0.25">
      <c r="B97" s="17" t="s">
        <v>1277</v>
      </c>
      <c r="C97" s="25"/>
    </row>
    <row r="98" spans="2:3" x14ac:dyDescent="0.25">
      <c r="B98" s="17" t="s">
        <v>1278</v>
      </c>
      <c r="C98" s="25"/>
    </row>
    <row r="99" spans="2:3" x14ac:dyDescent="0.25">
      <c r="B99" s="17" t="s">
        <v>1279</v>
      </c>
      <c r="C99" s="25"/>
    </row>
    <row r="100" spans="2:3" x14ac:dyDescent="0.25">
      <c r="B100" s="17" t="s">
        <v>1280</v>
      </c>
      <c r="C100" s="25"/>
    </row>
    <row r="101" spans="2:3" x14ac:dyDescent="0.25">
      <c r="B101" s="17" t="s">
        <v>1281</v>
      </c>
      <c r="C101" s="25"/>
    </row>
    <row r="102" spans="2:3" x14ac:dyDescent="0.25">
      <c r="B102" s="17" t="s">
        <v>1282</v>
      </c>
      <c r="C102" s="25"/>
    </row>
    <row r="103" spans="2:3" x14ac:dyDescent="0.25">
      <c r="B103" s="17" t="s">
        <v>1561</v>
      </c>
      <c r="C103" s="25"/>
    </row>
    <row r="104" spans="2:3" x14ac:dyDescent="0.25">
      <c r="B104" s="11" t="s">
        <v>170</v>
      </c>
    </row>
    <row r="105" spans="2:3" x14ac:dyDescent="0.25">
      <c r="B105" s="11" t="s">
        <v>228</v>
      </c>
    </row>
    <row r="108" spans="2:3" x14ac:dyDescent="0.25">
      <c r="B108" s="8" t="s">
        <v>229</v>
      </c>
      <c r="C108" s="9"/>
    </row>
    <row r="109" spans="2:3" ht="30" x14ac:dyDescent="0.25">
      <c r="B109" s="8" t="s">
        <v>230</v>
      </c>
      <c r="C109" s="10" t="s">
        <v>231</v>
      </c>
    </row>
    <row r="110" spans="2:3" x14ac:dyDescent="0.25">
      <c r="B110" s="3" t="s">
        <v>232</v>
      </c>
      <c r="C110" s="149">
        <v>0</v>
      </c>
    </row>
    <row r="111" spans="2:3" x14ac:dyDescent="0.25">
      <c r="B111" s="3" t="s">
        <v>233</v>
      </c>
      <c r="C111" s="149">
        <v>0</v>
      </c>
    </row>
    <row r="112" spans="2:3" x14ac:dyDescent="0.25">
      <c r="B112" s="3" t="s">
        <v>234</v>
      </c>
      <c r="C112" s="149">
        <v>0</v>
      </c>
    </row>
    <row r="113" spans="2:7" x14ac:dyDescent="0.25">
      <c r="B113" s="3" t="s">
        <v>235</v>
      </c>
      <c r="C113" s="149">
        <v>0</v>
      </c>
    </row>
    <row r="114" spans="2:7" x14ac:dyDescent="0.25">
      <c r="B114" s="3" t="s">
        <v>236</v>
      </c>
      <c r="C114" s="149">
        <v>325.03828679999998</v>
      </c>
    </row>
    <row r="115" spans="2:7" x14ac:dyDescent="0.25">
      <c r="B115" s="3" t="s">
        <v>237</v>
      </c>
      <c r="C115" s="149">
        <v>0</v>
      </c>
    </row>
    <row r="116" spans="2:7" x14ac:dyDescent="0.25">
      <c r="B116" s="8" t="s">
        <v>238</v>
      </c>
      <c r="C116" s="143">
        <v>325.03828679999998</v>
      </c>
    </row>
    <row r="118" spans="2:7" x14ac:dyDescent="0.25">
      <c r="B118" s="3" t="s">
        <v>171</v>
      </c>
      <c r="C118" s="4"/>
      <c r="D118" s="3"/>
    </row>
    <row r="119" spans="2:7" ht="30" x14ac:dyDescent="0.25">
      <c r="B119" s="6" t="s">
        <v>172</v>
      </c>
      <c r="C119" s="5" t="s">
        <v>173</v>
      </c>
      <c r="D119" s="6" t="s">
        <v>174</v>
      </c>
    </row>
    <row r="120" spans="2:7" x14ac:dyDescent="0.25">
      <c r="B120" s="3" t="s">
        <v>161</v>
      </c>
      <c r="C120" s="4" t="s">
        <v>161</v>
      </c>
      <c r="D120" s="3" t="s">
        <v>161</v>
      </c>
    </row>
    <row r="122" spans="2:7" x14ac:dyDescent="0.25">
      <c r="B122" s="8" t="s">
        <v>175</v>
      </c>
      <c r="C122" s="33">
        <v>45473</v>
      </c>
      <c r="D122" s="3"/>
      <c r="E122" s="26"/>
      <c r="F122" s="32"/>
    </row>
    <row r="123" spans="2:7" x14ac:dyDescent="0.25">
      <c r="B123" s="8" t="s">
        <v>176</v>
      </c>
      <c r="C123" s="9" t="s">
        <v>177</v>
      </c>
      <c r="D123" s="8" t="s">
        <v>178</v>
      </c>
      <c r="E123" s="27" t="s">
        <v>179</v>
      </c>
      <c r="F123" s="24" t="s">
        <v>180</v>
      </c>
      <c r="G123" s="23"/>
    </row>
    <row r="124" spans="2:7" x14ac:dyDescent="0.25">
      <c r="B124" s="30" t="s">
        <v>161</v>
      </c>
      <c r="C124" s="31" t="s">
        <v>161</v>
      </c>
      <c r="D124" s="30" t="s">
        <v>161</v>
      </c>
      <c r="E124" s="29" t="s">
        <v>161</v>
      </c>
      <c r="F124" s="28">
        <f>C116</f>
        <v>325.03828679999998</v>
      </c>
    </row>
    <row r="127" spans="2:7" x14ac:dyDescent="0.25">
      <c r="B127" s="17" t="s">
        <v>181</v>
      </c>
    </row>
    <row r="128" spans="2:7" x14ac:dyDescent="0.25">
      <c r="B128" s="17"/>
    </row>
    <row r="129" spans="2:6" x14ac:dyDescent="0.25">
      <c r="B129" s="17" t="s">
        <v>182</v>
      </c>
    </row>
    <row r="130" spans="2:6" x14ac:dyDescent="0.25">
      <c r="B130" s="8" t="s">
        <v>183</v>
      </c>
      <c r="C130" s="9" t="s">
        <v>184</v>
      </c>
      <c r="D130" s="17"/>
    </row>
    <row r="131" spans="2:6" x14ac:dyDescent="0.25">
      <c r="B131" s="3" t="s">
        <v>161</v>
      </c>
      <c r="C131" s="4" t="s">
        <v>161</v>
      </c>
    </row>
    <row r="133" spans="2:6" x14ac:dyDescent="0.25">
      <c r="B133" s="8" t="s">
        <v>185</v>
      </c>
      <c r="C133" s="9" t="s">
        <v>184</v>
      </c>
    </row>
    <row r="134" spans="2:6" x14ac:dyDescent="0.25">
      <c r="B134" s="3" t="s">
        <v>161</v>
      </c>
      <c r="C134" s="4" t="s">
        <v>161</v>
      </c>
    </row>
    <row r="136" spans="2:6" x14ac:dyDescent="0.25">
      <c r="B136" s="8" t="s">
        <v>161</v>
      </c>
      <c r="C136" s="9" t="s">
        <v>161</v>
      </c>
    </row>
    <row r="137" spans="2:6" x14ac:dyDescent="0.25">
      <c r="B137" s="3" t="s">
        <v>161</v>
      </c>
      <c r="C137" s="4" t="s">
        <v>161</v>
      </c>
    </row>
    <row r="139" spans="2:6" x14ac:dyDescent="0.25">
      <c r="B139" s="27" t="s">
        <v>186</v>
      </c>
      <c r="C139" s="9" t="s">
        <v>187</v>
      </c>
    </row>
    <row r="140" spans="2:6" x14ac:dyDescent="0.25">
      <c r="B140" s="26" t="s">
        <v>161</v>
      </c>
      <c r="C140" s="4" t="s">
        <v>161</v>
      </c>
    </row>
    <row r="142" spans="2:6" x14ac:dyDescent="0.25">
      <c r="B142" s="8" t="s">
        <v>188</v>
      </c>
      <c r="C142" s="9" t="s">
        <v>161</v>
      </c>
    </row>
    <row r="144" spans="2:6" x14ac:dyDescent="0.25">
      <c r="B144" s="8" t="s">
        <v>189</v>
      </c>
      <c r="C144" s="33">
        <v>45473</v>
      </c>
      <c r="D144" s="3"/>
      <c r="E144" s="26"/>
      <c r="F144" s="32"/>
    </row>
    <row r="145" spans="2:7" x14ac:dyDescent="0.25">
      <c r="B145" s="8" t="s">
        <v>176</v>
      </c>
      <c r="C145" s="9" t="s">
        <v>177</v>
      </c>
      <c r="D145" s="8" t="s">
        <v>178</v>
      </c>
      <c r="E145" s="27" t="s">
        <v>179</v>
      </c>
      <c r="F145" s="24" t="s">
        <v>180</v>
      </c>
      <c r="G145" s="23"/>
    </row>
    <row r="146" spans="2:7" x14ac:dyDescent="0.25">
      <c r="B146" s="30" t="s">
        <v>161</v>
      </c>
      <c r="C146" s="31" t="s">
        <v>161</v>
      </c>
      <c r="D146" s="30" t="s">
        <v>161</v>
      </c>
      <c r="E146" s="29" t="s">
        <v>161</v>
      </c>
      <c r="F146" s="28" t="s">
        <v>161</v>
      </c>
    </row>
    <row r="147" spans="2:7" x14ac:dyDescent="0.25">
      <c r="B147" s="17" t="s">
        <v>181</v>
      </c>
    </row>
    <row r="148" spans="2:7" x14ac:dyDescent="0.25">
      <c r="B148" s="17"/>
    </row>
    <row r="149" spans="2:7" x14ac:dyDescent="0.25">
      <c r="B149" s="17" t="s">
        <v>182</v>
      </c>
    </row>
    <row r="150" spans="2:7" x14ac:dyDescent="0.25">
      <c r="B150" s="8" t="s">
        <v>183</v>
      </c>
      <c r="C150" s="9" t="s">
        <v>184</v>
      </c>
      <c r="D150" s="17"/>
    </row>
    <row r="151" spans="2:7" x14ac:dyDescent="0.25">
      <c r="B151" s="3" t="s">
        <v>161</v>
      </c>
      <c r="C151" s="4" t="s">
        <v>161</v>
      </c>
    </row>
    <row r="153" spans="2:7" x14ac:dyDescent="0.25">
      <c r="B153" s="8" t="s">
        <v>185</v>
      </c>
      <c r="C153" s="9" t="s">
        <v>184</v>
      </c>
    </row>
    <row r="154" spans="2:7" x14ac:dyDescent="0.25">
      <c r="B154" s="3" t="s">
        <v>161</v>
      </c>
      <c r="C154" s="4" t="s">
        <v>161</v>
      </c>
    </row>
    <row r="156" spans="2:7" x14ac:dyDescent="0.25">
      <c r="B156" s="8" t="s">
        <v>161</v>
      </c>
      <c r="C156" s="9" t="s">
        <v>161</v>
      </c>
    </row>
    <row r="157" spans="2:7" x14ac:dyDescent="0.25">
      <c r="B157" s="3" t="s">
        <v>161</v>
      </c>
      <c r="C157" s="4" t="s">
        <v>161</v>
      </c>
    </row>
    <row r="159" spans="2:7" x14ac:dyDescent="0.25">
      <c r="B159" s="27" t="s">
        <v>186</v>
      </c>
      <c r="C159" s="9" t="s">
        <v>187</v>
      </c>
    </row>
    <row r="160" spans="2:7" x14ac:dyDescent="0.25">
      <c r="B160" s="26" t="s">
        <v>161</v>
      </c>
      <c r="C160" s="4" t="s">
        <v>161</v>
      </c>
    </row>
    <row r="162" spans="2:80" x14ac:dyDescent="0.25">
      <c r="B162" s="8" t="s">
        <v>188</v>
      </c>
      <c r="C162" s="9" t="s">
        <v>161</v>
      </c>
    </row>
    <row r="165" spans="2:80" x14ac:dyDescent="0.25">
      <c r="B165" s="17" t="s">
        <v>190</v>
      </c>
    </row>
    <row r="167" spans="2:80" x14ac:dyDescent="0.25">
      <c r="B167" s="8" t="s">
        <v>176</v>
      </c>
      <c r="C167" s="9" t="s">
        <v>191</v>
      </c>
      <c r="D167" s="8" t="s">
        <v>192</v>
      </c>
      <c r="E167" s="8" t="s">
        <v>193</v>
      </c>
      <c r="F167" s="23"/>
    </row>
    <row r="168" spans="2:80" x14ac:dyDescent="0.25">
      <c r="B168" s="3" t="s">
        <v>161</v>
      </c>
      <c r="C168" s="4" t="s">
        <v>161</v>
      </c>
      <c r="D168" s="3" t="s">
        <v>161</v>
      </c>
      <c r="E168" s="3" t="s">
        <v>161</v>
      </c>
    </row>
    <row r="171" spans="2:80" x14ac:dyDescent="0.25">
      <c r="B171" s="17" t="s">
        <v>194</v>
      </c>
      <c r="C171" s="25" t="s">
        <v>161</v>
      </c>
      <c r="D171" s="17"/>
      <c r="E171" s="17"/>
      <c r="F171" s="23"/>
      <c r="G171" s="23"/>
      <c r="H171" s="23"/>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row>
    <row r="173" spans="2:80" x14ac:dyDescent="0.25">
      <c r="B173" s="17" t="s">
        <v>195</v>
      </c>
    </row>
    <row r="175" spans="2:80" x14ac:dyDescent="0.25">
      <c r="B175" s="8" t="s">
        <v>196</v>
      </c>
      <c r="C175" s="9" t="s">
        <v>184</v>
      </c>
      <c r="D175" s="17"/>
    </row>
    <row r="176" spans="2:80" x14ac:dyDescent="0.25">
      <c r="B176" s="3" t="s">
        <v>161</v>
      </c>
      <c r="C176" s="4" t="s">
        <v>161</v>
      </c>
    </row>
    <row r="179" spans="2:80" x14ac:dyDescent="0.25">
      <c r="B179" s="8" t="s">
        <v>197</v>
      </c>
      <c r="C179" s="9" t="s">
        <v>198</v>
      </c>
      <c r="D179" s="17"/>
    </row>
    <row r="180" spans="2:80" x14ac:dyDescent="0.25">
      <c r="B180" s="3" t="s">
        <v>161</v>
      </c>
      <c r="C180" s="4" t="s">
        <v>161</v>
      </c>
    </row>
    <row r="183" spans="2:80" x14ac:dyDescent="0.25">
      <c r="B183" s="17" t="s">
        <v>199</v>
      </c>
    </row>
    <row r="186" spans="2:80" x14ac:dyDescent="0.25">
      <c r="B186" s="17" t="s">
        <v>200</v>
      </c>
    </row>
    <row r="188" spans="2:80" x14ac:dyDescent="0.25">
      <c r="B188" s="8" t="s">
        <v>176</v>
      </c>
      <c r="C188" s="9" t="s">
        <v>201</v>
      </c>
      <c r="D188" s="8" t="s">
        <v>191</v>
      </c>
      <c r="E188" s="8" t="s">
        <v>192</v>
      </c>
      <c r="F188" s="24" t="s">
        <v>193</v>
      </c>
      <c r="G188" s="23"/>
    </row>
    <row r="189" spans="2:80" x14ac:dyDescent="0.25">
      <c r="B189" s="3" t="s">
        <v>161</v>
      </c>
      <c r="C189" s="4" t="s">
        <v>161</v>
      </c>
      <c r="D189" s="3" t="s">
        <v>161</v>
      </c>
      <c r="E189" s="3" t="s">
        <v>161</v>
      </c>
      <c r="F189" s="22" t="s">
        <v>161</v>
      </c>
    </row>
    <row r="192" spans="2:80" x14ac:dyDescent="0.25">
      <c r="B192" s="17" t="s">
        <v>194</v>
      </c>
      <c r="C192" s="25" t="s">
        <v>161</v>
      </c>
      <c r="D192" s="17"/>
      <c r="E192" s="17"/>
      <c r="F192" s="23"/>
      <c r="G192" s="23"/>
      <c r="H192" s="23"/>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row>
    <row r="194" spans="2:7" x14ac:dyDescent="0.25">
      <c r="B194" s="17" t="s">
        <v>195</v>
      </c>
    </row>
    <row r="196" spans="2:7" x14ac:dyDescent="0.25">
      <c r="B196" s="8" t="s">
        <v>196</v>
      </c>
      <c r="C196" s="9" t="s">
        <v>184</v>
      </c>
      <c r="D196" s="17"/>
    </row>
    <row r="197" spans="2:7" x14ac:dyDescent="0.25">
      <c r="B197" s="3" t="s">
        <v>161</v>
      </c>
      <c r="C197" s="4" t="s">
        <v>161</v>
      </c>
    </row>
    <row r="200" spans="2:7" x14ac:dyDescent="0.25">
      <c r="B200" s="8" t="s">
        <v>197</v>
      </c>
      <c r="C200" s="9" t="s">
        <v>198</v>
      </c>
      <c r="D200" s="17"/>
    </row>
    <row r="201" spans="2:7" x14ac:dyDescent="0.25">
      <c r="B201" s="3" t="s">
        <v>161</v>
      </c>
      <c r="C201" s="4" t="s">
        <v>161</v>
      </c>
    </row>
    <row r="204" spans="2:7" x14ac:dyDescent="0.25">
      <c r="B204" s="17" t="s">
        <v>199</v>
      </c>
    </row>
    <row r="207" spans="2:7" x14ac:dyDescent="0.25">
      <c r="B207" s="17" t="s">
        <v>202</v>
      </c>
    </row>
    <row r="208" spans="2:7" x14ac:dyDescent="0.25">
      <c r="B208" s="8" t="s">
        <v>176</v>
      </c>
      <c r="C208" s="9" t="s">
        <v>203</v>
      </c>
      <c r="D208" s="8" t="s">
        <v>204</v>
      </c>
      <c r="E208" s="8" t="s">
        <v>205</v>
      </c>
      <c r="F208" s="24" t="s">
        <v>206</v>
      </c>
      <c r="G208" s="23"/>
    </row>
    <row r="209" spans="2:6" x14ac:dyDescent="0.25">
      <c r="B209" s="3" t="s">
        <v>161</v>
      </c>
      <c r="C209" s="4" t="s">
        <v>161</v>
      </c>
      <c r="D209" s="3" t="s">
        <v>161</v>
      </c>
      <c r="E209" s="3" t="s">
        <v>161</v>
      </c>
      <c r="F209" s="22" t="s">
        <v>161</v>
      </c>
    </row>
    <row r="210" spans="2:6" x14ac:dyDescent="0.25">
      <c r="B210" s="11" t="s">
        <v>207</v>
      </c>
    </row>
  </sheetData>
  <mergeCells count="3">
    <mergeCell ref="B1:E1"/>
    <mergeCell ref="C3:C7"/>
    <mergeCell ref="D3:D7"/>
  </mergeCells>
  <hyperlinks>
    <hyperlink ref="A1" location="Index!A1" display="Index" xr:uid="{02D0856E-5350-4838-B731-1212E26F53C9}"/>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DC58-0D97-4DA9-A054-3D47B8B9DEE5}">
  <sheetPr codeName="Sheet22"/>
  <dimension ref="A1:CB175"/>
  <sheetViews>
    <sheetView workbookViewId="0">
      <selection sqref="A1:XFD1048576"/>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ustomWidth="1"/>
    <col min="9" max="16384" width="9.140625" style="11"/>
  </cols>
  <sheetData>
    <row r="1" spans="1:9" x14ac:dyDescent="0.25">
      <c r="A1" s="45" t="s">
        <v>0</v>
      </c>
      <c r="B1" s="197" t="s">
        <v>41</v>
      </c>
      <c r="C1" s="197"/>
      <c r="D1" s="197"/>
      <c r="E1" s="197"/>
    </row>
    <row r="3" spans="1:9" ht="15" customHeight="1" x14ac:dyDescent="0.25">
      <c r="B3" s="1" t="s">
        <v>125</v>
      </c>
      <c r="C3" s="198"/>
      <c r="D3" s="199"/>
    </row>
    <row r="4" spans="1:9" ht="15" customHeight="1" x14ac:dyDescent="0.25">
      <c r="B4" s="2" t="s">
        <v>126</v>
      </c>
      <c r="C4" s="198"/>
      <c r="D4" s="199"/>
    </row>
    <row r="5" spans="1:9" ht="15" customHeight="1" x14ac:dyDescent="0.25">
      <c r="B5" s="2" t="s">
        <v>127</v>
      </c>
      <c r="C5" s="198"/>
      <c r="D5" s="199"/>
    </row>
    <row r="6" spans="1:9" ht="15" customHeight="1" x14ac:dyDescent="0.25">
      <c r="B6" s="2" t="s">
        <v>128</v>
      </c>
      <c r="C6" s="198"/>
      <c r="D6" s="199"/>
    </row>
    <row r="7" spans="1:9" ht="22.5" customHeight="1" x14ac:dyDescent="0.25">
      <c r="B7" s="2" t="s">
        <v>129</v>
      </c>
      <c r="C7" s="198"/>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2648</v>
      </c>
      <c r="C15" s="21" t="s">
        <v>139</v>
      </c>
      <c r="D15" s="11" t="s">
        <v>140</v>
      </c>
      <c r="E15" s="11" t="s">
        <v>141</v>
      </c>
      <c r="F15" s="13">
        <v>13250598</v>
      </c>
      <c r="G15" s="13">
        <v>207603.74</v>
      </c>
      <c r="H15" s="13">
        <v>20.34</v>
      </c>
    </row>
    <row r="16" spans="1:9" x14ac:dyDescent="0.25">
      <c r="B16" s="11" t="s">
        <v>2146</v>
      </c>
      <c r="C16" s="21" t="s">
        <v>139</v>
      </c>
      <c r="D16" s="11" t="s">
        <v>140</v>
      </c>
      <c r="E16" s="11" t="s">
        <v>142</v>
      </c>
      <c r="F16" s="13">
        <v>3183873</v>
      </c>
      <c r="G16" s="13">
        <v>124303.18</v>
      </c>
      <c r="H16" s="13">
        <v>12.18</v>
      </c>
    </row>
    <row r="17" spans="2:8" x14ac:dyDescent="0.25">
      <c r="B17" s="11" t="s">
        <v>2736</v>
      </c>
      <c r="C17" s="21" t="s">
        <v>139</v>
      </c>
      <c r="D17" s="11" t="s">
        <v>140</v>
      </c>
      <c r="E17" s="11" t="s">
        <v>432</v>
      </c>
      <c r="F17" s="13">
        <v>7145933</v>
      </c>
      <c r="G17" s="13">
        <v>102211.85</v>
      </c>
      <c r="H17" s="13">
        <v>10.02</v>
      </c>
    </row>
    <row r="18" spans="2:8" x14ac:dyDescent="0.25">
      <c r="B18" s="11" t="s">
        <v>2731</v>
      </c>
      <c r="C18" s="21" t="s">
        <v>139</v>
      </c>
      <c r="D18" s="11" t="s">
        <v>140</v>
      </c>
      <c r="E18" s="11" t="s">
        <v>424</v>
      </c>
      <c r="F18" s="13">
        <v>4983886</v>
      </c>
      <c r="G18" s="13">
        <v>72744.800000000003</v>
      </c>
      <c r="H18" s="13">
        <v>7.13</v>
      </c>
    </row>
    <row r="19" spans="2:8" x14ac:dyDescent="0.25">
      <c r="B19" s="11" t="s">
        <v>2893</v>
      </c>
      <c r="C19" s="21" t="s">
        <v>139</v>
      </c>
      <c r="D19" s="11" t="s">
        <v>140</v>
      </c>
      <c r="E19" s="11" t="s">
        <v>143</v>
      </c>
      <c r="F19" s="13">
        <v>1188062</v>
      </c>
      <c r="G19" s="13">
        <v>63977.73</v>
      </c>
      <c r="H19" s="13">
        <v>6.27</v>
      </c>
    </row>
    <row r="20" spans="2:8" x14ac:dyDescent="0.25">
      <c r="B20" s="11" t="s">
        <v>2149</v>
      </c>
      <c r="C20" s="21" t="s">
        <v>139</v>
      </c>
      <c r="D20" s="11" t="s">
        <v>288</v>
      </c>
      <c r="E20" s="11" t="s">
        <v>324</v>
      </c>
      <c r="F20" s="13">
        <v>29067000</v>
      </c>
      <c r="G20" s="13">
        <v>58296.78</v>
      </c>
      <c r="H20" s="13">
        <v>5.71</v>
      </c>
    </row>
    <row r="21" spans="2:8" x14ac:dyDescent="0.25">
      <c r="B21" s="11" t="s">
        <v>2674</v>
      </c>
      <c r="C21" s="21" t="s">
        <v>139</v>
      </c>
      <c r="D21" s="11" t="s">
        <v>140</v>
      </c>
      <c r="E21" s="11" t="s">
        <v>307</v>
      </c>
      <c r="F21" s="13">
        <v>10071381</v>
      </c>
      <c r="G21" s="13">
        <v>51852.51</v>
      </c>
      <c r="H21" s="13">
        <v>5.08</v>
      </c>
    </row>
    <row r="22" spans="2:8" x14ac:dyDescent="0.25">
      <c r="B22" s="11" t="s">
        <v>2656</v>
      </c>
      <c r="C22" s="21" t="s">
        <v>139</v>
      </c>
      <c r="D22" s="11" t="s">
        <v>140</v>
      </c>
      <c r="E22" s="11" t="s">
        <v>264</v>
      </c>
      <c r="F22" s="13">
        <v>749192</v>
      </c>
      <c r="G22" s="13">
        <v>31776.6</v>
      </c>
      <c r="H22" s="13">
        <v>3.11</v>
      </c>
    </row>
    <row r="23" spans="2:8" x14ac:dyDescent="0.25">
      <c r="B23" s="11" t="s">
        <v>2123</v>
      </c>
      <c r="C23" s="21" t="s">
        <v>139</v>
      </c>
      <c r="D23" s="11" t="s">
        <v>474</v>
      </c>
      <c r="E23" s="11" t="s">
        <v>475</v>
      </c>
      <c r="F23" s="13">
        <v>1630043</v>
      </c>
      <c r="G23" s="13">
        <v>29943.89</v>
      </c>
      <c r="H23" s="13">
        <v>2.93</v>
      </c>
    </row>
    <row r="24" spans="2:8" x14ac:dyDescent="0.25">
      <c r="B24" s="11" t="s">
        <v>2742</v>
      </c>
      <c r="C24" s="21" t="s">
        <v>139</v>
      </c>
      <c r="D24" s="11" t="s">
        <v>140</v>
      </c>
      <c r="E24" s="11" t="s">
        <v>482</v>
      </c>
      <c r="F24" s="13">
        <v>3784992</v>
      </c>
      <c r="G24" s="13">
        <v>22424.19</v>
      </c>
      <c r="H24" s="13">
        <v>2.2000000000000002</v>
      </c>
    </row>
    <row r="25" spans="2:8" x14ac:dyDescent="0.25">
      <c r="B25" s="11" t="s">
        <v>3034</v>
      </c>
      <c r="C25" s="21" t="s">
        <v>139</v>
      </c>
      <c r="D25" s="11" t="s">
        <v>344</v>
      </c>
      <c r="E25" s="11" t="s">
        <v>1173</v>
      </c>
      <c r="F25" s="13">
        <v>10123112</v>
      </c>
      <c r="G25" s="13">
        <v>21254.49</v>
      </c>
      <c r="H25" s="13">
        <v>2.08</v>
      </c>
    </row>
    <row r="26" spans="2:8" x14ac:dyDescent="0.25">
      <c r="B26" s="11" t="s">
        <v>2725</v>
      </c>
      <c r="C26" s="21" t="s">
        <v>139</v>
      </c>
      <c r="D26" s="11" t="s">
        <v>312</v>
      </c>
      <c r="E26" s="11" t="s">
        <v>414</v>
      </c>
      <c r="F26" s="13">
        <v>1469200</v>
      </c>
      <c r="G26" s="13">
        <v>21215.98</v>
      </c>
      <c r="H26" s="13">
        <v>2.08</v>
      </c>
    </row>
    <row r="27" spans="2:8" x14ac:dyDescent="0.25">
      <c r="B27" s="11" t="s">
        <v>2898</v>
      </c>
      <c r="C27" s="21" t="s">
        <v>139</v>
      </c>
      <c r="D27" s="11" t="s">
        <v>140</v>
      </c>
      <c r="E27" s="11" t="s">
        <v>776</v>
      </c>
      <c r="F27" s="13">
        <v>779103</v>
      </c>
      <c r="G27" s="13">
        <v>19139.05</v>
      </c>
      <c r="H27" s="13">
        <v>1.88</v>
      </c>
    </row>
    <row r="28" spans="2:8" x14ac:dyDescent="0.25">
      <c r="B28" s="11" t="s">
        <v>2129</v>
      </c>
      <c r="C28" s="21" t="s">
        <v>139</v>
      </c>
      <c r="D28" s="11" t="s">
        <v>456</v>
      </c>
      <c r="E28" s="11" t="s">
        <v>457</v>
      </c>
      <c r="F28" s="13">
        <v>1349524</v>
      </c>
      <c r="G28" s="13">
        <v>18856.22</v>
      </c>
      <c r="H28" s="13">
        <v>1.85</v>
      </c>
    </row>
    <row r="29" spans="2:8" x14ac:dyDescent="0.25">
      <c r="B29" s="11" t="s">
        <v>3009</v>
      </c>
      <c r="C29" s="21" t="s">
        <v>139</v>
      </c>
      <c r="D29" s="11" t="s">
        <v>308</v>
      </c>
      <c r="E29" s="11" t="s">
        <v>1019</v>
      </c>
      <c r="F29" s="13">
        <v>205572</v>
      </c>
      <c r="G29" s="13">
        <v>17454.91</v>
      </c>
      <c r="H29" s="13">
        <v>1.71</v>
      </c>
    </row>
    <row r="30" spans="2:8" x14ac:dyDescent="0.25">
      <c r="B30" s="11" t="s">
        <v>2997</v>
      </c>
      <c r="C30" s="21" t="s">
        <v>139</v>
      </c>
      <c r="D30" s="11" t="s">
        <v>308</v>
      </c>
      <c r="E30" s="11" t="s">
        <v>983</v>
      </c>
      <c r="F30" s="13">
        <v>205694</v>
      </c>
      <c r="G30" s="13">
        <v>15847.69</v>
      </c>
      <c r="H30" s="13">
        <v>1.55</v>
      </c>
    </row>
    <row r="31" spans="2:8" x14ac:dyDescent="0.25">
      <c r="B31" s="11" t="s">
        <v>2739</v>
      </c>
      <c r="C31" s="21" t="s">
        <v>139</v>
      </c>
      <c r="D31" s="11" t="s">
        <v>140</v>
      </c>
      <c r="E31" s="11" t="s">
        <v>455</v>
      </c>
      <c r="F31" s="13">
        <v>1541202</v>
      </c>
      <c r="G31" s="13">
        <v>14976.63</v>
      </c>
      <c r="H31" s="13">
        <v>1.47</v>
      </c>
    </row>
    <row r="32" spans="2:8" x14ac:dyDescent="0.25">
      <c r="B32" s="11" t="s">
        <v>3042</v>
      </c>
      <c r="C32" s="21" t="s">
        <v>139</v>
      </c>
      <c r="D32" s="11" t="s">
        <v>140</v>
      </c>
      <c r="E32" s="11" t="s">
        <v>1209</v>
      </c>
      <c r="F32" s="13">
        <v>1965123</v>
      </c>
      <c r="G32" s="13">
        <v>14686.35</v>
      </c>
      <c r="H32" s="13">
        <v>1.44</v>
      </c>
    </row>
    <row r="33" spans="2:8" x14ac:dyDescent="0.25">
      <c r="B33" s="11" t="s">
        <v>2137</v>
      </c>
      <c r="C33" s="21" t="s">
        <v>139</v>
      </c>
      <c r="D33" s="11" t="s">
        <v>280</v>
      </c>
      <c r="E33" s="11" t="s">
        <v>448</v>
      </c>
      <c r="F33" s="13">
        <v>515389</v>
      </c>
      <c r="G33" s="13">
        <v>13310.18</v>
      </c>
      <c r="H33" s="13">
        <v>1.3</v>
      </c>
    </row>
    <row r="34" spans="2:8" x14ac:dyDescent="0.25">
      <c r="B34" s="11" t="s">
        <v>2891</v>
      </c>
      <c r="C34" s="21" t="s">
        <v>139</v>
      </c>
      <c r="D34" s="11" t="s">
        <v>288</v>
      </c>
      <c r="E34" s="11" t="s">
        <v>770</v>
      </c>
      <c r="F34" s="13">
        <v>169830</v>
      </c>
      <c r="G34" s="13">
        <v>11524.41</v>
      </c>
      <c r="H34" s="13">
        <v>1.1299999999999999</v>
      </c>
    </row>
    <row r="35" spans="2:8" x14ac:dyDescent="0.25">
      <c r="B35" s="11" t="s">
        <v>2802</v>
      </c>
      <c r="C35" s="21" t="s">
        <v>139</v>
      </c>
      <c r="D35" s="11" t="s">
        <v>312</v>
      </c>
      <c r="E35" s="11" t="s">
        <v>620</v>
      </c>
      <c r="F35" s="13">
        <v>561700</v>
      </c>
      <c r="G35" s="13">
        <v>10416.450000000001</v>
      </c>
      <c r="H35" s="13">
        <v>1.02</v>
      </c>
    </row>
    <row r="36" spans="2:8" x14ac:dyDescent="0.25">
      <c r="B36" s="11" t="s">
        <v>3075</v>
      </c>
      <c r="C36" s="21" t="s">
        <v>139</v>
      </c>
      <c r="D36" s="11" t="s">
        <v>140</v>
      </c>
      <c r="E36" s="11" t="s">
        <v>1284</v>
      </c>
      <c r="F36" s="13">
        <v>359553</v>
      </c>
      <c r="G36" s="13">
        <v>9801.77</v>
      </c>
      <c r="H36" s="13">
        <v>0.96</v>
      </c>
    </row>
    <row r="37" spans="2:8" x14ac:dyDescent="0.25">
      <c r="B37" s="11" t="s">
        <v>2900</v>
      </c>
      <c r="C37" s="21" t="s">
        <v>139</v>
      </c>
      <c r="D37" s="11" t="s">
        <v>140</v>
      </c>
      <c r="E37" s="11" t="s">
        <v>778</v>
      </c>
      <c r="F37" s="13">
        <v>1137460</v>
      </c>
      <c r="G37" s="13">
        <v>7851.89</v>
      </c>
      <c r="H37" s="13">
        <v>0.77</v>
      </c>
    </row>
    <row r="38" spans="2:8" x14ac:dyDescent="0.25">
      <c r="B38" s="11" t="s">
        <v>2695</v>
      </c>
      <c r="C38" s="21" t="s">
        <v>139</v>
      </c>
      <c r="D38" s="11" t="s">
        <v>344</v>
      </c>
      <c r="E38" s="11" t="s">
        <v>354</v>
      </c>
      <c r="F38" s="13">
        <v>3263343</v>
      </c>
      <c r="G38" s="13">
        <v>6990.73</v>
      </c>
      <c r="H38" s="13">
        <v>0.69</v>
      </c>
    </row>
    <row r="39" spans="2:8" x14ac:dyDescent="0.25">
      <c r="B39" s="11" t="s">
        <v>357</v>
      </c>
      <c r="C39" s="21" t="s">
        <v>139</v>
      </c>
      <c r="D39" s="11" t="s">
        <v>358</v>
      </c>
      <c r="E39" s="11" t="s">
        <v>359</v>
      </c>
      <c r="F39" s="13">
        <v>268803</v>
      </c>
      <c r="G39" s="13">
        <v>6973.96</v>
      </c>
      <c r="H39" s="13">
        <v>0.68</v>
      </c>
    </row>
    <row r="40" spans="2:8" x14ac:dyDescent="0.25">
      <c r="B40" s="11" t="s">
        <v>2999</v>
      </c>
      <c r="C40" s="21" t="s">
        <v>139</v>
      </c>
      <c r="D40" s="11" t="s">
        <v>355</v>
      </c>
      <c r="E40" s="11" t="s">
        <v>985</v>
      </c>
      <c r="F40" s="13">
        <v>10490</v>
      </c>
      <c r="G40" s="13">
        <v>5949</v>
      </c>
      <c r="H40" s="13">
        <v>0.57999999999999996</v>
      </c>
    </row>
    <row r="41" spans="2:8" x14ac:dyDescent="0.25">
      <c r="B41" s="11" t="s">
        <v>2896</v>
      </c>
      <c r="C41" s="21" t="s">
        <v>139</v>
      </c>
      <c r="D41" s="11" t="s">
        <v>140</v>
      </c>
      <c r="E41" s="11" t="s">
        <v>774</v>
      </c>
      <c r="F41" s="13">
        <v>349400</v>
      </c>
      <c r="G41" s="13">
        <v>5711.82</v>
      </c>
      <c r="H41" s="13">
        <v>0.56000000000000005</v>
      </c>
    </row>
    <row r="42" spans="2:8" x14ac:dyDescent="0.25">
      <c r="B42" s="11" t="s">
        <v>2899</v>
      </c>
      <c r="C42" s="21" t="s">
        <v>139</v>
      </c>
      <c r="D42" s="11" t="s">
        <v>474</v>
      </c>
      <c r="E42" s="11" t="s">
        <v>777</v>
      </c>
      <c r="F42" s="13">
        <v>105154</v>
      </c>
      <c r="G42" s="13">
        <v>5162.0600000000004</v>
      </c>
      <c r="H42" s="13">
        <v>0.51</v>
      </c>
    </row>
    <row r="43" spans="2:8" x14ac:dyDescent="0.25">
      <c r="B43" s="11" t="s">
        <v>884</v>
      </c>
      <c r="C43" s="21" t="s">
        <v>139</v>
      </c>
      <c r="D43" s="11" t="s">
        <v>320</v>
      </c>
      <c r="E43" s="11" t="s">
        <v>885</v>
      </c>
      <c r="F43" s="13">
        <v>2688172</v>
      </c>
      <c r="G43" s="13">
        <v>4219.09</v>
      </c>
      <c r="H43" s="13">
        <v>0.41</v>
      </c>
    </row>
    <row r="44" spans="2:8" x14ac:dyDescent="0.25">
      <c r="B44" s="11" t="s">
        <v>3076</v>
      </c>
      <c r="C44" s="21" t="s">
        <v>139</v>
      </c>
      <c r="D44" s="11" t="s">
        <v>320</v>
      </c>
      <c r="E44" s="11" t="s">
        <v>1285</v>
      </c>
      <c r="F44" s="13">
        <v>217392</v>
      </c>
      <c r="G44" s="13">
        <v>4136.75</v>
      </c>
      <c r="H44" s="13">
        <v>0.41</v>
      </c>
    </row>
    <row r="45" spans="2:8" x14ac:dyDescent="0.25">
      <c r="B45" s="11" t="s">
        <v>3077</v>
      </c>
      <c r="C45" s="21" t="s">
        <v>139</v>
      </c>
      <c r="D45" s="11" t="s">
        <v>140</v>
      </c>
      <c r="E45" s="11" t="s">
        <v>1286</v>
      </c>
      <c r="F45" s="13">
        <v>381396</v>
      </c>
      <c r="G45" s="13">
        <v>2846.17</v>
      </c>
      <c r="H45" s="13">
        <v>0.28000000000000003</v>
      </c>
    </row>
    <row r="46" spans="2:8" x14ac:dyDescent="0.25">
      <c r="B46" s="11" t="s">
        <v>843</v>
      </c>
      <c r="C46" s="21" t="s">
        <v>139</v>
      </c>
      <c r="D46" s="11" t="s">
        <v>320</v>
      </c>
      <c r="E46" s="11" t="s">
        <v>844</v>
      </c>
      <c r="F46" s="13">
        <v>2000000</v>
      </c>
      <c r="G46" s="13">
        <v>2524.1999999999998</v>
      </c>
      <c r="H46" s="13">
        <v>0.25</v>
      </c>
    </row>
    <row r="47" spans="2:8" x14ac:dyDescent="0.25">
      <c r="B47" s="11" t="s">
        <v>3078</v>
      </c>
      <c r="C47" s="21" t="s">
        <v>139</v>
      </c>
      <c r="D47" s="11" t="s">
        <v>140</v>
      </c>
      <c r="E47" s="11" t="s">
        <v>1287</v>
      </c>
      <c r="F47" s="13">
        <v>438435</v>
      </c>
      <c r="G47" s="13">
        <v>2197.87</v>
      </c>
      <c r="H47" s="13">
        <v>0.22</v>
      </c>
    </row>
    <row r="48" spans="2:8" x14ac:dyDescent="0.25">
      <c r="B48" s="11" t="s">
        <v>2895</v>
      </c>
      <c r="C48" s="21" t="s">
        <v>139</v>
      </c>
      <c r="D48" s="11" t="s">
        <v>140</v>
      </c>
      <c r="E48" s="11" t="s">
        <v>773</v>
      </c>
      <c r="F48" s="13">
        <v>3546</v>
      </c>
      <c r="G48" s="13">
        <v>193.57</v>
      </c>
      <c r="H48" s="13">
        <v>0.02</v>
      </c>
    </row>
    <row r="49" spans="2:8" x14ac:dyDescent="0.25">
      <c r="B49" s="17" t="s">
        <v>151</v>
      </c>
      <c r="C49" s="25"/>
      <c r="D49" s="17"/>
      <c r="E49" s="17"/>
      <c r="F49" s="23"/>
      <c r="G49" s="23">
        <f>SUM(G12:G48)</f>
        <v>1008376.5099999999</v>
      </c>
      <c r="H49" s="23">
        <f>SUM(H12:H48)</f>
        <v>98.819999999999965</v>
      </c>
    </row>
    <row r="50" spans="2:8" x14ac:dyDescent="0.25">
      <c r="B50" s="17" t="s">
        <v>152</v>
      </c>
      <c r="C50" s="25"/>
      <c r="D50" s="17"/>
      <c r="E50" s="17"/>
      <c r="F50" s="23"/>
      <c r="G50" s="23">
        <v>1219.78</v>
      </c>
      <c r="H50" s="23">
        <v>0.12</v>
      </c>
    </row>
    <row r="51" spans="2:8" x14ac:dyDescent="0.25">
      <c r="B51" s="17" t="s">
        <v>153</v>
      </c>
      <c r="C51" s="25"/>
      <c r="D51" s="17"/>
      <c r="E51" s="17"/>
      <c r="F51" s="23"/>
      <c r="G51" s="23">
        <v>1009596.29</v>
      </c>
      <c r="H51" s="23">
        <v>98.94</v>
      </c>
    </row>
    <row r="52" spans="2:8" x14ac:dyDescent="0.25">
      <c r="B52" s="17" t="s">
        <v>226</v>
      </c>
      <c r="C52" s="25"/>
      <c r="D52" s="17"/>
      <c r="E52" s="17"/>
      <c r="F52" s="23"/>
      <c r="G52" s="23">
        <v>10838.798690599999</v>
      </c>
      <c r="H52" s="23">
        <v>1.0600000000000023</v>
      </c>
    </row>
    <row r="53" spans="2:8" x14ac:dyDescent="0.25">
      <c r="B53" s="17" t="s">
        <v>155</v>
      </c>
      <c r="C53" s="25"/>
      <c r="D53" s="17"/>
      <c r="E53" s="17"/>
      <c r="F53" s="23"/>
      <c r="G53" s="23">
        <v>1020435.0886906</v>
      </c>
      <c r="H53" s="23">
        <v>100</v>
      </c>
    </row>
    <row r="54" spans="2:8" x14ac:dyDescent="0.25">
      <c r="B54" s="11" t="s">
        <v>156</v>
      </c>
    </row>
    <row r="55" spans="2:8" x14ac:dyDescent="0.25">
      <c r="B55" s="17" t="s">
        <v>157</v>
      </c>
    </row>
    <row r="56" spans="2:8" x14ac:dyDescent="0.25">
      <c r="B56" s="17" t="s">
        <v>158</v>
      </c>
      <c r="C56" s="21" t="s">
        <v>159</v>
      </c>
    </row>
    <row r="57" spans="2:8" x14ac:dyDescent="0.25">
      <c r="B57" s="17" t="s">
        <v>162</v>
      </c>
      <c r="C57" s="21" t="s">
        <v>161</v>
      </c>
    </row>
    <row r="58" spans="2:8" x14ac:dyDescent="0.25">
      <c r="B58" s="17" t="s">
        <v>163</v>
      </c>
      <c r="C58" s="21" t="s">
        <v>161</v>
      </c>
    </row>
    <row r="59" spans="2:8" x14ac:dyDescent="0.25">
      <c r="B59" s="17" t="s">
        <v>164</v>
      </c>
      <c r="C59" s="21" t="s">
        <v>165</v>
      </c>
    </row>
    <row r="60" spans="2:8" x14ac:dyDescent="0.25">
      <c r="B60" s="17" t="s">
        <v>1288</v>
      </c>
      <c r="C60" s="25"/>
    </row>
    <row r="61" spans="2:8" x14ac:dyDescent="0.25">
      <c r="B61" s="17" t="s">
        <v>1289</v>
      </c>
      <c r="C61" s="25"/>
    </row>
    <row r="62" spans="2:8" x14ac:dyDescent="0.25">
      <c r="B62" s="17" t="s">
        <v>1290</v>
      </c>
      <c r="C62" s="25"/>
    </row>
    <row r="63" spans="2:8" x14ac:dyDescent="0.25">
      <c r="B63" s="17" t="s">
        <v>1291</v>
      </c>
      <c r="C63" s="25"/>
    </row>
    <row r="64" spans="2:8" x14ac:dyDescent="0.25">
      <c r="B64" s="17" t="s">
        <v>1292</v>
      </c>
      <c r="C64" s="25"/>
    </row>
    <row r="65" spans="2:3" x14ac:dyDescent="0.25">
      <c r="B65" s="17" t="s">
        <v>1293</v>
      </c>
      <c r="C65" s="25"/>
    </row>
    <row r="66" spans="2:3" x14ac:dyDescent="0.25">
      <c r="B66" s="17" t="s">
        <v>1294</v>
      </c>
      <c r="C66" s="25"/>
    </row>
    <row r="67" spans="2:3" x14ac:dyDescent="0.25">
      <c r="B67" s="17" t="s">
        <v>1295</v>
      </c>
      <c r="C67" s="25"/>
    </row>
    <row r="68" spans="2:3" x14ac:dyDescent="0.25">
      <c r="B68" s="17" t="s">
        <v>1562</v>
      </c>
      <c r="C68" s="25"/>
    </row>
    <row r="69" spans="2:3" x14ac:dyDescent="0.25">
      <c r="B69" s="11" t="s">
        <v>170</v>
      </c>
    </row>
    <row r="70" spans="2:3" x14ac:dyDescent="0.25">
      <c r="B70" s="11" t="s">
        <v>228</v>
      </c>
    </row>
    <row r="73" spans="2:3" x14ac:dyDescent="0.25">
      <c r="B73" s="8" t="s">
        <v>229</v>
      </c>
      <c r="C73" s="9"/>
    </row>
    <row r="74" spans="2:3" ht="30" x14ac:dyDescent="0.25">
      <c r="B74" s="8" t="s">
        <v>230</v>
      </c>
      <c r="C74" s="10" t="s">
        <v>231</v>
      </c>
    </row>
    <row r="75" spans="2:3" x14ac:dyDescent="0.25">
      <c r="B75" s="3" t="s">
        <v>232</v>
      </c>
      <c r="C75" s="4"/>
    </row>
    <row r="76" spans="2:3" x14ac:dyDescent="0.25">
      <c r="B76" s="3" t="s">
        <v>233</v>
      </c>
      <c r="C76" s="4"/>
    </row>
    <row r="77" spans="2:3" x14ac:dyDescent="0.25">
      <c r="B77" s="3" t="s">
        <v>234</v>
      </c>
      <c r="C77" s="4"/>
    </row>
    <row r="78" spans="2:3" x14ac:dyDescent="0.25">
      <c r="B78" s="3" t="s">
        <v>235</v>
      </c>
      <c r="C78" s="4"/>
    </row>
    <row r="79" spans="2:3" x14ac:dyDescent="0.25">
      <c r="B79" s="3" t="s">
        <v>236</v>
      </c>
      <c r="C79" s="4"/>
    </row>
    <row r="80" spans="2:3" x14ac:dyDescent="0.25">
      <c r="B80" s="3" t="s">
        <v>237</v>
      </c>
      <c r="C80" s="4"/>
    </row>
    <row r="81" spans="2:7" x14ac:dyDescent="0.25">
      <c r="B81" s="8" t="s">
        <v>238</v>
      </c>
      <c r="C81" s="9"/>
    </row>
    <row r="83" spans="2:7" x14ac:dyDescent="0.25">
      <c r="B83" s="3" t="s">
        <v>171</v>
      </c>
      <c r="C83" s="4"/>
      <c r="D83" s="3"/>
    </row>
    <row r="84" spans="2:7" ht="30" x14ac:dyDescent="0.25">
      <c r="B84" s="6" t="s">
        <v>172</v>
      </c>
      <c r="C84" s="5" t="s">
        <v>173</v>
      </c>
      <c r="D84" s="6" t="s">
        <v>174</v>
      </c>
    </row>
    <row r="85" spans="2:7" x14ac:dyDescent="0.25">
      <c r="B85" s="3" t="s">
        <v>161</v>
      </c>
      <c r="C85" s="4" t="s">
        <v>161</v>
      </c>
      <c r="D85" s="3" t="s">
        <v>161</v>
      </c>
    </row>
    <row r="87" spans="2:7" x14ac:dyDescent="0.25">
      <c r="B87" s="8" t="s">
        <v>175</v>
      </c>
      <c r="C87" s="33">
        <v>45473</v>
      </c>
      <c r="D87" s="3"/>
      <c r="E87" s="26"/>
      <c r="F87" s="32"/>
    </row>
    <row r="88" spans="2:7" x14ac:dyDescent="0.25">
      <c r="B88" s="8" t="s">
        <v>176</v>
      </c>
      <c r="C88" s="9" t="s">
        <v>177</v>
      </c>
      <c r="D88" s="8" t="s">
        <v>178</v>
      </c>
      <c r="E88" s="27" t="s">
        <v>179</v>
      </c>
      <c r="F88" s="24" t="s">
        <v>180</v>
      </c>
      <c r="G88" s="23"/>
    </row>
    <row r="89" spans="2:7" x14ac:dyDescent="0.25">
      <c r="B89" s="30" t="s">
        <v>161</v>
      </c>
      <c r="C89" s="31" t="s">
        <v>161</v>
      </c>
      <c r="D89" s="30" t="s">
        <v>161</v>
      </c>
      <c r="E89" s="29" t="s">
        <v>161</v>
      </c>
      <c r="F89" s="28" t="s">
        <v>161</v>
      </c>
    </row>
    <row r="92" spans="2:7" x14ac:dyDescent="0.25">
      <c r="B92" s="17" t="s">
        <v>181</v>
      </c>
    </row>
    <row r="93" spans="2:7" x14ac:dyDescent="0.25">
      <c r="B93" s="17"/>
    </row>
    <row r="94" spans="2:7" x14ac:dyDescent="0.25">
      <c r="B94" s="17" t="s">
        <v>182</v>
      </c>
    </row>
    <row r="95" spans="2:7" x14ac:dyDescent="0.25">
      <c r="B95" s="8" t="s">
        <v>183</v>
      </c>
      <c r="C95" s="9" t="s">
        <v>184</v>
      </c>
      <c r="D95" s="17"/>
    </row>
    <row r="96" spans="2:7" x14ac:dyDescent="0.25">
      <c r="B96" s="3" t="s">
        <v>161</v>
      </c>
      <c r="C96" s="4" t="s">
        <v>161</v>
      </c>
    </row>
    <row r="98" spans="2:7" x14ac:dyDescent="0.25">
      <c r="B98" s="8" t="s">
        <v>185</v>
      </c>
      <c r="C98" s="9" t="s">
        <v>184</v>
      </c>
    </row>
    <row r="99" spans="2:7" x14ac:dyDescent="0.25">
      <c r="B99" s="3" t="s">
        <v>161</v>
      </c>
      <c r="C99" s="4" t="s">
        <v>161</v>
      </c>
    </row>
    <row r="101" spans="2:7" x14ac:dyDescent="0.25">
      <c r="B101" s="8" t="s">
        <v>161</v>
      </c>
      <c r="C101" s="9" t="s">
        <v>161</v>
      </c>
    </row>
    <row r="102" spans="2:7" x14ac:dyDescent="0.25">
      <c r="B102" s="3" t="s">
        <v>161</v>
      </c>
      <c r="C102" s="4" t="s">
        <v>161</v>
      </c>
    </row>
    <row r="104" spans="2:7" x14ac:dyDescent="0.25">
      <c r="B104" s="27" t="s">
        <v>186</v>
      </c>
      <c r="C104" s="9" t="s">
        <v>187</v>
      </c>
    </row>
    <row r="105" spans="2:7" x14ac:dyDescent="0.25">
      <c r="B105" s="26" t="s">
        <v>161</v>
      </c>
      <c r="C105" s="4" t="s">
        <v>161</v>
      </c>
    </row>
    <row r="107" spans="2:7" x14ac:dyDescent="0.25">
      <c r="B107" s="8" t="s">
        <v>188</v>
      </c>
      <c r="C107" s="9" t="s">
        <v>161</v>
      </c>
    </row>
    <row r="109" spans="2:7" x14ac:dyDescent="0.25">
      <c r="B109" s="8" t="s">
        <v>189</v>
      </c>
      <c r="C109" s="33">
        <v>45473</v>
      </c>
      <c r="D109" s="3"/>
      <c r="E109" s="26"/>
      <c r="F109" s="32"/>
    </row>
    <row r="110" spans="2:7" x14ac:dyDescent="0.25">
      <c r="B110" s="8" t="s">
        <v>176</v>
      </c>
      <c r="C110" s="9" t="s">
        <v>177</v>
      </c>
      <c r="D110" s="8" t="s">
        <v>178</v>
      </c>
      <c r="E110" s="27" t="s">
        <v>179</v>
      </c>
      <c r="F110" s="24" t="s">
        <v>180</v>
      </c>
      <c r="G110" s="23"/>
    </row>
    <row r="111" spans="2:7" x14ac:dyDescent="0.25">
      <c r="B111" s="30" t="s">
        <v>161</v>
      </c>
      <c r="C111" s="31" t="s">
        <v>161</v>
      </c>
      <c r="D111" s="30" t="s">
        <v>161</v>
      </c>
      <c r="E111" s="29" t="s">
        <v>161</v>
      </c>
      <c r="F111" s="28" t="s">
        <v>161</v>
      </c>
    </row>
    <row r="112" spans="2:7" x14ac:dyDescent="0.25">
      <c r="B112" s="17" t="s">
        <v>181</v>
      </c>
    </row>
    <row r="113" spans="2:4" x14ac:dyDescent="0.25">
      <c r="B113" s="17"/>
    </row>
    <row r="114" spans="2:4" x14ac:dyDescent="0.25">
      <c r="B114" s="17" t="s">
        <v>182</v>
      </c>
    </row>
    <row r="115" spans="2:4" x14ac:dyDescent="0.25">
      <c r="B115" s="8" t="s">
        <v>183</v>
      </c>
      <c r="C115" s="9" t="s">
        <v>184</v>
      </c>
      <c r="D115" s="17"/>
    </row>
    <row r="116" spans="2:4" x14ac:dyDescent="0.25">
      <c r="B116" s="3" t="s">
        <v>161</v>
      </c>
      <c r="C116" s="4" t="s">
        <v>161</v>
      </c>
    </row>
    <row r="118" spans="2:4" x14ac:dyDescent="0.25">
      <c r="B118" s="8" t="s">
        <v>185</v>
      </c>
      <c r="C118" s="9" t="s">
        <v>184</v>
      </c>
    </row>
    <row r="119" spans="2:4" x14ac:dyDescent="0.25">
      <c r="B119" s="3" t="s">
        <v>161</v>
      </c>
      <c r="C119" s="4" t="s">
        <v>161</v>
      </c>
    </row>
    <row r="121" spans="2:4" x14ac:dyDescent="0.25">
      <c r="B121" s="8" t="s">
        <v>161</v>
      </c>
      <c r="C121" s="9" t="s">
        <v>161</v>
      </c>
    </row>
    <row r="122" spans="2:4" x14ac:dyDescent="0.25">
      <c r="B122" s="3" t="s">
        <v>161</v>
      </c>
      <c r="C122" s="4" t="s">
        <v>161</v>
      </c>
    </row>
    <row r="124" spans="2:4" x14ac:dyDescent="0.25">
      <c r="B124" s="27" t="s">
        <v>186</v>
      </c>
      <c r="C124" s="9" t="s">
        <v>187</v>
      </c>
    </row>
    <row r="125" spans="2:4" x14ac:dyDescent="0.25">
      <c r="B125" s="26" t="s">
        <v>161</v>
      </c>
      <c r="C125" s="4" t="s">
        <v>161</v>
      </c>
    </row>
    <row r="127" spans="2:4" x14ac:dyDescent="0.25">
      <c r="B127" s="8" t="s">
        <v>188</v>
      </c>
      <c r="C127" s="9" t="s">
        <v>161</v>
      </c>
    </row>
    <row r="130" spans="2:80" x14ac:dyDescent="0.25">
      <c r="B130" s="17" t="s">
        <v>190</v>
      </c>
    </row>
    <row r="132" spans="2:80" x14ac:dyDescent="0.25">
      <c r="B132" s="8" t="s">
        <v>176</v>
      </c>
      <c r="C132" s="9" t="s">
        <v>191</v>
      </c>
      <c r="D132" s="8" t="s">
        <v>192</v>
      </c>
      <c r="E132" s="8" t="s">
        <v>193</v>
      </c>
      <c r="F132" s="23"/>
    </row>
    <row r="133" spans="2:80" x14ac:dyDescent="0.25">
      <c r="B133" s="3" t="s">
        <v>161</v>
      </c>
      <c r="C133" s="4" t="s">
        <v>161</v>
      </c>
      <c r="D133" s="3" t="s">
        <v>161</v>
      </c>
      <c r="E133" s="3" t="s">
        <v>161</v>
      </c>
    </row>
    <row r="136" spans="2:80" x14ac:dyDescent="0.25">
      <c r="B136" s="17" t="s">
        <v>194</v>
      </c>
      <c r="C136" s="25" t="s">
        <v>161</v>
      </c>
      <c r="D136" s="17"/>
      <c r="E136" s="17"/>
      <c r="F136" s="23"/>
      <c r="G136" s="23"/>
      <c r="H136" s="23"/>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c r="BT136" s="17"/>
      <c r="BU136" s="17"/>
      <c r="BV136" s="17"/>
      <c r="BW136" s="17"/>
      <c r="BX136" s="17"/>
      <c r="BY136" s="17"/>
      <c r="BZ136" s="17"/>
      <c r="CA136" s="17"/>
      <c r="CB136" s="17"/>
    </row>
    <row r="138" spans="2:80" x14ac:dyDescent="0.25">
      <c r="B138" s="17" t="s">
        <v>195</v>
      </c>
    </row>
    <row r="140" spans="2:80" x14ac:dyDescent="0.25">
      <c r="B140" s="8" t="s">
        <v>196</v>
      </c>
      <c r="C140" s="9" t="s">
        <v>184</v>
      </c>
      <c r="D140" s="17"/>
    </row>
    <row r="141" spans="2:80" x14ac:dyDescent="0.25">
      <c r="B141" s="3" t="s">
        <v>161</v>
      </c>
      <c r="C141" s="4" t="s">
        <v>161</v>
      </c>
    </row>
    <row r="144" spans="2:80" x14ac:dyDescent="0.25">
      <c r="B144" s="8" t="s">
        <v>197</v>
      </c>
      <c r="C144" s="9" t="s">
        <v>198</v>
      </c>
      <c r="D144" s="17"/>
    </row>
    <row r="145" spans="2:80" x14ac:dyDescent="0.25">
      <c r="B145" s="3" t="s">
        <v>161</v>
      </c>
      <c r="C145" s="4" t="s">
        <v>161</v>
      </c>
    </row>
    <row r="148" spans="2:80" x14ac:dyDescent="0.25">
      <c r="B148" s="17" t="s">
        <v>199</v>
      </c>
    </row>
    <row r="151" spans="2:80" x14ac:dyDescent="0.25">
      <c r="B151" s="17" t="s">
        <v>200</v>
      </c>
    </row>
    <row r="153" spans="2:80" x14ac:dyDescent="0.25">
      <c r="B153" s="8" t="s">
        <v>176</v>
      </c>
      <c r="C153" s="9" t="s">
        <v>201</v>
      </c>
      <c r="D153" s="8" t="s">
        <v>191</v>
      </c>
      <c r="E153" s="8" t="s">
        <v>192</v>
      </c>
      <c r="F153" s="24" t="s">
        <v>193</v>
      </c>
      <c r="G153" s="23"/>
    </row>
    <row r="154" spans="2:80" x14ac:dyDescent="0.25">
      <c r="B154" s="3" t="s">
        <v>161</v>
      </c>
      <c r="C154" s="4" t="s">
        <v>161</v>
      </c>
      <c r="D154" s="3" t="s">
        <v>161</v>
      </c>
      <c r="E154" s="3" t="s">
        <v>161</v>
      </c>
      <c r="F154" s="22" t="s">
        <v>161</v>
      </c>
    </row>
    <row r="157" spans="2:80" x14ac:dyDescent="0.25">
      <c r="B157" s="17" t="s">
        <v>194</v>
      </c>
      <c r="C157" s="25" t="s">
        <v>161</v>
      </c>
      <c r="D157" s="17"/>
      <c r="E157" s="17"/>
      <c r="F157" s="23"/>
      <c r="G157" s="23"/>
      <c r="H157" s="23"/>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c r="BT157" s="17"/>
      <c r="BU157" s="17"/>
      <c r="BV157" s="17"/>
      <c r="BW157" s="17"/>
      <c r="BX157" s="17"/>
      <c r="BY157" s="17"/>
      <c r="BZ157" s="17"/>
      <c r="CA157" s="17"/>
      <c r="CB157" s="17"/>
    </row>
    <row r="159" spans="2:80" x14ac:dyDescent="0.25">
      <c r="B159" s="17" t="s">
        <v>195</v>
      </c>
    </row>
    <row r="161" spans="2:7" x14ac:dyDescent="0.25">
      <c r="B161" s="8" t="s">
        <v>196</v>
      </c>
      <c r="C161" s="9" t="s">
        <v>184</v>
      </c>
      <c r="D161" s="17"/>
    </row>
    <row r="162" spans="2:7" x14ac:dyDescent="0.25">
      <c r="B162" s="3" t="s">
        <v>161</v>
      </c>
      <c r="C162" s="4" t="s">
        <v>161</v>
      </c>
    </row>
    <row r="165" spans="2:7" x14ac:dyDescent="0.25">
      <c r="B165" s="8" t="s">
        <v>197</v>
      </c>
      <c r="C165" s="9" t="s">
        <v>198</v>
      </c>
      <c r="D165" s="17"/>
    </row>
    <row r="166" spans="2:7" x14ac:dyDescent="0.25">
      <c r="B166" s="3" t="s">
        <v>161</v>
      </c>
      <c r="C166" s="4" t="s">
        <v>161</v>
      </c>
    </row>
    <row r="169" spans="2:7" x14ac:dyDescent="0.25">
      <c r="B169" s="17" t="s">
        <v>199</v>
      </c>
    </row>
    <row r="172" spans="2:7" x14ac:dyDescent="0.25">
      <c r="B172" s="17" t="s">
        <v>202</v>
      </c>
    </row>
    <row r="173" spans="2:7" x14ac:dyDescent="0.25">
      <c r="B173" s="8" t="s">
        <v>176</v>
      </c>
      <c r="C173" s="9" t="s">
        <v>203</v>
      </c>
      <c r="D173" s="8" t="s">
        <v>204</v>
      </c>
      <c r="E173" s="8" t="s">
        <v>205</v>
      </c>
      <c r="F173" s="24" t="s">
        <v>206</v>
      </c>
      <c r="G173" s="23"/>
    </row>
    <row r="174" spans="2:7" x14ac:dyDescent="0.25">
      <c r="B174" s="3" t="s">
        <v>161</v>
      </c>
      <c r="C174" s="4" t="s">
        <v>161</v>
      </c>
      <c r="D174" s="3" t="s">
        <v>161</v>
      </c>
      <c r="E174" s="3" t="s">
        <v>161</v>
      </c>
      <c r="F174" s="22" t="s">
        <v>161</v>
      </c>
    </row>
    <row r="175" spans="2:7" x14ac:dyDescent="0.25">
      <c r="B175" s="11" t="s">
        <v>207</v>
      </c>
    </row>
  </sheetData>
  <mergeCells count="3">
    <mergeCell ref="B1:E1"/>
    <mergeCell ref="C3:C7"/>
    <mergeCell ref="D3:D7"/>
  </mergeCells>
  <hyperlinks>
    <hyperlink ref="A1" location="Index!A1" display="Index" xr:uid="{658F26BF-075A-413D-976F-12ED040DF2E8}"/>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4AF91-B849-44C0-BA54-9CF55472305A}">
  <sheetPr codeName="Sheet20"/>
  <dimension ref="A1:CB173"/>
  <sheetViews>
    <sheetView topLeftCell="A45" workbookViewId="0">
      <selection sqref="A1:XFD1048576"/>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ustomWidth="1"/>
    <col min="9" max="16384" width="9.140625" style="11"/>
  </cols>
  <sheetData>
    <row r="1" spans="1:9" x14ac:dyDescent="0.25">
      <c r="A1" s="45" t="s">
        <v>0</v>
      </c>
      <c r="B1" s="197" t="s">
        <v>37</v>
      </c>
      <c r="C1" s="197"/>
      <c r="D1" s="197"/>
      <c r="E1" s="197"/>
    </row>
    <row r="3" spans="1:9" ht="15" customHeight="1" x14ac:dyDescent="0.25">
      <c r="B3" s="1" t="s">
        <v>1309</v>
      </c>
      <c r="C3" s="198"/>
      <c r="D3" s="199"/>
    </row>
    <row r="4" spans="1:9" ht="15" customHeight="1" x14ac:dyDescent="0.25">
      <c r="B4" s="2" t="s">
        <v>1310</v>
      </c>
      <c r="C4" s="198"/>
      <c r="D4" s="199"/>
    </row>
    <row r="5" spans="1:9" ht="15" customHeight="1" x14ac:dyDescent="0.25">
      <c r="B5" s="2" t="s">
        <v>127</v>
      </c>
      <c r="C5" s="198"/>
      <c r="D5" s="199"/>
    </row>
    <row r="6" spans="1:9" ht="15" customHeight="1" x14ac:dyDescent="0.25">
      <c r="B6" s="2" t="s">
        <v>128</v>
      </c>
      <c r="C6" s="198"/>
      <c r="D6" s="199"/>
    </row>
    <row r="7" spans="1:9" ht="30" customHeight="1" x14ac:dyDescent="0.25">
      <c r="B7" s="2" t="s">
        <v>1311</v>
      </c>
      <c r="C7" s="198"/>
      <c r="D7" s="199"/>
    </row>
    <row r="8" spans="1:9" ht="15"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2153</v>
      </c>
      <c r="C15" s="21" t="s">
        <v>139</v>
      </c>
      <c r="D15" s="11" t="s">
        <v>245</v>
      </c>
      <c r="E15" s="11" t="s">
        <v>246</v>
      </c>
      <c r="F15" s="13">
        <v>2840000</v>
      </c>
      <c r="G15" s="13">
        <v>47819.92</v>
      </c>
      <c r="H15" s="13">
        <v>21.47</v>
      </c>
    </row>
    <row r="16" spans="1:9" x14ac:dyDescent="0.25">
      <c r="B16" s="11" t="s">
        <v>2148</v>
      </c>
      <c r="C16" s="21" t="s">
        <v>139</v>
      </c>
      <c r="D16" s="11" t="s">
        <v>245</v>
      </c>
      <c r="E16" s="11" t="s">
        <v>247</v>
      </c>
      <c r="F16" s="13">
        <v>1665000</v>
      </c>
      <c r="G16" s="13">
        <v>19973.34</v>
      </c>
      <c r="H16" s="13">
        <v>8.9700000000000006</v>
      </c>
    </row>
    <row r="17" spans="2:8" x14ac:dyDescent="0.25">
      <c r="B17" s="11" t="s">
        <v>2649</v>
      </c>
      <c r="C17" s="21" t="s">
        <v>139</v>
      </c>
      <c r="D17" s="11" t="s">
        <v>245</v>
      </c>
      <c r="E17" s="11" t="s">
        <v>250</v>
      </c>
      <c r="F17" s="13">
        <v>1280000</v>
      </c>
      <c r="G17" s="13">
        <v>16195.2</v>
      </c>
      <c r="H17" s="13">
        <v>7.27</v>
      </c>
    </row>
    <row r="18" spans="2:8" x14ac:dyDescent="0.25">
      <c r="B18" s="11" t="s">
        <v>2652</v>
      </c>
      <c r="C18" s="21" t="s">
        <v>139</v>
      </c>
      <c r="D18" s="11" t="s">
        <v>245</v>
      </c>
      <c r="E18" s="11" t="s">
        <v>258</v>
      </c>
      <c r="F18" s="13">
        <v>700000</v>
      </c>
      <c r="G18" s="13">
        <v>12617.5</v>
      </c>
      <c r="H18" s="13">
        <v>5.66</v>
      </c>
    </row>
    <row r="19" spans="2:8" x14ac:dyDescent="0.25">
      <c r="B19" s="11" t="s">
        <v>415</v>
      </c>
      <c r="C19" s="21" t="s">
        <v>139</v>
      </c>
      <c r="D19" s="11" t="s">
        <v>245</v>
      </c>
      <c r="E19" s="11" t="s">
        <v>416</v>
      </c>
      <c r="F19" s="13">
        <v>990000</v>
      </c>
      <c r="G19" s="13">
        <v>8404.61</v>
      </c>
      <c r="H19" s="13">
        <v>3.77</v>
      </c>
    </row>
    <row r="20" spans="2:8" x14ac:dyDescent="0.25">
      <c r="B20" s="11" t="s">
        <v>2915</v>
      </c>
      <c r="C20" s="21" t="s">
        <v>139</v>
      </c>
      <c r="D20" s="11" t="s">
        <v>276</v>
      </c>
      <c r="E20" s="11" t="s">
        <v>840</v>
      </c>
      <c r="F20" s="13">
        <v>815709</v>
      </c>
      <c r="G20" s="13">
        <v>6401.68</v>
      </c>
      <c r="H20" s="13">
        <v>2.87</v>
      </c>
    </row>
    <row r="21" spans="2:8" x14ac:dyDescent="0.25">
      <c r="B21" s="11" t="s">
        <v>2140</v>
      </c>
      <c r="C21" s="21" t="s">
        <v>139</v>
      </c>
      <c r="D21" s="11" t="s">
        <v>245</v>
      </c>
      <c r="E21" s="11" t="s">
        <v>251</v>
      </c>
      <c r="F21" s="13">
        <v>3017310</v>
      </c>
      <c r="G21" s="13">
        <v>6237.68</v>
      </c>
      <c r="H21" s="13">
        <v>2.8</v>
      </c>
    </row>
    <row r="22" spans="2:8" x14ac:dyDescent="0.25">
      <c r="B22" s="11" t="s">
        <v>2664</v>
      </c>
      <c r="C22" s="21" t="s">
        <v>139</v>
      </c>
      <c r="D22" s="11" t="s">
        <v>285</v>
      </c>
      <c r="E22" s="11" t="s">
        <v>286</v>
      </c>
      <c r="F22" s="13">
        <v>300000</v>
      </c>
      <c r="G22" s="13">
        <v>5368.65</v>
      </c>
      <c r="H22" s="13">
        <v>2.41</v>
      </c>
    </row>
    <row r="23" spans="2:8" x14ac:dyDescent="0.25">
      <c r="B23" s="11" t="s">
        <v>2735</v>
      </c>
      <c r="C23" s="21" t="s">
        <v>139</v>
      </c>
      <c r="D23" s="11" t="s">
        <v>245</v>
      </c>
      <c r="E23" s="11" t="s">
        <v>429</v>
      </c>
      <c r="F23" s="13">
        <v>350000</v>
      </c>
      <c r="G23" s="13">
        <v>5125.75</v>
      </c>
      <c r="H23" s="13">
        <v>2.2999999999999998</v>
      </c>
    </row>
    <row r="24" spans="2:8" x14ac:dyDescent="0.25">
      <c r="B24" s="11" t="s">
        <v>2129</v>
      </c>
      <c r="C24" s="21" t="s">
        <v>139</v>
      </c>
      <c r="D24" s="11" t="s">
        <v>456</v>
      </c>
      <c r="E24" s="11" t="s">
        <v>457</v>
      </c>
      <c r="F24" s="13">
        <v>350000</v>
      </c>
      <c r="G24" s="13">
        <v>4890.38</v>
      </c>
      <c r="H24" s="13">
        <v>2.2000000000000002</v>
      </c>
    </row>
    <row r="25" spans="2:8" x14ac:dyDescent="0.25">
      <c r="B25" s="11" t="s">
        <v>2909</v>
      </c>
      <c r="C25" s="21" t="s">
        <v>139</v>
      </c>
      <c r="D25" s="11" t="s">
        <v>276</v>
      </c>
      <c r="E25" s="11" t="s">
        <v>804</v>
      </c>
      <c r="F25" s="13">
        <v>649600</v>
      </c>
      <c r="G25" s="13">
        <v>4707</v>
      </c>
      <c r="H25" s="13">
        <v>2.11</v>
      </c>
    </row>
    <row r="26" spans="2:8" x14ac:dyDescent="0.25">
      <c r="B26" s="11" t="s">
        <v>3035</v>
      </c>
      <c r="C26" s="21" t="s">
        <v>139</v>
      </c>
      <c r="D26" s="11" t="s">
        <v>276</v>
      </c>
      <c r="E26" s="11" t="s">
        <v>1186</v>
      </c>
      <c r="F26" s="13">
        <v>450000</v>
      </c>
      <c r="G26" s="13">
        <v>4659.75</v>
      </c>
      <c r="H26" s="13">
        <v>2.09</v>
      </c>
    </row>
    <row r="27" spans="2:8" x14ac:dyDescent="0.25">
      <c r="B27" s="11" t="s">
        <v>304</v>
      </c>
      <c r="C27" s="21" t="s">
        <v>139</v>
      </c>
      <c r="D27" s="11" t="s">
        <v>276</v>
      </c>
      <c r="E27" s="11" t="s">
        <v>305</v>
      </c>
      <c r="F27" s="13">
        <v>244620</v>
      </c>
      <c r="G27" s="13">
        <v>4533.05</v>
      </c>
      <c r="H27" s="13">
        <v>2.04</v>
      </c>
    </row>
    <row r="28" spans="2:8" x14ac:dyDescent="0.25">
      <c r="B28" s="11" t="s">
        <v>2112</v>
      </c>
      <c r="C28" s="21" t="s">
        <v>139</v>
      </c>
      <c r="D28" s="11" t="s">
        <v>285</v>
      </c>
      <c r="E28" s="11" t="s">
        <v>303</v>
      </c>
      <c r="F28" s="13">
        <v>750000</v>
      </c>
      <c r="G28" s="13">
        <v>4462.88</v>
      </c>
      <c r="H28" s="13">
        <v>2</v>
      </c>
    </row>
    <row r="29" spans="2:8" x14ac:dyDescent="0.25">
      <c r="B29" s="11" t="s">
        <v>886</v>
      </c>
      <c r="C29" s="21" t="s">
        <v>139</v>
      </c>
      <c r="D29" s="11" t="s">
        <v>276</v>
      </c>
      <c r="E29" s="11" t="s">
        <v>887</v>
      </c>
      <c r="F29" s="13">
        <v>547551</v>
      </c>
      <c r="G29" s="13">
        <v>4343.45</v>
      </c>
      <c r="H29" s="13">
        <v>1.95</v>
      </c>
    </row>
    <row r="30" spans="2:8" x14ac:dyDescent="0.25">
      <c r="B30" s="11" t="s">
        <v>2661</v>
      </c>
      <c r="C30" s="21" t="s">
        <v>139</v>
      </c>
      <c r="D30" s="11" t="s">
        <v>276</v>
      </c>
      <c r="E30" s="11" t="s">
        <v>277</v>
      </c>
      <c r="F30" s="13">
        <v>750000</v>
      </c>
      <c r="G30" s="13">
        <v>4118.63</v>
      </c>
      <c r="H30" s="13">
        <v>1.85</v>
      </c>
    </row>
    <row r="31" spans="2:8" x14ac:dyDescent="0.25">
      <c r="B31" s="11" t="s">
        <v>2785</v>
      </c>
      <c r="C31" s="21" t="s">
        <v>139</v>
      </c>
      <c r="D31" s="11" t="s">
        <v>285</v>
      </c>
      <c r="E31" s="11" t="s">
        <v>589</v>
      </c>
      <c r="F31" s="13">
        <v>415000</v>
      </c>
      <c r="G31" s="13">
        <v>4032.56</v>
      </c>
      <c r="H31" s="13">
        <v>1.81</v>
      </c>
    </row>
    <row r="32" spans="2:8" x14ac:dyDescent="0.25">
      <c r="B32" s="11" t="s">
        <v>2665</v>
      </c>
      <c r="C32" s="21" t="s">
        <v>139</v>
      </c>
      <c r="D32" s="11" t="s">
        <v>245</v>
      </c>
      <c r="E32" s="11" t="s">
        <v>287</v>
      </c>
      <c r="F32" s="13">
        <v>2880022</v>
      </c>
      <c r="G32" s="13">
        <v>3974.43</v>
      </c>
      <c r="H32" s="13">
        <v>1.78</v>
      </c>
    </row>
    <row r="33" spans="2:8" x14ac:dyDescent="0.25">
      <c r="B33" s="11" t="s">
        <v>2865</v>
      </c>
      <c r="C33" s="21" t="s">
        <v>139</v>
      </c>
      <c r="D33" s="11" t="s">
        <v>245</v>
      </c>
      <c r="E33" s="11" t="s">
        <v>708</v>
      </c>
      <c r="F33" s="13">
        <v>1950000</v>
      </c>
      <c r="G33" s="13">
        <v>3973.71</v>
      </c>
      <c r="H33" s="13">
        <v>1.78</v>
      </c>
    </row>
    <row r="34" spans="2:8" x14ac:dyDescent="0.25">
      <c r="B34" s="11" t="s">
        <v>3037</v>
      </c>
      <c r="C34" s="21" t="s">
        <v>139</v>
      </c>
      <c r="D34" s="11" t="s">
        <v>276</v>
      </c>
      <c r="E34" s="11" t="s">
        <v>1192</v>
      </c>
      <c r="F34" s="13">
        <v>1200000</v>
      </c>
      <c r="G34" s="13">
        <v>3959.4</v>
      </c>
      <c r="H34" s="13">
        <v>1.78</v>
      </c>
    </row>
    <row r="35" spans="2:8" x14ac:dyDescent="0.25">
      <c r="B35" s="11" t="s">
        <v>2866</v>
      </c>
      <c r="C35" s="21" t="s">
        <v>139</v>
      </c>
      <c r="D35" s="11" t="s">
        <v>245</v>
      </c>
      <c r="E35" s="11" t="s">
        <v>709</v>
      </c>
      <c r="F35" s="13">
        <v>1500000</v>
      </c>
      <c r="G35" s="13">
        <v>3944.7</v>
      </c>
      <c r="H35" s="13">
        <v>1.77</v>
      </c>
    </row>
    <row r="36" spans="2:8" x14ac:dyDescent="0.25">
      <c r="B36" s="11" t="s">
        <v>3081</v>
      </c>
      <c r="C36" s="21" t="s">
        <v>139</v>
      </c>
      <c r="D36" s="11" t="s">
        <v>280</v>
      </c>
      <c r="E36" s="11" t="s">
        <v>1312</v>
      </c>
      <c r="F36" s="13">
        <v>160000</v>
      </c>
      <c r="G36" s="13">
        <v>3819.6</v>
      </c>
      <c r="H36" s="13">
        <v>1.71</v>
      </c>
    </row>
    <row r="37" spans="2:8" x14ac:dyDescent="0.25">
      <c r="B37" s="11" t="s">
        <v>1313</v>
      </c>
      <c r="C37" s="21" t="s">
        <v>139</v>
      </c>
      <c r="D37" s="11" t="s">
        <v>276</v>
      </c>
      <c r="E37" s="11" t="s">
        <v>1314</v>
      </c>
      <c r="F37" s="13">
        <v>4615116</v>
      </c>
      <c r="G37" s="13">
        <v>3800.09</v>
      </c>
      <c r="H37" s="13">
        <v>1.71</v>
      </c>
    </row>
    <row r="38" spans="2:8" x14ac:dyDescent="0.25">
      <c r="B38" s="11" t="s">
        <v>2864</v>
      </c>
      <c r="C38" s="21" t="s">
        <v>139</v>
      </c>
      <c r="D38" s="11" t="s">
        <v>245</v>
      </c>
      <c r="E38" s="11" t="s">
        <v>707</v>
      </c>
      <c r="F38" s="13">
        <v>4300000</v>
      </c>
      <c r="G38" s="13">
        <v>3532.88</v>
      </c>
      <c r="H38" s="13">
        <v>1.59</v>
      </c>
    </row>
    <row r="39" spans="2:8" x14ac:dyDescent="0.25">
      <c r="B39" s="11" t="s">
        <v>3033</v>
      </c>
      <c r="C39" s="21" t="s">
        <v>139</v>
      </c>
      <c r="D39" s="11" t="s">
        <v>276</v>
      </c>
      <c r="E39" s="11" t="s">
        <v>1159</v>
      </c>
      <c r="F39" s="13">
        <v>492909</v>
      </c>
      <c r="G39" s="13">
        <v>3507.29</v>
      </c>
      <c r="H39" s="13">
        <v>1.57</v>
      </c>
    </row>
    <row r="40" spans="2:8" x14ac:dyDescent="0.25">
      <c r="B40" s="11" t="s">
        <v>2110</v>
      </c>
      <c r="C40" s="21" t="s">
        <v>139</v>
      </c>
      <c r="D40" s="11" t="s">
        <v>280</v>
      </c>
      <c r="E40" s="11" t="s">
        <v>281</v>
      </c>
      <c r="F40" s="13">
        <v>350000</v>
      </c>
      <c r="G40" s="13">
        <v>3501.75</v>
      </c>
      <c r="H40" s="13">
        <v>1.57</v>
      </c>
    </row>
    <row r="41" spans="2:8" x14ac:dyDescent="0.25">
      <c r="B41" s="11" t="s">
        <v>2907</v>
      </c>
      <c r="C41" s="21" t="s">
        <v>139</v>
      </c>
      <c r="D41" s="11" t="s">
        <v>276</v>
      </c>
      <c r="E41" s="11" t="s">
        <v>802</v>
      </c>
      <c r="F41" s="13">
        <v>550000</v>
      </c>
      <c r="G41" s="13">
        <v>2889.7</v>
      </c>
      <c r="H41" s="13">
        <v>1.3</v>
      </c>
    </row>
    <row r="42" spans="2:8" x14ac:dyDescent="0.25">
      <c r="B42" s="11" t="s">
        <v>2931</v>
      </c>
      <c r="C42" s="21" t="s">
        <v>139</v>
      </c>
      <c r="D42" s="11" t="s">
        <v>276</v>
      </c>
      <c r="E42" s="11" t="s">
        <v>862</v>
      </c>
      <c r="F42" s="13">
        <v>300000</v>
      </c>
      <c r="G42" s="13">
        <v>2781</v>
      </c>
      <c r="H42" s="13">
        <v>1.25</v>
      </c>
    </row>
    <row r="43" spans="2:8" x14ac:dyDescent="0.25">
      <c r="B43" s="11" t="s">
        <v>3082</v>
      </c>
      <c r="C43" s="21" t="s">
        <v>139</v>
      </c>
      <c r="D43" s="11" t="s">
        <v>280</v>
      </c>
      <c r="E43" s="11" t="s">
        <v>1315</v>
      </c>
      <c r="F43" s="13">
        <v>129287</v>
      </c>
      <c r="G43" s="13">
        <v>2455.48</v>
      </c>
      <c r="H43" s="13">
        <v>1.1000000000000001</v>
      </c>
    </row>
    <row r="44" spans="2:8" x14ac:dyDescent="0.25">
      <c r="B44" s="11" t="s">
        <v>3083</v>
      </c>
      <c r="C44" s="21" t="s">
        <v>139</v>
      </c>
      <c r="D44" s="11" t="s">
        <v>276</v>
      </c>
      <c r="E44" s="11" t="s">
        <v>1316</v>
      </c>
      <c r="F44" s="13">
        <v>300000</v>
      </c>
      <c r="G44" s="13">
        <v>2119.0500000000002</v>
      </c>
      <c r="H44" s="13">
        <v>0.95</v>
      </c>
    </row>
    <row r="45" spans="2:8" x14ac:dyDescent="0.25">
      <c r="B45" s="11" t="s">
        <v>3084</v>
      </c>
      <c r="C45" s="21" t="s">
        <v>139</v>
      </c>
      <c r="D45" s="11" t="s">
        <v>245</v>
      </c>
      <c r="E45" s="11" t="s">
        <v>1317</v>
      </c>
      <c r="F45" s="13">
        <v>543000</v>
      </c>
      <c r="G45" s="13">
        <v>1593.98</v>
      </c>
      <c r="H45" s="13">
        <v>0.72</v>
      </c>
    </row>
    <row r="46" spans="2:8" x14ac:dyDescent="0.25">
      <c r="B46" s="11" t="s">
        <v>2105</v>
      </c>
      <c r="C46" s="21" t="s">
        <v>139</v>
      </c>
      <c r="D46" s="11" t="s">
        <v>245</v>
      </c>
      <c r="E46" s="11" t="s">
        <v>476</v>
      </c>
      <c r="F46" s="13">
        <v>700000</v>
      </c>
      <c r="G46" s="13">
        <v>680.12</v>
      </c>
      <c r="H46" s="13">
        <v>0.31</v>
      </c>
    </row>
    <row r="47" spans="2:8" x14ac:dyDescent="0.25">
      <c r="B47" s="17" t="s">
        <v>151</v>
      </c>
      <c r="C47" s="25"/>
      <c r="D47" s="17"/>
      <c r="E47" s="17"/>
      <c r="F47" s="23"/>
      <c r="G47" s="23">
        <f>SUM(G12:G46)</f>
        <v>210425.21000000002</v>
      </c>
      <c r="H47" s="23">
        <f>SUM(H12:H46)</f>
        <v>94.459999999999965</v>
      </c>
    </row>
    <row r="48" spans="2:8" x14ac:dyDescent="0.25">
      <c r="B48" s="17" t="s">
        <v>152</v>
      </c>
      <c r="C48" s="25"/>
      <c r="D48" s="17"/>
      <c r="E48" s="17"/>
      <c r="F48" s="23"/>
      <c r="G48" s="23">
        <v>11613.74</v>
      </c>
      <c r="H48" s="23">
        <v>5.21</v>
      </c>
    </row>
    <row r="49" spans="2:8" x14ac:dyDescent="0.25">
      <c r="B49" s="17" t="s">
        <v>153</v>
      </c>
      <c r="C49" s="25"/>
      <c r="D49" s="17"/>
      <c r="E49" s="17"/>
      <c r="F49" s="23"/>
      <c r="G49" s="23">
        <v>222038.94999999998</v>
      </c>
      <c r="H49" s="23">
        <v>99.67</v>
      </c>
    </row>
    <row r="50" spans="2:8" x14ac:dyDescent="0.25">
      <c r="B50" s="17" t="s">
        <v>226</v>
      </c>
      <c r="C50" s="25"/>
      <c r="D50" s="17"/>
      <c r="E50" s="17"/>
      <c r="F50" s="23"/>
      <c r="G50" s="23">
        <v>697.65875792001862</v>
      </c>
      <c r="H50" s="23">
        <v>0.32999999999999829</v>
      </c>
    </row>
    <row r="51" spans="2:8" x14ac:dyDescent="0.25">
      <c r="B51" s="17" t="s">
        <v>155</v>
      </c>
      <c r="C51" s="25"/>
      <c r="D51" s="17"/>
      <c r="E51" s="17"/>
      <c r="F51" s="23"/>
      <c r="G51" s="23">
        <v>222736.60875792001</v>
      </c>
      <c r="H51" s="23">
        <v>100</v>
      </c>
    </row>
    <row r="52" spans="2:8" x14ac:dyDescent="0.25">
      <c r="B52" s="11" t="s">
        <v>156</v>
      </c>
    </row>
    <row r="53" spans="2:8" x14ac:dyDescent="0.25">
      <c r="B53" s="17" t="s">
        <v>157</v>
      </c>
    </row>
    <row r="54" spans="2:8" x14ac:dyDescent="0.25">
      <c r="B54" s="17" t="s">
        <v>158</v>
      </c>
      <c r="C54" s="21" t="s">
        <v>159</v>
      </c>
    </row>
    <row r="55" spans="2:8" x14ac:dyDescent="0.25">
      <c r="B55" s="17" t="s">
        <v>162</v>
      </c>
      <c r="C55" s="21" t="s">
        <v>161</v>
      </c>
    </row>
    <row r="56" spans="2:8" x14ac:dyDescent="0.25">
      <c r="B56" s="17" t="s">
        <v>163</v>
      </c>
      <c r="C56" s="21" t="s">
        <v>161</v>
      </c>
    </row>
    <row r="57" spans="2:8" x14ac:dyDescent="0.25">
      <c r="B57" s="17" t="s">
        <v>164</v>
      </c>
      <c r="C57" s="21" t="s">
        <v>165</v>
      </c>
    </row>
    <row r="58" spans="2:8" x14ac:dyDescent="0.25">
      <c r="B58" s="17" t="s">
        <v>1318</v>
      </c>
      <c r="C58" s="25"/>
    </row>
    <row r="59" spans="2:8" x14ac:dyDescent="0.25">
      <c r="B59" s="17" t="s">
        <v>1319</v>
      </c>
      <c r="C59" s="25"/>
    </row>
    <row r="60" spans="2:8" x14ac:dyDescent="0.25">
      <c r="B60" s="17" t="s">
        <v>1320</v>
      </c>
      <c r="C60" s="25"/>
    </row>
    <row r="61" spans="2:8" x14ac:dyDescent="0.25">
      <c r="B61" s="17" t="s">
        <v>1321</v>
      </c>
      <c r="C61" s="25"/>
    </row>
    <row r="62" spans="2:8" x14ac:dyDescent="0.25">
      <c r="B62" s="17" t="s">
        <v>1322</v>
      </c>
      <c r="C62" s="25"/>
    </row>
    <row r="63" spans="2:8" x14ac:dyDescent="0.25">
      <c r="B63" s="17" t="s">
        <v>1323</v>
      </c>
      <c r="C63" s="25"/>
    </row>
    <row r="64" spans="2:8" x14ac:dyDescent="0.25">
      <c r="B64" s="17" t="s">
        <v>1324</v>
      </c>
      <c r="C64" s="25"/>
    </row>
    <row r="65" spans="2:3" x14ac:dyDescent="0.25">
      <c r="B65" s="17" t="s">
        <v>1325</v>
      </c>
      <c r="C65" s="25"/>
    </row>
    <row r="66" spans="2:3" x14ac:dyDescent="0.25">
      <c r="B66" s="17" t="s">
        <v>1562</v>
      </c>
      <c r="C66" s="25"/>
    </row>
    <row r="67" spans="2:3" x14ac:dyDescent="0.25">
      <c r="B67" s="11" t="s">
        <v>170</v>
      </c>
    </row>
    <row r="68" spans="2:3" x14ac:dyDescent="0.25">
      <c r="B68" s="11" t="s">
        <v>228</v>
      </c>
    </row>
    <row r="71" spans="2:3" x14ac:dyDescent="0.25">
      <c r="B71" s="8" t="s">
        <v>229</v>
      </c>
      <c r="C71" s="9"/>
    </row>
    <row r="72" spans="2:3" ht="30" x14ac:dyDescent="0.25">
      <c r="B72" s="8" t="s">
        <v>230</v>
      </c>
      <c r="C72" s="10" t="s">
        <v>231</v>
      </c>
    </row>
    <row r="73" spans="2:3" x14ac:dyDescent="0.25">
      <c r="B73" s="3" t="s">
        <v>232</v>
      </c>
      <c r="C73" s="4"/>
    </row>
    <row r="74" spans="2:3" x14ac:dyDescent="0.25">
      <c r="B74" s="3" t="s">
        <v>233</v>
      </c>
      <c r="C74" s="4"/>
    </row>
    <row r="75" spans="2:3" x14ac:dyDescent="0.25">
      <c r="B75" s="3" t="s">
        <v>234</v>
      </c>
      <c r="C75" s="4"/>
    </row>
    <row r="76" spans="2:3" x14ac:dyDescent="0.25">
      <c r="B76" s="3" t="s">
        <v>235</v>
      </c>
      <c r="C76" s="4"/>
    </row>
    <row r="77" spans="2:3" x14ac:dyDescent="0.25">
      <c r="B77" s="3" t="s">
        <v>236</v>
      </c>
      <c r="C77" s="4"/>
    </row>
    <row r="78" spans="2:3" x14ac:dyDescent="0.25">
      <c r="B78" s="3" t="s">
        <v>237</v>
      </c>
      <c r="C78" s="4"/>
    </row>
    <row r="79" spans="2:3" x14ac:dyDescent="0.25">
      <c r="B79" s="8" t="s">
        <v>238</v>
      </c>
      <c r="C79" s="9"/>
    </row>
    <row r="81" spans="2:7" x14ac:dyDescent="0.25">
      <c r="B81" s="3" t="s">
        <v>171</v>
      </c>
      <c r="C81" s="4"/>
      <c r="D81" s="3"/>
    </row>
    <row r="82" spans="2:7" ht="30" x14ac:dyDescent="0.25">
      <c r="B82" s="6" t="s">
        <v>172</v>
      </c>
      <c r="C82" s="5" t="s">
        <v>173</v>
      </c>
      <c r="D82" s="6" t="s">
        <v>174</v>
      </c>
    </row>
    <row r="83" spans="2:7" x14ac:dyDescent="0.25">
      <c r="B83" s="3" t="s">
        <v>161</v>
      </c>
      <c r="C83" s="4" t="s">
        <v>161</v>
      </c>
      <c r="D83" s="3" t="s">
        <v>161</v>
      </c>
    </row>
    <row r="85" spans="2:7" x14ac:dyDescent="0.25">
      <c r="B85" s="8" t="s">
        <v>175</v>
      </c>
      <c r="C85" s="33">
        <v>45473</v>
      </c>
      <c r="D85" s="3"/>
      <c r="E85" s="26"/>
      <c r="F85" s="32"/>
    </row>
    <row r="86" spans="2:7" x14ac:dyDescent="0.25">
      <c r="B86" s="8" t="s">
        <v>176</v>
      </c>
      <c r="C86" s="9" t="s">
        <v>177</v>
      </c>
      <c r="D86" s="8" t="s">
        <v>178</v>
      </c>
      <c r="E86" s="27" t="s">
        <v>179</v>
      </c>
      <c r="F86" s="24" t="s">
        <v>180</v>
      </c>
      <c r="G86" s="23"/>
    </row>
    <row r="87" spans="2:7" x14ac:dyDescent="0.25">
      <c r="B87" s="30" t="s">
        <v>161</v>
      </c>
      <c r="C87" s="31" t="s">
        <v>161</v>
      </c>
      <c r="D87" s="30" t="s">
        <v>161</v>
      </c>
      <c r="E87" s="29" t="s">
        <v>161</v>
      </c>
      <c r="F87" s="28" t="s">
        <v>161</v>
      </c>
    </row>
    <row r="90" spans="2:7" x14ac:dyDescent="0.25">
      <c r="B90" s="17" t="s">
        <v>181</v>
      </c>
    </row>
    <row r="91" spans="2:7" x14ac:dyDescent="0.25">
      <c r="B91" s="17"/>
    </row>
    <row r="92" spans="2:7" x14ac:dyDescent="0.25">
      <c r="B92" s="17" t="s">
        <v>182</v>
      </c>
    </row>
    <row r="93" spans="2:7" x14ac:dyDescent="0.25">
      <c r="B93" s="8" t="s">
        <v>183</v>
      </c>
      <c r="C93" s="9" t="s">
        <v>184</v>
      </c>
      <c r="D93" s="17"/>
    </row>
    <row r="94" spans="2:7" x14ac:dyDescent="0.25">
      <c r="B94" s="3" t="s">
        <v>161</v>
      </c>
      <c r="C94" s="4" t="s">
        <v>161</v>
      </c>
    </row>
    <row r="96" spans="2:7" x14ac:dyDescent="0.25">
      <c r="B96" s="8" t="s">
        <v>185</v>
      </c>
      <c r="C96" s="9" t="s">
        <v>184</v>
      </c>
    </row>
    <row r="97" spans="2:7" x14ac:dyDescent="0.25">
      <c r="B97" s="3" t="s">
        <v>161</v>
      </c>
      <c r="C97" s="4" t="s">
        <v>161</v>
      </c>
    </row>
    <row r="99" spans="2:7" x14ac:dyDescent="0.25">
      <c r="B99" s="8" t="s">
        <v>161</v>
      </c>
      <c r="C99" s="9" t="s">
        <v>161</v>
      </c>
    </row>
    <row r="100" spans="2:7" x14ac:dyDescent="0.25">
      <c r="B100" s="3" t="s">
        <v>161</v>
      </c>
      <c r="C100" s="4" t="s">
        <v>161</v>
      </c>
    </row>
    <row r="102" spans="2:7" x14ac:dyDescent="0.25">
      <c r="B102" s="27" t="s">
        <v>186</v>
      </c>
      <c r="C102" s="9" t="s">
        <v>187</v>
      </c>
    </row>
    <row r="103" spans="2:7" x14ac:dyDescent="0.25">
      <c r="B103" s="26" t="s">
        <v>161</v>
      </c>
      <c r="C103" s="4" t="s">
        <v>161</v>
      </c>
    </row>
    <row r="105" spans="2:7" x14ac:dyDescent="0.25">
      <c r="B105" s="8" t="s">
        <v>188</v>
      </c>
      <c r="C105" s="9" t="s">
        <v>161</v>
      </c>
    </row>
    <row r="107" spans="2:7" x14ac:dyDescent="0.25">
      <c r="B107" s="8" t="s">
        <v>189</v>
      </c>
      <c r="C107" s="33">
        <v>45473</v>
      </c>
      <c r="D107" s="3"/>
      <c r="E107" s="26"/>
      <c r="F107" s="32"/>
    </row>
    <row r="108" spans="2:7" x14ac:dyDescent="0.25">
      <c r="B108" s="8" t="s">
        <v>176</v>
      </c>
      <c r="C108" s="9" t="s">
        <v>177</v>
      </c>
      <c r="D108" s="8" t="s">
        <v>178</v>
      </c>
      <c r="E108" s="27" t="s">
        <v>179</v>
      </c>
      <c r="F108" s="24" t="s">
        <v>180</v>
      </c>
      <c r="G108" s="23"/>
    </row>
    <row r="109" spans="2:7" x14ac:dyDescent="0.25">
      <c r="B109" s="30" t="s">
        <v>161</v>
      </c>
      <c r="C109" s="31" t="s">
        <v>161</v>
      </c>
      <c r="D109" s="30" t="s">
        <v>161</v>
      </c>
      <c r="E109" s="29" t="s">
        <v>161</v>
      </c>
      <c r="F109" s="28" t="s">
        <v>161</v>
      </c>
    </row>
    <row r="110" spans="2:7" x14ac:dyDescent="0.25">
      <c r="B110" s="17" t="s">
        <v>181</v>
      </c>
    </row>
    <row r="111" spans="2:7" x14ac:dyDescent="0.25">
      <c r="B111" s="17"/>
    </row>
    <row r="112" spans="2:7" x14ac:dyDescent="0.25">
      <c r="B112" s="17" t="s">
        <v>182</v>
      </c>
    </row>
    <row r="113" spans="2:4" x14ac:dyDescent="0.25">
      <c r="B113" s="8" t="s">
        <v>183</v>
      </c>
      <c r="C113" s="9" t="s">
        <v>184</v>
      </c>
      <c r="D113" s="17"/>
    </row>
    <row r="114" spans="2:4" x14ac:dyDescent="0.25">
      <c r="B114" s="3" t="s">
        <v>161</v>
      </c>
      <c r="C114" s="4" t="s">
        <v>161</v>
      </c>
    </row>
    <row r="116" spans="2:4" x14ac:dyDescent="0.25">
      <c r="B116" s="8" t="s">
        <v>185</v>
      </c>
      <c r="C116" s="9" t="s">
        <v>184</v>
      </c>
    </row>
    <row r="117" spans="2:4" x14ac:dyDescent="0.25">
      <c r="B117" s="3" t="s">
        <v>161</v>
      </c>
      <c r="C117" s="4" t="s">
        <v>161</v>
      </c>
    </row>
    <row r="119" spans="2:4" x14ac:dyDescent="0.25">
      <c r="B119" s="8" t="s">
        <v>161</v>
      </c>
      <c r="C119" s="9" t="s">
        <v>161</v>
      </c>
    </row>
    <row r="120" spans="2:4" x14ac:dyDescent="0.25">
      <c r="B120" s="3" t="s">
        <v>161</v>
      </c>
      <c r="C120" s="4" t="s">
        <v>161</v>
      </c>
    </row>
    <row r="122" spans="2:4" x14ac:dyDescent="0.25">
      <c r="B122" s="27" t="s">
        <v>186</v>
      </c>
      <c r="C122" s="9" t="s">
        <v>187</v>
      </c>
    </row>
    <row r="123" spans="2:4" x14ac:dyDescent="0.25">
      <c r="B123" s="26" t="s">
        <v>161</v>
      </c>
      <c r="C123" s="4" t="s">
        <v>161</v>
      </c>
    </row>
    <row r="125" spans="2:4" x14ac:dyDescent="0.25">
      <c r="B125" s="8" t="s">
        <v>188</v>
      </c>
      <c r="C125" s="9" t="s">
        <v>161</v>
      </c>
    </row>
    <row r="128" spans="2:4" x14ac:dyDescent="0.25">
      <c r="B128" s="17" t="s">
        <v>190</v>
      </c>
    </row>
    <row r="130" spans="2:80" x14ac:dyDescent="0.25">
      <c r="B130" s="8" t="s">
        <v>176</v>
      </c>
      <c r="C130" s="9" t="s">
        <v>191</v>
      </c>
      <c r="D130" s="8" t="s">
        <v>192</v>
      </c>
      <c r="E130" s="8" t="s">
        <v>193</v>
      </c>
      <c r="F130" s="23"/>
    </row>
    <row r="131" spans="2:80" x14ac:dyDescent="0.25">
      <c r="B131" s="3" t="s">
        <v>161</v>
      </c>
      <c r="C131" s="4" t="s">
        <v>161</v>
      </c>
      <c r="D131" s="3" t="s">
        <v>161</v>
      </c>
      <c r="E131" s="3" t="s">
        <v>161</v>
      </c>
    </row>
    <row r="134" spans="2:80" x14ac:dyDescent="0.25">
      <c r="B134" s="17" t="s">
        <v>194</v>
      </c>
      <c r="C134" s="25" t="s">
        <v>161</v>
      </c>
      <c r="D134" s="17"/>
      <c r="E134" s="17"/>
      <c r="F134" s="23"/>
      <c r="G134" s="23"/>
      <c r="H134" s="23"/>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row>
    <row r="136" spans="2:80" x14ac:dyDescent="0.25">
      <c r="B136" s="17" t="s">
        <v>195</v>
      </c>
    </row>
    <row r="138" spans="2:80" x14ac:dyDescent="0.25">
      <c r="B138" s="8" t="s">
        <v>196</v>
      </c>
      <c r="C138" s="9" t="s">
        <v>184</v>
      </c>
      <c r="D138" s="17"/>
    </row>
    <row r="139" spans="2:80" x14ac:dyDescent="0.25">
      <c r="B139" s="3" t="s">
        <v>161</v>
      </c>
      <c r="C139" s="4" t="s">
        <v>161</v>
      </c>
    </row>
    <row r="142" spans="2:80" x14ac:dyDescent="0.25">
      <c r="B142" s="8" t="s">
        <v>197</v>
      </c>
      <c r="C142" s="9" t="s">
        <v>198</v>
      </c>
      <c r="D142" s="17"/>
    </row>
    <row r="143" spans="2:80" x14ac:dyDescent="0.25">
      <c r="B143" s="3" t="s">
        <v>161</v>
      </c>
      <c r="C143" s="4" t="s">
        <v>161</v>
      </c>
    </row>
    <row r="146" spans="2:80" x14ac:dyDescent="0.25">
      <c r="B146" s="17" t="s">
        <v>199</v>
      </c>
    </row>
    <row r="149" spans="2:80" x14ac:dyDescent="0.25">
      <c r="B149" s="17" t="s">
        <v>200</v>
      </c>
    </row>
    <row r="151" spans="2:80" x14ac:dyDescent="0.25">
      <c r="B151" s="8" t="s">
        <v>176</v>
      </c>
      <c r="C151" s="9" t="s">
        <v>201</v>
      </c>
      <c r="D151" s="8" t="s">
        <v>191</v>
      </c>
      <c r="E151" s="8" t="s">
        <v>192</v>
      </c>
      <c r="F151" s="24" t="s">
        <v>193</v>
      </c>
      <c r="G151" s="23"/>
    </row>
    <row r="152" spans="2:80" x14ac:dyDescent="0.25">
      <c r="B152" s="3" t="s">
        <v>161</v>
      </c>
      <c r="C152" s="4" t="s">
        <v>161</v>
      </c>
      <c r="D152" s="3" t="s">
        <v>161</v>
      </c>
      <c r="E152" s="3" t="s">
        <v>161</v>
      </c>
      <c r="F152" s="22" t="s">
        <v>161</v>
      </c>
    </row>
    <row r="155" spans="2:80" x14ac:dyDescent="0.25">
      <c r="B155" s="17" t="s">
        <v>194</v>
      </c>
      <c r="C155" s="25" t="s">
        <v>161</v>
      </c>
      <c r="D155" s="17"/>
      <c r="E155" s="17"/>
      <c r="F155" s="23"/>
      <c r="G155" s="23"/>
      <c r="H155" s="23"/>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row>
    <row r="157" spans="2:80" x14ac:dyDescent="0.25">
      <c r="B157" s="17" t="s">
        <v>195</v>
      </c>
    </row>
    <row r="159" spans="2:80" x14ac:dyDescent="0.25">
      <c r="B159" s="8" t="s">
        <v>196</v>
      </c>
      <c r="C159" s="9" t="s">
        <v>184</v>
      </c>
      <c r="D159" s="17"/>
    </row>
    <row r="160" spans="2:80" x14ac:dyDescent="0.25">
      <c r="B160" s="3" t="s">
        <v>161</v>
      </c>
      <c r="C160" s="4" t="s">
        <v>161</v>
      </c>
    </row>
    <row r="163" spans="2:7" x14ac:dyDescent="0.25">
      <c r="B163" s="8" t="s">
        <v>197</v>
      </c>
      <c r="C163" s="9" t="s">
        <v>198</v>
      </c>
      <c r="D163" s="17"/>
    </row>
    <row r="164" spans="2:7" x14ac:dyDescent="0.25">
      <c r="B164" s="3" t="s">
        <v>161</v>
      </c>
      <c r="C164" s="4" t="s">
        <v>161</v>
      </c>
    </row>
    <row r="167" spans="2:7" x14ac:dyDescent="0.25">
      <c r="B167" s="17" t="s">
        <v>199</v>
      </c>
    </row>
    <row r="170" spans="2:7" x14ac:dyDescent="0.25">
      <c r="B170" s="17" t="s">
        <v>202</v>
      </c>
    </row>
    <row r="171" spans="2:7" x14ac:dyDescent="0.25">
      <c r="B171" s="8" t="s">
        <v>176</v>
      </c>
      <c r="C171" s="9" t="s">
        <v>203</v>
      </c>
      <c r="D171" s="8" t="s">
        <v>204</v>
      </c>
      <c r="E171" s="8" t="s">
        <v>205</v>
      </c>
      <c r="F171" s="24" t="s">
        <v>206</v>
      </c>
      <c r="G171" s="23"/>
    </row>
    <row r="172" spans="2:7" x14ac:dyDescent="0.25">
      <c r="B172" s="3" t="s">
        <v>161</v>
      </c>
      <c r="C172" s="4" t="s">
        <v>161</v>
      </c>
      <c r="D172" s="3" t="s">
        <v>161</v>
      </c>
      <c r="E172" s="3" t="s">
        <v>161</v>
      </c>
      <c r="F172" s="22" t="s">
        <v>161</v>
      </c>
    </row>
    <row r="173" spans="2:7" x14ac:dyDescent="0.25">
      <c r="B173" s="11" t="s">
        <v>207</v>
      </c>
    </row>
  </sheetData>
  <mergeCells count="3">
    <mergeCell ref="B1:E1"/>
    <mergeCell ref="C3:C7"/>
    <mergeCell ref="D3:D7"/>
  </mergeCells>
  <hyperlinks>
    <hyperlink ref="A1" location="Index!A1" display="Index" xr:uid="{8A109BF0-0322-4BA3-8556-4DD1593F6497}"/>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FCD80-993F-46AC-8124-3B4210013B99}">
  <sheetPr codeName="Sheet21"/>
  <dimension ref="A1:CB226"/>
  <sheetViews>
    <sheetView workbookViewId="0">
      <selection sqref="A1:XFD1048576"/>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ustomWidth="1"/>
    <col min="9" max="16384" width="9.140625" style="11"/>
  </cols>
  <sheetData>
    <row r="1" spans="1:9" x14ac:dyDescent="0.25">
      <c r="A1" s="45" t="s">
        <v>0</v>
      </c>
      <c r="B1" s="197" t="s">
        <v>39</v>
      </c>
      <c r="C1" s="197"/>
      <c r="D1" s="197"/>
      <c r="E1" s="197"/>
    </row>
    <row r="3" spans="1:9" ht="15" customHeight="1" x14ac:dyDescent="0.25">
      <c r="B3" s="1" t="s">
        <v>1296</v>
      </c>
      <c r="C3" s="198"/>
      <c r="D3" s="199"/>
    </row>
    <row r="4" spans="1:9" ht="15" customHeight="1" x14ac:dyDescent="0.25">
      <c r="B4" s="2" t="s">
        <v>1297</v>
      </c>
      <c r="C4" s="198"/>
      <c r="D4" s="199"/>
    </row>
    <row r="5" spans="1:9" ht="15" customHeight="1" x14ac:dyDescent="0.25">
      <c r="B5" s="2" t="s">
        <v>127</v>
      </c>
      <c r="C5" s="198"/>
      <c r="D5" s="199"/>
    </row>
    <row r="6" spans="1:9" ht="15" customHeight="1" x14ac:dyDescent="0.25">
      <c r="B6" s="2" t="s">
        <v>128</v>
      </c>
      <c r="C6" s="198"/>
      <c r="D6" s="199"/>
    </row>
    <row r="7" spans="1:9" ht="45" customHeight="1" x14ac:dyDescent="0.25">
      <c r="B7" s="2" t="s">
        <v>1298</v>
      </c>
      <c r="C7" s="198"/>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2152</v>
      </c>
      <c r="C15" s="21" t="s">
        <v>139</v>
      </c>
      <c r="D15" s="11" t="s">
        <v>248</v>
      </c>
      <c r="E15" s="11" t="s">
        <v>249</v>
      </c>
      <c r="F15" s="13">
        <v>415018</v>
      </c>
      <c r="G15" s="13">
        <v>12993.38</v>
      </c>
      <c r="H15" s="13">
        <v>5.05</v>
      </c>
    </row>
    <row r="16" spans="1:9" x14ac:dyDescent="0.25">
      <c r="B16" s="11" t="s">
        <v>2153</v>
      </c>
      <c r="C16" s="21" t="s">
        <v>139</v>
      </c>
      <c r="D16" s="11" t="s">
        <v>245</v>
      </c>
      <c r="E16" s="11" t="s">
        <v>246</v>
      </c>
      <c r="F16" s="13">
        <v>669132</v>
      </c>
      <c r="G16" s="13">
        <v>11266.84</v>
      </c>
      <c r="H16" s="13">
        <v>4.38</v>
      </c>
    </row>
    <row r="17" spans="2:8" x14ac:dyDescent="0.25">
      <c r="B17" s="11" t="s">
        <v>2148</v>
      </c>
      <c r="C17" s="21" t="s">
        <v>139</v>
      </c>
      <c r="D17" s="11" t="s">
        <v>245</v>
      </c>
      <c r="E17" s="11" t="s">
        <v>247</v>
      </c>
      <c r="F17" s="13">
        <v>853738</v>
      </c>
      <c r="G17" s="13">
        <v>10241.44</v>
      </c>
      <c r="H17" s="13">
        <v>3.98</v>
      </c>
    </row>
    <row r="18" spans="2:8" x14ac:dyDescent="0.25">
      <c r="B18" s="11" t="s">
        <v>2651</v>
      </c>
      <c r="C18" s="21" t="s">
        <v>139</v>
      </c>
      <c r="D18" s="11" t="s">
        <v>256</v>
      </c>
      <c r="E18" s="11" t="s">
        <v>257</v>
      </c>
      <c r="F18" s="13">
        <v>214954</v>
      </c>
      <c r="G18" s="13">
        <v>7627.54</v>
      </c>
      <c r="H18" s="13">
        <v>2.96</v>
      </c>
    </row>
    <row r="19" spans="2:8" x14ac:dyDescent="0.25">
      <c r="B19" s="11" t="s">
        <v>2146</v>
      </c>
      <c r="C19" s="21" t="s">
        <v>139</v>
      </c>
      <c r="D19" s="11" t="s">
        <v>140</v>
      </c>
      <c r="E19" s="11" t="s">
        <v>142</v>
      </c>
      <c r="F19" s="13">
        <v>168762</v>
      </c>
      <c r="G19" s="13">
        <v>6588.72</v>
      </c>
      <c r="H19" s="13">
        <v>2.56</v>
      </c>
    </row>
    <row r="20" spans="2:8" x14ac:dyDescent="0.25">
      <c r="B20" s="11" t="s">
        <v>415</v>
      </c>
      <c r="C20" s="21" t="s">
        <v>139</v>
      </c>
      <c r="D20" s="11" t="s">
        <v>245</v>
      </c>
      <c r="E20" s="11" t="s">
        <v>416</v>
      </c>
      <c r="F20" s="13">
        <v>702125</v>
      </c>
      <c r="G20" s="13">
        <v>5960.69</v>
      </c>
      <c r="H20" s="13">
        <v>2.3199999999999998</v>
      </c>
    </row>
    <row r="21" spans="2:8" x14ac:dyDescent="0.25">
      <c r="B21" s="11" t="s">
        <v>2792</v>
      </c>
      <c r="C21" s="21" t="s">
        <v>139</v>
      </c>
      <c r="D21" s="11" t="s">
        <v>262</v>
      </c>
      <c r="E21" s="11" t="s">
        <v>608</v>
      </c>
      <c r="F21" s="13">
        <v>142605</v>
      </c>
      <c r="G21" s="13">
        <v>5656.93</v>
      </c>
      <c r="H21" s="13">
        <v>2.2000000000000002</v>
      </c>
    </row>
    <row r="22" spans="2:8" x14ac:dyDescent="0.25">
      <c r="B22" s="11" t="s">
        <v>2811</v>
      </c>
      <c r="C22" s="21" t="s">
        <v>139</v>
      </c>
      <c r="D22" s="11" t="s">
        <v>308</v>
      </c>
      <c r="E22" s="11" t="s">
        <v>631</v>
      </c>
      <c r="F22" s="13">
        <v>622192</v>
      </c>
      <c r="G22" s="13">
        <v>5518.22</v>
      </c>
      <c r="H22" s="13">
        <v>2.14</v>
      </c>
    </row>
    <row r="23" spans="2:8" x14ac:dyDescent="0.25">
      <c r="B23" s="11" t="s">
        <v>2936</v>
      </c>
      <c r="C23" s="21" t="s">
        <v>139</v>
      </c>
      <c r="D23" s="11" t="s">
        <v>271</v>
      </c>
      <c r="E23" s="11" t="s">
        <v>891</v>
      </c>
      <c r="F23" s="13">
        <v>491694</v>
      </c>
      <c r="G23" s="13">
        <v>5280.55</v>
      </c>
      <c r="H23" s="13">
        <v>2.0499999999999998</v>
      </c>
    </row>
    <row r="24" spans="2:8" x14ac:dyDescent="0.25">
      <c r="B24" s="11" t="s">
        <v>2725</v>
      </c>
      <c r="C24" s="21" t="s">
        <v>139</v>
      </c>
      <c r="D24" s="11" t="s">
        <v>312</v>
      </c>
      <c r="E24" s="11" t="s">
        <v>414</v>
      </c>
      <c r="F24" s="13">
        <v>365000</v>
      </c>
      <c r="G24" s="13">
        <v>5270.78</v>
      </c>
      <c r="H24" s="13">
        <v>2.0499999999999998</v>
      </c>
    </row>
    <row r="25" spans="2:8" x14ac:dyDescent="0.25">
      <c r="B25" s="11" t="s">
        <v>2728</v>
      </c>
      <c r="C25" s="21" t="s">
        <v>139</v>
      </c>
      <c r="D25" s="11" t="s">
        <v>325</v>
      </c>
      <c r="E25" s="11" t="s">
        <v>420</v>
      </c>
      <c r="F25" s="13">
        <v>1358000</v>
      </c>
      <c r="G25" s="13">
        <v>5137.99</v>
      </c>
      <c r="H25" s="13">
        <v>2</v>
      </c>
    </row>
    <row r="26" spans="2:8" x14ac:dyDescent="0.25">
      <c r="B26" s="11" t="s">
        <v>2735</v>
      </c>
      <c r="C26" s="21" t="s">
        <v>139</v>
      </c>
      <c r="D26" s="11" t="s">
        <v>245</v>
      </c>
      <c r="E26" s="11" t="s">
        <v>429</v>
      </c>
      <c r="F26" s="13">
        <v>332967</v>
      </c>
      <c r="G26" s="13">
        <v>4876.3</v>
      </c>
      <c r="H26" s="13">
        <v>1.9</v>
      </c>
    </row>
    <row r="27" spans="2:8" x14ac:dyDescent="0.25">
      <c r="B27" s="11" t="s">
        <v>2732</v>
      </c>
      <c r="C27" s="21" t="s">
        <v>139</v>
      </c>
      <c r="D27" s="11" t="s">
        <v>325</v>
      </c>
      <c r="E27" s="11" t="s">
        <v>425</v>
      </c>
      <c r="F27" s="13">
        <v>1420000</v>
      </c>
      <c r="G27" s="13">
        <v>4699.49</v>
      </c>
      <c r="H27" s="13">
        <v>1.83</v>
      </c>
    </row>
    <row r="28" spans="2:8" x14ac:dyDescent="0.25">
      <c r="B28" s="11" t="s">
        <v>2756</v>
      </c>
      <c r="C28" s="21" t="s">
        <v>139</v>
      </c>
      <c r="D28" s="11" t="s">
        <v>300</v>
      </c>
      <c r="E28" s="11" t="s">
        <v>545</v>
      </c>
      <c r="F28" s="13">
        <v>2039305</v>
      </c>
      <c r="G28" s="13">
        <v>4477.29</v>
      </c>
      <c r="H28" s="13">
        <v>1.74</v>
      </c>
    </row>
    <row r="29" spans="2:8" x14ac:dyDescent="0.25">
      <c r="B29" s="11" t="s">
        <v>2649</v>
      </c>
      <c r="C29" s="21" t="s">
        <v>139</v>
      </c>
      <c r="D29" s="11" t="s">
        <v>245</v>
      </c>
      <c r="E29" s="11" t="s">
        <v>250</v>
      </c>
      <c r="F29" s="13">
        <v>342500</v>
      </c>
      <c r="G29" s="13">
        <v>4333.4799999999996</v>
      </c>
      <c r="H29" s="13">
        <v>1.68</v>
      </c>
    </row>
    <row r="30" spans="2:8" x14ac:dyDescent="0.25">
      <c r="B30" s="11" t="s">
        <v>2149</v>
      </c>
      <c r="C30" s="21" t="s">
        <v>139</v>
      </c>
      <c r="D30" s="11" t="s">
        <v>288</v>
      </c>
      <c r="E30" s="11" t="s">
        <v>324</v>
      </c>
      <c r="F30" s="13">
        <v>2109065</v>
      </c>
      <c r="G30" s="13">
        <v>4229.9399999999996</v>
      </c>
      <c r="H30" s="13">
        <v>1.64</v>
      </c>
    </row>
    <row r="31" spans="2:8" x14ac:dyDescent="0.25">
      <c r="B31" s="11" t="s">
        <v>2779</v>
      </c>
      <c r="C31" s="21" t="s">
        <v>139</v>
      </c>
      <c r="D31" s="11" t="s">
        <v>271</v>
      </c>
      <c r="E31" s="11" t="s">
        <v>583</v>
      </c>
      <c r="F31" s="13">
        <v>277297</v>
      </c>
      <c r="G31" s="13">
        <v>4106.21</v>
      </c>
      <c r="H31" s="13">
        <v>1.6</v>
      </c>
    </row>
    <row r="32" spans="2:8" x14ac:dyDescent="0.25">
      <c r="B32" s="11" t="s">
        <v>2993</v>
      </c>
      <c r="C32" s="21" t="s">
        <v>139</v>
      </c>
      <c r="D32" s="11" t="s">
        <v>256</v>
      </c>
      <c r="E32" s="11" t="s">
        <v>963</v>
      </c>
      <c r="F32" s="13">
        <v>211402</v>
      </c>
      <c r="G32" s="13">
        <v>3678.5</v>
      </c>
      <c r="H32" s="13">
        <v>1.43</v>
      </c>
    </row>
    <row r="33" spans="2:8" x14ac:dyDescent="0.25">
      <c r="B33" s="11" t="s">
        <v>2863</v>
      </c>
      <c r="C33" s="21" t="s">
        <v>139</v>
      </c>
      <c r="D33" s="11" t="s">
        <v>245</v>
      </c>
      <c r="E33" s="11" t="s">
        <v>706</v>
      </c>
      <c r="F33" s="13">
        <v>2016301</v>
      </c>
      <c r="G33" s="13">
        <v>3573.89</v>
      </c>
      <c r="H33" s="13">
        <v>1.39</v>
      </c>
    </row>
    <row r="34" spans="2:8" x14ac:dyDescent="0.25">
      <c r="B34" s="11" t="s">
        <v>2799</v>
      </c>
      <c r="C34" s="21" t="s">
        <v>139</v>
      </c>
      <c r="D34" s="11" t="s">
        <v>332</v>
      </c>
      <c r="E34" s="11" t="s">
        <v>615</v>
      </c>
      <c r="F34" s="13">
        <v>259330</v>
      </c>
      <c r="G34" s="13">
        <v>3496.81</v>
      </c>
      <c r="H34" s="13">
        <v>1.36</v>
      </c>
    </row>
    <row r="35" spans="2:8" x14ac:dyDescent="0.25">
      <c r="B35" s="11" t="s">
        <v>2113</v>
      </c>
      <c r="C35" s="21" t="s">
        <v>139</v>
      </c>
      <c r="D35" s="11" t="s">
        <v>271</v>
      </c>
      <c r="E35" s="11" t="s">
        <v>471</v>
      </c>
      <c r="F35" s="13">
        <v>283317</v>
      </c>
      <c r="G35" s="13">
        <v>3421.34</v>
      </c>
      <c r="H35" s="13">
        <v>1.33</v>
      </c>
    </row>
    <row r="36" spans="2:8" x14ac:dyDescent="0.25">
      <c r="B36" s="11" t="s">
        <v>2664</v>
      </c>
      <c r="C36" s="21" t="s">
        <v>139</v>
      </c>
      <c r="D36" s="11" t="s">
        <v>285</v>
      </c>
      <c r="E36" s="11" t="s">
        <v>286</v>
      </c>
      <c r="F36" s="13">
        <v>190860</v>
      </c>
      <c r="G36" s="13">
        <v>3415.54</v>
      </c>
      <c r="H36" s="13">
        <v>1.33</v>
      </c>
    </row>
    <row r="37" spans="2:8" x14ac:dyDescent="0.25">
      <c r="B37" s="11" t="s">
        <v>2834</v>
      </c>
      <c r="C37" s="21" t="s">
        <v>139</v>
      </c>
      <c r="D37" s="11" t="s">
        <v>328</v>
      </c>
      <c r="E37" s="11" t="s">
        <v>660</v>
      </c>
      <c r="F37" s="13">
        <v>89787</v>
      </c>
      <c r="G37" s="13">
        <v>3410.78</v>
      </c>
      <c r="H37" s="13">
        <v>1.33</v>
      </c>
    </row>
    <row r="38" spans="2:8" x14ac:dyDescent="0.25">
      <c r="B38" s="11" t="s">
        <v>2780</v>
      </c>
      <c r="C38" s="21" t="s">
        <v>139</v>
      </c>
      <c r="D38" s="11" t="s">
        <v>332</v>
      </c>
      <c r="E38" s="11" t="s">
        <v>584</v>
      </c>
      <c r="F38" s="13">
        <v>105981</v>
      </c>
      <c r="G38" s="13">
        <v>3399.76</v>
      </c>
      <c r="H38" s="13">
        <v>1.32</v>
      </c>
    </row>
    <row r="39" spans="2:8" x14ac:dyDescent="0.25">
      <c r="B39" s="11" t="s">
        <v>2679</v>
      </c>
      <c r="C39" s="21" t="s">
        <v>139</v>
      </c>
      <c r="D39" s="11" t="s">
        <v>278</v>
      </c>
      <c r="E39" s="11" t="s">
        <v>314</v>
      </c>
      <c r="F39" s="13">
        <v>160973</v>
      </c>
      <c r="G39" s="13">
        <v>3184.13</v>
      </c>
      <c r="H39" s="13">
        <v>1.24</v>
      </c>
    </row>
    <row r="40" spans="2:8" x14ac:dyDescent="0.25">
      <c r="B40" s="11" t="s">
        <v>2794</v>
      </c>
      <c r="C40" s="21" t="s">
        <v>139</v>
      </c>
      <c r="D40" s="11" t="s">
        <v>444</v>
      </c>
      <c r="E40" s="11" t="s">
        <v>610</v>
      </c>
      <c r="F40" s="13">
        <v>1289494</v>
      </c>
      <c r="G40" s="13">
        <v>3119.16</v>
      </c>
      <c r="H40" s="13">
        <v>1.21</v>
      </c>
    </row>
    <row r="41" spans="2:8" x14ac:dyDescent="0.25">
      <c r="B41" s="11" t="s">
        <v>2749</v>
      </c>
      <c r="C41" s="21" t="s">
        <v>139</v>
      </c>
      <c r="D41" s="11" t="s">
        <v>535</v>
      </c>
      <c r="E41" s="11" t="s">
        <v>536</v>
      </c>
      <c r="F41" s="13">
        <v>653383</v>
      </c>
      <c r="G41" s="13">
        <v>3091.48</v>
      </c>
      <c r="H41" s="13">
        <v>1.2</v>
      </c>
    </row>
    <row r="42" spans="2:8" x14ac:dyDescent="0.25">
      <c r="B42" s="11" t="s">
        <v>2932</v>
      </c>
      <c r="C42" s="21" t="s">
        <v>139</v>
      </c>
      <c r="D42" s="11" t="s">
        <v>288</v>
      </c>
      <c r="E42" s="11" t="s">
        <v>863</v>
      </c>
      <c r="F42" s="13">
        <v>293600</v>
      </c>
      <c r="G42" s="13">
        <v>3087.64</v>
      </c>
      <c r="H42" s="13">
        <v>1.2</v>
      </c>
    </row>
    <row r="43" spans="2:8" x14ac:dyDescent="0.25">
      <c r="B43" s="11" t="s">
        <v>2112</v>
      </c>
      <c r="C43" s="21" t="s">
        <v>139</v>
      </c>
      <c r="D43" s="11" t="s">
        <v>285</v>
      </c>
      <c r="E43" s="11" t="s">
        <v>303</v>
      </c>
      <c r="F43" s="13">
        <v>507136</v>
      </c>
      <c r="G43" s="13">
        <v>3017.71</v>
      </c>
      <c r="H43" s="13">
        <v>1.17</v>
      </c>
    </row>
    <row r="44" spans="2:8" x14ac:dyDescent="0.25">
      <c r="B44" s="11" t="s">
        <v>2124</v>
      </c>
      <c r="C44" s="21" t="s">
        <v>139</v>
      </c>
      <c r="D44" s="11" t="s">
        <v>276</v>
      </c>
      <c r="E44" s="11" t="s">
        <v>464</v>
      </c>
      <c r="F44" s="13">
        <v>166839</v>
      </c>
      <c r="G44" s="13">
        <v>2996.18</v>
      </c>
      <c r="H44" s="13">
        <v>1.1599999999999999</v>
      </c>
    </row>
    <row r="45" spans="2:8" x14ac:dyDescent="0.25">
      <c r="B45" s="11" t="s">
        <v>2126</v>
      </c>
      <c r="C45" s="21" t="s">
        <v>139</v>
      </c>
      <c r="D45" s="11" t="s">
        <v>262</v>
      </c>
      <c r="E45" s="11" t="s">
        <v>343</v>
      </c>
      <c r="F45" s="13">
        <v>220000</v>
      </c>
      <c r="G45" s="13">
        <v>2965.6</v>
      </c>
      <c r="H45" s="13">
        <v>1.1499999999999999</v>
      </c>
    </row>
    <row r="46" spans="2:8" x14ac:dyDescent="0.25">
      <c r="B46" s="11" t="s">
        <v>2797</v>
      </c>
      <c r="C46" s="21" t="s">
        <v>139</v>
      </c>
      <c r="D46" s="11" t="s">
        <v>278</v>
      </c>
      <c r="E46" s="11" t="s">
        <v>613</v>
      </c>
      <c r="F46" s="13">
        <v>47410</v>
      </c>
      <c r="G46" s="13">
        <v>2932.64</v>
      </c>
      <c r="H46" s="13">
        <v>1.1399999999999999</v>
      </c>
    </row>
    <row r="47" spans="2:8" x14ac:dyDescent="0.25">
      <c r="B47" s="11" t="s">
        <v>2143</v>
      </c>
      <c r="C47" s="21" t="s">
        <v>139</v>
      </c>
      <c r="D47" s="11" t="s">
        <v>269</v>
      </c>
      <c r="E47" s="11" t="s">
        <v>428</v>
      </c>
      <c r="F47" s="13">
        <v>195584</v>
      </c>
      <c r="G47" s="13">
        <v>2890.93</v>
      </c>
      <c r="H47" s="13">
        <v>1.1200000000000001</v>
      </c>
    </row>
    <row r="48" spans="2:8" x14ac:dyDescent="0.25">
      <c r="B48" s="11" t="s">
        <v>2116</v>
      </c>
      <c r="C48" s="21" t="s">
        <v>139</v>
      </c>
      <c r="D48" s="11" t="s">
        <v>388</v>
      </c>
      <c r="E48" s="11" t="s">
        <v>467</v>
      </c>
      <c r="F48" s="13">
        <v>275059</v>
      </c>
      <c r="G48" s="13">
        <v>2872.72</v>
      </c>
      <c r="H48" s="13">
        <v>1.1200000000000001</v>
      </c>
    </row>
    <row r="49" spans="2:8" x14ac:dyDescent="0.25">
      <c r="B49" s="11" t="s">
        <v>2878</v>
      </c>
      <c r="C49" s="21" t="s">
        <v>139</v>
      </c>
      <c r="D49" s="11" t="s">
        <v>308</v>
      </c>
      <c r="E49" s="11" t="s">
        <v>735</v>
      </c>
      <c r="F49" s="13">
        <v>53528</v>
      </c>
      <c r="G49" s="13">
        <v>2864.28</v>
      </c>
      <c r="H49" s="13">
        <v>1.1100000000000001</v>
      </c>
    </row>
    <row r="50" spans="2:8" x14ac:dyDescent="0.25">
      <c r="B50" s="11" t="s">
        <v>2758</v>
      </c>
      <c r="C50" s="21" t="s">
        <v>139</v>
      </c>
      <c r="D50" s="11" t="s">
        <v>260</v>
      </c>
      <c r="E50" s="11" t="s">
        <v>549</v>
      </c>
      <c r="F50" s="13">
        <v>340501</v>
      </c>
      <c r="G50" s="13">
        <v>2848.12</v>
      </c>
      <c r="H50" s="13">
        <v>1.1100000000000001</v>
      </c>
    </row>
    <row r="51" spans="2:8" x14ac:dyDescent="0.25">
      <c r="B51" s="11" t="s">
        <v>2928</v>
      </c>
      <c r="C51" s="21" t="s">
        <v>139</v>
      </c>
      <c r="D51" s="11" t="s">
        <v>262</v>
      </c>
      <c r="E51" s="11" t="s">
        <v>857</v>
      </c>
      <c r="F51" s="13">
        <v>68022</v>
      </c>
      <c r="G51" s="13">
        <v>2842.33</v>
      </c>
      <c r="H51" s="13">
        <v>1.1000000000000001</v>
      </c>
    </row>
    <row r="52" spans="2:8" x14ac:dyDescent="0.25">
      <c r="B52" s="11" t="s">
        <v>886</v>
      </c>
      <c r="C52" s="21" t="s">
        <v>139</v>
      </c>
      <c r="D52" s="11" t="s">
        <v>276</v>
      </c>
      <c r="E52" s="11" t="s">
        <v>887</v>
      </c>
      <c r="F52" s="13">
        <v>345545</v>
      </c>
      <c r="G52" s="13">
        <v>2741.04</v>
      </c>
      <c r="H52" s="13">
        <v>1.07</v>
      </c>
    </row>
    <row r="53" spans="2:8" x14ac:dyDescent="0.25">
      <c r="B53" s="11" t="s">
        <v>2865</v>
      </c>
      <c r="C53" s="21" t="s">
        <v>139</v>
      </c>
      <c r="D53" s="11" t="s">
        <v>245</v>
      </c>
      <c r="E53" s="11" t="s">
        <v>708</v>
      </c>
      <c r="F53" s="13">
        <v>1303641</v>
      </c>
      <c r="G53" s="13">
        <v>2656.56</v>
      </c>
      <c r="H53" s="13">
        <v>1.03</v>
      </c>
    </row>
    <row r="54" spans="2:8" x14ac:dyDescent="0.25">
      <c r="B54" s="11" t="s">
        <v>2138</v>
      </c>
      <c r="C54" s="21" t="s">
        <v>139</v>
      </c>
      <c r="D54" s="11" t="s">
        <v>260</v>
      </c>
      <c r="E54" s="11" t="s">
        <v>292</v>
      </c>
      <c r="F54" s="13">
        <v>100113</v>
      </c>
      <c r="G54" s="13">
        <v>2622.01</v>
      </c>
      <c r="H54" s="13">
        <v>1.02</v>
      </c>
    </row>
    <row r="55" spans="2:8" x14ac:dyDescent="0.25">
      <c r="B55" s="11" t="s">
        <v>2114</v>
      </c>
      <c r="C55" s="21" t="s">
        <v>139</v>
      </c>
      <c r="D55" s="11" t="s">
        <v>285</v>
      </c>
      <c r="E55" s="11" t="s">
        <v>470</v>
      </c>
      <c r="F55" s="13">
        <v>422000</v>
      </c>
      <c r="G55" s="13">
        <v>2556.0500000000002</v>
      </c>
      <c r="H55" s="13">
        <v>0.99</v>
      </c>
    </row>
    <row r="56" spans="2:8" x14ac:dyDescent="0.25">
      <c r="B56" s="11" t="s">
        <v>2857</v>
      </c>
      <c r="C56" s="21" t="s">
        <v>139</v>
      </c>
      <c r="D56" s="11" t="s">
        <v>332</v>
      </c>
      <c r="E56" s="11" t="s">
        <v>691</v>
      </c>
      <c r="F56" s="13">
        <v>309000</v>
      </c>
      <c r="G56" s="13">
        <v>2548.48</v>
      </c>
      <c r="H56" s="13">
        <v>0.99</v>
      </c>
    </row>
    <row r="57" spans="2:8" x14ac:dyDescent="0.25">
      <c r="B57" s="11" t="s">
        <v>2652</v>
      </c>
      <c r="C57" s="21" t="s">
        <v>139</v>
      </c>
      <c r="D57" s="11" t="s">
        <v>245</v>
      </c>
      <c r="E57" s="11" t="s">
        <v>258</v>
      </c>
      <c r="F57" s="13">
        <v>140000</v>
      </c>
      <c r="G57" s="13">
        <v>2523.5</v>
      </c>
      <c r="H57" s="13">
        <v>0.98</v>
      </c>
    </row>
    <row r="58" spans="2:8" x14ac:dyDescent="0.25">
      <c r="B58" s="11" t="s">
        <v>2109</v>
      </c>
      <c r="C58" s="21" t="s">
        <v>139</v>
      </c>
      <c r="D58" s="11" t="s">
        <v>325</v>
      </c>
      <c r="E58" s="11" t="s">
        <v>472</v>
      </c>
      <c r="F58" s="13">
        <v>250000</v>
      </c>
      <c r="G58" s="13">
        <v>2493.38</v>
      </c>
      <c r="H58" s="13">
        <v>0.97</v>
      </c>
    </row>
    <row r="59" spans="2:8" x14ac:dyDescent="0.25">
      <c r="B59" s="11" t="s">
        <v>2730</v>
      </c>
      <c r="C59" s="21" t="s">
        <v>139</v>
      </c>
      <c r="D59" s="11" t="s">
        <v>271</v>
      </c>
      <c r="E59" s="11" t="s">
        <v>422</v>
      </c>
      <c r="F59" s="13">
        <v>155977</v>
      </c>
      <c r="G59" s="13">
        <v>2372.1799999999998</v>
      </c>
      <c r="H59" s="13">
        <v>0.92</v>
      </c>
    </row>
    <row r="60" spans="2:8" x14ac:dyDescent="0.25">
      <c r="B60" s="11" t="s">
        <v>2921</v>
      </c>
      <c r="C60" s="21" t="s">
        <v>139</v>
      </c>
      <c r="D60" s="11" t="s">
        <v>290</v>
      </c>
      <c r="E60" s="11" t="s">
        <v>849</v>
      </c>
      <c r="F60" s="13">
        <v>163482</v>
      </c>
      <c r="G60" s="13">
        <v>2333.46</v>
      </c>
      <c r="H60" s="13">
        <v>0.91</v>
      </c>
    </row>
    <row r="61" spans="2:8" x14ac:dyDescent="0.25">
      <c r="B61" s="11" t="s">
        <v>2678</v>
      </c>
      <c r="C61" s="21" t="s">
        <v>139</v>
      </c>
      <c r="D61" s="11" t="s">
        <v>312</v>
      </c>
      <c r="E61" s="11" t="s">
        <v>313</v>
      </c>
      <c r="F61" s="13">
        <v>620000</v>
      </c>
      <c r="G61" s="13">
        <v>2326.86</v>
      </c>
      <c r="H61" s="13">
        <v>0.9</v>
      </c>
    </row>
    <row r="62" spans="2:8" x14ac:dyDescent="0.25">
      <c r="B62" s="11" t="s">
        <v>2731</v>
      </c>
      <c r="C62" s="21" t="s">
        <v>139</v>
      </c>
      <c r="D62" s="11" t="s">
        <v>140</v>
      </c>
      <c r="E62" s="11" t="s">
        <v>424</v>
      </c>
      <c r="F62" s="13">
        <v>158130</v>
      </c>
      <c r="G62" s="13">
        <v>2308.0700000000002</v>
      </c>
      <c r="H62" s="13">
        <v>0.9</v>
      </c>
    </row>
    <row r="63" spans="2:8" x14ac:dyDescent="0.25">
      <c r="B63" s="11" t="s">
        <v>2665</v>
      </c>
      <c r="C63" s="21" t="s">
        <v>139</v>
      </c>
      <c r="D63" s="11" t="s">
        <v>245</v>
      </c>
      <c r="E63" s="11" t="s">
        <v>287</v>
      </c>
      <c r="F63" s="13">
        <v>1658000</v>
      </c>
      <c r="G63" s="13">
        <v>2288.04</v>
      </c>
      <c r="H63" s="13">
        <v>0.89</v>
      </c>
    </row>
    <row r="64" spans="2:8" x14ac:dyDescent="0.25">
      <c r="B64" s="11" t="s">
        <v>2741</v>
      </c>
      <c r="C64" s="21" t="s">
        <v>139</v>
      </c>
      <c r="D64" s="11" t="s">
        <v>417</v>
      </c>
      <c r="E64" s="11" t="s">
        <v>463</v>
      </c>
      <c r="F64" s="13">
        <v>40430</v>
      </c>
      <c r="G64" s="13">
        <v>2255.83</v>
      </c>
      <c r="H64" s="13">
        <v>0.88</v>
      </c>
    </row>
    <row r="65" spans="2:8" x14ac:dyDescent="0.25">
      <c r="B65" s="11" t="s">
        <v>2838</v>
      </c>
      <c r="C65" s="21" t="s">
        <v>139</v>
      </c>
      <c r="D65" s="11" t="s">
        <v>271</v>
      </c>
      <c r="E65" s="11" t="s">
        <v>664</v>
      </c>
      <c r="F65" s="13">
        <v>43381</v>
      </c>
      <c r="G65" s="13">
        <v>2165.3000000000002</v>
      </c>
      <c r="H65" s="13">
        <v>0.84</v>
      </c>
    </row>
    <row r="66" spans="2:8" x14ac:dyDescent="0.25">
      <c r="B66" s="11" t="s">
        <v>880</v>
      </c>
      <c r="C66" s="21" t="s">
        <v>139</v>
      </c>
      <c r="D66" s="11" t="s">
        <v>245</v>
      </c>
      <c r="E66" s="11" t="s">
        <v>881</v>
      </c>
      <c r="F66" s="13">
        <v>752903</v>
      </c>
      <c r="G66" s="13">
        <v>2073.4899999999998</v>
      </c>
      <c r="H66" s="13">
        <v>0.81</v>
      </c>
    </row>
    <row r="67" spans="2:8" x14ac:dyDescent="0.25">
      <c r="B67" s="11" t="s">
        <v>3079</v>
      </c>
      <c r="C67" s="21" t="s">
        <v>139</v>
      </c>
      <c r="D67" s="11" t="s">
        <v>254</v>
      </c>
      <c r="E67" s="11" t="s">
        <v>1299</v>
      </c>
      <c r="F67" s="13">
        <v>57692</v>
      </c>
      <c r="G67" s="13">
        <v>2050.7800000000002</v>
      </c>
      <c r="H67" s="13">
        <v>0.8</v>
      </c>
    </row>
    <row r="68" spans="2:8" x14ac:dyDescent="0.25">
      <c r="B68" s="11" t="s">
        <v>2759</v>
      </c>
      <c r="C68" s="21" t="s">
        <v>139</v>
      </c>
      <c r="D68" s="11" t="s">
        <v>550</v>
      </c>
      <c r="E68" s="11" t="s">
        <v>551</v>
      </c>
      <c r="F68" s="13">
        <v>286411</v>
      </c>
      <c r="G68" s="13">
        <v>1986.4</v>
      </c>
      <c r="H68" s="13">
        <v>0.77</v>
      </c>
    </row>
    <row r="69" spans="2:8" x14ac:dyDescent="0.25">
      <c r="B69" s="11" t="s">
        <v>2861</v>
      </c>
      <c r="C69" s="21" t="s">
        <v>139</v>
      </c>
      <c r="D69" s="11" t="s">
        <v>332</v>
      </c>
      <c r="E69" s="11" t="s">
        <v>695</v>
      </c>
      <c r="F69" s="13">
        <v>100897</v>
      </c>
      <c r="G69" s="13">
        <v>1974.2</v>
      </c>
      <c r="H69" s="13">
        <v>0.77</v>
      </c>
    </row>
    <row r="70" spans="2:8" x14ac:dyDescent="0.25">
      <c r="B70" s="11" t="s">
        <v>2672</v>
      </c>
      <c r="C70" s="21" t="s">
        <v>139</v>
      </c>
      <c r="D70" s="11" t="s">
        <v>267</v>
      </c>
      <c r="E70" s="11" t="s">
        <v>302</v>
      </c>
      <c r="F70" s="13">
        <v>336743</v>
      </c>
      <c r="G70" s="13">
        <v>1927.18</v>
      </c>
      <c r="H70" s="13">
        <v>0.75</v>
      </c>
    </row>
    <row r="71" spans="2:8" x14ac:dyDescent="0.25">
      <c r="B71" s="11" t="s">
        <v>2753</v>
      </c>
      <c r="C71" s="21" t="s">
        <v>139</v>
      </c>
      <c r="D71" s="11" t="s">
        <v>325</v>
      </c>
      <c r="E71" s="11" t="s">
        <v>542</v>
      </c>
      <c r="F71" s="13">
        <v>266000</v>
      </c>
      <c r="G71" s="13">
        <v>1911.48</v>
      </c>
      <c r="H71" s="13">
        <v>0.74</v>
      </c>
    </row>
    <row r="72" spans="2:8" x14ac:dyDescent="0.25">
      <c r="B72" s="11" t="s">
        <v>3037</v>
      </c>
      <c r="C72" s="21" t="s">
        <v>139</v>
      </c>
      <c r="D72" s="11" t="s">
        <v>276</v>
      </c>
      <c r="E72" s="11" t="s">
        <v>1192</v>
      </c>
      <c r="F72" s="13">
        <v>569936</v>
      </c>
      <c r="G72" s="13">
        <v>1880.5</v>
      </c>
      <c r="H72" s="13">
        <v>0.73</v>
      </c>
    </row>
    <row r="73" spans="2:8" x14ac:dyDescent="0.25">
      <c r="B73" s="11" t="s">
        <v>2660</v>
      </c>
      <c r="C73" s="21" t="s">
        <v>139</v>
      </c>
      <c r="D73" s="11" t="s">
        <v>252</v>
      </c>
      <c r="E73" s="11" t="s">
        <v>273</v>
      </c>
      <c r="F73" s="13">
        <v>75000</v>
      </c>
      <c r="G73" s="13">
        <v>1854.79</v>
      </c>
      <c r="H73" s="13">
        <v>0.72</v>
      </c>
    </row>
    <row r="74" spans="2:8" x14ac:dyDescent="0.25">
      <c r="B74" s="11" t="s">
        <v>3008</v>
      </c>
      <c r="C74" s="21" t="s">
        <v>139</v>
      </c>
      <c r="D74" s="11" t="s">
        <v>312</v>
      </c>
      <c r="E74" s="11" t="s">
        <v>1007</v>
      </c>
      <c r="F74" s="13">
        <v>172857</v>
      </c>
      <c r="G74" s="13">
        <v>1802.73</v>
      </c>
      <c r="H74" s="13">
        <v>0.7</v>
      </c>
    </row>
    <row r="75" spans="2:8" x14ac:dyDescent="0.25">
      <c r="B75" s="11" t="s">
        <v>2106</v>
      </c>
      <c r="C75" s="21" t="s">
        <v>139</v>
      </c>
      <c r="D75" s="11" t="s">
        <v>332</v>
      </c>
      <c r="E75" s="11" t="s">
        <v>483</v>
      </c>
      <c r="F75" s="13">
        <v>300000</v>
      </c>
      <c r="G75" s="13">
        <v>1760.7</v>
      </c>
      <c r="H75" s="13">
        <v>0.68</v>
      </c>
    </row>
    <row r="76" spans="2:8" x14ac:dyDescent="0.25">
      <c r="B76" s="11" t="s">
        <v>2729</v>
      </c>
      <c r="C76" s="21" t="s">
        <v>139</v>
      </c>
      <c r="D76" s="11" t="s">
        <v>417</v>
      </c>
      <c r="E76" s="11" t="s">
        <v>421</v>
      </c>
      <c r="F76" s="13">
        <v>170082</v>
      </c>
      <c r="G76" s="13">
        <v>1683.39</v>
      </c>
      <c r="H76" s="13">
        <v>0.65</v>
      </c>
    </row>
    <row r="77" spans="2:8" x14ac:dyDescent="0.25">
      <c r="B77" s="11" t="s">
        <v>2915</v>
      </c>
      <c r="C77" s="21" t="s">
        <v>139</v>
      </c>
      <c r="D77" s="11" t="s">
        <v>276</v>
      </c>
      <c r="E77" s="11" t="s">
        <v>840</v>
      </c>
      <c r="F77" s="13">
        <v>200409</v>
      </c>
      <c r="G77" s="13">
        <v>1572.81</v>
      </c>
      <c r="H77" s="13">
        <v>0.61</v>
      </c>
    </row>
    <row r="78" spans="2:8" x14ac:dyDescent="0.25">
      <c r="B78" s="11" t="s">
        <v>372</v>
      </c>
      <c r="C78" s="21" t="s">
        <v>139</v>
      </c>
      <c r="D78" s="11" t="s">
        <v>320</v>
      </c>
      <c r="E78" s="11" t="s">
        <v>373</v>
      </c>
      <c r="F78" s="13">
        <v>801840</v>
      </c>
      <c r="G78" s="13">
        <v>1531.67</v>
      </c>
      <c r="H78" s="13">
        <v>0.6</v>
      </c>
    </row>
    <row r="79" spans="2:8" x14ac:dyDescent="0.25">
      <c r="B79" s="11" t="s">
        <v>3077</v>
      </c>
      <c r="C79" s="21" t="s">
        <v>139</v>
      </c>
      <c r="D79" s="11" t="s">
        <v>140</v>
      </c>
      <c r="E79" s="11" t="s">
        <v>1286</v>
      </c>
      <c r="F79" s="13">
        <v>201342</v>
      </c>
      <c r="G79" s="13">
        <v>1502.51</v>
      </c>
      <c r="H79" s="13">
        <v>0.57999999999999996</v>
      </c>
    </row>
    <row r="80" spans="2:8" x14ac:dyDescent="0.25">
      <c r="B80" s="11" t="s">
        <v>2880</v>
      </c>
      <c r="C80" s="21" t="s">
        <v>139</v>
      </c>
      <c r="D80" s="11" t="s">
        <v>325</v>
      </c>
      <c r="E80" s="11" t="s">
        <v>737</v>
      </c>
      <c r="F80" s="13">
        <v>99201</v>
      </c>
      <c r="G80" s="13">
        <v>1486.43</v>
      </c>
      <c r="H80" s="13">
        <v>0.57999999999999996</v>
      </c>
    </row>
    <row r="81" spans="2:8" x14ac:dyDescent="0.25">
      <c r="B81" s="11" t="s">
        <v>2931</v>
      </c>
      <c r="C81" s="21" t="s">
        <v>139</v>
      </c>
      <c r="D81" s="11" t="s">
        <v>276</v>
      </c>
      <c r="E81" s="11" t="s">
        <v>862</v>
      </c>
      <c r="F81" s="13">
        <v>157677</v>
      </c>
      <c r="G81" s="13">
        <v>1461.67</v>
      </c>
      <c r="H81" s="13">
        <v>0.56999999999999995</v>
      </c>
    </row>
    <row r="82" spans="2:8" x14ac:dyDescent="0.25">
      <c r="B82" s="11" t="s">
        <v>2767</v>
      </c>
      <c r="C82" s="21" t="s">
        <v>139</v>
      </c>
      <c r="D82" s="11" t="s">
        <v>274</v>
      </c>
      <c r="E82" s="11" t="s">
        <v>559</v>
      </c>
      <c r="F82" s="13">
        <v>340000</v>
      </c>
      <c r="G82" s="13">
        <v>1460.98</v>
      </c>
      <c r="H82" s="13">
        <v>0.56999999999999995</v>
      </c>
    </row>
    <row r="83" spans="2:8" x14ac:dyDescent="0.25">
      <c r="B83" s="11" t="s">
        <v>2108</v>
      </c>
      <c r="C83" s="21" t="s">
        <v>139</v>
      </c>
      <c r="D83" s="11" t="s">
        <v>478</v>
      </c>
      <c r="E83" s="11" t="s">
        <v>479</v>
      </c>
      <c r="F83" s="13">
        <v>172356</v>
      </c>
      <c r="G83" s="13">
        <v>1447.01</v>
      </c>
      <c r="H83" s="13">
        <v>0.56000000000000005</v>
      </c>
    </row>
    <row r="84" spans="2:8" x14ac:dyDescent="0.25">
      <c r="B84" s="11" t="s">
        <v>2736</v>
      </c>
      <c r="C84" s="21" t="s">
        <v>139</v>
      </c>
      <c r="D84" s="11" t="s">
        <v>140</v>
      </c>
      <c r="E84" s="11" t="s">
        <v>432</v>
      </c>
      <c r="F84" s="13">
        <v>100691</v>
      </c>
      <c r="G84" s="13">
        <v>1440.23</v>
      </c>
      <c r="H84" s="13">
        <v>0.56000000000000005</v>
      </c>
    </row>
    <row r="85" spans="2:8" x14ac:dyDescent="0.25">
      <c r="B85" s="11" t="s">
        <v>2123</v>
      </c>
      <c r="C85" s="21" t="s">
        <v>139</v>
      </c>
      <c r="D85" s="11" t="s">
        <v>474</v>
      </c>
      <c r="E85" s="11" t="s">
        <v>475</v>
      </c>
      <c r="F85" s="13">
        <v>74600</v>
      </c>
      <c r="G85" s="13">
        <v>1370.4</v>
      </c>
      <c r="H85" s="13">
        <v>0.53</v>
      </c>
    </row>
    <row r="86" spans="2:8" x14ac:dyDescent="0.25">
      <c r="B86" s="11" t="s">
        <v>2748</v>
      </c>
      <c r="C86" s="21" t="s">
        <v>139</v>
      </c>
      <c r="D86" s="11" t="s">
        <v>260</v>
      </c>
      <c r="E86" s="11" t="s">
        <v>534</v>
      </c>
      <c r="F86" s="13">
        <v>200000</v>
      </c>
      <c r="G86" s="13">
        <v>1340.5</v>
      </c>
      <c r="H86" s="13">
        <v>0.52</v>
      </c>
    </row>
    <row r="87" spans="2:8" x14ac:dyDescent="0.25">
      <c r="B87" s="11" t="s">
        <v>2648</v>
      </c>
      <c r="C87" s="21" t="s">
        <v>139</v>
      </c>
      <c r="D87" s="11" t="s">
        <v>140</v>
      </c>
      <c r="E87" s="11" t="s">
        <v>141</v>
      </c>
      <c r="F87" s="13">
        <v>81848</v>
      </c>
      <c r="G87" s="13">
        <v>1282.3499999999999</v>
      </c>
      <c r="H87" s="13">
        <v>0.5</v>
      </c>
    </row>
    <row r="88" spans="2:8" x14ac:dyDescent="0.25">
      <c r="B88" s="11" t="s">
        <v>2105</v>
      </c>
      <c r="C88" s="21" t="s">
        <v>139</v>
      </c>
      <c r="D88" s="11" t="s">
        <v>245</v>
      </c>
      <c r="E88" s="11" t="s">
        <v>476</v>
      </c>
      <c r="F88" s="13">
        <v>1319036</v>
      </c>
      <c r="G88" s="13">
        <v>1281.58</v>
      </c>
      <c r="H88" s="13">
        <v>0.5</v>
      </c>
    </row>
    <row r="89" spans="2:8" x14ac:dyDescent="0.25">
      <c r="B89" s="11" t="s">
        <v>3080</v>
      </c>
      <c r="C89" s="21" t="s">
        <v>139</v>
      </c>
      <c r="D89" s="11" t="s">
        <v>267</v>
      </c>
      <c r="E89" s="11" t="s">
        <v>1300</v>
      </c>
      <c r="F89" s="13">
        <v>289855</v>
      </c>
      <c r="G89" s="13">
        <v>1245.6500000000001</v>
      </c>
      <c r="H89" s="13">
        <v>0.48</v>
      </c>
    </row>
    <row r="90" spans="2:8" x14ac:dyDescent="0.25">
      <c r="B90" s="11" t="s">
        <v>2918</v>
      </c>
      <c r="C90" s="21" t="s">
        <v>139</v>
      </c>
      <c r="D90" s="11" t="s">
        <v>845</v>
      </c>
      <c r="E90" s="11" t="s">
        <v>846</v>
      </c>
      <c r="F90" s="13">
        <v>200000</v>
      </c>
      <c r="G90" s="13">
        <v>1201.4000000000001</v>
      </c>
      <c r="H90" s="13">
        <v>0.47</v>
      </c>
    </row>
    <row r="91" spans="2:8" x14ac:dyDescent="0.25">
      <c r="B91" s="11" t="s">
        <v>2927</v>
      </c>
      <c r="C91" s="21" t="s">
        <v>139</v>
      </c>
      <c r="D91" s="11" t="s">
        <v>320</v>
      </c>
      <c r="E91" s="11" t="s">
        <v>855</v>
      </c>
      <c r="F91" s="13">
        <v>277800</v>
      </c>
      <c r="G91" s="13">
        <v>1176.07</v>
      </c>
      <c r="H91" s="13">
        <v>0.46</v>
      </c>
    </row>
    <row r="92" spans="2:8" x14ac:dyDescent="0.25">
      <c r="B92" s="11" t="s">
        <v>2935</v>
      </c>
      <c r="C92" s="21" t="s">
        <v>139</v>
      </c>
      <c r="D92" s="11" t="s">
        <v>271</v>
      </c>
      <c r="E92" s="11" t="s">
        <v>888</v>
      </c>
      <c r="F92" s="13">
        <v>100000</v>
      </c>
      <c r="G92" s="13">
        <v>1138.95</v>
      </c>
      <c r="H92" s="13">
        <v>0.44</v>
      </c>
    </row>
    <row r="93" spans="2:8" x14ac:dyDescent="0.25">
      <c r="B93" s="11" t="s">
        <v>2734</v>
      </c>
      <c r="C93" s="21" t="s">
        <v>139</v>
      </c>
      <c r="D93" s="11" t="s">
        <v>254</v>
      </c>
      <c r="E93" s="11" t="s">
        <v>427</v>
      </c>
      <c r="F93" s="13">
        <v>38528</v>
      </c>
      <c r="G93" s="13">
        <v>1123.8800000000001</v>
      </c>
      <c r="H93" s="13">
        <v>0.44</v>
      </c>
    </row>
    <row r="94" spans="2:8" x14ac:dyDescent="0.25">
      <c r="B94" s="11" t="s">
        <v>3014</v>
      </c>
      <c r="C94" s="21" t="s">
        <v>139</v>
      </c>
      <c r="D94" s="11" t="s">
        <v>260</v>
      </c>
      <c r="E94" s="11" t="s">
        <v>1030</v>
      </c>
      <c r="F94" s="13">
        <v>230000</v>
      </c>
      <c r="G94" s="13">
        <v>835.02</v>
      </c>
      <c r="H94" s="13">
        <v>0.32</v>
      </c>
    </row>
    <row r="95" spans="2:8" x14ac:dyDescent="0.25">
      <c r="B95" s="11" t="s">
        <v>889</v>
      </c>
      <c r="C95" s="21" t="s">
        <v>139</v>
      </c>
      <c r="D95" s="11" t="s">
        <v>315</v>
      </c>
      <c r="E95" s="11" t="s">
        <v>890</v>
      </c>
      <c r="F95" s="13">
        <v>337716</v>
      </c>
      <c r="G95" s="13">
        <v>612.85</v>
      </c>
      <c r="H95" s="13">
        <v>0.24</v>
      </c>
    </row>
    <row r="96" spans="2:8" x14ac:dyDescent="0.25">
      <c r="B96" s="11" t="s">
        <v>2933</v>
      </c>
      <c r="C96" s="21" t="s">
        <v>139</v>
      </c>
      <c r="D96" s="11" t="s">
        <v>332</v>
      </c>
      <c r="E96" s="11" t="s">
        <v>864</v>
      </c>
      <c r="F96" s="13">
        <v>12880</v>
      </c>
      <c r="G96" s="13">
        <v>37.909999999999997</v>
      </c>
      <c r="H96" s="13">
        <v>0.01</v>
      </c>
    </row>
    <row r="97" spans="2:8" x14ac:dyDescent="0.25">
      <c r="B97" s="17" t="s">
        <v>151</v>
      </c>
      <c r="C97" s="25"/>
      <c r="D97" s="17"/>
      <c r="E97" s="17"/>
      <c r="F97" s="23"/>
      <c r="G97" s="23">
        <f>SUM(G12:G96)</f>
        <v>251021.60000000009</v>
      </c>
      <c r="H97" s="23">
        <f>SUM(H12:H96)</f>
        <v>97.549999999999955</v>
      </c>
    </row>
    <row r="98" spans="2:8" x14ac:dyDescent="0.25">
      <c r="B98" s="17" t="s">
        <v>788</v>
      </c>
    </row>
    <row r="99" spans="2:8" x14ac:dyDescent="0.25">
      <c r="B99" s="11" t="s">
        <v>89</v>
      </c>
      <c r="C99" s="21" t="s">
        <v>139</v>
      </c>
      <c r="D99" s="11" t="s">
        <v>789</v>
      </c>
      <c r="E99" s="11" t="s">
        <v>790</v>
      </c>
      <c r="F99" s="13">
        <v>1601</v>
      </c>
      <c r="G99" s="13">
        <v>1.37</v>
      </c>
      <c r="H99" s="13">
        <v>0</v>
      </c>
    </row>
    <row r="100" spans="2:8" x14ac:dyDescent="0.25">
      <c r="B100" s="17" t="s">
        <v>151</v>
      </c>
      <c r="C100" s="25"/>
      <c r="D100" s="17"/>
      <c r="E100" s="17"/>
      <c r="F100" s="23"/>
      <c r="G100" s="23">
        <f>SUM(G98:G99)</f>
        <v>1.37</v>
      </c>
      <c r="H100" s="23">
        <f>SUM(H98:H99)</f>
        <v>0</v>
      </c>
    </row>
    <row r="101" spans="2:8" x14ac:dyDescent="0.25">
      <c r="B101" s="17" t="s">
        <v>152</v>
      </c>
      <c r="C101" s="25"/>
      <c r="D101" s="17"/>
      <c r="E101" s="17"/>
      <c r="F101" s="23"/>
      <c r="G101" s="23">
        <v>633.47</v>
      </c>
      <c r="H101" s="23">
        <v>0.25</v>
      </c>
    </row>
    <row r="102" spans="2:8" x14ac:dyDescent="0.25">
      <c r="B102" s="17" t="s">
        <v>153</v>
      </c>
      <c r="C102" s="25"/>
      <c r="D102" s="17"/>
      <c r="E102" s="17"/>
      <c r="F102" s="23"/>
      <c r="G102" s="23">
        <v>251656.44</v>
      </c>
      <c r="H102" s="23">
        <v>97.8</v>
      </c>
    </row>
    <row r="103" spans="2:8" x14ac:dyDescent="0.25">
      <c r="B103" s="17" t="s">
        <v>226</v>
      </c>
      <c r="C103" s="25"/>
      <c r="D103" s="17"/>
      <c r="E103" s="17"/>
      <c r="F103" s="23"/>
      <c r="G103" s="23">
        <v>5617.0960028900017</v>
      </c>
      <c r="H103" s="23">
        <v>2.2000000000000028</v>
      </c>
    </row>
    <row r="104" spans="2:8" x14ac:dyDescent="0.25">
      <c r="B104" s="17" t="s">
        <v>155</v>
      </c>
      <c r="C104" s="25"/>
      <c r="D104" s="17"/>
      <c r="E104" s="17"/>
      <c r="F104" s="23"/>
      <c r="G104" s="23">
        <v>257273.53600289</v>
      </c>
      <c r="H104" s="23">
        <v>100</v>
      </c>
    </row>
    <row r="105" spans="2:8" x14ac:dyDescent="0.25">
      <c r="B105" s="11" t="s">
        <v>156</v>
      </c>
    </row>
    <row r="106" spans="2:8" x14ac:dyDescent="0.25">
      <c r="B106" s="17" t="s">
        <v>157</v>
      </c>
    </row>
    <row r="107" spans="2:8" x14ac:dyDescent="0.25">
      <c r="B107" s="17" t="s">
        <v>158</v>
      </c>
      <c r="C107" s="21" t="s">
        <v>159</v>
      </c>
    </row>
    <row r="108" spans="2:8" x14ac:dyDescent="0.25">
      <c r="B108" s="17" t="s">
        <v>162</v>
      </c>
      <c r="C108" s="21" t="s">
        <v>161</v>
      </c>
    </row>
    <row r="109" spans="2:8" x14ac:dyDescent="0.25">
      <c r="B109" s="17" t="s">
        <v>163</v>
      </c>
      <c r="C109" s="21" t="s">
        <v>161</v>
      </c>
    </row>
    <row r="110" spans="2:8" x14ac:dyDescent="0.25">
      <c r="B110" s="17" t="s">
        <v>164</v>
      </c>
      <c r="C110" s="21" t="s">
        <v>165</v>
      </c>
    </row>
    <row r="111" spans="2:8" x14ac:dyDescent="0.25">
      <c r="B111" s="17" t="s">
        <v>1301</v>
      </c>
      <c r="C111" s="25"/>
    </row>
    <row r="112" spans="2:8" x14ac:dyDescent="0.25">
      <c r="B112" s="17" t="s">
        <v>1302</v>
      </c>
      <c r="C112" s="25"/>
    </row>
    <row r="113" spans="2:3" x14ac:dyDescent="0.25">
      <c r="B113" s="17" t="s">
        <v>1303</v>
      </c>
      <c r="C113" s="25"/>
    </row>
    <row r="114" spans="2:3" x14ac:dyDescent="0.25">
      <c r="B114" s="17" t="s">
        <v>1304</v>
      </c>
      <c r="C114" s="25"/>
    </row>
    <row r="115" spans="2:3" x14ac:dyDescent="0.25">
      <c r="B115" s="17" t="s">
        <v>1305</v>
      </c>
      <c r="C115" s="25"/>
    </row>
    <row r="116" spans="2:3" x14ac:dyDescent="0.25">
      <c r="B116" s="17" t="s">
        <v>1306</v>
      </c>
      <c r="C116" s="25"/>
    </row>
    <row r="117" spans="2:3" x14ac:dyDescent="0.25">
      <c r="B117" s="17" t="s">
        <v>1307</v>
      </c>
      <c r="C117" s="25"/>
    </row>
    <row r="118" spans="2:3" x14ac:dyDescent="0.25">
      <c r="B118" s="17" t="s">
        <v>1308</v>
      </c>
      <c r="C118" s="25"/>
    </row>
    <row r="119" spans="2:3" x14ac:dyDescent="0.25">
      <c r="B119" s="17" t="s">
        <v>1201</v>
      </c>
      <c r="C119" s="25"/>
    </row>
    <row r="120" spans="2:3" x14ac:dyDescent="0.25">
      <c r="B120" s="11" t="s">
        <v>170</v>
      </c>
    </row>
    <row r="121" spans="2:3" x14ac:dyDescent="0.25">
      <c r="B121" s="11" t="s">
        <v>228</v>
      </c>
    </row>
    <row r="124" spans="2:3" x14ac:dyDescent="0.25">
      <c r="B124" s="8" t="s">
        <v>229</v>
      </c>
      <c r="C124" s="9"/>
    </row>
    <row r="125" spans="2:3" ht="30" x14ac:dyDescent="0.25">
      <c r="B125" s="8" t="s">
        <v>230</v>
      </c>
      <c r="C125" s="10" t="s">
        <v>231</v>
      </c>
    </row>
    <row r="126" spans="2:3" x14ac:dyDescent="0.25">
      <c r="B126" s="3" t="s">
        <v>232</v>
      </c>
      <c r="C126" s="4"/>
    </row>
    <row r="127" spans="2:3" x14ac:dyDescent="0.25">
      <c r="B127" s="3" t="s">
        <v>233</v>
      </c>
      <c r="C127" s="4"/>
    </row>
    <row r="128" spans="2:3" x14ac:dyDescent="0.25">
      <c r="B128" s="3" t="s">
        <v>234</v>
      </c>
      <c r="C128" s="4"/>
    </row>
    <row r="129" spans="2:7" x14ac:dyDescent="0.25">
      <c r="B129" s="3" t="s">
        <v>235</v>
      </c>
      <c r="C129" s="4"/>
    </row>
    <row r="130" spans="2:7" x14ac:dyDescent="0.25">
      <c r="B130" s="3" t="s">
        <v>236</v>
      </c>
      <c r="C130" s="4"/>
    </row>
    <row r="131" spans="2:7" x14ac:dyDescent="0.25">
      <c r="B131" s="3" t="s">
        <v>237</v>
      </c>
      <c r="C131" s="4"/>
    </row>
    <row r="132" spans="2:7" x14ac:dyDescent="0.25">
      <c r="B132" s="8" t="s">
        <v>238</v>
      </c>
      <c r="C132" s="9"/>
    </row>
    <row r="134" spans="2:7" x14ac:dyDescent="0.25">
      <c r="B134" s="3" t="s">
        <v>171</v>
      </c>
      <c r="C134" s="4"/>
      <c r="D134" s="3"/>
    </row>
    <row r="135" spans="2:7" ht="30" x14ac:dyDescent="0.25">
      <c r="B135" s="6" t="s">
        <v>172</v>
      </c>
      <c r="C135" s="5" t="s">
        <v>173</v>
      </c>
      <c r="D135" s="6" t="s">
        <v>174</v>
      </c>
    </row>
    <row r="136" spans="2:7" x14ac:dyDescent="0.25">
      <c r="B136" s="3" t="s">
        <v>161</v>
      </c>
      <c r="C136" s="4" t="s">
        <v>161</v>
      </c>
      <c r="D136" s="3" t="s">
        <v>161</v>
      </c>
    </row>
    <row r="138" spans="2:7" x14ac:dyDescent="0.25">
      <c r="B138" s="8" t="s">
        <v>175</v>
      </c>
      <c r="C138" s="33">
        <v>45473</v>
      </c>
      <c r="D138" s="3"/>
      <c r="E138" s="26"/>
      <c r="F138" s="32"/>
    </row>
    <row r="139" spans="2:7" x14ac:dyDescent="0.25">
      <c r="B139" s="8" t="s">
        <v>176</v>
      </c>
      <c r="C139" s="9" t="s">
        <v>177</v>
      </c>
      <c r="D139" s="8" t="s">
        <v>178</v>
      </c>
      <c r="E139" s="27" t="s">
        <v>179</v>
      </c>
      <c r="F139" s="24" t="s">
        <v>180</v>
      </c>
      <c r="G139" s="23"/>
    </row>
    <row r="140" spans="2:7" x14ac:dyDescent="0.25">
      <c r="B140" s="30" t="s">
        <v>161</v>
      </c>
      <c r="C140" s="31" t="s">
        <v>161</v>
      </c>
      <c r="D140" s="30" t="s">
        <v>161</v>
      </c>
      <c r="E140" s="29" t="s">
        <v>161</v>
      </c>
      <c r="F140" s="28" t="s">
        <v>161</v>
      </c>
    </row>
    <row r="143" spans="2:7" x14ac:dyDescent="0.25">
      <c r="B143" s="17" t="s">
        <v>181</v>
      </c>
    </row>
    <row r="144" spans="2:7" x14ac:dyDescent="0.25">
      <c r="B144" s="17"/>
    </row>
    <row r="145" spans="2:6" x14ac:dyDescent="0.25">
      <c r="B145" s="17" t="s">
        <v>182</v>
      </c>
    </row>
    <row r="146" spans="2:6" x14ac:dyDescent="0.25">
      <c r="B146" s="8" t="s">
        <v>183</v>
      </c>
      <c r="C146" s="9" t="s">
        <v>184</v>
      </c>
      <c r="D146" s="17"/>
    </row>
    <row r="147" spans="2:6" x14ac:dyDescent="0.25">
      <c r="B147" s="3" t="s">
        <v>161</v>
      </c>
      <c r="C147" s="4" t="s">
        <v>161</v>
      </c>
    </row>
    <row r="149" spans="2:6" x14ac:dyDescent="0.25">
      <c r="B149" s="8" t="s">
        <v>185</v>
      </c>
      <c r="C149" s="9" t="s">
        <v>184</v>
      </c>
    </row>
    <row r="150" spans="2:6" x14ac:dyDescent="0.25">
      <c r="B150" s="3" t="s">
        <v>161</v>
      </c>
      <c r="C150" s="4" t="s">
        <v>161</v>
      </c>
    </row>
    <row r="152" spans="2:6" x14ac:dyDescent="0.25">
      <c r="B152" s="8" t="s">
        <v>161</v>
      </c>
      <c r="C152" s="9" t="s">
        <v>161</v>
      </c>
    </row>
    <row r="153" spans="2:6" x14ac:dyDescent="0.25">
      <c r="B153" s="3" t="s">
        <v>161</v>
      </c>
      <c r="C153" s="4" t="s">
        <v>161</v>
      </c>
    </row>
    <row r="155" spans="2:6" x14ac:dyDescent="0.25">
      <c r="B155" s="27" t="s">
        <v>186</v>
      </c>
      <c r="C155" s="9" t="s">
        <v>187</v>
      </c>
    </row>
    <row r="156" spans="2:6" x14ac:dyDescent="0.25">
      <c r="B156" s="26" t="s">
        <v>161</v>
      </c>
      <c r="C156" s="4" t="s">
        <v>161</v>
      </c>
    </row>
    <row r="158" spans="2:6" x14ac:dyDescent="0.25">
      <c r="B158" s="8" t="s">
        <v>188</v>
      </c>
      <c r="C158" s="9" t="s">
        <v>161</v>
      </c>
    </row>
    <row r="160" spans="2:6" x14ac:dyDescent="0.25">
      <c r="B160" s="8" t="s">
        <v>189</v>
      </c>
      <c r="C160" s="33">
        <v>45473</v>
      </c>
      <c r="D160" s="3"/>
      <c r="E160" s="26"/>
      <c r="F160" s="32"/>
    </row>
    <row r="161" spans="2:7" x14ac:dyDescent="0.25">
      <c r="B161" s="8" t="s">
        <v>176</v>
      </c>
      <c r="C161" s="9" t="s">
        <v>177</v>
      </c>
      <c r="D161" s="8" t="s">
        <v>178</v>
      </c>
      <c r="E161" s="27" t="s">
        <v>179</v>
      </c>
      <c r="F161" s="24" t="s">
        <v>180</v>
      </c>
      <c r="G161" s="23"/>
    </row>
    <row r="162" spans="2:7" x14ac:dyDescent="0.25">
      <c r="B162" s="30" t="s">
        <v>161</v>
      </c>
      <c r="C162" s="31" t="s">
        <v>161</v>
      </c>
      <c r="D162" s="30" t="s">
        <v>161</v>
      </c>
      <c r="E162" s="29" t="s">
        <v>161</v>
      </c>
      <c r="F162" s="28" t="s">
        <v>161</v>
      </c>
    </row>
    <row r="163" spans="2:7" x14ac:dyDescent="0.25">
      <c r="B163" s="17" t="s">
        <v>181</v>
      </c>
    </row>
    <row r="164" spans="2:7" x14ac:dyDescent="0.25">
      <c r="B164" s="17"/>
    </row>
    <row r="165" spans="2:7" x14ac:dyDescent="0.25">
      <c r="B165" s="17" t="s">
        <v>182</v>
      </c>
    </row>
    <row r="166" spans="2:7" x14ac:dyDescent="0.25">
      <c r="B166" s="8" t="s">
        <v>183</v>
      </c>
      <c r="C166" s="9" t="s">
        <v>184</v>
      </c>
      <c r="D166" s="17"/>
    </row>
    <row r="167" spans="2:7" x14ac:dyDescent="0.25">
      <c r="B167" s="3" t="s">
        <v>161</v>
      </c>
      <c r="C167" s="4" t="s">
        <v>161</v>
      </c>
    </row>
    <row r="169" spans="2:7" x14ac:dyDescent="0.25">
      <c r="B169" s="8" t="s">
        <v>185</v>
      </c>
      <c r="C169" s="9" t="s">
        <v>184</v>
      </c>
    </row>
    <row r="170" spans="2:7" x14ac:dyDescent="0.25">
      <c r="B170" s="3" t="s">
        <v>161</v>
      </c>
      <c r="C170" s="4" t="s">
        <v>161</v>
      </c>
    </row>
    <row r="172" spans="2:7" x14ac:dyDescent="0.25">
      <c r="B172" s="8" t="s">
        <v>161</v>
      </c>
      <c r="C172" s="9" t="s">
        <v>161</v>
      </c>
    </row>
    <row r="173" spans="2:7" x14ac:dyDescent="0.25">
      <c r="B173" s="3" t="s">
        <v>161</v>
      </c>
      <c r="C173" s="4" t="s">
        <v>161</v>
      </c>
    </row>
    <row r="175" spans="2:7" x14ac:dyDescent="0.25">
      <c r="B175" s="27" t="s">
        <v>186</v>
      </c>
      <c r="C175" s="9" t="s">
        <v>187</v>
      </c>
    </row>
    <row r="176" spans="2:7" x14ac:dyDescent="0.25">
      <c r="B176" s="26" t="s">
        <v>161</v>
      </c>
      <c r="C176" s="4" t="s">
        <v>161</v>
      </c>
    </row>
    <row r="178" spans="2:80" x14ac:dyDescent="0.25">
      <c r="B178" s="8" t="s">
        <v>188</v>
      </c>
      <c r="C178" s="9" t="s">
        <v>161</v>
      </c>
    </row>
    <row r="181" spans="2:80" x14ac:dyDescent="0.25">
      <c r="B181" s="17" t="s">
        <v>190</v>
      </c>
    </row>
    <row r="183" spans="2:80" x14ac:dyDescent="0.25">
      <c r="B183" s="8" t="s">
        <v>176</v>
      </c>
      <c r="C183" s="9" t="s">
        <v>191</v>
      </c>
      <c r="D183" s="8" t="s">
        <v>192</v>
      </c>
      <c r="E183" s="8" t="s">
        <v>193</v>
      </c>
      <c r="F183" s="23"/>
    </row>
    <row r="184" spans="2:80" x14ac:dyDescent="0.25">
      <c r="B184" s="3" t="s">
        <v>161</v>
      </c>
      <c r="C184" s="4" t="s">
        <v>161</v>
      </c>
      <c r="D184" s="3" t="s">
        <v>161</v>
      </c>
      <c r="E184" s="3" t="s">
        <v>161</v>
      </c>
    </row>
    <row r="187" spans="2:80" x14ac:dyDescent="0.25">
      <c r="B187" s="17" t="s">
        <v>194</v>
      </c>
      <c r="C187" s="25" t="s">
        <v>161</v>
      </c>
      <c r="D187" s="17"/>
      <c r="E187" s="17"/>
      <c r="F187" s="23"/>
      <c r="G187" s="23"/>
      <c r="H187" s="23"/>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row>
    <row r="189" spans="2:80" x14ac:dyDescent="0.25">
      <c r="B189" s="17" t="s">
        <v>195</v>
      </c>
    </row>
    <row r="191" spans="2:80" x14ac:dyDescent="0.25">
      <c r="B191" s="8" t="s">
        <v>196</v>
      </c>
      <c r="C191" s="9" t="s">
        <v>184</v>
      </c>
      <c r="D191" s="17"/>
    </row>
    <row r="192" spans="2:80" x14ac:dyDescent="0.25">
      <c r="B192" s="3" t="s">
        <v>161</v>
      </c>
      <c r="C192" s="4" t="s">
        <v>161</v>
      </c>
    </row>
    <row r="195" spans="2:80" x14ac:dyDescent="0.25">
      <c r="B195" s="8" t="s">
        <v>197</v>
      </c>
      <c r="C195" s="9" t="s">
        <v>198</v>
      </c>
      <c r="D195" s="17"/>
    </row>
    <row r="196" spans="2:80" x14ac:dyDescent="0.25">
      <c r="B196" s="3" t="s">
        <v>161</v>
      </c>
      <c r="C196" s="4" t="s">
        <v>161</v>
      </c>
    </row>
    <row r="199" spans="2:80" x14ac:dyDescent="0.25">
      <c r="B199" s="17" t="s">
        <v>199</v>
      </c>
    </row>
    <row r="202" spans="2:80" x14ac:dyDescent="0.25">
      <c r="B202" s="17" t="s">
        <v>200</v>
      </c>
    </row>
    <row r="204" spans="2:80" x14ac:dyDescent="0.25">
      <c r="B204" s="8" t="s">
        <v>176</v>
      </c>
      <c r="C204" s="9" t="s">
        <v>201</v>
      </c>
      <c r="D204" s="8" t="s">
        <v>191</v>
      </c>
      <c r="E204" s="8" t="s">
        <v>192</v>
      </c>
      <c r="F204" s="24" t="s">
        <v>193</v>
      </c>
      <c r="G204" s="23"/>
    </row>
    <row r="205" spans="2:80" x14ac:dyDescent="0.25">
      <c r="B205" s="3" t="s">
        <v>161</v>
      </c>
      <c r="C205" s="4" t="s">
        <v>161</v>
      </c>
      <c r="D205" s="3" t="s">
        <v>161</v>
      </c>
      <c r="E205" s="3" t="s">
        <v>161</v>
      </c>
      <c r="F205" s="22" t="s">
        <v>161</v>
      </c>
    </row>
    <row r="208" spans="2:80" x14ac:dyDescent="0.25">
      <c r="B208" s="17" t="s">
        <v>194</v>
      </c>
      <c r="C208" s="25" t="s">
        <v>161</v>
      </c>
      <c r="D208" s="17"/>
      <c r="E208" s="17"/>
      <c r="F208" s="23"/>
      <c r="G208" s="23"/>
      <c r="H208" s="23"/>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c r="BU208" s="17"/>
      <c r="BV208" s="17"/>
      <c r="BW208" s="17"/>
      <c r="BX208" s="17"/>
      <c r="BY208" s="17"/>
      <c r="BZ208" s="17"/>
      <c r="CA208" s="17"/>
      <c r="CB208" s="17"/>
    </row>
    <row r="210" spans="2:7" x14ac:dyDescent="0.25">
      <c r="B210" s="17" t="s">
        <v>195</v>
      </c>
    </row>
    <row r="212" spans="2:7" x14ac:dyDescent="0.25">
      <c r="B212" s="8" t="s">
        <v>196</v>
      </c>
      <c r="C212" s="9" t="s">
        <v>184</v>
      </c>
      <c r="D212" s="17"/>
    </row>
    <row r="213" spans="2:7" x14ac:dyDescent="0.25">
      <c r="B213" s="3" t="s">
        <v>161</v>
      </c>
      <c r="C213" s="4" t="s">
        <v>161</v>
      </c>
    </row>
    <row r="216" spans="2:7" x14ac:dyDescent="0.25">
      <c r="B216" s="8" t="s">
        <v>197</v>
      </c>
      <c r="C216" s="9" t="s">
        <v>198</v>
      </c>
      <c r="D216" s="17"/>
    </row>
    <row r="217" spans="2:7" x14ac:dyDescent="0.25">
      <c r="B217" s="3" t="s">
        <v>161</v>
      </c>
      <c r="C217" s="4" t="s">
        <v>161</v>
      </c>
    </row>
    <row r="220" spans="2:7" x14ac:dyDescent="0.25">
      <c r="B220" s="17" t="s">
        <v>199</v>
      </c>
    </row>
    <row r="223" spans="2:7" x14ac:dyDescent="0.25">
      <c r="B223" s="17" t="s">
        <v>202</v>
      </c>
    </row>
    <row r="224" spans="2:7" x14ac:dyDescent="0.25">
      <c r="B224" s="8" t="s">
        <v>176</v>
      </c>
      <c r="C224" s="9" t="s">
        <v>203</v>
      </c>
      <c r="D224" s="8" t="s">
        <v>204</v>
      </c>
      <c r="E224" s="8" t="s">
        <v>205</v>
      </c>
      <c r="F224" s="24" t="s">
        <v>206</v>
      </c>
      <c r="G224" s="23"/>
    </row>
    <row r="225" spans="2:6" x14ac:dyDescent="0.25">
      <c r="B225" s="3" t="s">
        <v>161</v>
      </c>
      <c r="C225" s="4" t="s">
        <v>161</v>
      </c>
      <c r="D225" s="3" t="s">
        <v>161</v>
      </c>
      <c r="E225" s="3" t="s">
        <v>161</v>
      </c>
      <c r="F225" s="22" t="s">
        <v>161</v>
      </c>
    </row>
    <row r="226" spans="2:6" x14ac:dyDescent="0.25">
      <c r="B226" s="11" t="s">
        <v>207</v>
      </c>
    </row>
  </sheetData>
  <mergeCells count="3">
    <mergeCell ref="B1:E1"/>
    <mergeCell ref="C3:C7"/>
    <mergeCell ref="D3:D7"/>
  </mergeCells>
  <hyperlinks>
    <hyperlink ref="A1" location="Index!A1" display="Index" xr:uid="{E2E52240-DEAC-445A-B138-1A8F3657E462}"/>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C7CE7-6412-415C-8520-81223D65316B}">
  <sheetPr codeName="Sheet19"/>
  <dimension ref="A1:CB612"/>
  <sheetViews>
    <sheetView workbookViewId="0">
      <selection sqref="A1:XFD1048576"/>
    </sheetView>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ustomWidth="1"/>
    <col min="9" max="16384" width="9.140625" style="11"/>
  </cols>
  <sheetData>
    <row r="1" spans="1:9" x14ac:dyDescent="0.25">
      <c r="A1" s="45" t="s">
        <v>0</v>
      </c>
      <c r="B1" s="197" t="s">
        <v>35</v>
      </c>
      <c r="C1" s="197"/>
      <c r="D1" s="197"/>
      <c r="E1" s="197"/>
    </row>
    <row r="3" spans="1:9" ht="15" customHeight="1" x14ac:dyDescent="0.25">
      <c r="B3" s="1" t="s">
        <v>1326</v>
      </c>
      <c r="C3" s="209"/>
      <c r="D3" s="210"/>
      <c r="E3" s="156"/>
    </row>
    <row r="4" spans="1:9" ht="15" customHeight="1" x14ac:dyDescent="0.25">
      <c r="B4" s="7" t="s">
        <v>1327</v>
      </c>
      <c r="C4" s="209"/>
      <c r="D4" s="210"/>
      <c r="E4" s="156"/>
    </row>
    <row r="5" spans="1:9" ht="15" customHeight="1" x14ac:dyDescent="0.25">
      <c r="B5" s="2" t="s">
        <v>127</v>
      </c>
      <c r="C5" s="209"/>
      <c r="D5" s="210"/>
      <c r="E5" s="156"/>
    </row>
    <row r="6" spans="1:9" ht="15" customHeight="1" x14ac:dyDescent="0.25">
      <c r="B6" s="2" t="s">
        <v>1328</v>
      </c>
      <c r="C6" s="209"/>
      <c r="D6" s="210"/>
      <c r="E6" s="156"/>
    </row>
    <row r="7" spans="1:9" ht="15" customHeight="1" x14ac:dyDescent="0.25">
      <c r="B7" s="7" t="s">
        <v>1329</v>
      </c>
      <c r="C7" s="209"/>
      <c r="D7" s="210"/>
      <c r="E7" s="156"/>
    </row>
    <row r="8" spans="1:9" ht="15" customHeight="1" x14ac:dyDescent="0.25">
      <c r="B8" s="2" t="s">
        <v>130</v>
      </c>
      <c r="C8" s="209"/>
      <c r="D8" s="210"/>
      <c r="E8" s="156"/>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2152</v>
      </c>
      <c r="C15" s="21" t="s">
        <v>139</v>
      </c>
      <c r="D15" s="11" t="s">
        <v>248</v>
      </c>
      <c r="E15" s="11" t="s">
        <v>249</v>
      </c>
      <c r="F15" s="13">
        <v>1394925</v>
      </c>
      <c r="G15" s="13">
        <v>43672.31</v>
      </c>
      <c r="H15" s="13">
        <v>4.6100000000000003</v>
      </c>
    </row>
    <row r="16" spans="1:9" x14ac:dyDescent="0.25">
      <c r="B16" s="11" t="s">
        <v>2153</v>
      </c>
      <c r="C16" s="21" t="s">
        <v>139</v>
      </c>
      <c r="D16" s="11" t="s">
        <v>245</v>
      </c>
      <c r="E16" s="11" t="s">
        <v>246</v>
      </c>
      <c r="F16" s="13">
        <v>2226042</v>
      </c>
      <c r="G16" s="13">
        <v>37482.1</v>
      </c>
      <c r="H16" s="13">
        <v>3.96</v>
      </c>
    </row>
    <row r="17" spans="2:8" x14ac:dyDescent="0.25">
      <c r="B17" s="11" t="s">
        <v>2148</v>
      </c>
      <c r="C17" s="21" t="s">
        <v>139</v>
      </c>
      <c r="D17" s="11" t="s">
        <v>245</v>
      </c>
      <c r="E17" s="11" t="s">
        <v>247</v>
      </c>
      <c r="F17" s="13">
        <v>2557825</v>
      </c>
      <c r="G17" s="13">
        <v>30683.67</v>
      </c>
      <c r="H17" s="13">
        <v>3.24</v>
      </c>
    </row>
    <row r="18" spans="2:8" x14ac:dyDescent="0.25">
      <c r="B18" s="11" t="s">
        <v>415</v>
      </c>
      <c r="C18" s="21" t="s">
        <v>139</v>
      </c>
      <c r="D18" s="11" t="s">
        <v>245</v>
      </c>
      <c r="E18" s="11" t="s">
        <v>416</v>
      </c>
      <c r="F18" s="13">
        <v>3529500</v>
      </c>
      <c r="G18" s="13">
        <v>29963.69</v>
      </c>
      <c r="H18" s="13">
        <v>3.17</v>
      </c>
    </row>
    <row r="19" spans="2:8" x14ac:dyDescent="0.25">
      <c r="B19" s="11" t="s">
        <v>2725</v>
      </c>
      <c r="C19" s="21" t="s">
        <v>139</v>
      </c>
      <c r="D19" s="11" t="s">
        <v>312</v>
      </c>
      <c r="E19" s="11" t="s">
        <v>414</v>
      </c>
      <c r="F19" s="13">
        <v>1734776</v>
      </c>
      <c r="G19" s="13">
        <v>25051.03</v>
      </c>
      <c r="H19" s="13">
        <v>2.65</v>
      </c>
    </row>
    <row r="20" spans="2:8" x14ac:dyDescent="0.25">
      <c r="B20" s="11" t="s">
        <v>2146</v>
      </c>
      <c r="C20" s="21" t="s">
        <v>139</v>
      </c>
      <c r="D20" s="11" t="s">
        <v>140</v>
      </c>
      <c r="E20" s="11" t="s">
        <v>142</v>
      </c>
      <c r="F20" s="13">
        <v>604456</v>
      </c>
      <c r="G20" s="13">
        <v>23598.87</v>
      </c>
      <c r="H20" s="13">
        <v>2.4900000000000002</v>
      </c>
    </row>
    <row r="21" spans="2:8" x14ac:dyDescent="0.25">
      <c r="B21" s="11" t="s">
        <v>2728</v>
      </c>
      <c r="C21" s="21" t="s">
        <v>139</v>
      </c>
      <c r="D21" s="11" t="s">
        <v>325</v>
      </c>
      <c r="E21" s="11" t="s">
        <v>420</v>
      </c>
      <c r="F21" s="13">
        <v>6088686</v>
      </c>
      <c r="G21" s="13">
        <v>23036.54</v>
      </c>
      <c r="H21" s="13">
        <v>2.4300000000000002</v>
      </c>
    </row>
    <row r="22" spans="2:8" x14ac:dyDescent="0.25">
      <c r="B22" s="11" t="s">
        <v>2732</v>
      </c>
      <c r="C22" s="21" t="s">
        <v>139</v>
      </c>
      <c r="D22" s="11" t="s">
        <v>325</v>
      </c>
      <c r="E22" s="11" t="s">
        <v>425</v>
      </c>
      <c r="F22" s="13">
        <v>6149532</v>
      </c>
      <c r="G22" s="13">
        <v>20351.88</v>
      </c>
      <c r="H22" s="13">
        <v>2.15</v>
      </c>
    </row>
    <row r="23" spans="2:8" x14ac:dyDescent="0.25">
      <c r="B23" s="11" t="s">
        <v>2649</v>
      </c>
      <c r="C23" s="21" t="s">
        <v>139</v>
      </c>
      <c r="D23" s="11" t="s">
        <v>245</v>
      </c>
      <c r="E23" s="11" t="s">
        <v>250</v>
      </c>
      <c r="F23" s="13">
        <v>1585102</v>
      </c>
      <c r="G23" s="13">
        <v>20055.5</v>
      </c>
      <c r="H23" s="13">
        <v>2.12</v>
      </c>
    </row>
    <row r="24" spans="2:8" x14ac:dyDescent="0.25">
      <c r="B24" s="11" t="s">
        <v>2651</v>
      </c>
      <c r="C24" s="21" t="s">
        <v>139</v>
      </c>
      <c r="D24" s="11" t="s">
        <v>256</v>
      </c>
      <c r="E24" s="11" t="s">
        <v>257</v>
      </c>
      <c r="F24" s="13">
        <v>545765</v>
      </c>
      <c r="G24" s="13">
        <v>19366.2</v>
      </c>
      <c r="H24" s="13">
        <v>2.0499999999999998</v>
      </c>
    </row>
    <row r="25" spans="2:8" x14ac:dyDescent="0.25">
      <c r="B25" s="11" t="s">
        <v>2151</v>
      </c>
      <c r="C25" s="21" t="s">
        <v>139</v>
      </c>
      <c r="D25" s="11" t="s">
        <v>252</v>
      </c>
      <c r="E25" s="11" t="s">
        <v>253</v>
      </c>
      <c r="F25" s="13">
        <v>3885400</v>
      </c>
      <c r="G25" s="13">
        <v>16509.060000000001</v>
      </c>
      <c r="H25" s="13">
        <v>1.74</v>
      </c>
    </row>
    <row r="26" spans="2:8" x14ac:dyDescent="0.25">
      <c r="B26" s="11" t="s">
        <v>2857</v>
      </c>
      <c r="C26" s="21" t="s">
        <v>139</v>
      </c>
      <c r="D26" s="11" t="s">
        <v>332</v>
      </c>
      <c r="E26" s="11" t="s">
        <v>691</v>
      </c>
      <c r="F26" s="13">
        <v>1930350</v>
      </c>
      <c r="G26" s="13">
        <v>15920.56</v>
      </c>
      <c r="H26" s="13">
        <v>1.68</v>
      </c>
    </row>
    <row r="27" spans="2:8" x14ac:dyDescent="0.25">
      <c r="B27" s="11" t="s">
        <v>2660</v>
      </c>
      <c r="C27" s="21" t="s">
        <v>139</v>
      </c>
      <c r="D27" s="11" t="s">
        <v>252</v>
      </c>
      <c r="E27" s="11" t="s">
        <v>273</v>
      </c>
      <c r="F27" s="13">
        <v>543900</v>
      </c>
      <c r="G27" s="13">
        <v>13450.92</v>
      </c>
      <c r="H27" s="13">
        <v>1.42</v>
      </c>
    </row>
    <row r="28" spans="2:8" x14ac:dyDescent="0.25">
      <c r="B28" s="11" t="s">
        <v>2726</v>
      </c>
      <c r="C28" s="21" t="s">
        <v>139</v>
      </c>
      <c r="D28" s="11" t="s">
        <v>417</v>
      </c>
      <c r="E28" s="11" t="s">
        <v>418</v>
      </c>
      <c r="F28" s="13">
        <v>468250</v>
      </c>
      <c r="G28" s="13">
        <v>13423.09</v>
      </c>
      <c r="H28" s="13">
        <v>1.42</v>
      </c>
    </row>
    <row r="29" spans="2:8" x14ac:dyDescent="0.25">
      <c r="B29" s="11" t="s">
        <v>2652</v>
      </c>
      <c r="C29" s="21" t="s">
        <v>139</v>
      </c>
      <c r="D29" s="11" t="s">
        <v>245</v>
      </c>
      <c r="E29" s="11" t="s">
        <v>258</v>
      </c>
      <c r="F29" s="13">
        <v>744000</v>
      </c>
      <c r="G29" s="13">
        <v>13410.6</v>
      </c>
      <c r="H29" s="13">
        <v>1.42</v>
      </c>
    </row>
    <row r="30" spans="2:8" x14ac:dyDescent="0.25">
      <c r="B30" s="11" t="s">
        <v>2797</v>
      </c>
      <c r="C30" s="21" t="s">
        <v>139</v>
      </c>
      <c r="D30" s="11" t="s">
        <v>278</v>
      </c>
      <c r="E30" s="11" t="s">
        <v>613</v>
      </c>
      <c r="F30" s="13">
        <v>216200</v>
      </c>
      <c r="G30" s="13">
        <v>13373.48</v>
      </c>
      <c r="H30" s="13">
        <v>1.41</v>
      </c>
    </row>
    <row r="31" spans="2:8" x14ac:dyDescent="0.25">
      <c r="B31" s="11" t="s">
        <v>2792</v>
      </c>
      <c r="C31" s="21" t="s">
        <v>139</v>
      </c>
      <c r="D31" s="11" t="s">
        <v>262</v>
      </c>
      <c r="E31" s="11" t="s">
        <v>608</v>
      </c>
      <c r="F31" s="13">
        <v>322550</v>
      </c>
      <c r="G31" s="13">
        <v>12795.07</v>
      </c>
      <c r="H31" s="13">
        <v>1.35</v>
      </c>
    </row>
    <row r="32" spans="2:8" x14ac:dyDescent="0.25">
      <c r="B32" s="11" t="s">
        <v>2648</v>
      </c>
      <c r="C32" s="21" t="s">
        <v>139</v>
      </c>
      <c r="D32" s="11" t="s">
        <v>140</v>
      </c>
      <c r="E32" s="11" t="s">
        <v>141</v>
      </c>
      <c r="F32" s="13">
        <v>747900</v>
      </c>
      <c r="G32" s="13">
        <v>11717.72</v>
      </c>
      <c r="H32" s="13">
        <v>1.24</v>
      </c>
    </row>
    <row r="33" spans="2:8" x14ac:dyDescent="0.25">
      <c r="B33" s="11" t="s">
        <v>2735</v>
      </c>
      <c r="C33" s="21" t="s">
        <v>139</v>
      </c>
      <c r="D33" s="11" t="s">
        <v>245</v>
      </c>
      <c r="E33" s="11" t="s">
        <v>429</v>
      </c>
      <c r="F33" s="13">
        <v>765850</v>
      </c>
      <c r="G33" s="13">
        <v>11215.87</v>
      </c>
      <c r="H33" s="13">
        <v>1.19</v>
      </c>
    </row>
    <row r="34" spans="2:8" x14ac:dyDescent="0.25">
      <c r="B34" s="11" t="s">
        <v>2779</v>
      </c>
      <c r="C34" s="21" t="s">
        <v>139</v>
      </c>
      <c r="D34" s="11" t="s">
        <v>271</v>
      </c>
      <c r="E34" s="11" t="s">
        <v>583</v>
      </c>
      <c r="F34" s="13">
        <v>755796</v>
      </c>
      <c r="G34" s="13">
        <v>11191.83</v>
      </c>
      <c r="H34" s="13">
        <v>1.18</v>
      </c>
    </row>
    <row r="35" spans="2:8" x14ac:dyDescent="0.25">
      <c r="B35" s="11" t="s">
        <v>2748</v>
      </c>
      <c r="C35" s="21" t="s">
        <v>139</v>
      </c>
      <c r="D35" s="11" t="s">
        <v>260</v>
      </c>
      <c r="E35" s="11" t="s">
        <v>534</v>
      </c>
      <c r="F35" s="13">
        <v>1651500</v>
      </c>
      <c r="G35" s="13">
        <v>11069.18</v>
      </c>
      <c r="H35" s="13">
        <v>1.17</v>
      </c>
    </row>
    <row r="36" spans="2:8" x14ac:dyDescent="0.25">
      <c r="B36" s="11" t="s">
        <v>2731</v>
      </c>
      <c r="C36" s="21" t="s">
        <v>139</v>
      </c>
      <c r="D36" s="11" t="s">
        <v>140</v>
      </c>
      <c r="E36" s="11" t="s">
        <v>424</v>
      </c>
      <c r="F36" s="13">
        <v>720100</v>
      </c>
      <c r="G36" s="13">
        <v>10510.58</v>
      </c>
      <c r="H36" s="13">
        <v>1.1100000000000001</v>
      </c>
    </row>
    <row r="37" spans="2:8" x14ac:dyDescent="0.25">
      <c r="B37" s="11" t="s">
        <v>2143</v>
      </c>
      <c r="C37" s="21" t="s">
        <v>139</v>
      </c>
      <c r="D37" s="11" t="s">
        <v>269</v>
      </c>
      <c r="E37" s="11" t="s">
        <v>428</v>
      </c>
      <c r="F37" s="13">
        <v>709400</v>
      </c>
      <c r="G37" s="13">
        <v>10485.64</v>
      </c>
      <c r="H37" s="13">
        <v>1.1100000000000001</v>
      </c>
    </row>
    <row r="38" spans="2:8" x14ac:dyDescent="0.25">
      <c r="B38" s="11" t="s">
        <v>2759</v>
      </c>
      <c r="C38" s="21" t="s">
        <v>139</v>
      </c>
      <c r="D38" s="11" t="s">
        <v>550</v>
      </c>
      <c r="E38" s="11" t="s">
        <v>551</v>
      </c>
      <c r="F38" s="13">
        <v>1499400</v>
      </c>
      <c r="G38" s="13">
        <v>10399.09</v>
      </c>
      <c r="H38" s="13">
        <v>1.1000000000000001</v>
      </c>
    </row>
    <row r="39" spans="2:8" x14ac:dyDescent="0.25">
      <c r="B39" s="11" t="s">
        <v>2729</v>
      </c>
      <c r="C39" s="21" t="s">
        <v>139</v>
      </c>
      <c r="D39" s="11" t="s">
        <v>417</v>
      </c>
      <c r="E39" s="11" t="s">
        <v>421</v>
      </c>
      <c r="F39" s="13">
        <v>1041575</v>
      </c>
      <c r="G39" s="13">
        <v>10308.99</v>
      </c>
      <c r="H39" s="13">
        <v>1.0900000000000001</v>
      </c>
    </row>
    <row r="40" spans="2:8" x14ac:dyDescent="0.25">
      <c r="B40" s="11" t="s">
        <v>2138</v>
      </c>
      <c r="C40" s="21" t="s">
        <v>139</v>
      </c>
      <c r="D40" s="11" t="s">
        <v>260</v>
      </c>
      <c r="E40" s="11" t="s">
        <v>292</v>
      </c>
      <c r="F40" s="13">
        <v>392050</v>
      </c>
      <c r="G40" s="13">
        <v>10267.99</v>
      </c>
      <c r="H40" s="13">
        <v>1.08</v>
      </c>
    </row>
    <row r="41" spans="2:8" x14ac:dyDescent="0.25">
      <c r="B41" s="11" t="s">
        <v>2654</v>
      </c>
      <c r="C41" s="21" t="s">
        <v>139</v>
      </c>
      <c r="D41" s="11" t="s">
        <v>260</v>
      </c>
      <c r="E41" s="11" t="s">
        <v>261</v>
      </c>
      <c r="F41" s="13">
        <v>75100</v>
      </c>
      <c r="G41" s="13">
        <v>8762.59</v>
      </c>
      <c r="H41" s="13">
        <v>0.93</v>
      </c>
    </row>
    <row r="42" spans="2:8" x14ac:dyDescent="0.25">
      <c r="B42" s="11" t="s">
        <v>2730</v>
      </c>
      <c r="C42" s="21" t="s">
        <v>139</v>
      </c>
      <c r="D42" s="11" t="s">
        <v>271</v>
      </c>
      <c r="E42" s="11" t="s">
        <v>422</v>
      </c>
      <c r="F42" s="13">
        <v>565150</v>
      </c>
      <c r="G42" s="13">
        <v>8595.08</v>
      </c>
      <c r="H42" s="13">
        <v>0.91</v>
      </c>
    </row>
    <row r="43" spans="2:8" x14ac:dyDescent="0.25">
      <c r="B43" s="11" t="s">
        <v>2811</v>
      </c>
      <c r="C43" s="21" t="s">
        <v>139</v>
      </c>
      <c r="D43" s="11" t="s">
        <v>308</v>
      </c>
      <c r="E43" s="11" t="s">
        <v>631</v>
      </c>
      <c r="F43" s="13">
        <v>897508</v>
      </c>
      <c r="G43" s="13">
        <v>7960</v>
      </c>
      <c r="H43" s="13">
        <v>0.84</v>
      </c>
    </row>
    <row r="44" spans="2:8" x14ac:dyDescent="0.25">
      <c r="B44" s="11" t="s">
        <v>2736</v>
      </c>
      <c r="C44" s="21" t="s">
        <v>139</v>
      </c>
      <c r="D44" s="11" t="s">
        <v>140</v>
      </c>
      <c r="E44" s="11" t="s">
        <v>432</v>
      </c>
      <c r="F44" s="13">
        <v>529800</v>
      </c>
      <c r="G44" s="13">
        <v>7577.99</v>
      </c>
      <c r="H44" s="13">
        <v>0.8</v>
      </c>
    </row>
    <row r="45" spans="2:8" x14ac:dyDescent="0.25">
      <c r="B45" s="11" t="s">
        <v>2750</v>
      </c>
      <c r="C45" s="21" t="s">
        <v>139</v>
      </c>
      <c r="D45" s="11" t="s">
        <v>325</v>
      </c>
      <c r="E45" s="11" t="s">
        <v>537</v>
      </c>
      <c r="F45" s="13">
        <v>1647000</v>
      </c>
      <c r="G45" s="13">
        <v>7256.68</v>
      </c>
      <c r="H45" s="13">
        <v>0.77</v>
      </c>
    </row>
    <row r="46" spans="2:8" x14ac:dyDescent="0.25">
      <c r="B46" s="11" t="s">
        <v>2863</v>
      </c>
      <c r="C46" s="21" t="s">
        <v>139</v>
      </c>
      <c r="D46" s="11" t="s">
        <v>245</v>
      </c>
      <c r="E46" s="11" t="s">
        <v>706</v>
      </c>
      <c r="F46" s="13">
        <v>3834587</v>
      </c>
      <c r="G46" s="13">
        <v>6796.81</v>
      </c>
      <c r="H46" s="13">
        <v>0.72</v>
      </c>
    </row>
    <row r="47" spans="2:8" x14ac:dyDescent="0.25">
      <c r="B47" s="11" t="s">
        <v>2834</v>
      </c>
      <c r="C47" s="21" t="s">
        <v>139</v>
      </c>
      <c r="D47" s="11" t="s">
        <v>328</v>
      </c>
      <c r="E47" s="11" t="s">
        <v>660</v>
      </c>
      <c r="F47" s="13">
        <v>170526</v>
      </c>
      <c r="G47" s="13">
        <v>6477.86</v>
      </c>
      <c r="H47" s="13">
        <v>0.68</v>
      </c>
    </row>
    <row r="48" spans="2:8" x14ac:dyDescent="0.25">
      <c r="B48" s="11" t="s">
        <v>2741</v>
      </c>
      <c r="C48" s="21" t="s">
        <v>139</v>
      </c>
      <c r="D48" s="11" t="s">
        <v>417</v>
      </c>
      <c r="E48" s="11" t="s">
        <v>463</v>
      </c>
      <c r="F48" s="13">
        <v>111008</v>
      </c>
      <c r="G48" s="13">
        <v>6193.8</v>
      </c>
      <c r="H48" s="13">
        <v>0.65</v>
      </c>
    </row>
    <row r="49" spans="2:8" x14ac:dyDescent="0.25">
      <c r="B49" s="11" t="s">
        <v>2659</v>
      </c>
      <c r="C49" s="21" t="s">
        <v>139</v>
      </c>
      <c r="D49" s="11" t="s">
        <v>271</v>
      </c>
      <c r="E49" s="11" t="s">
        <v>272</v>
      </c>
      <c r="F49" s="13">
        <v>94384</v>
      </c>
      <c r="G49" s="13">
        <v>6042.79</v>
      </c>
      <c r="H49" s="13">
        <v>0.64</v>
      </c>
    </row>
    <row r="50" spans="2:8" x14ac:dyDescent="0.25">
      <c r="B50" s="11" t="s">
        <v>2794</v>
      </c>
      <c r="C50" s="21" t="s">
        <v>139</v>
      </c>
      <c r="D50" s="11" t="s">
        <v>444</v>
      </c>
      <c r="E50" s="11" t="s">
        <v>610</v>
      </c>
      <c r="F50" s="13">
        <v>2480000</v>
      </c>
      <c r="G50" s="13">
        <v>5998.87</v>
      </c>
      <c r="H50" s="13">
        <v>0.63</v>
      </c>
    </row>
    <row r="51" spans="2:8" x14ac:dyDescent="0.25">
      <c r="B51" s="11" t="s">
        <v>3009</v>
      </c>
      <c r="C51" s="21" t="s">
        <v>139</v>
      </c>
      <c r="D51" s="11" t="s">
        <v>308</v>
      </c>
      <c r="E51" s="11" t="s">
        <v>1019</v>
      </c>
      <c r="F51" s="13">
        <v>69800</v>
      </c>
      <c r="G51" s="13">
        <v>5926.65</v>
      </c>
      <c r="H51" s="13">
        <v>0.63</v>
      </c>
    </row>
    <row r="52" spans="2:8" x14ac:dyDescent="0.25">
      <c r="B52" s="11" t="s">
        <v>2997</v>
      </c>
      <c r="C52" s="21" t="s">
        <v>139</v>
      </c>
      <c r="D52" s="11" t="s">
        <v>308</v>
      </c>
      <c r="E52" s="11" t="s">
        <v>983</v>
      </c>
      <c r="F52" s="13">
        <v>76550</v>
      </c>
      <c r="G52" s="13">
        <v>5897.79</v>
      </c>
      <c r="H52" s="13">
        <v>0.62</v>
      </c>
    </row>
    <row r="53" spans="2:8" x14ac:dyDescent="0.25">
      <c r="B53" s="11" t="s">
        <v>2664</v>
      </c>
      <c r="C53" s="21" t="s">
        <v>139</v>
      </c>
      <c r="D53" s="11" t="s">
        <v>285</v>
      </c>
      <c r="E53" s="11" t="s">
        <v>286</v>
      </c>
      <c r="F53" s="13">
        <v>317018</v>
      </c>
      <c r="G53" s="13">
        <v>5673.2</v>
      </c>
      <c r="H53" s="13">
        <v>0.6</v>
      </c>
    </row>
    <row r="54" spans="2:8" x14ac:dyDescent="0.25">
      <c r="B54" s="11" t="s">
        <v>2786</v>
      </c>
      <c r="C54" s="21" t="s">
        <v>139</v>
      </c>
      <c r="D54" s="11" t="s">
        <v>280</v>
      </c>
      <c r="E54" s="11" t="s">
        <v>590</v>
      </c>
      <c r="F54" s="13">
        <v>131780</v>
      </c>
      <c r="G54" s="13">
        <v>5262.37</v>
      </c>
      <c r="H54" s="13">
        <v>0.56000000000000005</v>
      </c>
    </row>
    <row r="55" spans="2:8" x14ac:dyDescent="0.25">
      <c r="B55" s="11" t="s">
        <v>2751</v>
      </c>
      <c r="C55" s="21" t="s">
        <v>139</v>
      </c>
      <c r="D55" s="11" t="s">
        <v>260</v>
      </c>
      <c r="E55" s="11" t="s">
        <v>538</v>
      </c>
      <c r="F55" s="13">
        <v>185402</v>
      </c>
      <c r="G55" s="13">
        <v>4951.07</v>
      </c>
      <c r="H55" s="13">
        <v>0.52</v>
      </c>
    </row>
    <row r="56" spans="2:8" x14ac:dyDescent="0.25">
      <c r="B56" s="11" t="s">
        <v>2918</v>
      </c>
      <c r="C56" s="21" t="s">
        <v>139</v>
      </c>
      <c r="D56" s="11" t="s">
        <v>845</v>
      </c>
      <c r="E56" s="11" t="s">
        <v>846</v>
      </c>
      <c r="F56" s="13">
        <v>823750</v>
      </c>
      <c r="G56" s="13">
        <v>4948.2700000000004</v>
      </c>
      <c r="H56" s="13">
        <v>0.52</v>
      </c>
    </row>
    <row r="57" spans="2:8" x14ac:dyDescent="0.25">
      <c r="B57" s="11" t="s">
        <v>2756</v>
      </c>
      <c r="C57" s="21" t="s">
        <v>139</v>
      </c>
      <c r="D57" s="11" t="s">
        <v>300</v>
      </c>
      <c r="E57" s="11" t="s">
        <v>545</v>
      </c>
      <c r="F57" s="13">
        <v>2225368</v>
      </c>
      <c r="G57" s="13">
        <v>4885.8</v>
      </c>
      <c r="H57" s="13">
        <v>0.52</v>
      </c>
    </row>
    <row r="58" spans="2:8" x14ac:dyDescent="0.25">
      <c r="B58" s="11" t="s">
        <v>2755</v>
      </c>
      <c r="C58" s="21" t="s">
        <v>139</v>
      </c>
      <c r="D58" s="11" t="s">
        <v>248</v>
      </c>
      <c r="E58" s="11" t="s">
        <v>544</v>
      </c>
      <c r="F58" s="13">
        <v>1593400</v>
      </c>
      <c r="G58" s="13">
        <v>4843.1400000000003</v>
      </c>
      <c r="H58" s="13">
        <v>0.51</v>
      </c>
    </row>
    <row r="59" spans="2:8" x14ac:dyDescent="0.25">
      <c r="B59" s="11" t="s">
        <v>3005</v>
      </c>
      <c r="C59" s="21" t="s">
        <v>139</v>
      </c>
      <c r="D59" s="11" t="s">
        <v>276</v>
      </c>
      <c r="E59" s="11" t="s">
        <v>1004</v>
      </c>
      <c r="F59" s="13">
        <v>1485000</v>
      </c>
      <c r="G59" s="13">
        <v>4463.91</v>
      </c>
      <c r="H59" s="13">
        <v>0.47</v>
      </c>
    </row>
    <row r="60" spans="2:8" x14ac:dyDescent="0.25">
      <c r="B60" s="11" t="s">
        <v>2916</v>
      </c>
      <c r="C60" s="21" t="s">
        <v>139</v>
      </c>
      <c r="D60" s="11" t="s">
        <v>267</v>
      </c>
      <c r="E60" s="11" t="s">
        <v>841</v>
      </c>
      <c r="F60" s="13">
        <v>79331</v>
      </c>
      <c r="G60" s="13">
        <v>4396.17</v>
      </c>
      <c r="H60" s="13">
        <v>0.46</v>
      </c>
    </row>
    <row r="61" spans="2:8" x14ac:dyDescent="0.25">
      <c r="B61" s="11" t="s">
        <v>2119</v>
      </c>
      <c r="C61" s="21" t="s">
        <v>139</v>
      </c>
      <c r="D61" s="11" t="s">
        <v>265</v>
      </c>
      <c r="E61" s="11" t="s">
        <v>266</v>
      </c>
      <c r="F61" s="13">
        <v>339100</v>
      </c>
      <c r="G61" s="13">
        <v>4328.6099999999997</v>
      </c>
      <c r="H61" s="13">
        <v>0.46</v>
      </c>
    </row>
    <row r="62" spans="2:8" x14ac:dyDescent="0.25">
      <c r="B62" s="11" t="s">
        <v>2791</v>
      </c>
      <c r="C62" s="21" t="s">
        <v>139</v>
      </c>
      <c r="D62" s="11" t="s">
        <v>320</v>
      </c>
      <c r="E62" s="11" t="s">
        <v>607</v>
      </c>
      <c r="F62" s="13">
        <v>673262</v>
      </c>
      <c r="G62" s="13">
        <v>4208.22</v>
      </c>
      <c r="H62" s="13">
        <v>0.44</v>
      </c>
    </row>
    <row r="63" spans="2:8" x14ac:dyDescent="0.25">
      <c r="B63" s="11" t="s">
        <v>2114</v>
      </c>
      <c r="C63" s="21" t="s">
        <v>139</v>
      </c>
      <c r="D63" s="11" t="s">
        <v>285</v>
      </c>
      <c r="E63" s="11" t="s">
        <v>470</v>
      </c>
      <c r="F63" s="13">
        <v>579243</v>
      </c>
      <c r="G63" s="13">
        <v>3508.47</v>
      </c>
      <c r="H63" s="13">
        <v>0.37</v>
      </c>
    </row>
    <row r="64" spans="2:8" x14ac:dyDescent="0.25">
      <c r="B64" s="11" t="s">
        <v>2678</v>
      </c>
      <c r="C64" s="21" t="s">
        <v>139</v>
      </c>
      <c r="D64" s="11" t="s">
        <v>312</v>
      </c>
      <c r="E64" s="11" t="s">
        <v>313</v>
      </c>
      <c r="F64" s="13">
        <v>930000</v>
      </c>
      <c r="G64" s="13">
        <v>3490.29</v>
      </c>
      <c r="H64" s="13">
        <v>0.37</v>
      </c>
    </row>
    <row r="65" spans="2:8" x14ac:dyDescent="0.25">
      <c r="B65" s="11" t="s">
        <v>2777</v>
      </c>
      <c r="C65" s="21" t="s">
        <v>139</v>
      </c>
      <c r="D65" s="11" t="s">
        <v>285</v>
      </c>
      <c r="E65" s="11" t="s">
        <v>581</v>
      </c>
      <c r="F65" s="13">
        <v>232000</v>
      </c>
      <c r="G65" s="13">
        <v>3461.32</v>
      </c>
      <c r="H65" s="13">
        <v>0.37</v>
      </c>
    </row>
    <row r="66" spans="2:8" x14ac:dyDescent="0.25">
      <c r="B66" s="11" t="s">
        <v>2921</v>
      </c>
      <c r="C66" s="21" t="s">
        <v>139</v>
      </c>
      <c r="D66" s="11" t="s">
        <v>290</v>
      </c>
      <c r="E66" s="11" t="s">
        <v>849</v>
      </c>
      <c r="F66" s="13">
        <v>229852</v>
      </c>
      <c r="G66" s="13">
        <v>3280.79</v>
      </c>
      <c r="H66" s="13">
        <v>0.35</v>
      </c>
    </row>
    <row r="67" spans="2:8" x14ac:dyDescent="0.25">
      <c r="B67" s="11" t="s">
        <v>2727</v>
      </c>
      <c r="C67" s="21" t="s">
        <v>139</v>
      </c>
      <c r="D67" s="11" t="s">
        <v>276</v>
      </c>
      <c r="E67" s="11" t="s">
        <v>419</v>
      </c>
      <c r="F67" s="13">
        <v>43875</v>
      </c>
      <c r="G67" s="13">
        <v>3121.95</v>
      </c>
      <c r="H67" s="13">
        <v>0.33</v>
      </c>
    </row>
    <row r="68" spans="2:8" x14ac:dyDescent="0.25">
      <c r="B68" s="11" t="s">
        <v>3003</v>
      </c>
      <c r="C68" s="21" t="s">
        <v>139</v>
      </c>
      <c r="D68" s="11" t="s">
        <v>265</v>
      </c>
      <c r="E68" s="11" t="s">
        <v>1002</v>
      </c>
      <c r="F68" s="13">
        <v>184524</v>
      </c>
      <c r="G68" s="13">
        <v>3006.82</v>
      </c>
      <c r="H68" s="13">
        <v>0.32</v>
      </c>
    </row>
    <row r="69" spans="2:8" x14ac:dyDescent="0.25">
      <c r="B69" s="11" t="s">
        <v>2132</v>
      </c>
      <c r="C69" s="21" t="s">
        <v>139</v>
      </c>
      <c r="D69" s="11" t="s">
        <v>274</v>
      </c>
      <c r="E69" s="11" t="s">
        <v>275</v>
      </c>
      <c r="F69" s="13">
        <v>239452</v>
      </c>
      <c r="G69" s="13">
        <v>2627.87</v>
      </c>
      <c r="H69" s="13">
        <v>0.28000000000000003</v>
      </c>
    </row>
    <row r="70" spans="2:8" x14ac:dyDescent="0.25">
      <c r="B70" s="11" t="s">
        <v>2836</v>
      </c>
      <c r="C70" s="21" t="s">
        <v>139</v>
      </c>
      <c r="D70" s="11" t="s">
        <v>328</v>
      </c>
      <c r="E70" s="11" t="s">
        <v>662</v>
      </c>
      <c r="F70" s="13">
        <v>361400</v>
      </c>
      <c r="G70" s="13">
        <v>2063.0500000000002</v>
      </c>
      <c r="H70" s="13">
        <v>0.22</v>
      </c>
    </row>
    <row r="71" spans="2:8" x14ac:dyDescent="0.25">
      <c r="B71" s="11" t="s">
        <v>2733</v>
      </c>
      <c r="C71" s="21" t="s">
        <v>139</v>
      </c>
      <c r="D71" s="11" t="s">
        <v>388</v>
      </c>
      <c r="E71" s="11" t="s">
        <v>426</v>
      </c>
      <c r="F71" s="13">
        <v>1151000</v>
      </c>
      <c r="G71" s="13">
        <v>2002.86</v>
      </c>
      <c r="H71" s="13">
        <v>0.21</v>
      </c>
    </row>
    <row r="72" spans="2:8" x14ac:dyDescent="0.25">
      <c r="B72" s="11" t="s">
        <v>2780</v>
      </c>
      <c r="C72" s="21" t="s">
        <v>139</v>
      </c>
      <c r="D72" s="11" t="s">
        <v>332</v>
      </c>
      <c r="E72" s="11" t="s">
        <v>584</v>
      </c>
      <c r="F72" s="13">
        <v>56469</v>
      </c>
      <c r="G72" s="13">
        <v>1811.47</v>
      </c>
      <c r="H72" s="13">
        <v>0.19</v>
      </c>
    </row>
    <row r="73" spans="2:8" x14ac:dyDescent="0.25">
      <c r="B73" s="11" t="s">
        <v>3085</v>
      </c>
      <c r="C73" s="21" t="s">
        <v>139</v>
      </c>
      <c r="D73" s="11" t="s">
        <v>254</v>
      </c>
      <c r="E73" s="11" t="s">
        <v>1330</v>
      </c>
      <c r="F73" s="13">
        <v>118886</v>
      </c>
      <c r="G73" s="13">
        <v>1799.64</v>
      </c>
      <c r="H73" s="13">
        <v>0.19</v>
      </c>
    </row>
    <row r="74" spans="2:8" x14ac:dyDescent="0.25">
      <c r="B74" s="11" t="s">
        <v>2669</v>
      </c>
      <c r="C74" s="21" t="s">
        <v>139</v>
      </c>
      <c r="D74" s="11" t="s">
        <v>271</v>
      </c>
      <c r="E74" s="11" t="s">
        <v>298</v>
      </c>
      <c r="F74" s="13">
        <v>37600</v>
      </c>
      <c r="G74" s="13">
        <v>1728.27</v>
      </c>
      <c r="H74" s="13">
        <v>0.18</v>
      </c>
    </row>
    <row r="75" spans="2:8" x14ac:dyDescent="0.25">
      <c r="B75" s="11" t="s">
        <v>2737</v>
      </c>
      <c r="C75" s="21" t="s">
        <v>139</v>
      </c>
      <c r="D75" s="11" t="s">
        <v>388</v>
      </c>
      <c r="E75" s="11" t="s">
        <v>433</v>
      </c>
      <c r="F75" s="13">
        <v>168075</v>
      </c>
      <c r="G75" s="13">
        <v>1565.62</v>
      </c>
      <c r="H75" s="13">
        <v>0.17</v>
      </c>
    </row>
    <row r="76" spans="2:8" x14ac:dyDescent="0.25">
      <c r="B76" s="11" t="s">
        <v>843</v>
      </c>
      <c r="C76" s="21" t="s">
        <v>139</v>
      </c>
      <c r="D76" s="11" t="s">
        <v>320</v>
      </c>
      <c r="E76" s="11" t="s">
        <v>844</v>
      </c>
      <c r="F76" s="13">
        <v>1195943</v>
      </c>
      <c r="G76" s="13">
        <v>1509.4</v>
      </c>
      <c r="H76" s="13">
        <v>0.16</v>
      </c>
    </row>
    <row r="77" spans="2:8" x14ac:dyDescent="0.25">
      <c r="B77" s="11" t="s">
        <v>2774</v>
      </c>
      <c r="C77" s="21" t="s">
        <v>139</v>
      </c>
      <c r="D77" s="11" t="s">
        <v>260</v>
      </c>
      <c r="E77" s="11" t="s">
        <v>566</v>
      </c>
      <c r="F77" s="13">
        <v>17975</v>
      </c>
      <c r="G77" s="13">
        <v>284.42</v>
      </c>
      <c r="H77" s="13">
        <v>0.03</v>
      </c>
    </row>
    <row r="78" spans="2:8" x14ac:dyDescent="0.25">
      <c r="B78" s="11" t="s">
        <v>2838</v>
      </c>
      <c r="C78" s="21" t="s">
        <v>139</v>
      </c>
      <c r="D78" s="11" t="s">
        <v>271</v>
      </c>
      <c r="E78" s="11" t="s">
        <v>664</v>
      </c>
      <c r="F78" s="13">
        <v>952</v>
      </c>
      <c r="G78" s="13">
        <v>47.52</v>
      </c>
      <c r="H78" s="13">
        <v>0.01</v>
      </c>
    </row>
    <row r="79" spans="2:8" x14ac:dyDescent="0.25">
      <c r="B79" s="17" t="s">
        <v>3086</v>
      </c>
      <c r="C79" s="21" t="s">
        <v>139</v>
      </c>
      <c r="D79" s="11" t="s">
        <v>417</v>
      </c>
      <c r="E79" s="11" t="s">
        <v>421</v>
      </c>
      <c r="F79" s="13">
        <v>-25300</v>
      </c>
      <c r="G79" s="13">
        <v>-251.29</v>
      </c>
      <c r="H79" s="13">
        <v>-0.03</v>
      </c>
    </row>
    <row r="80" spans="2:8" x14ac:dyDescent="0.25">
      <c r="B80" s="11" t="s">
        <v>3087</v>
      </c>
      <c r="C80" s="21" t="s">
        <v>139</v>
      </c>
      <c r="D80" s="11" t="s">
        <v>271</v>
      </c>
      <c r="E80" s="11" t="s">
        <v>422</v>
      </c>
      <c r="F80" s="13">
        <v>-19600</v>
      </c>
      <c r="G80" s="13">
        <v>-299.16000000000003</v>
      </c>
      <c r="H80" s="13">
        <v>-0.03</v>
      </c>
    </row>
    <row r="81" spans="2:8" x14ac:dyDescent="0.25">
      <c r="B81" s="11" t="s">
        <v>2952</v>
      </c>
      <c r="C81" s="21" t="s">
        <v>139</v>
      </c>
      <c r="D81" s="11" t="s">
        <v>245</v>
      </c>
      <c r="E81" s="11" t="s">
        <v>246</v>
      </c>
      <c r="F81" s="13">
        <v>-18150</v>
      </c>
      <c r="G81" s="13">
        <v>-307.57</v>
      </c>
      <c r="H81" s="13">
        <v>-0.03</v>
      </c>
    </row>
    <row r="82" spans="2:8" x14ac:dyDescent="0.25">
      <c r="B82" s="11" t="s">
        <v>3088</v>
      </c>
      <c r="C82" s="21" t="s">
        <v>139</v>
      </c>
      <c r="D82" s="11" t="s">
        <v>245</v>
      </c>
      <c r="E82" s="11" t="s">
        <v>429</v>
      </c>
      <c r="F82" s="13">
        <v>-28000</v>
      </c>
      <c r="G82" s="13">
        <v>-411.96</v>
      </c>
      <c r="H82" s="13">
        <v>-0.04</v>
      </c>
    </row>
    <row r="83" spans="2:8" x14ac:dyDescent="0.25">
      <c r="B83" s="11" t="s">
        <v>3089</v>
      </c>
      <c r="C83" s="21" t="s">
        <v>139</v>
      </c>
      <c r="D83" s="11" t="s">
        <v>308</v>
      </c>
      <c r="E83" s="11" t="s">
        <v>983</v>
      </c>
      <c r="F83" s="13">
        <v>-6300</v>
      </c>
      <c r="G83" s="13">
        <v>-487.14</v>
      </c>
      <c r="H83" s="13">
        <v>-0.05</v>
      </c>
    </row>
    <row r="84" spans="2:8" x14ac:dyDescent="0.25">
      <c r="B84" s="11" t="s">
        <v>3090</v>
      </c>
      <c r="C84" s="21" t="s">
        <v>139</v>
      </c>
      <c r="D84" s="11" t="s">
        <v>278</v>
      </c>
      <c r="E84" s="11" t="s">
        <v>613</v>
      </c>
      <c r="F84" s="13">
        <v>-20625</v>
      </c>
      <c r="G84" s="13">
        <v>-1284.42</v>
      </c>
      <c r="H84" s="13">
        <v>-0.14000000000000001</v>
      </c>
    </row>
    <row r="85" spans="2:8" x14ac:dyDescent="0.25">
      <c r="B85" s="11" t="s">
        <v>2950</v>
      </c>
      <c r="C85" s="21" t="s">
        <v>139</v>
      </c>
      <c r="D85" s="11" t="s">
        <v>256</v>
      </c>
      <c r="E85" s="11" t="s">
        <v>257</v>
      </c>
      <c r="F85" s="13">
        <v>-43350</v>
      </c>
      <c r="G85" s="13">
        <v>-1548.96</v>
      </c>
      <c r="H85" s="13">
        <v>-0.16</v>
      </c>
    </row>
    <row r="86" spans="2:8" x14ac:dyDescent="0.25">
      <c r="B86" s="11" t="s">
        <v>3091</v>
      </c>
      <c r="C86" s="21" t="s">
        <v>139</v>
      </c>
      <c r="D86" s="11" t="s">
        <v>388</v>
      </c>
      <c r="E86" s="11" t="s">
        <v>433</v>
      </c>
      <c r="F86" s="13">
        <v>-168075</v>
      </c>
      <c r="G86" s="13">
        <v>-1564.69</v>
      </c>
      <c r="H86" s="13">
        <v>-0.17</v>
      </c>
    </row>
    <row r="87" spans="2:8" x14ac:dyDescent="0.25">
      <c r="B87" s="11" t="s">
        <v>3092</v>
      </c>
      <c r="C87" s="21" t="s">
        <v>139</v>
      </c>
      <c r="D87" s="11" t="s">
        <v>417</v>
      </c>
      <c r="E87" s="11" t="s">
        <v>463</v>
      </c>
      <c r="F87" s="13">
        <v>-28350</v>
      </c>
      <c r="G87" s="13">
        <v>-1593.44</v>
      </c>
      <c r="H87" s="13">
        <v>-0.17</v>
      </c>
    </row>
    <row r="88" spans="2:8" x14ac:dyDescent="0.25">
      <c r="B88" s="11" t="s">
        <v>3093</v>
      </c>
      <c r="C88" s="21" t="s">
        <v>139</v>
      </c>
      <c r="D88" s="11" t="s">
        <v>417</v>
      </c>
      <c r="E88" s="11" t="s">
        <v>418</v>
      </c>
      <c r="F88" s="13">
        <v>-57400</v>
      </c>
      <c r="G88" s="13">
        <v>-1644.74</v>
      </c>
      <c r="H88" s="13">
        <v>-0.17</v>
      </c>
    </row>
    <row r="89" spans="2:8" x14ac:dyDescent="0.25">
      <c r="B89" s="11" t="s">
        <v>2945</v>
      </c>
      <c r="C89" s="21" t="s">
        <v>139</v>
      </c>
      <c r="D89" s="11" t="s">
        <v>271</v>
      </c>
      <c r="E89" s="11" t="s">
        <v>298</v>
      </c>
      <c r="F89" s="13">
        <v>-37600</v>
      </c>
      <c r="G89" s="13">
        <v>-1738.15</v>
      </c>
      <c r="H89" s="13">
        <v>-0.18</v>
      </c>
    </row>
    <row r="90" spans="2:8" x14ac:dyDescent="0.25">
      <c r="B90" s="11" t="s">
        <v>3094</v>
      </c>
      <c r="C90" s="21" t="s">
        <v>139</v>
      </c>
      <c r="D90" s="11" t="s">
        <v>388</v>
      </c>
      <c r="E90" s="11" t="s">
        <v>426</v>
      </c>
      <c r="F90" s="13">
        <v>-1149500</v>
      </c>
      <c r="G90" s="13">
        <v>-2015.07</v>
      </c>
      <c r="H90" s="13">
        <v>-0.21</v>
      </c>
    </row>
    <row r="91" spans="2:8" x14ac:dyDescent="0.25">
      <c r="B91" s="11" t="s">
        <v>3095</v>
      </c>
      <c r="C91" s="21" t="s">
        <v>139</v>
      </c>
      <c r="D91" s="11" t="s">
        <v>328</v>
      </c>
      <c r="E91" s="11" t="s">
        <v>662</v>
      </c>
      <c r="F91" s="13">
        <v>-361400</v>
      </c>
      <c r="G91" s="13">
        <v>-2070.46</v>
      </c>
      <c r="H91" s="13">
        <v>-0.22</v>
      </c>
    </row>
    <row r="92" spans="2:8" x14ac:dyDescent="0.25">
      <c r="B92" s="11" t="s">
        <v>3096</v>
      </c>
      <c r="C92" s="21" t="s">
        <v>139</v>
      </c>
      <c r="D92" s="11" t="s">
        <v>140</v>
      </c>
      <c r="E92" s="11" t="s">
        <v>424</v>
      </c>
      <c r="F92" s="13">
        <v>-163100</v>
      </c>
      <c r="G92" s="13">
        <v>-2368.21</v>
      </c>
      <c r="H92" s="13">
        <v>-0.25</v>
      </c>
    </row>
    <row r="93" spans="2:8" x14ac:dyDescent="0.25">
      <c r="B93" s="11" t="s">
        <v>3097</v>
      </c>
      <c r="C93" s="21" t="s">
        <v>139</v>
      </c>
      <c r="D93" s="11" t="s">
        <v>260</v>
      </c>
      <c r="E93" s="11" t="s">
        <v>261</v>
      </c>
      <c r="F93" s="13">
        <v>-20600</v>
      </c>
      <c r="G93" s="13">
        <v>-2389.54</v>
      </c>
      <c r="H93" s="13">
        <v>-0.25</v>
      </c>
    </row>
    <row r="94" spans="2:8" x14ac:dyDescent="0.25">
      <c r="B94" s="11" t="s">
        <v>3098</v>
      </c>
      <c r="C94" s="21" t="s">
        <v>139</v>
      </c>
      <c r="D94" s="11" t="s">
        <v>308</v>
      </c>
      <c r="E94" s="11" t="s">
        <v>1019</v>
      </c>
      <c r="F94" s="13">
        <v>-29500</v>
      </c>
      <c r="G94" s="13">
        <v>-2516.81</v>
      </c>
      <c r="H94" s="13">
        <v>-0.27</v>
      </c>
    </row>
    <row r="95" spans="2:8" x14ac:dyDescent="0.25">
      <c r="B95" s="11" t="s">
        <v>3099</v>
      </c>
      <c r="C95" s="21" t="s">
        <v>139</v>
      </c>
      <c r="D95" s="11" t="s">
        <v>444</v>
      </c>
      <c r="E95" s="11" t="s">
        <v>610</v>
      </c>
      <c r="F95" s="13">
        <v>-1285000</v>
      </c>
      <c r="G95" s="13">
        <v>-3128.98</v>
      </c>
      <c r="H95" s="13">
        <v>-0.33</v>
      </c>
    </row>
    <row r="96" spans="2:8" x14ac:dyDescent="0.25">
      <c r="B96" s="11" t="s">
        <v>2944</v>
      </c>
      <c r="C96" s="21" t="s">
        <v>139</v>
      </c>
      <c r="D96" s="11" t="s">
        <v>276</v>
      </c>
      <c r="E96" s="11" t="s">
        <v>419</v>
      </c>
      <c r="F96" s="13">
        <v>-43875</v>
      </c>
      <c r="G96" s="13">
        <v>-3143.12</v>
      </c>
      <c r="H96" s="13">
        <v>-0.33</v>
      </c>
    </row>
    <row r="97" spans="2:8" x14ac:dyDescent="0.25">
      <c r="B97" s="11" t="s">
        <v>3100</v>
      </c>
      <c r="C97" s="21" t="s">
        <v>139</v>
      </c>
      <c r="D97" s="11" t="s">
        <v>265</v>
      </c>
      <c r="E97" s="11" t="s">
        <v>266</v>
      </c>
      <c r="F97" s="13">
        <v>-338800</v>
      </c>
      <c r="G97" s="13">
        <v>-4337.49</v>
      </c>
      <c r="H97" s="13">
        <v>-0.46</v>
      </c>
    </row>
    <row r="98" spans="2:8" x14ac:dyDescent="0.25">
      <c r="B98" s="11" t="s">
        <v>3049</v>
      </c>
      <c r="C98" s="21" t="s">
        <v>139</v>
      </c>
      <c r="D98" s="11" t="s">
        <v>260</v>
      </c>
      <c r="E98" s="11" t="s">
        <v>534</v>
      </c>
      <c r="F98" s="13">
        <v>-679500</v>
      </c>
      <c r="G98" s="13">
        <v>-4573.04</v>
      </c>
      <c r="H98" s="13">
        <v>-0.48</v>
      </c>
    </row>
    <row r="99" spans="2:8" x14ac:dyDescent="0.25">
      <c r="B99" s="11" t="s">
        <v>3101</v>
      </c>
      <c r="C99" s="21" t="s">
        <v>139</v>
      </c>
      <c r="D99" s="11" t="s">
        <v>845</v>
      </c>
      <c r="E99" s="11" t="s">
        <v>846</v>
      </c>
      <c r="F99" s="13">
        <v>-823750</v>
      </c>
      <c r="G99" s="13">
        <v>-4972.57</v>
      </c>
      <c r="H99" s="13">
        <v>-0.53</v>
      </c>
    </row>
    <row r="100" spans="2:8" x14ac:dyDescent="0.25">
      <c r="B100" s="11" t="s">
        <v>2951</v>
      </c>
      <c r="C100" s="21" t="s">
        <v>139</v>
      </c>
      <c r="D100" s="11" t="s">
        <v>245</v>
      </c>
      <c r="E100" s="11" t="s">
        <v>250</v>
      </c>
      <c r="F100" s="13">
        <v>-467500</v>
      </c>
      <c r="G100" s="13">
        <v>-5948.24</v>
      </c>
      <c r="H100" s="13">
        <v>-0.63</v>
      </c>
    </row>
    <row r="101" spans="2:8" x14ac:dyDescent="0.25">
      <c r="B101" s="11" t="s">
        <v>3046</v>
      </c>
      <c r="C101" s="21" t="s">
        <v>139</v>
      </c>
      <c r="D101" s="11" t="s">
        <v>252</v>
      </c>
      <c r="E101" s="11" t="s">
        <v>273</v>
      </c>
      <c r="F101" s="13">
        <v>-273900</v>
      </c>
      <c r="G101" s="13">
        <v>-6809.98</v>
      </c>
      <c r="H101" s="13">
        <v>-0.72</v>
      </c>
    </row>
    <row r="102" spans="2:8" x14ac:dyDescent="0.25">
      <c r="B102" s="11" t="s">
        <v>3043</v>
      </c>
      <c r="C102" s="21" t="s">
        <v>139</v>
      </c>
      <c r="D102" s="11" t="s">
        <v>248</v>
      </c>
      <c r="E102" s="11" t="s">
        <v>249</v>
      </c>
      <c r="F102" s="13">
        <v>-228500</v>
      </c>
      <c r="G102" s="13">
        <v>-7201.06</v>
      </c>
      <c r="H102" s="13">
        <v>-0.76</v>
      </c>
    </row>
    <row r="103" spans="2:8" x14ac:dyDescent="0.25">
      <c r="B103" s="11" t="s">
        <v>3102</v>
      </c>
      <c r="C103" s="21" t="s">
        <v>139</v>
      </c>
      <c r="D103" s="11" t="s">
        <v>245</v>
      </c>
      <c r="E103" s="11" t="s">
        <v>258</v>
      </c>
      <c r="F103" s="13">
        <v>-400800</v>
      </c>
      <c r="G103" s="13">
        <v>-7274.12</v>
      </c>
      <c r="H103" s="13">
        <v>-0.77</v>
      </c>
    </row>
    <row r="104" spans="2:8" x14ac:dyDescent="0.25">
      <c r="B104" s="11" t="s">
        <v>3103</v>
      </c>
      <c r="C104" s="21" t="s">
        <v>139</v>
      </c>
      <c r="D104" s="11" t="s">
        <v>325</v>
      </c>
      <c r="E104" s="11" t="s">
        <v>537</v>
      </c>
      <c r="F104" s="13">
        <v>-1647000</v>
      </c>
      <c r="G104" s="13">
        <v>-7276.45</v>
      </c>
      <c r="H104" s="13">
        <v>-0.77</v>
      </c>
    </row>
    <row r="105" spans="2:8" x14ac:dyDescent="0.25">
      <c r="B105" s="11" t="s">
        <v>2942</v>
      </c>
      <c r="C105" s="21" t="s">
        <v>139</v>
      </c>
      <c r="D105" s="11" t="s">
        <v>140</v>
      </c>
      <c r="E105" s="11" t="s">
        <v>142</v>
      </c>
      <c r="F105" s="13">
        <v>-186375</v>
      </c>
      <c r="G105" s="13">
        <v>-7309.25</v>
      </c>
      <c r="H105" s="13">
        <v>-0.77</v>
      </c>
    </row>
    <row r="106" spans="2:8" x14ac:dyDescent="0.25">
      <c r="B106" s="11" t="s">
        <v>2937</v>
      </c>
      <c r="C106" s="21" t="s">
        <v>139</v>
      </c>
      <c r="D106" s="11" t="s">
        <v>140</v>
      </c>
      <c r="E106" s="11" t="s">
        <v>432</v>
      </c>
      <c r="F106" s="13">
        <v>-529800</v>
      </c>
      <c r="G106" s="13">
        <v>-7627</v>
      </c>
      <c r="H106" s="13">
        <v>-0.81</v>
      </c>
    </row>
    <row r="107" spans="2:8" x14ac:dyDescent="0.25">
      <c r="B107" s="11" t="s">
        <v>3104</v>
      </c>
      <c r="C107" s="21" t="s">
        <v>139</v>
      </c>
      <c r="D107" s="11" t="s">
        <v>325</v>
      </c>
      <c r="E107" s="11" t="s">
        <v>425</v>
      </c>
      <c r="F107" s="13">
        <v>-2336400</v>
      </c>
      <c r="G107" s="13">
        <v>-7781.38</v>
      </c>
      <c r="H107" s="13">
        <v>-0.82</v>
      </c>
    </row>
    <row r="108" spans="2:8" x14ac:dyDescent="0.25">
      <c r="B108" s="11" t="s">
        <v>3047</v>
      </c>
      <c r="C108" s="21" t="s">
        <v>139</v>
      </c>
      <c r="D108" s="11" t="s">
        <v>312</v>
      </c>
      <c r="E108" s="11" t="s">
        <v>414</v>
      </c>
      <c r="F108" s="13">
        <v>-557175</v>
      </c>
      <c r="G108" s="13">
        <v>-8092.13</v>
      </c>
      <c r="H108" s="13">
        <v>-0.85</v>
      </c>
    </row>
    <row r="109" spans="2:8" x14ac:dyDescent="0.25">
      <c r="B109" s="11" t="s">
        <v>2947</v>
      </c>
      <c r="C109" s="21" t="s">
        <v>139</v>
      </c>
      <c r="D109" s="11" t="s">
        <v>332</v>
      </c>
      <c r="E109" s="11" t="s">
        <v>691</v>
      </c>
      <c r="F109" s="13">
        <v>-1082400</v>
      </c>
      <c r="G109" s="13">
        <v>-8962.81</v>
      </c>
      <c r="H109" s="13">
        <v>-0.95</v>
      </c>
    </row>
    <row r="110" spans="2:8" x14ac:dyDescent="0.25">
      <c r="B110" s="11" t="s">
        <v>2939</v>
      </c>
      <c r="C110" s="21" t="s">
        <v>139</v>
      </c>
      <c r="D110" s="11" t="s">
        <v>325</v>
      </c>
      <c r="E110" s="11" t="s">
        <v>420</v>
      </c>
      <c r="F110" s="13">
        <v>-2460000</v>
      </c>
      <c r="G110" s="13">
        <v>-9372.6</v>
      </c>
      <c r="H110" s="13">
        <v>-0.99</v>
      </c>
    </row>
    <row r="111" spans="2:8" x14ac:dyDescent="0.25">
      <c r="B111" s="11" t="s">
        <v>2949</v>
      </c>
      <c r="C111" s="21" t="s">
        <v>139</v>
      </c>
      <c r="D111" s="11" t="s">
        <v>550</v>
      </c>
      <c r="E111" s="11" t="s">
        <v>551</v>
      </c>
      <c r="F111" s="13">
        <v>-1499400</v>
      </c>
      <c r="G111" s="13">
        <v>-10439.57</v>
      </c>
      <c r="H111" s="13">
        <v>-1.1000000000000001</v>
      </c>
    </row>
    <row r="112" spans="2:8" x14ac:dyDescent="0.25">
      <c r="B112" s="11" t="s">
        <v>3044</v>
      </c>
      <c r="C112" s="21" t="s">
        <v>139</v>
      </c>
      <c r="D112" s="11" t="s">
        <v>252</v>
      </c>
      <c r="E112" s="11" t="s">
        <v>253</v>
      </c>
      <c r="F112" s="13">
        <v>-2600000</v>
      </c>
      <c r="G112" s="13">
        <v>-11124.1</v>
      </c>
      <c r="H112" s="13">
        <v>-1.18</v>
      </c>
    </row>
    <row r="113" spans="2:8" x14ac:dyDescent="0.25">
      <c r="B113" s="11" t="s">
        <v>905</v>
      </c>
      <c r="C113" s="21" t="s">
        <v>139</v>
      </c>
      <c r="D113" s="11" t="s">
        <v>245</v>
      </c>
      <c r="E113" s="11" t="s">
        <v>416</v>
      </c>
      <c r="F113" s="13">
        <v>-1726500</v>
      </c>
      <c r="G113" s="13">
        <v>-14758.99</v>
      </c>
      <c r="H113" s="13">
        <v>-1.56</v>
      </c>
    </row>
    <row r="114" spans="2:8" x14ac:dyDescent="0.25">
      <c r="B114" s="11" t="s">
        <v>1331</v>
      </c>
      <c r="C114" s="21" t="s">
        <v>139</v>
      </c>
      <c r="F114" s="13">
        <v>-118600</v>
      </c>
      <c r="G114" s="13">
        <v>-28620.85</v>
      </c>
      <c r="H114" s="13">
        <v>-3.02</v>
      </c>
    </row>
    <row r="115" spans="2:8" x14ac:dyDescent="0.25">
      <c r="B115" s="17" t="s">
        <v>330</v>
      </c>
      <c r="G115" s="23">
        <f>SUM(G15:G78)</f>
        <v>636068.89000000013</v>
      </c>
      <c r="H115" s="23">
        <f>SUM(H15:H78)</f>
        <v>67.210000000000008</v>
      </c>
    </row>
    <row r="116" spans="2:8" x14ac:dyDescent="0.25">
      <c r="B116" s="11" t="s">
        <v>1332</v>
      </c>
      <c r="C116" s="21" t="s">
        <v>139</v>
      </c>
      <c r="D116" s="11" t="s">
        <v>312</v>
      </c>
      <c r="E116" s="11" t="s">
        <v>1333</v>
      </c>
      <c r="F116" s="13">
        <v>5000000</v>
      </c>
      <c r="G116" s="13">
        <v>7400</v>
      </c>
      <c r="H116" s="13">
        <v>0.78</v>
      </c>
    </row>
    <row r="117" spans="2:8" x14ac:dyDescent="0.25">
      <c r="B117" s="11" t="s">
        <v>331</v>
      </c>
      <c r="C117" s="21" t="s">
        <v>139</v>
      </c>
      <c r="D117" s="11" t="s">
        <v>332</v>
      </c>
      <c r="E117" s="11" t="s">
        <v>333</v>
      </c>
      <c r="F117" s="13">
        <v>2279969</v>
      </c>
      <c r="G117" s="13">
        <v>6042.15</v>
      </c>
      <c r="H117" s="13">
        <v>0.64</v>
      </c>
    </row>
    <row r="118" spans="2:8" x14ac:dyDescent="0.25">
      <c r="B118" s="17" t="s">
        <v>151</v>
      </c>
      <c r="C118" s="25"/>
      <c r="D118" s="17"/>
      <c r="E118" s="17"/>
      <c r="F118" s="23"/>
      <c r="G118" s="23">
        <f>SUM(G115:G117)</f>
        <v>649511.04000000015</v>
      </c>
      <c r="H118" s="23">
        <f>SUM(H115:H117)</f>
        <v>68.63000000000001</v>
      </c>
    </row>
    <row r="119" spans="2:8" x14ac:dyDescent="0.25">
      <c r="B119" s="17" t="s">
        <v>788</v>
      </c>
    </row>
    <row r="120" spans="2:8" x14ac:dyDescent="0.25">
      <c r="B120" s="11" t="s">
        <v>16</v>
      </c>
      <c r="C120" s="21" t="s">
        <v>139</v>
      </c>
      <c r="D120" s="11" t="s">
        <v>789</v>
      </c>
      <c r="E120" s="11" t="s">
        <v>1334</v>
      </c>
      <c r="F120" s="13">
        <v>14999250.037</v>
      </c>
      <c r="G120" s="13">
        <v>1663.52</v>
      </c>
      <c r="H120" s="13">
        <v>0.18</v>
      </c>
    </row>
    <row r="121" spans="2:8" x14ac:dyDescent="0.25">
      <c r="B121" s="17" t="s">
        <v>151</v>
      </c>
      <c r="C121" s="25"/>
      <c r="D121" s="17"/>
      <c r="E121" s="17"/>
      <c r="F121" s="23"/>
      <c r="G121" s="23">
        <f>SUM(G119:G120)</f>
        <v>1663.52</v>
      </c>
      <c r="H121" s="23">
        <f>SUM(H119:H120)</f>
        <v>0.18</v>
      </c>
    </row>
    <row r="122" spans="2:8" x14ac:dyDescent="0.25">
      <c r="B122" s="37" t="s">
        <v>133</v>
      </c>
      <c r="C122" s="38" t="s">
        <v>134</v>
      </c>
      <c r="D122" s="37" t="s">
        <v>213</v>
      </c>
      <c r="E122" s="37" t="s">
        <v>136</v>
      </c>
      <c r="F122" s="36" t="s">
        <v>145</v>
      </c>
      <c r="G122" s="36" t="s">
        <v>146</v>
      </c>
      <c r="H122" s="36" t="s">
        <v>147</v>
      </c>
    </row>
    <row r="123" spans="2:8" x14ac:dyDescent="0.25">
      <c r="B123" s="17" t="s">
        <v>214</v>
      </c>
    </row>
    <row r="124" spans="2:8" x14ac:dyDescent="0.25">
      <c r="B124" s="17" t="s">
        <v>138</v>
      </c>
    </row>
    <row r="125" spans="2:8" x14ac:dyDescent="0.25">
      <c r="B125" s="17" t="s">
        <v>491</v>
      </c>
    </row>
    <row r="126" spans="2:8" x14ac:dyDescent="0.25">
      <c r="B126" s="11" t="s">
        <v>1507</v>
      </c>
      <c r="C126" s="21">
        <v>6.95</v>
      </c>
      <c r="D126" s="11" t="s">
        <v>493</v>
      </c>
      <c r="E126" s="11" t="s">
        <v>910</v>
      </c>
      <c r="F126" s="13">
        <v>16000000</v>
      </c>
      <c r="G126" s="13">
        <v>15649.98</v>
      </c>
      <c r="H126" s="13">
        <v>1.65</v>
      </c>
    </row>
    <row r="127" spans="2:8" x14ac:dyDescent="0.25">
      <c r="B127" s="11" t="s">
        <v>1508</v>
      </c>
      <c r="C127" s="21">
        <v>6.95</v>
      </c>
      <c r="D127" s="11" t="s">
        <v>493</v>
      </c>
      <c r="E127" s="11" t="s">
        <v>1225</v>
      </c>
      <c r="F127" s="13">
        <v>8000000</v>
      </c>
      <c r="G127" s="13">
        <v>7790.69</v>
      </c>
      <c r="H127" s="13">
        <v>0.82</v>
      </c>
    </row>
    <row r="128" spans="2:8" x14ac:dyDescent="0.25">
      <c r="B128" s="11" t="s">
        <v>1506</v>
      </c>
      <c r="C128" s="21">
        <v>6.95</v>
      </c>
      <c r="D128" s="11" t="s">
        <v>493</v>
      </c>
      <c r="E128" s="11" t="s">
        <v>1335</v>
      </c>
      <c r="F128" s="13">
        <v>6500000</v>
      </c>
      <c r="G128" s="13">
        <v>6397.42</v>
      </c>
      <c r="H128" s="13">
        <v>0.68</v>
      </c>
    </row>
    <row r="129" spans="2:8" x14ac:dyDescent="0.25">
      <c r="B129" s="11" t="s">
        <v>1336</v>
      </c>
      <c r="C129" s="21">
        <v>7.35</v>
      </c>
      <c r="D129" s="11" t="s">
        <v>493</v>
      </c>
      <c r="E129" s="11" t="s">
        <v>1337</v>
      </c>
      <c r="F129" s="13">
        <v>5000000</v>
      </c>
      <c r="G129" s="13">
        <v>4991.57</v>
      </c>
      <c r="H129" s="13">
        <v>0.53</v>
      </c>
    </row>
    <row r="130" spans="2:8" x14ac:dyDescent="0.25">
      <c r="B130" s="11" t="s">
        <v>1338</v>
      </c>
      <c r="C130" s="21">
        <v>7.32</v>
      </c>
      <c r="D130" s="11" t="s">
        <v>493</v>
      </c>
      <c r="E130" s="11" t="s">
        <v>1339</v>
      </c>
      <c r="F130" s="13">
        <v>4000000</v>
      </c>
      <c r="G130" s="13">
        <v>4028.53</v>
      </c>
      <c r="H130" s="13">
        <v>0.43</v>
      </c>
    </row>
    <row r="131" spans="2:8" x14ac:dyDescent="0.25">
      <c r="B131" s="11" t="s">
        <v>1511</v>
      </c>
      <c r="C131" s="21">
        <v>7.05</v>
      </c>
      <c r="D131" s="11" t="s">
        <v>493</v>
      </c>
      <c r="E131" s="11" t="s">
        <v>914</v>
      </c>
      <c r="F131" s="13">
        <v>3500000</v>
      </c>
      <c r="G131" s="13">
        <v>3529.69</v>
      </c>
      <c r="H131" s="13">
        <v>0.37</v>
      </c>
    </row>
    <row r="132" spans="2:8" x14ac:dyDescent="0.25">
      <c r="B132" s="11" t="s">
        <v>1340</v>
      </c>
      <c r="C132" s="21">
        <v>7.35</v>
      </c>
      <c r="D132" s="11" t="s">
        <v>493</v>
      </c>
      <c r="E132" s="11" t="s">
        <v>1341</v>
      </c>
      <c r="F132" s="13">
        <v>2500000</v>
      </c>
      <c r="G132" s="13">
        <v>2523.1</v>
      </c>
      <c r="H132" s="13">
        <v>0.27</v>
      </c>
    </row>
    <row r="133" spans="2:8" x14ac:dyDescent="0.25">
      <c r="B133" s="11" t="s">
        <v>1342</v>
      </c>
      <c r="C133" s="21">
        <v>7.34</v>
      </c>
      <c r="D133" s="11" t="s">
        <v>493</v>
      </c>
      <c r="E133" s="11" t="s">
        <v>1343</v>
      </c>
      <c r="F133" s="13">
        <v>2500000</v>
      </c>
      <c r="G133" s="13">
        <v>2522.12</v>
      </c>
      <c r="H133" s="13">
        <v>0.27</v>
      </c>
    </row>
    <row r="134" spans="2:8" x14ac:dyDescent="0.25">
      <c r="B134" s="11" t="s">
        <v>1509</v>
      </c>
      <c r="C134" s="21">
        <v>7.08</v>
      </c>
      <c r="D134" s="11" t="s">
        <v>493</v>
      </c>
      <c r="E134" s="11" t="s">
        <v>1344</v>
      </c>
      <c r="F134" s="13">
        <v>2500000</v>
      </c>
      <c r="G134" s="13">
        <v>2493.0700000000002</v>
      </c>
      <c r="H134" s="13">
        <v>0.26</v>
      </c>
    </row>
    <row r="135" spans="2:8" x14ac:dyDescent="0.25">
      <c r="B135" s="11" t="s">
        <v>1505</v>
      </c>
      <c r="C135" s="21">
        <v>6.98</v>
      </c>
      <c r="D135" s="11" t="s">
        <v>493</v>
      </c>
      <c r="E135" s="11" t="s">
        <v>1345</v>
      </c>
      <c r="F135" s="13">
        <v>2500000</v>
      </c>
      <c r="G135" s="13">
        <v>2441.5</v>
      </c>
      <c r="H135" s="13">
        <v>0.26</v>
      </c>
    </row>
    <row r="136" spans="2:8" x14ac:dyDescent="0.25">
      <c r="B136" s="11" t="s">
        <v>1346</v>
      </c>
      <c r="C136" s="21">
        <v>7.34</v>
      </c>
      <c r="D136" s="11" t="s">
        <v>493</v>
      </c>
      <c r="E136" s="11" t="s">
        <v>1347</v>
      </c>
      <c r="F136" s="13">
        <v>2500000</v>
      </c>
      <c r="G136" s="13">
        <v>2396.5300000000002</v>
      </c>
      <c r="H136" s="13">
        <v>0.25</v>
      </c>
    </row>
    <row r="137" spans="2:8" x14ac:dyDescent="0.25">
      <c r="B137" s="11" t="s">
        <v>1348</v>
      </c>
      <c r="C137" s="21">
        <v>7.34</v>
      </c>
      <c r="D137" s="11" t="s">
        <v>493</v>
      </c>
      <c r="E137" s="11" t="s">
        <v>1349</v>
      </c>
      <c r="F137" s="13">
        <v>2000000</v>
      </c>
      <c r="G137" s="13">
        <v>1942.24</v>
      </c>
      <c r="H137" s="13">
        <v>0.21</v>
      </c>
    </row>
    <row r="138" spans="2:8" x14ac:dyDescent="0.25">
      <c r="B138" s="11" t="s">
        <v>1510</v>
      </c>
      <c r="C138" s="21">
        <v>6.97</v>
      </c>
      <c r="D138" s="11" t="s">
        <v>493</v>
      </c>
      <c r="E138" s="11" t="s">
        <v>1350</v>
      </c>
      <c r="F138" s="13">
        <v>500000</v>
      </c>
      <c r="G138" s="13">
        <v>499.9</v>
      </c>
      <c r="H138" s="13">
        <v>0.05</v>
      </c>
    </row>
    <row r="139" spans="2:8" x14ac:dyDescent="0.25">
      <c r="B139" s="11" t="s">
        <v>1351</v>
      </c>
      <c r="C139" s="21">
        <v>7.34</v>
      </c>
      <c r="D139" s="11" t="s">
        <v>493</v>
      </c>
      <c r="E139" s="11" t="s">
        <v>1352</v>
      </c>
      <c r="F139" s="13">
        <v>500000</v>
      </c>
      <c r="G139" s="13">
        <v>489.43</v>
      </c>
      <c r="H139" s="13">
        <v>0.05</v>
      </c>
    </row>
    <row r="140" spans="2:8" x14ac:dyDescent="0.25">
      <c r="B140" s="11" t="s">
        <v>1353</v>
      </c>
      <c r="C140" s="21">
        <v>7.35</v>
      </c>
      <c r="D140" s="11" t="s">
        <v>493</v>
      </c>
      <c r="E140" s="11" t="s">
        <v>1354</v>
      </c>
      <c r="F140" s="13">
        <v>221900</v>
      </c>
      <c r="G140" s="13">
        <v>224.34</v>
      </c>
      <c r="H140" s="13">
        <v>0.02</v>
      </c>
    </row>
    <row r="141" spans="2:8" x14ac:dyDescent="0.25">
      <c r="B141" s="11" t="s">
        <v>907</v>
      </c>
      <c r="C141" s="21">
        <v>7.1</v>
      </c>
      <c r="D141" s="11" t="s">
        <v>493</v>
      </c>
      <c r="E141" s="11" t="s">
        <v>908</v>
      </c>
      <c r="F141" s="13">
        <v>188000</v>
      </c>
      <c r="G141" s="13">
        <v>193.94</v>
      </c>
      <c r="H141" s="13">
        <v>0.02</v>
      </c>
    </row>
    <row r="142" spans="2:8" x14ac:dyDescent="0.25">
      <c r="B142" s="11" t="s">
        <v>1355</v>
      </c>
      <c r="C142" s="21">
        <v>7.34</v>
      </c>
      <c r="D142" s="11" t="s">
        <v>493</v>
      </c>
      <c r="E142" s="11" t="s">
        <v>1356</v>
      </c>
      <c r="F142" s="13">
        <v>14900</v>
      </c>
      <c r="G142" s="13">
        <v>15.33</v>
      </c>
      <c r="H142" s="13">
        <v>0</v>
      </c>
    </row>
    <row r="143" spans="2:8" x14ac:dyDescent="0.25">
      <c r="B143" s="11" t="s">
        <v>1357</v>
      </c>
      <c r="C143" s="21">
        <v>7.35</v>
      </c>
      <c r="D143" s="11" t="s">
        <v>493</v>
      </c>
      <c r="E143" s="11" t="s">
        <v>1358</v>
      </c>
      <c r="F143" s="13">
        <v>3400</v>
      </c>
      <c r="G143" s="13">
        <v>3.49</v>
      </c>
      <c r="H143" s="13">
        <v>0</v>
      </c>
    </row>
    <row r="144" spans="2:8" x14ac:dyDescent="0.25">
      <c r="B144" s="11" t="s">
        <v>933</v>
      </c>
      <c r="C144" s="21">
        <v>7.02</v>
      </c>
      <c r="D144" s="11" t="s">
        <v>493</v>
      </c>
      <c r="E144" s="11" t="s">
        <v>934</v>
      </c>
      <c r="F144" s="13">
        <v>1700</v>
      </c>
      <c r="G144" s="13">
        <v>1.6</v>
      </c>
      <c r="H144" s="13">
        <v>0</v>
      </c>
    </row>
    <row r="145" spans="2:8" x14ac:dyDescent="0.25">
      <c r="B145" s="17" t="s">
        <v>505</v>
      </c>
      <c r="C145" s="25"/>
      <c r="D145" s="17"/>
      <c r="E145" s="17"/>
      <c r="F145" s="23"/>
      <c r="G145" s="23">
        <f>SUM(G122:G144)</f>
        <v>58134.469999999994</v>
      </c>
      <c r="H145" s="23">
        <f>SUM(H122:H144)</f>
        <v>6.1399999999999979</v>
      </c>
    </row>
    <row r="146" spans="2:8" x14ac:dyDescent="0.25">
      <c r="B146" s="17" t="s">
        <v>1359</v>
      </c>
    </row>
    <row r="147" spans="2:8" x14ac:dyDescent="0.25">
      <c r="B147" s="11" t="s">
        <v>1360</v>
      </c>
      <c r="C147" s="21">
        <v>7.78</v>
      </c>
      <c r="D147" s="11" t="s">
        <v>507</v>
      </c>
      <c r="E147" s="11" t="s">
        <v>1361</v>
      </c>
      <c r="F147" s="13">
        <v>12500</v>
      </c>
      <c r="G147" s="13">
        <v>12458.19</v>
      </c>
      <c r="H147" s="13">
        <v>1.32</v>
      </c>
    </row>
    <row r="148" spans="2:8" x14ac:dyDescent="0.25">
      <c r="B148" s="11" t="s">
        <v>2559</v>
      </c>
      <c r="C148" s="21">
        <v>7.92</v>
      </c>
      <c r="D148" s="11" t="s">
        <v>507</v>
      </c>
      <c r="E148" s="11" t="s">
        <v>1125</v>
      </c>
      <c r="F148" s="13">
        <v>1000</v>
      </c>
      <c r="G148" s="13">
        <v>9805.85</v>
      </c>
      <c r="H148" s="13">
        <v>1.04</v>
      </c>
    </row>
    <row r="149" spans="2:8" x14ac:dyDescent="0.25">
      <c r="B149" s="11" t="s">
        <v>1362</v>
      </c>
      <c r="C149" s="21">
        <v>7.6</v>
      </c>
      <c r="D149" s="11" t="s">
        <v>507</v>
      </c>
      <c r="E149" s="11" t="s">
        <v>1363</v>
      </c>
      <c r="F149" s="13">
        <v>750</v>
      </c>
      <c r="G149" s="13">
        <v>7493.9</v>
      </c>
      <c r="H149" s="13">
        <v>0.79</v>
      </c>
    </row>
    <row r="150" spans="2:8" x14ac:dyDescent="0.25">
      <c r="B150" s="11" t="s">
        <v>1807</v>
      </c>
      <c r="C150" s="21">
        <v>8.43</v>
      </c>
      <c r="D150" s="11" t="s">
        <v>1133</v>
      </c>
      <c r="E150" s="11" t="s">
        <v>1134</v>
      </c>
      <c r="F150" s="13">
        <v>7500</v>
      </c>
      <c r="G150" s="13">
        <v>7462.54</v>
      </c>
      <c r="H150" s="13">
        <v>0.79</v>
      </c>
    </row>
    <row r="151" spans="2:8" x14ac:dyDescent="0.25">
      <c r="B151" s="11" t="s">
        <v>3105</v>
      </c>
      <c r="C151" s="21">
        <v>7.85</v>
      </c>
      <c r="D151" s="11" t="s">
        <v>507</v>
      </c>
      <c r="E151" s="11" t="s">
        <v>1364</v>
      </c>
      <c r="F151" s="13">
        <v>571</v>
      </c>
      <c r="G151" s="13">
        <v>6528.34</v>
      </c>
      <c r="H151" s="13">
        <v>0.69</v>
      </c>
    </row>
    <row r="152" spans="2:8" x14ac:dyDescent="0.25">
      <c r="B152" s="11" t="s">
        <v>942</v>
      </c>
      <c r="C152" s="21">
        <v>8.31</v>
      </c>
      <c r="D152" s="11" t="s">
        <v>519</v>
      </c>
      <c r="E152" s="11" t="s">
        <v>943</v>
      </c>
      <c r="F152" s="13">
        <v>6000</v>
      </c>
      <c r="G152" s="13">
        <v>5830.19</v>
      </c>
      <c r="H152" s="13">
        <v>0.62</v>
      </c>
    </row>
    <row r="153" spans="2:8" x14ac:dyDescent="0.25">
      <c r="B153" s="11" t="s">
        <v>2576</v>
      </c>
      <c r="C153" s="21">
        <v>8.68</v>
      </c>
      <c r="D153" s="11" t="s">
        <v>517</v>
      </c>
      <c r="E153" s="11" t="s">
        <v>1365</v>
      </c>
      <c r="F153" s="13">
        <v>5000</v>
      </c>
      <c r="G153" s="13">
        <v>5009.82</v>
      </c>
      <c r="H153" s="13">
        <v>0.53</v>
      </c>
    </row>
    <row r="154" spans="2:8" x14ac:dyDescent="0.25">
      <c r="B154" s="11" t="s">
        <v>3106</v>
      </c>
      <c r="C154" s="21">
        <v>7.57</v>
      </c>
      <c r="D154" s="11" t="s">
        <v>507</v>
      </c>
      <c r="E154" s="11" t="s">
        <v>1366</v>
      </c>
      <c r="F154" s="13">
        <v>5000</v>
      </c>
      <c r="G154" s="13">
        <v>5000.8</v>
      </c>
      <c r="H154" s="13">
        <v>0.53</v>
      </c>
    </row>
    <row r="155" spans="2:8" x14ac:dyDescent="0.25">
      <c r="B155" s="11" t="s">
        <v>1367</v>
      </c>
      <c r="C155" s="21">
        <v>7.6</v>
      </c>
      <c r="D155" s="11" t="s">
        <v>507</v>
      </c>
      <c r="E155" s="11" t="s">
        <v>1368</v>
      </c>
      <c r="F155" s="13">
        <v>5000</v>
      </c>
      <c r="G155" s="13">
        <v>4999.8500000000004</v>
      </c>
      <c r="H155" s="13">
        <v>0.53</v>
      </c>
    </row>
    <row r="156" spans="2:8" x14ac:dyDescent="0.25">
      <c r="B156" s="11" t="s">
        <v>1369</v>
      </c>
      <c r="C156" s="21">
        <v>7.66</v>
      </c>
      <c r="D156" s="11" t="s">
        <v>507</v>
      </c>
      <c r="E156" s="11" t="s">
        <v>1370</v>
      </c>
      <c r="F156" s="13">
        <v>5000</v>
      </c>
      <c r="G156" s="13">
        <v>4991.42</v>
      </c>
      <c r="H156" s="13">
        <v>0.53</v>
      </c>
    </row>
    <row r="157" spans="2:8" x14ac:dyDescent="0.25">
      <c r="B157" s="11" t="s">
        <v>1371</v>
      </c>
      <c r="C157" s="21">
        <v>7.64</v>
      </c>
      <c r="D157" s="11" t="s">
        <v>507</v>
      </c>
      <c r="E157" s="11" t="s">
        <v>1372</v>
      </c>
      <c r="F157" s="13">
        <v>500</v>
      </c>
      <c r="G157" s="13">
        <v>4979.25</v>
      </c>
      <c r="H157" s="13">
        <v>0.53</v>
      </c>
    </row>
    <row r="158" spans="2:8" x14ac:dyDescent="0.25">
      <c r="B158" s="11" t="s">
        <v>3107</v>
      </c>
      <c r="C158" s="21">
        <v>7.93</v>
      </c>
      <c r="D158" s="11" t="s">
        <v>507</v>
      </c>
      <c r="E158" s="11" t="s">
        <v>1373</v>
      </c>
      <c r="F158" s="13">
        <v>5000</v>
      </c>
      <c r="G158" s="13">
        <v>4977.6099999999997</v>
      </c>
      <c r="H158" s="13">
        <v>0.53</v>
      </c>
    </row>
    <row r="159" spans="2:8" x14ac:dyDescent="0.25">
      <c r="B159" s="11" t="s">
        <v>1374</v>
      </c>
      <c r="C159" s="21">
        <v>7.71</v>
      </c>
      <c r="D159" s="11" t="s">
        <v>507</v>
      </c>
      <c r="E159" s="11" t="s">
        <v>1375</v>
      </c>
      <c r="F159" s="13">
        <v>500</v>
      </c>
      <c r="G159" s="13">
        <v>4973.93</v>
      </c>
      <c r="H159" s="13">
        <v>0.53</v>
      </c>
    </row>
    <row r="160" spans="2:8" x14ac:dyDescent="0.25">
      <c r="B160" s="11" t="s">
        <v>1922</v>
      </c>
      <c r="C160" s="21">
        <v>7.77</v>
      </c>
      <c r="D160" s="11" t="s">
        <v>507</v>
      </c>
      <c r="E160" s="11" t="s">
        <v>1376</v>
      </c>
      <c r="F160" s="13">
        <v>500</v>
      </c>
      <c r="G160" s="13">
        <v>4863.37</v>
      </c>
      <c r="H160" s="13">
        <v>0.51</v>
      </c>
    </row>
    <row r="161" spans="2:8" x14ac:dyDescent="0.25">
      <c r="B161" s="11" t="s">
        <v>2036</v>
      </c>
      <c r="C161" s="21">
        <v>7.98</v>
      </c>
      <c r="D161" s="11" t="s">
        <v>507</v>
      </c>
      <c r="E161" s="11" t="s">
        <v>511</v>
      </c>
      <c r="F161" s="13">
        <v>500</v>
      </c>
      <c r="G161" s="13">
        <v>4841.41</v>
      </c>
      <c r="H161" s="13">
        <v>0.51</v>
      </c>
    </row>
    <row r="162" spans="2:8" x14ac:dyDescent="0.25">
      <c r="B162" s="11" t="s">
        <v>1377</v>
      </c>
      <c r="C162" s="21">
        <v>7.8</v>
      </c>
      <c r="D162" s="11" t="s">
        <v>507</v>
      </c>
      <c r="E162" s="11" t="s">
        <v>1378</v>
      </c>
      <c r="F162" s="13">
        <v>450</v>
      </c>
      <c r="G162" s="13">
        <v>4478.62</v>
      </c>
      <c r="H162" s="13">
        <v>0.47</v>
      </c>
    </row>
    <row r="163" spans="2:8" x14ac:dyDescent="0.25">
      <c r="B163" s="11" t="s">
        <v>3108</v>
      </c>
      <c r="C163" s="21">
        <v>8.4</v>
      </c>
      <c r="D163" s="11" t="s">
        <v>1133</v>
      </c>
      <c r="E163" s="11" t="s">
        <v>1379</v>
      </c>
      <c r="F163" s="13">
        <v>400</v>
      </c>
      <c r="G163" s="13">
        <v>3991.7</v>
      </c>
      <c r="H163" s="13">
        <v>0.42</v>
      </c>
    </row>
    <row r="164" spans="2:8" x14ac:dyDescent="0.25">
      <c r="B164" s="11" t="s">
        <v>3109</v>
      </c>
      <c r="C164" s="21">
        <v>7.64</v>
      </c>
      <c r="D164" s="11" t="s">
        <v>507</v>
      </c>
      <c r="E164" s="11" t="s">
        <v>1380</v>
      </c>
      <c r="F164" s="13">
        <v>343</v>
      </c>
      <c r="G164" s="13">
        <v>3446.04</v>
      </c>
      <c r="H164" s="13">
        <v>0.36</v>
      </c>
    </row>
    <row r="165" spans="2:8" x14ac:dyDescent="0.25">
      <c r="B165" s="11" t="s">
        <v>3110</v>
      </c>
      <c r="C165" s="21">
        <v>7.61</v>
      </c>
      <c r="D165" s="11" t="s">
        <v>507</v>
      </c>
      <c r="E165" s="11" t="s">
        <v>1381</v>
      </c>
      <c r="F165" s="13">
        <v>3000</v>
      </c>
      <c r="G165" s="13">
        <v>2988.05</v>
      </c>
      <c r="H165" s="13">
        <v>0.32</v>
      </c>
    </row>
    <row r="166" spans="2:8" x14ac:dyDescent="0.25">
      <c r="B166" s="11" t="s">
        <v>1382</v>
      </c>
      <c r="C166" s="21">
        <v>7.44</v>
      </c>
      <c r="D166" s="11" t="s">
        <v>507</v>
      </c>
      <c r="E166" s="11" t="s">
        <v>1383</v>
      </c>
      <c r="F166" s="13">
        <v>2500</v>
      </c>
      <c r="G166" s="13">
        <v>2520.83</v>
      </c>
      <c r="H166" s="13">
        <v>0.27</v>
      </c>
    </row>
    <row r="167" spans="2:8" x14ac:dyDescent="0.25">
      <c r="B167" s="11" t="s">
        <v>3111</v>
      </c>
      <c r="C167" s="21">
        <v>7.67</v>
      </c>
      <c r="D167" s="11" t="s">
        <v>507</v>
      </c>
      <c r="E167" s="11" t="s">
        <v>1384</v>
      </c>
      <c r="F167" s="13">
        <v>2500</v>
      </c>
      <c r="G167" s="13">
        <v>2506.16</v>
      </c>
      <c r="H167" s="13">
        <v>0.26</v>
      </c>
    </row>
    <row r="168" spans="2:8" x14ac:dyDescent="0.25">
      <c r="B168" s="11" t="s">
        <v>3030</v>
      </c>
      <c r="C168" s="21">
        <v>8.1300000000000008</v>
      </c>
      <c r="D168" s="11" t="s">
        <v>507</v>
      </c>
      <c r="E168" s="11" t="s">
        <v>1126</v>
      </c>
      <c r="F168" s="13">
        <v>2500</v>
      </c>
      <c r="G168" s="13">
        <v>2502.25</v>
      </c>
      <c r="H168" s="13">
        <v>0.26</v>
      </c>
    </row>
    <row r="169" spans="2:8" x14ac:dyDescent="0.25">
      <c r="B169" s="11" t="s">
        <v>3112</v>
      </c>
      <c r="C169" s="21">
        <v>8.27</v>
      </c>
      <c r="D169" s="11" t="s">
        <v>1133</v>
      </c>
      <c r="E169" s="11" t="s">
        <v>1385</v>
      </c>
      <c r="F169" s="13">
        <v>2500</v>
      </c>
      <c r="G169" s="13">
        <v>2498.75</v>
      </c>
      <c r="H169" s="13">
        <v>0.26</v>
      </c>
    </row>
    <row r="170" spans="2:8" x14ac:dyDescent="0.25">
      <c r="B170" s="11" t="s">
        <v>3113</v>
      </c>
      <c r="C170" s="21">
        <v>8.68</v>
      </c>
      <c r="D170" s="11" t="s">
        <v>517</v>
      </c>
      <c r="E170" s="11" t="s">
        <v>1386</v>
      </c>
      <c r="F170" s="13">
        <v>250</v>
      </c>
      <c r="G170" s="13">
        <v>2498.5100000000002</v>
      </c>
      <c r="H170" s="13">
        <v>0.26</v>
      </c>
    </row>
    <row r="171" spans="2:8" x14ac:dyDescent="0.25">
      <c r="B171" s="11" t="s">
        <v>2027</v>
      </c>
      <c r="C171" s="21">
        <v>7.96</v>
      </c>
      <c r="D171" s="11" t="s">
        <v>507</v>
      </c>
      <c r="E171" s="11" t="s">
        <v>1387</v>
      </c>
      <c r="F171" s="13">
        <v>250</v>
      </c>
      <c r="G171" s="13">
        <v>2490.87</v>
      </c>
      <c r="H171" s="13">
        <v>0.26</v>
      </c>
    </row>
    <row r="172" spans="2:8" x14ac:dyDescent="0.25">
      <c r="B172" s="11" t="s">
        <v>3114</v>
      </c>
      <c r="C172" s="21">
        <v>7.52</v>
      </c>
      <c r="D172" s="11" t="s">
        <v>507</v>
      </c>
      <c r="E172" s="11" t="s">
        <v>1388</v>
      </c>
      <c r="F172" s="13">
        <v>250</v>
      </c>
      <c r="G172" s="13">
        <v>2488.23</v>
      </c>
      <c r="H172" s="13">
        <v>0.26</v>
      </c>
    </row>
    <row r="173" spans="2:8" x14ac:dyDescent="0.25">
      <c r="B173" s="11" t="s">
        <v>1389</v>
      </c>
      <c r="C173" s="21">
        <v>7.73</v>
      </c>
      <c r="D173" s="11" t="s">
        <v>507</v>
      </c>
      <c r="E173" s="11" t="s">
        <v>1390</v>
      </c>
      <c r="F173" s="13">
        <v>2500</v>
      </c>
      <c r="G173" s="13">
        <v>2487.94</v>
      </c>
      <c r="H173" s="13">
        <v>0.26</v>
      </c>
    </row>
    <row r="174" spans="2:8" x14ac:dyDescent="0.25">
      <c r="B174" s="11" t="s">
        <v>3115</v>
      </c>
      <c r="C174" s="21">
        <v>8.91</v>
      </c>
      <c r="D174" s="11" t="s">
        <v>517</v>
      </c>
      <c r="E174" s="11" t="s">
        <v>1391</v>
      </c>
      <c r="F174" s="13">
        <v>2500</v>
      </c>
      <c r="G174" s="13">
        <v>2483.38</v>
      </c>
      <c r="H174" s="13">
        <v>0.26</v>
      </c>
    </row>
    <row r="175" spans="2:8" x14ac:dyDescent="0.25">
      <c r="B175" s="11" t="s">
        <v>2587</v>
      </c>
      <c r="C175" s="21">
        <v>8.1</v>
      </c>
      <c r="D175" s="11" t="s">
        <v>507</v>
      </c>
      <c r="E175" s="11" t="s">
        <v>1392</v>
      </c>
      <c r="F175" s="13">
        <v>250</v>
      </c>
      <c r="G175" s="13">
        <v>2477.5100000000002</v>
      </c>
      <c r="H175" s="13">
        <v>0.26</v>
      </c>
    </row>
    <row r="176" spans="2:8" x14ac:dyDescent="0.25">
      <c r="B176" s="11" t="s">
        <v>1885</v>
      </c>
      <c r="C176" s="21">
        <v>8.2100000000000009</v>
      </c>
      <c r="D176" s="11" t="s">
        <v>507</v>
      </c>
      <c r="E176" s="11" t="s">
        <v>1393</v>
      </c>
      <c r="F176" s="13">
        <v>250</v>
      </c>
      <c r="G176" s="13">
        <v>2474.5500000000002</v>
      </c>
      <c r="H176" s="13">
        <v>0.26</v>
      </c>
    </row>
    <row r="177" spans="2:8" x14ac:dyDescent="0.25">
      <c r="B177" s="11" t="s">
        <v>3116</v>
      </c>
      <c r="C177" s="21">
        <v>7.85</v>
      </c>
      <c r="D177" s="11" t="s">
        <v>507</v>
      </c>
      <c r="E177" s="11" t="s">
        <v>1394</v>
      </c>
      <c r="F177" s="13">
        <v>250</v>
      </c>
      <c r="G177" s="13">
        <v>2463.62</v>
      </c>
      <c r="H177" s="13">
        <v>0.26</v>
      </c>
    </row>
    <row r="178" spans="2:8" x14ac:dyDescent="0.25">
      <c r="B178" s="11" t="s">
        <v>1395</v>
      </c>
      <c r="C178" s="21">
        <v>7.49</v>
      </c>
      <c r="D178" s="11" t="s">
        <v>507</v>
      </c>
      <c r="E178" s="11" t="s">
        <v>1396</v>
      </c>
      <c r="F178" s="13">
        <v>250</v>
      </c>
      <c r="G178" s="13">
        <v>2416.83</v>
      </c>
      <c r="H178" s="13">
        <v>0.26</v>
      </c>
    </row>
    <row r="179" spans="2:8" x14ac:dyDescent="0.25">
      <c r="B179" s="11" t="s">
        <v>2569</v>
      </c>
      <c r="C179" s="21">
        <v>7.98</v>
      </c>
      <c r="D179" s="11" t="s">
        <v>507</v>
      </c>
      <c r="E179" s="11" t="s">
        <v>1397</v>
      </c>
      <c r="F179" s="13">
        <v>250</v>
      </c>
      <c r="G179" s="13">
        <v>2414.5500000000002</v>
      </c>
      <c r="H179" s="13">
        <v>0.26</v>
      </c>
    </row>
    <row r="180" spans="2:8" x14ac:dyDescent="0.25">
      <c r="B180" s="11" t="s">
        <v>1878</v>
      </c>
      <c r="C180" s="21">
        <v>7.98</v>
      </c>
      <c r="D180" s="11" t="s">
        <v>507</v>
      </c>
      <c r="E180" s="11" t="s">
        <v>1398</v>
      </c>
      <c r="F180" s="13">
        <v>200</v>
      </c>
      <c r="G180" s="13">
        <v>2016.86</v>
      </c>
      <c r="H180" s="13">
        <v>0.21</v>
      </c>
    </row>
    <row r="181" spans="2:8" x14ac:dyDescent="0.25">
      <c r="B181" s="11" t="s">
        <v>3117</v>
      </c>
      <c r="C181" s="21">
        <v>7.71</v>
      </c>
      <c r="D181" s="11" t="s">
        <v>507</v>
      </c>
      <c r="E181" s="11" t="s">
        <v>1399</v>
      </c>
      <c r="F181" s="13">
        <v>2000</v>
      </c>
      <c r="G181" s="13">
        <v>1997.42</v>
      </c>
      <c r="H181" s="13">
        <v>0.21</v>
      </c>
    </row>
    <row r="182" spans="2:8" x14ac:dyDescent="0.25">
      <c r="B182" s="11" t="s">
        <v>3118</v>
      </c>
      <c r="C182" s="21">
        <v>8.36</v>
      </c>
      <c r="D182" s="11" t="s">
        <v>1400</v>
      </c>
      <c r="E182" s="11" t="s">
        <v>1401</v>
      </c>
      <c r="F182" s="13">
        <v>200</v>
      </c>
      <c r="G182" s="13">
        <v>1986.31</v>
      </c>
      <c r="H182" s="13">
        <v>0.21</v>
      </c>
    </row>
    <row r="183" spans="2:8" x14ac:dyDescent="0.25">
      <c r="B183" s="11" t="s">
        <v>1913</v>
      </c>
      <c r="C183" s="21">
        <v>8.15</v>
      </c>
      <c r="D183" s="11" t="s">
        <v>507</v>
      </c>
      <c r="E183" s="11" t="s">
        <v>1402</v>
      </c>
      <c r="F183" s="13">
        <v>200</v>
      </c>
      <c r="G183" s="13">
        <v>1984.26</v>
      </c>
      <c r="H183" s="13">
        <v>0.21</v>
      </c>
    </row>
    <row r="184" spans="2:8" x14ac:dyDescent="0.25">
      <c r="B184" s="11" t="s">
        <v>3119</v>
      </c>
      <c r="C184" s="21">
        <v>7.71</v>
      </c>
      <c r="D184" s="11" t="s">
        <v>507</v>
      </c>
      <c r="E184" s="11" t="s">
        <v>1403</v>
      </c>
      <c r="F184" s="13">
        <v>150</v>
      </c>
      <c r="G184" s="13">
        <v>1505.75</v>
      </c>
      <c r="H184" s="13">
        <v>0.16</v>
      </c>
    </row>
    <row r="185" spans="2:8" x14ac:dyDescent="0.25">
      <c r="B185" s="11" t="s">
        <v>3120</v>
      </c>
      <c r="C185" s="21">
        <v>8.4</v>
      </c>
      <c r="D185" s="11" t="s">
        <v>1133</v>
      </c>
      <c r="E185" s="11" t="s">
        <v>1404</v>
      </c>
      <c r="F185" s="13">
        <v>150</v>
      </c>
      <c r="G185" s="13">
        <v>1493.22</v>
      </c>
      <c r="H185" s="13">
        <v>0.16</v>
      </c>
    </row>
    <row r="186" spans="2:8" x14ac:dyDescent="0.25">
      <c r="B186" s="11" t="s">
        <v>1405</v>
      </c>
      <c r="C186" s="21">
        <v>7.81</v>
      </c>
      <c r="D186" s="11" t="s">
        <v>507</v>
      </c>
      <c r="E186" s="11" t="s">
        <v>1406</v>
      </c>
      <c r="F186" s="13">
        <v>150</v>
      </c>
      <c r="G186" s="13">
        <v>1492.67</v>
      </c>
      <c r="H186" s="13">
        <v>0.16</v>
      </c>
    </row>
    <row r="187" spans="2:8" x14ac:dyDescent="0.25">
      <c r="B187" s="11" t="s">
        <v>1407</v>
      </c>
      <c r="C187" s="21">
        <v>7.78</v>
      </c>
      <c r="D187" s="11" t="s">
        <v>507</v>
      </c>
      <c r="E187" s="11" t="s">
        <v>1408</v>
      </c>
      <c r="F187" s="13">
        <v>1000</v>
      </c>
      <c r="G187" s="13">
        <v>992.87</v>
      </c>
      <c r="H187" s="13">
        <v>0.1</v>
      </c>
    </row>
    <row r="188" spans="2:8" x14ac:dyDescent="0.25">
      <c r="B188" s="11" t="s">
        <v>1824</v>
      </c>
      <c r="C188" s="21">
        <v>7.8</v>
      </c>
      <c r="D188" s="11" t="s">
        <v>507</v>
      </c>
      <c r="E188" s="11" t="s">
        <v>513</v>
      </c>
      <c r="F188" s="13">
        <v>100</v>
      </c>
      <c r="G188" s="13">
        <v>865.27</v>
      </c>
      <c r="H188" s="13">
        <v>0.09</v>
      </c>
    </row>
    <row r="189" spans="2:8" x14ac:dyDescent="0.25">
      <c r="B189" s="11" t="s">
        <v>1884</v>
      </c>
      <c r="C189" s="21">
        <v>8.3000000000000007</v>
      </c>
      <c r="D189" s="11" t="s">
        <v>507</v>
      </c>
      <c r="E189" s="11" t="s">
        <v>1409</v>
      </c>
      <c r="F189" s="13">
        <v>50</v>
      </c>
      <c r="G189" s="13">
        <v>567.88</v>
      </c>
      <c r="H189" s="13">
        <v>0.06</v>
      </c>
    </row>
    <row r="190" spans="2:8" x14ac:dyDescent="0.25">
      <c r="B190" s="11" t="s">
        <v>1877</v>
      </c>
      <c r="C190" s="21">
        <v>7.43</v>
      </c>
      <c r="D190" s="11" t="s">
        <v>507</v>
      </c>
      <c r="E190" s="11" t="s">
        <v>1410</v>
      </c>
      <c r="F190" s="13">
        <v>50</v>
      </c>
      <c r="G190" s="13">
        <v>505.43</v>
      </c>
      <c r="H190" s="13">
        <v>0.05</v>
      </c>
    </row>
    <row r="191" spans="2:8" x14ac:dyDescent="0.25">
      <c r="B191" s="11" t="s">
        <v>1881</v>
      </c>
      <c r="C191" s="21">
        <v>7.4</v>
      </c>
      <c r="D191" s="11" t="s">
        <v>507</v>
      </c>
      <c r="E191" s="11" t="s">
        <v>1411</v>
      </c>
      <c r="F191" s="13">
        <v>50</v>
      </c>
      <c r="G191" s="13">
        <v>505.15</v>
      </c>
      <c r="H191" s="13">
        <v>0.05</v>
      </c>
    </row>
    <row r="192" spans="2:8" x14ac:dyDescent="0.25">
      <c r="B192" s="11" t="s">
        <v>2097</v>
      </c>
      <c r="C192" s="21">
        <v>8.68</v>
      </c>
      <c r="D192" s="11" t="s">
        <v>517</v>
      </c>
      <c r="E192" s="11" t="s">
        <v>518</v>
      </c>
      <c r="F192" s="13">
        <v>50</v>
      </c>
      <c r="G192" s="13">
        <v>499.05</v>
      </c>
      <c r="H192" s="13">
        <v>0.05</v>
      </c>
    </row>
    <row r="193" spans="2:8" x14ac:dyDescent="0.25">
      <c r="B193" s="11" t="s">
        <v>3121</v>
      </c>
      <c r="C193" s="21">
        <v>7.49</v>
      </c>
      <c r="D193" s="11" t="s">
        <v>519</v>
      </c>
      <c r="E193" s="11" t="s">
        <v>1412</v>
      </c>
      <c r="F193" s="13">
        <v>250</v>
      </c>
      <c r="G193" s="13">
        <v>494.17</v>
      </c>
      <c r="H193" s="13">
        <v>0.05</v>
      </c>
    </row>
    <row r="194" spans="2:8" x14ac:dyDescent="0.25">
      <c r="B194" s="11" t="s">
        <v>2568</v>
      </c>
      <c r="C194" s="21">
        <v>7.8</v>
      </c>
      <c r="D194" s="11" t="s">
        <v>507</v>
      </c>
      <c r="E194" s="11" t="s">
        <v>514</v>
      </c>
      <c r="F194" s="13">
        <v>30</v>
      </c>
      <c r="G194" s="13">
        <v>253.42</v>
      </c>
      <c r="H194" s="13">
        <v>0.03</v>
      </c>
    </row>
    <row r="195" spans="2:8" x14ac:dyDescent="0.25">
      <c r="B195" s="11" t="s">
        <v>3122</v>
      </c>
      <c r="C195" s="21">
        <v>7.8</v>
      </c>
      <c r="D195" s="11" t="s">
        <v>507</v>
      </c>
      <c r="E195" s="11" t="s">
        <v>1413</v>
      </c>
      <c r="F195" s="13">
        <v>20</v>
      </c>
      <c r="G195" s="13">
        <v>153.79</v>
      </c>
      <c r="H195" s="13">
        <v>0.02</v>
      </c>
    </row>
    <row r="196" spans="2:8" x14ac:dyDescent="0.25">
      <c r="B196" s="17" t="s">
        <v>523</v>
      </c>
      <c r="C196" s="25"/>
      <c r="D196" s="17"/>
      <c r="E196" s="17"/>
      <c r="F196" s="23"/>
      <c r="G196" s="23">
        <f>SUM(G146:G195)</f>
        <v>161158.37999999998</v>
      </c>
      <c r="H196" s="23">
        <f>SUM(H146:H195)</f>
        <v>17.020000000000003</v>
      </c>
    </row>
    <row r="197" spans="2:8" x14ac:dyDescent="0.25">
      <c r="B197" s="17" t="s">
        <v>944</v>
      </c>
    </row>
    <row r="198" spans="2:8" x14ac:dyDescent="0.25">
      <c r="B198" s="11" t="s">
        <v>217</v>
      </c>
      <c r="C198" s="21">
        <v>6.6</v>
      </c>
      <c r="D198" s="11" t="s">
        <v>216</v>
      </c>
      <c r="E198" s="11" t="s">
        <v>218</v>
      </c>
      <c r="F198" s="13">
        <v>5000000</v>
      </c>
      <c r="G198" s="13">
        <v>4972.13</v>
      </c>
      <c r="H198" s="13">
        <v>0.53</v>
      </c>
    </row>
    <row r="199" spans="2:8" x14ac:dyDescent="0.25">
      <c r="B199" s="11" t="s">
        <v>221</v>
      </c>
      <c r="C199" s="21">
        <v>6.78</v>
      </c>
      <c r="D199" s="11" t="s">
        <v>216</v>
      </c>
      <c r="E199" s="11" t="s">
        <v>222</v>
      </c>
      <c r="F199" s="13">
        <v>5000000</v>
      </c>
      <c r="G199" s="13">
        <v>4933.16</v>
      </c>
      <c r="H199" s="13">
        <v>0.52</v>
      </c>
    </row>
    <row r="200" spans="2:8" x14ac:dyDescent="0.25">
      <c r="B200" s="11" t="s">
        <v>1874</v>
      </c>
      <c r="C200" s="21">
        <v>8.15</v>
      </c>
      <c r="D200" s="11" t="s">
        <v>215</v>
      </c>
      <c r="E200" s="11" t="s">
        <v>1414</v>
      </c>
      <c r="F200" s="13">
        <v>1000</v>
      </c>
      <c r="G200" s="13">
        <v>4817.1499999999996</v>
      </c>
      <c r="H200" s="13">
        <v>0.51</v>
      </c>
    </row>
    <row r="201" spans="2:8" x14ac:dyDescent="0.25">
      <c r="B201" s="17" t="s">
        <v>223</v>
      </c>
      <c r="C201" s="25"/>
      <c r="D201" s="17"/>
      <c r="E201" s="17"/>
      <c r="F201" s="23"/>
      <c r="G201" s="23">
        <f>SUM(G197:G200)</f>
        <v>14722.44</v>
      </c>
      <c r="H201" s="23">
        <f>SUM(H197:H200)</f>
        <v>1.56</v>
      </c>
    </row>
    <row r="202" spans="2:8" x14ac:dyDescent="0.25">
      <c r="B202" s="17" t="s">
        <v>224</v>
      </c>
      <c r="C202" s="25"/>
      <c r="D202" s="17"/>
      <c r="E202" s="17"/>
      <c r="F202" s="23"/>
      <c r="G202" s="23">
        <v>41862.58</v>
      </c>
      <c r="H202" s="23">
        <v>4.42</v>
      </c>
    </row>
    <row r="203" spans="2:8" x14ac:dyDescent="0.25">
      <c r="B203" s="17" t="s">
        <v>153</v>
      </c>
      <c r="C203" s="25"/>
      <c r="D203" s="17"/>
      <c r="E203" s="17"/>
      <c r="F203" s="23"/>
      <c r="G203" s="23">
        <f>G202+G201+G196+G145+G121+G118</f>
        <v>927052.43000000017</v>
      </c>
      <c r="H203" s="23">
        <f>H202+H201+H196+H145+H121+H118</f>
        <v>97.950000000000017</v>
      </c>
    </row>
    <row r="204" spans="2:8" x14ac:dyDescent="0.25">
      <c r="B204" s="17" t="s">
        <v>226</v>
      </c>
      <c r="C204" s="25"/>
      <c r="D204" s="17"/>
      <c r="E204" s="17"/>
      <c r="F204" s="23"/>
      <c r="G204" s="23">
        <f>G205-G203</f>
        <v>19430.02713423979</v>
      </c>
      <c r="H204" s="23">
        <f>H205-H203</f>
        <v>2.0499999999999829</v>
      </c>
    </row>
    <row r="205" spans="2:8" x14ac:dyDescent="0.25">
      <c r="B205" s="17" t="s">
        <v>155</v>
      </c>
      <c r="C205" s="25"/>
      <c r="D205" s="17"/>
      <c r="E205" s="17"/>
      <c r="F205" s="23"/>
      <c r="G205" s="23">
        <v>946482.45713423996</v>
      </c>
      <c r="H205" s="23">
        <v>100</v>
      </c>
    </row>
    <row r="206" spans="2:8" x14ac:dyDescent="0.25">
      <c r="B206" s="11" t="s">
        <v>156</v>
      </c>
    </row>
    <row r="207" spans="2:8" x14ac:dyDescent="0.25">
      <c r="B207" s="17" t="s">
        <v>1504</v>
      </c>
    </row>
    <row r="208" spans="2:8" x14ac:dyDescent="0.25">
      <c r="B208" s="17" t="s">
        <v>157</v>
      </c>
    </row>
    <row r="209" spans="2:3" x14ac:dyDescent="0.25">
      <c r="B209" s="17" t="s">
        <v>158</v>
      </c>
      <c r="C209" s="21" t="s">
        <v>159</v>
      </c>
    </row>
    <row r="210" spans="2:3" x14ac:dyDescent="0.25">
      <c r="B210" s="17" t="s">
        <v>162</v>
      </c>
      <c r="C210" s="21" t="s">
        <v>161</v>
      </c>
    </row>
    <row r="211" spans="2:3" x14ac:dyDescent="0.25">
      <c r="B211" s="17" t="s">
        <v>163</v>
      </c>
      <c r="C211" s="21" t="s">
        <v>161</v>
      </c>
    </row>
    <row r="212" spans="2:3" x14ac:dyDescent="0.25">
      <c r="B212" s="17" t="s">
        <v>164</v>
      </c>
      <c r="C212" s="21" t="s">
        <v>165</v>
      </c>
    </row>
    <row r="213" spans="2:3" x14ac:dyDescent="0.25">
      <c r="B213" s="17" t="s">
        <v>1415</v>
      </c>
      <c r="C213" s="25"/>
    </row>
    <row r="214" spans="2:3" x14ac:dyDescent="0.25">
      <c r="B214" s="17" t="s">
        <v>1416</v>
      </c>
      <c r="C214" s="25"/>
    </row>
    <row r="215" spans="2:3" x14ac:dyDescent="0.25">
      <c r="B215" s="17" t="s">
        <v>1417</v>
      </c>
      <c r="C215" s="25"/>
    </row>
    <row r="216" spans="2:3" x14ac:dyDescent="0.25">
      <c r="B216" s="17" t="s">
        <v>1418</v>
      </c>
      <c r="C216" s="25"/>
    </row>
    <row r="217" spans="2:3" x14ac:dyDescent="0.25">
      <c r="B217" s="17" t="s">
        <v>1419</v>
      </c>
      <c r="C217" s="25"/>
    </row>
    <row r="218" spans="2:3" x14ac:dyDescent="0.25">
      <c r="B218" s="17" t="s">
        <v>1420</v>
      </c>
      <c r="C218" s="25"/>
    </row>
    <row r="219" spans="2:3" x14ac:dyDescent="0.25">
      <c r="B219" s="17" t="s">
        <v>1421</v>
      </c>
      <c r="C219" s="25"/>
    </row>
    <row r="220" spans="2:3" x14ac:dyDescent="0.25">
      <c r="B220" s="17" t="s">
        <v>1422</v>
      </c>
      <c r="C220" s="25"/>
    </row>
    <row r="221" spans="2:3" x14ac:dyDescent="0.25">
      <c r="B221" s="17" t="s">
        <v>1563</v>
      </c>
      <c r="C221" s="25"/>
    </row>
    <row r="222" spans="2:3" x14ac:dyDescent="0.25">
      <c r="B222" s="11" t="s">
        <v>170</v>
      </c>
    </row>
    <row r="223" spans="2:3" x14ac:dyDescent="0.25">
      <c r="B223" s="11" t="s">
        <v>228</v>
      </c>
    </row>
    <row r="224" spans="2:3" x14ac:dyDescent="0.25">
      <c r="B224" s="17" t="s">
        <v>1543</v>
      </c>
    </row>
    <row r="226" spans="2:4" x14ac:dyDescent="0.25">
      <c r="B226" s="8" t="s">
        <v>229</v>
      </c>
      <c r="C226" s="9"/>
    </row>
    <row r="227" spans="2:4" ht="30" x14ac:dyDescent="0.25">
      <c r="B227" s="8" t="s">
        <v>230</v>
      </c>
      <c r="C227" s="10" t="s">
        <v>231</v>
      </c>
    </row>
    <row r="228" spans="2:4" x14ac:dyDescent="0.25">
      <c r="B228" s="3" t="s">
        <v>232</v>
      </c>
      <c r="C228" s="149">
        <v>0</v>
      </c>
    </row>
    <row r="229" spans="2:4" x14ac:dyDescent="0.25">
      <c r="B229" s="3" t="s">
        <v>233</v>
      </c>
      <c r="C229" s="149">
        <v>0</v>
      </c>
    </row>
    <row r="230" spans="2:4" x14ac:dyDescent="0.25">
      <c r="B230" s="3" t="s">
        <v>234</v>
      </c>
      <c r="C230" s="149">
        <v>37000</v>
      </c>
    </row>
    <row r="231" spans="2:4" x14ac:dyDescent="0.25">
      <c r="B231" s="3" t="s">
        <v>235</v>
      </c>
      <c r="C231" s="149">
        <v>10000</v>
      </c>
    </row>
    <row r="232" spans="2:4" x14ac:dyDescent="0.25">
      <c r="B232" s="3" t="s">
        <v>236</v>
      </c>
      <c r="C232" s="149">
        <v>0</v>
      </c>
    </row>
    <row r="233" spans="2:4" x14ac:dyDescent="0.25">
      <c r="B233" s="3" t="s">
        <v>237</v>
      </c>
      <c r="C233" s="149">
        <v>0</v>
      </c>
    </row>
    <row r="234" spans="2:4" x14ac:dyDescent="0.25">
      <c r="B234" s="8" t="s">
        <v>238</v>
      </c>
      <c r="C234" s="143">
        <v>47000</v>
      </c>
    </row>
    <row r="236" spans="2:4" x14ac:dyDescent="0.25">
      <c r="B236" s="3" t="s">
        <v>171</v>
      </c>
      <c r="C236" s="4"/>
      <c r="D236" s="3"/>
    </row>
    <row r="237" spans="2:4" ht="30" x14ac:dyDescent="0.25">
      <c r="B237" s="6" t="s">
        <v>172</v>
      </c>
      <c r="C237" s="5" t="s">
        <v>173</v>
      </c>
      <c r="D237" s="6" t="s">
        <v>174</v>
      </c>
    </row>
    <row r="238" spans="2:4" x14ac:dyDescent="0.25">
      <c r="B238" s="3" t="s">
        <v>161</v>
      </c>
      <c r="C238" s="4" t="s">
        <v>161</v>
      </c>
      <c r="D238" s="3" t="s">
        <v>161</v>
      </c>
    </row>
    <row r="240" spans="2:4" x14ac:dyDescent="0.25">
      <c r="B240" s="17" t="s">
        <v>175</v>
      </c>
      <c r="C240" s="150">
        <v>45473</v>
      </c>
    </row>
    <row r="241" spans="2:7" x14ac:dyDescent="0.25">
      <c r="B241" s="8" t="s">
        <v>176</v>
      </c>
      <c r="C241" s="9" t="s">
        <v>177</v>
      </c>
      <c r="D241" s="8" t="s">
        <v>178</v>
      </c>
      <c r="E241" s="27" t="s">
        <v>179</v>
      </c>
      <c r="F241" s="151" t="s">
        <v>180</v>
      </c>
      <c r="G241" s="23"/>
    </row>
    <row r="242" spans="2:7" x14ac:dyDescent="0.25">
      <c r="B242" s="3" t="s">
        <v>3123</v>
      </c>
      <c r="C242" s="4">
        <v>-29500</v>
      </c>
      <c r="D242" s="3">
        <v>8443.51</v>
      </c>
      <c r="E242" s="26">
        <v>8531.5499999999993</v>
      </c>
      <c r="F242" s="32">
        <f>C234</f>
        <v>47000</v>
      </c>
    </row>
    <row r="243" spans="2:7" x14ac:dyDescent="0.25">
      <c r="B243" s="3" t="s">
        <v>3051</v>
      </c>
      <c r="C243" s="4">
        <v>-679500</v>
      </c>
      <c r="D243" s="3">
        <v>653.76</v>
      </c>
      <c r="E243" s="26">
        <v>673</v>
      </c>
      <c r="F243" s="152"/>
    </row>
    <row r="244" spans="2:7" x14ac:dyDescent="0.25">
      <c r="B244" s="3" t="s">
        <v>3124</v>
      </c>
      <c r="C244" s="4">
        <v>-20625</v>
      </c>
      <c r="D244" s="3">
        <v>6319.83</v>
      </c>
      <c r="E244" s="26">
        <v>6227.5</v>
      </c>
      <c r="F244" s="152"/>
    </row>
    <row r="245" spans="2:7" x14ac:dyDescent="0.25">
      <c r="B245" s="3" t="s">
        <v>3125</v>
      </c>
      <c r="C245" s="4">
        <v>-1285000</v>
      </c>
      <c r="D245" s="3">
        <v>239.86</v>
      </c>
      <c r="E245" s="26">
        <v>243.5</v>
      </c>
      <c r="F245" s="152"/>
    </row>
    <row r="246" spans="2:7" x14ac:dyDescent="0.25">
      <c r="B246" s="3" t="s">
        <v>2955</v>
      </c>
      <c r="C246" s="4">
        <v>-467500</v>
      </c>
      <c r="D246" s="3">
        <v>1240.27</v>
      </c>
      <c r="E246" s="26">
        <v>1272.3499999999999</v>
      </c>
      <c r="F246" s="152"/>
    </row>
    <row r="247" spans="2:7" x14ac:dyDescent="0.25">
      <c r="B247" s="3" t="s">
        <v>2956</v>
      </c>
      <c r="C247" s="4">
        <v>-43875</v>
      </c>
      <c r="D247" s="3">
        <v>7094.08</v>
      </c>
      <c r="E247" s="26">
        <v>7163.8</v>
      </c>
      <c r="F247" s="152"/>
    </row>
    <row r="248" spans="2:7" x14ac:dyDescent="0.25">
      <c r="B248" s="3" t="s">
        <v>3053</v>
      </c>
      <c r="C248" s="4">
        <v>-557175</v>
      </c>
      <c r="D248" s="3">
        <v>1428.6</v>
      </c>
      <c r="E248" s="26">
        <v>1452.35</v>
      </c>
      <c r="F248" s="152"/>
    </row>
    <row r="249" spans="2:7" x14ac:dyDescent="0.25">
      <c r="B249" s="3" t="s">
        <v>3126</v>
      </c>
      <c r="C249" s="4">
        <v>-823750</v>
      </c>
      <c r="D249" s="3">
        <v>601.41</v>
      </c>
      <c r="E249" s="26">
        <v>603.65</v>
      </c>
      <c r="F249" s="152"/>
    </row>
    <row r="250" spans="2:7" x14ac:dyDescent="0.25">
      <c r="B250" s="3" t="s">
        <v>2957</v>
      </c>
      <c r="C250" s="4">
        <v>-37600</v>
      </c>
      <c r="D250" s="3">
        <v>4561.9399999999996</v>
      </c>
      <c r="E250" s="26">
        <v>4622.75</v>
      </c>
      <c r="F250" s="152"/>
    </row>
    <row r="251" spans="2:7" x14ac:dyDescent="0.25">
      <c r="B251" s="3" t="s">
        <v>2958</v>
      </c>
      <c r="C251" s="4">
        <v>-1082400</v>
      </c>
      <c r="D251" s="3">
        <v>831.65</v>
      </c>
      <c r="E251" s="26">
        <v>828.05</v>
      </c>
      <c r="F251" s="152"/>
    </row>
    <row r="252" spans="2:7" x14ac:dyDescent="0.25">
      <c r="B252" s="3" t="s">
        <v>3127</v>
      </c>
      <c r="C252" s="4">
        <v>-163100</v>
      </c>
      <c r="D252" s="3">
        <v>1441.05</v>
      </c>
      <c r="E252" s="26">
        <v>1452</v>
      </c>
      <c r="F252" s="152"/>
    </row>
    <row r="253" spans="2:7" x14ac:dyDescent="0.25">
      <c r="B253" s="3" t="s">
        <v>2959</v>
      </c>
      <c r="C253" s="4">
        <v>-18150</v>
      </c>
      <c r="D253" s="3">
        <v>1683.1</v>
      </c>
      <c r="E253" s="26">
        <v>1694.6</v>
      </c>
      <c r="F253" s="152"/>
    </row>
    <row r="254" spans="2:7" x14ac:dyDescent="0.25">
      <c r="B254" s="3" t="s">
        <v>3128</v>
      </c>
      <c r="C254" s="4">
        <v>-28350</v>
      </c>
      <c r="D254" s="3">
        <v>5555.84</v>
      </c>
      <c r="E254" s="26">
        <v>5620.6</v>
      </c>
      <c r="F254" s="152"/>
    </row>
    <row r="255" spans="2:7" x14ac:dyDescent="0.25">
      <c r="B255" s="3" t="s">
        <v>2960</v>
      </c>
      <c r="C255" s="4">
        <v>-1499400</v>
      </c>
      <c r="D255" s="3">
        <v>687.76</v>
      </c>
      <c r="E255" s="26">
        <v>696.25</v>
      </c>
      <c r="F255" s="152"/>
    </row>
    <row r="256" spans="2:7" x14ac:dyDescent="0.25">
      <c r="B256" s="3" t="s">
        <v>2970</v>
      </c>
      <c r="C256" s="4">
        <v>-273900</v>
      </c>
      <c r="D256" s="3">
        <v>2462.7199999999998</v>
      </c>
      <c r="E256" s="26">
        <v>2486.3000000000002</v>
      </c>
      <c r="F256" s="152"/>
    </row>
    <row r="257" spans="2:6" x14ac:dyDescent="0.25">
      <c r="B257" s="3" t="s">
        <v>3129</v>
      </c>
      <c r="C257" s="4">
        <v>-28000</v>
      </c>
      <c r="D257" s="3">
        <v>1483.3</v>
      </c>
      <c r="E257" s="26">
        <v>1471.3</v>
      </c>
      <c r="F257" s="152"/>
    </row>
    <row r="258" spans="2:6" x14ac:dyDescent="0.25">
      <c r="B258" s="3" t="s">
        <v>3054</v>
      </c>
      <c r="C258" s="4">
        <v>-2600000</v>
      </c>
      <c r="D258" s="3">
        <v>425.57</v>
      </c>
      <c r="E258" s="26">
        <v>427.85</v>
      </c>
      <c r="F258" s="152"/>
    </row>
    <row r="259" spans="2:6" x14ac:dyDescent="0.25">
      <c r="B259" s="3" t="s">
        <v>3130</v>
      </c>
      <c r="C259" s="4">
        <v>-168075</v>
      </c>
      <c r="D259" s="3">
        <v>933.19</v>
      </c>
      <c r="E259" s="26">
        <v>930.95</v>
      </c>
      <c r="F259" s="152"/>
    </row>
    <row r="260" spans="2:6" x14ac:dyDescent="0.25">
      <c r="B260" s="3" t="s">
        <v>3131</v>
      </c>
      <c r="C260" s="4">
        <v>-400800</v>
      </c>
      <c r="D260" s="3">
        <v>1780.99</v>
      </c>
      <c r="E260" s="26">
        <v>1814.9</v>
      </c>
      <c r="F260" s="152"/>
    </row>
    <row r="261" spans="2:6" x14ac:dyDescent="0.25">
      <c r="B261" s="3" t="s">
        <v>2963</v>
      </c>
      <c r="C261" s="4">
        <v>-43350</v>
      </c>
      <c r="D261" s="3">
        <v>3579.5</v>
      </c>
      <c r="E261" s="26">
        <v>3573.15</v>
      </c>
      <c r="F261" s="152"/>
    </row>
    <row r="262" spans="2:6" x14ac:dyDescent="0.25">
      <c r="B262" s="3" t="s">
        <v>3132</v>
      </c>
      <c r="C262" s="4">
        <v>-57400</v>
      </c>
      <c r="D262" s="3">
        <v>2875.31</v>
      </c>
      <c r="E262" s="26">
        <v>2865.4</v>
      </c>
      <c r="F262" s="152"/>
    </row>
    <row r="263" spans="2:6" x14ac:dyDescent="0.25">
      <c r="B263" s="3" t="s">
        <v>2965</v>
      </c>
      <c r="C263" s="4">
        <v>-2460000</v>
      </c>
      <c r="D263" s="3">
        <v>365.02</v>
      </c>
      <c r="E263" s="26">
        <v>381</v>
      </c>
      <c r="F263" s="152"/>
    </row>
    <row r="264" spans="2:6" x14ac:dyDescent="0.25">
      <c r="B264" s="3" t="s">
        <v>3133</v>
      </c>
      <c r="C264" s="4">
        <v>-2336400</v>
      </c>
      <c r="D264" s="3">
        <v>334.54</v>
      </c>
      <c r="E264" s="26">
        <v>333.05</v>
      </c>
      <c r="F264" s="152"/>
    </row>
    <row r="265" spans="2:6" x14ac:dyDescent="0.25">
      <c r="B265" s="3" t="s">
        <v>2971</v>
      </c>
      <c r="C265" s="4">
        <v>-228500</v>
      </c>
      <c r="D265" s="3">
        <v>2921.15</v>
      </c>
      <c r="E265" s="26">
        <v>3151.45</v>
      </c>
      <c r="F265" s="152"/>
    </row>
    <row r="266" spans="2:6" x14ac:dyDescent="0.25">
      <c r="B266" s="3" t="s">
        <v>3134</v>
      </c>
      <c r="C266" s="4">
        <v>-6300</v>
      </c>
      <c r="D266" s="3">
        <v>7621.27</v>
      </c>
      <c r="E266" s="26">
        <v>7732.45</v>
      </c>
      <c r="F266" s="152"/>
    </row>
    <row r="267" spans="2:6" x14ac:dyDescent="0.25">
      <c r="B267" s="3" t="s">
        <v>955</v>
      </c>
      <c r="C267" s="4">
        <v>-1726500</v>
      </c>
      <c r="D267" s="3">
        <v>849.99</v>
      </c>
      <c r="E267" s="26">
        <v>854.85</v>
      </c>
      <c r="F267" s="152"/>
    </row>
    <row r="268" spans="2:6" x14ac:dyDescent="0.25">
      <c r="B268" s="3" t="s">
        <v>3135</v>
      </c>
      <c r="C268" s="4">
        <v>-19600</v>
      </c>
      <c r="D268" s="3">
        <v>1505.58</v>
      </c>
      <c r="E268" s="26">
        <v>1526.35</v>
      </c>
      <c r="F268" s="152"/>
    </row>
    <row r="269" spans="2:6" x14ac:dyDescent="0.25">
      <c r="B269" s="3" t="s">
        <v>2967</v>
      </c>
      <c r="C269" s="4">
        <v>-186375</v>
      </c>
      <c r="D269" s="3">
        <v>3867.75</v>
      </c>
      <c r="E269" s="26">
        <v>3921.8</v>
      </c>
      <c r="F269" s="152"/>
    </row>
    <row r="270" spans="2:6" x14ac:dyDescent="0.25">
      <c r="B270" s="3" t="s">
        <v>3136</v>
      </c>
      <c r="C270" s="4">
        <v>-25300</v>
      </c>
      <c r="D270" s="3">
        <v>960.67</v>
      </c>
      <c r="E270" s="26">
        <v>993.25</v>
      </c>
      <c r="F270" s="152"/>
    </row>
    <row r="271" spans="2:6" x14ac:dyDescent="0.25">
      <c r="B271" s="3" t="s">
        <v>3137</v>
      </c>
      <c r="C271" s="4">
        <v>-1647000</v>
      </c>
      <c r="D271" s="3">
        <v>432.92</v>
      </c>
      <c r="E271" s="26">
        <v>441.8</v>
      </c>
      <c r="F271" s="152"/>
    </row>
    <row r="272" spans="2:6" x14ac:dyDescent="0.25">
      <c r="B272" s="3" t="s">
        <v>3138</v>
      </c>
      <c r="C272" s="4">
        <v>-1149500</v>
      </c>
      <c r="D272" s="3">
        <v>179.08</v>
      </c>
      <c r="E272" s="26">
        <v>175.3</v>
      </c>
      <c r="F272" s="152"/>
    </row>
    <row r="273" spans="2:6" x14ac:dyDescent="0.25">
      <c r="B273" s="3" t="s">
        <v>2968</v>
      </c>
      <c r="C273" s="4">
        <v>-529800</v>
      </c>
      <c r="D273" s="3">
        <v>1416.43</v>
      </c>
      <c r="E273" s="26">
        <v>1439.6</v>
      </c>
      <c r="F273" s="152"/>
    </row>
    <row r="274" spans="2:6" x14ac:dyDescent="0.25">
      <c r="B274" s="3" t="s">
        <v>3139</v>
      </c>
      <c r="C274" s="4">
        <v>-20600</v>
      </c>
      <c r="D274" s="3">
        <v>10874.43</v>
      </c>
      <c r="E274" s="26">
        <v>11599.7</v>
      </c>
      <c r="F274" s="152"/>
    </row>
    <row r="275" spans="2:6" x14ac:dyDescent="0.25">
      <c r="B275" s="3" t="s">
        <v>3140</v>
      </c>
      <c r="C275" s="4">
        <v>-338800</v>
      </c>
      <c r="D275" s="3">
        <v>1278.02</v>
      </c>
      <c r="E275" s="26">
        <v>1280.25</v>
      </c>
      <c r="F275" s="152"/>
    </row>
    <row r="276" spans="2:6" x14ac:dyDescent="0.25">
      <c r="B276" s="3" t="s">
        <v>3141</v>
      </c>
      <c r="C276" s="4">
        <v>-361400</v>
      </c>
      <c r="D276" s="3">
        <v>574</v>
      </c>
      <c r="E276" s="26">
        <v>572.9</v>
      </c>
      <c r="F276" s="28"/>
    </row>
    <row r="279" spans="2:6" x14ac:dyDescent="0.25">
      <c r="B279" s="17" t="s">
        <v>181</v>
      </c>
      <c r="C279" s="157">
        <v>0.20200000000000001</v>
      </c>
    </row>
    <row r="280" spans="2:6" x14ac:dyDescent="0.25">
      <c r="B280" s="17"/>
    </row>
    <row r="281" spans="2:6" x14ac:dyDescent="0.25">
      <c r="B281" s="17" t="s">
        <v>182</v>
      </c>
    </row>
    <row r="282" spans="2:6" x14ac:dyDescent="0.25">
      <c r="B282" s="27" t="s">
        <v>183</v>
      </c>
      <c r="C282" s="9" t="s">
        <v>184</v>
      </c>
      <c r="D282" s="17"/>
    </row>
    <row r="283" spans="2:6" x14ac:dyDescent="0.25">
      <c r="B283" s="26" t="s">
        <v>3050</v>
      </c>
      <c r="C283" s="4">
        <v>99</v>
      </c>
    </row>
    <row r="284" spans="2:6" x14ac:dyDescent="0.25">
      <c r="B284" s="26" t="s">
        <v>2954</v>
      </c>
      <c r="C284" s="4">
        <v>108</v>
      </c>
    </row>
    <row r="285" spans="2:6" x14ac:dyDescent="0.25">
      <c r="B285" s="26" t="s">
        <v>3051</v>
      </c>
      <c r="C285" s="4">
        <v>137</v>
      </c>
    </row>
    <row r="286" spans="2:6" x14ac:dyDescent="0.25">
      <c r="B286" s="26" t="s">
        <v>3124</v>
      </c>
      <c r="C286" s="4">
        <v>128</v>
      </c>
    </row>
    <row r="287" spans="2:6" x14ac:dyDescent="0.25">
      <c r="B287" s="26" t="s">
        <v>3142</v>
      </c>
      <c r="C287" s="4">
        <v>1</v>
      </c>
    </row>
    <row r="288" spans="2:6" x14ac:dyDescent="0.25">
      <c r="B288" s="26" t="s">
        <v>2955</v>
      </c>
      <c r="C288" s="4">
        <v>17</v>
      </c>
    </row>
    <row r="289" spans="2:3" x14ac:dyDescent="0.25">
      <c r="B289" s="26" t="s">
        <v>2957</v>
      </c>
      <c r="C289" s="4">
        <v>35</v>
      </c>
    </row>
    <row r="290" spans="2:3" x14ac:dyDescent="0.25">
      <c r="B290" s="26" t="s">
        <v>2959</v>
      </c>
      <c r="C290" s="4">
        <v>94</v>
      </c>
    </row>
    <row r="291" spans="2:3" x14ac:dyDescent="0.25">
      <c r="B291" s="26" t="s">
        <v>2960</v>
      </c>
      <c r="C291" s="4">
        <v>300</v>
      </c>
    </row>
    <row r="292" spans="2:3" x14ac:dyDescent="0.25">
      <c r="B292" s="26" t="s">
        <v>2970</v>
      </c>
      <c r="C292" s="4">
        <v>141</v>
      </c>
    </row>
    <row r="293" spans="2:3" x14ac:dyDescent="0.25">
      <c r="B293" s="26" t="s">
        <v>3129</v>
      </c>
      <c r="C293" s="4">
        <v>442</v>
      </c>
    </row>
    <row r="294" spans="2:3" x14ac:dyDescent="0.25">
      <c r="B294" s="26" t="s">
        <v>2962</v>
      </c>
      <c r="C294" s="4">
        <v>27</v>
      </c>
    </row>
    <row r="295" spans="2:3" x14ac:dyDescent="0.25">
      <c r="B295" s="26" t="s">
        <v>3130</v>
      </c>
      <c r="C295" s="4">
        <v>23</v>
      </c>
    </row>
    <row r="296" spans="2:3" x14ac:dyDescent="0.25">
      <c r="B296" s="26" t="s">
        <v>3131</v>
      </c>
      <c r="C296" s="4">
        <v>364</v>
      </c>
    </row>
    <row r="297" spans="2:3" x14ac:dyDescent="0.25">
      <c r="B297" s="26" t="s">
        <v>2965</v>
      </c>
      <c r="C297" s="4">
        <v>196</v>
      </c>
    </row>
    <row r="298" spans="2:3" x14ac:dyDescent="0.25">
      <c r="B298" s="26" t="s">
        <v>2971</v>
      </c>
      <c r="C298" s="4">
        <v>140</v>
      </c>
    </row>
    <row r="299" spans="2:3" x14ac:dyDescent="0.25">
      <c r="B299" s="26" t="s">
        <v>3134</v>
      </c>
      <c r="C299" s="4">
        <v>104</v>
      </c>
    </row>
    <row r="300" spans="2:3" x14ac:dyDescent="0.25">
      <c r="B300" s="26" t="s">
        <v>3136</v>
      </c>
      <c r="C300" s="4">
        <v>115</v>
      </c>
    </row>
    <row r="301" spans="2:3" x14ac:dyDescent="0.25">
      <c r="B301" s="26" t="s">
        <v>3143</v>
      </c>
      <c r="C301" s="4">
        <v>236</v>
      </c>
    </row>
    <row r="302" spans="2:3" x14ac:dyDescent="0.25">
      <c r="B302" s="26" t="s">
        <v>3055</v>
      </c>
      <c r="C302" s="4">
        <v>100</v>
      </c>
    </row>
    <row r="303" spans="2:3" x14ac:dyDescent="0.25">
      <c r="B303" s="26" t="s">
        <v>2972</v>
      </c>
      <c r="C303" s="4">
        <v>122</v>
      </c>
    </row>
    <row r="304" spans="2:3" x14ac:dyDescent="0.25">
      <c r="B304" s="26" t="s">
        <v>3056</v>
      </c>
      <c r="C304" s="4">
        <v>892</v>
      </c>
    </row>
    <row r="305" spans="2:3" x14ac:dyDescent="0.25">
      <c r="B305" s="26" t="s">
        <v>3144</v>
      </c>
      <c r="C305" s="4">
        <v>373</v>
      </c>
    </row>
    <row r="306" spans="2:3" x14ac:dyDescent="0.25">
      <c r="B306" s="26" t="s">
        <v>2934</v>
      </c>
      <c r="C306" s="4">
        <v>257</v>
      </c>
    </row>
    <row r="307" spans="2:3" x14ac:dyDescent="0.25">
      <c r="B307" s="26" t="s">
        <v>3145</v>
      </c>
      <c r="C307" s="4">
        <v>1</v>
      </c>
    </row>
    <row r="308" spans="2:3" x14ac:dyDescent="0.25">
      <c r="B308" s="26" t="s">
        <v>2973</v>
      </c>
      <c r="C308" s="4">
        <v>1306</v>
      </c>
    </row>
    <row r="309" spans="2:3" x14ac:dyDescent="0.25">
      <c r="B309" s="26" t="s">
        <v>2974</v>
      </c>
      <c r="C309" s="4">
        <v>351</v>
      </c>
    </row>
    <row r="310" spans="2:3" x14ac:dyDescent="0.25">
      <c r="B310" s="26" t="s">
        <v>3146</v>
      </c>
      <c r="C310" s="4">
        <v>110</v>
      </c>
    </row>
    <row r="311" spans="2:3" x14ac:dyDescent="0.25">
      <c r="B311" s="26" t="s">
        <v>3058</v>
      </c>
      <c r="C311" s="4">
        <v>1442</v>
      </c>
    </row>
    <row r="312" spans="2:3" x14ac:dyDescent="0.25">
      <c r="B312" s="26" t="s">
        <v>3147</v>
      </c>
      <c r="C312" s="4">
        <v>29</v>
      </c>
    </row>
    <row r="313" spans="2:3" x14ac:dyDescent="0.25">
      <c r="B313" s="26" t="s">
        <v>3148</v>
      </c>
      <c r="C313" s="4">
        <v>661</v>
      </c>
    </row>
    <row r="314" spans="2:3" x14ac:dyDescent="0.25">
      <c r="B314" s="26" t="s">
        <v>2975</v>
      </c>
      <c r="C314" s="4">
        <v>238</v>
      </c>
    </row>
    <row r="315" spans="2:3" x14ac:dyDescent="0.25">
      <c r="B315" s="26" t="s">
        <v>2976</v>
      </c>
      <c r="C315" s="4">
        <v>1312</v>
      </c>
    </row>
    <row r="316" spans="2:3" x14ac:dyDescent="0.25">
      <c r="B316" s="26" t="s">
        <v>3149</v>
      </c>
      <c r="C316" s="4">
        <v>466</v>
      </c>
    </row>
    <row r="317" spans="2:3" x14ac:dyDescent="0.25">
      <c r="B317" s="26" t="s">
        <v>2977</v>
      </c>
      <c r="C317" s="4">
        <v>188</v>
      </c>
    </row>
    <row r="318" spans="2:3" x14ac:dyDescent="0.25">
      <c r="B318" s="26" t="s">
        <v>3150</v>
      </c>
      <c r="C318" s="4">
        <v>339</v>
      </c>
    </row>
    <row r="319" spans="2:3" x14ac:dyDescent="0.25">
      <c r="B319" s="26" t="s">
        <v>2978</v>
      </c>
      <c r="C319" s="4">
        <v>1376</v>
      </c>
    </row>
    <row r="320" spans="2:3" x14ac:dyDescent="0.25">
      <c r="B320" s="26" t="s">
        <v>2979</v>
      </c>
      <c r="C320" s="4">
        <v>1054</v>
      </c>
    </row>
    <row r="321" spans="2:3" x14ac:dyDescent="0.25">
      <c r="B321" s="26" t="s">
        <v>2980</v>
      </c>
      <c r="C321" s="4">
        <v>60</v>
      </c>
    </row>
    <row r="322" spans="2:3" x14ac:dyDescent="0.25">
      <c r="B322" s="26" t="s">
        <v>2981</v>
      </c>
      <c r="C322" s="4">
        <v>949</v>
      </c>
    </row>
    <row r="323" spans="2:3" x14ac:dyDescent="0.25">
      <c r="B323" s="26" t="s">
        <v>2982</v>
      </c>
      <c r="C323" s="4">
        <v>27</v>
      </c>
    </row>
    <row r="324" spans="2:3" x14ac:dyDescent="0.25">
      <c r="B324" s="26" t="s">
        <v>3062</v>
      </c>
      <c r="C324" s="4">
        <v>1641</v>
      </c>
    </row>
    <row r="325" spans="2:3" x14ac:dyDescent="0.25">
      <c r="B325" s="26" t="s">
        <v>3151</v>
      </c>
      <c r="C325" s="4">
        <v>196</v>
      </c>
    </row>
    <row r="326" spans="2:3" x14ac:dyDescent="0.25">
      <c r="B326" s="26" t="s">
        <v>3152</v>
      </c>
      <c r="C326" s="4">
        <v>1366</v>
      </c>
    </row>
    <row r="327" spans="2:3" x14ac:dyDescent="0.25">
      <c r="B327" s="26" t="s">
        <v>2983</v>
      </c>
      <c r="C327" s="4">
        <v>1643</v>
      </c>
    </row>
    <row r="328" spans="2:3" x14ac:dyDescent="0.25">
      <c r="B328" s="26" t="s">
        <v>3153</v>
      </c>
      <c r="C328" s="4">
        <v>164</v>
      </c>
    </row>
    <row r="329" spans="2:3" x14ac:dyDescent="0.25">
      <c r="B329" s="26" t="s">
        <v>2985</v>
      </c>
      <c r="C329" s="4">
        <v>1836</v>
      </c>
    </row>
    <row r="330" spans="2:3" x14ac:dyDescent="0.25">
      <c r="B330" s="26" t="s">
        <v>3065</v>
      </c>
      <c r="C330" s="4">
        <v>679</v>
      </c>
    </row>
    <row r="331" spans="2:3" x14ac:dyDescent="0.25">
      <c r="B331" s="26" t="s">
        <v>2986</v>
      </c>
      <c r="C331" s="4">
        <v>1402</v>
      </c>
    </row>
    <row r="332" spans="2:3" x14ac:dyDescent="0.25">
      <c r="B332" s="26" t="s">
        <v>2987</v>
      </c>
      <c r="C332" s="4">
        <v>288</v>
      </c>
    </row>
    <row r="333" spans="2:3" x14ac:dyDescent="0.25">
      <c r="B333" s="26" t="s">
        <v>3066</v>
      </c>
      <c r="C333" s="4">
        <v>146</v>
      </c>
    </row>
    <row r="334" spans="2:3" x14ac:dyDescent="0.25">
      <c r="B334" s="26" t="s">
        <v>956</v>
      </c>
      <c r="C334" s="4">
        <v>2536</v>
      </c>
    </row>
    <row r="335" spans="2:3" x14ac:dyDescent="0.25">
      <c r="B335" s="26" t="s">
        <v>2988</v>
      </c>
      <c r="C335" s="4">
        <v>1065</v>
      </c>
    </row>
    <row r="336" spans="2:3" x14ac:dyDescent="0.25">
      <c r="B336" s="26" t="s">
        <v>3154</v>
      </c>
      <c r="C336" s="4">
        <v>62</v>
      </c>
    </row>
    <row r="337" spans="2:3" x14ac:dyDescent="0.25">
      <c r="B337" s="26" t="s">
        <v>3155</v>
      </c>
      <c r="C337" s="4">
        <v>488</v>
      </c>
    </row>
    <row r="338" spans="2:3" x14ac:dyDescent="0.25">
      <c r="B338" s="26" t="s">
        <v>3156</v>
      </c>
      <c r="C338" s="4">
        <v>212</v>
      </c>
    </row>
    <row r="339" spans="2:3" x14ac:dyDescent="0.25">
      <c r="B339" s="26" t="s">
        <v>2989</v>
      </c>
      <c r="C339" s="4">
        <v>814</v>
      </c>
    </row>
    <row r="340" spans="2:3" x14ac:dyDescent="0.25">
      <c r="B340" s="26" t="s">
        <v>2991</v>
      </c>
      <c r="C340" s="4">
        <v>263</v>
      </c>
    </row>
    <row r="341" spans="2:3" x14ac:dyDescent="0.25">
      <c r="B341" s="26" t="s">
        <v>3157</v>
      </c>
      <c r="C341" s="4">
        <v>484</v>
      </c>
    </row>
    <row r="342" spans="2:3" x14ac:dyDescent="0.25">
      <c r="B342" s="26" t="s">
        <v>3158</v>
      </c>
      <c r="C342" s="4">
        <v>278</v>
      </c>
    </row>
    <row r="344" spans="2:3" x14ac:dyDescent="0.25">
      <c r="B344" s="27" t="s">
        <v>185</v>
      </c>
      <c r="C344" s="9" t="s">
        <v>184</v>
      </c>
    </row>
    <row r="345" spans="2:3" x14ac:dyDescent="0.25">
      <c r="B345" s="26" t="s">
        <v>3050</v>
      </c>
      <c r="C345" s="4">
        <v>99</v>
      </c>
    </row>
    <row r="346" spans="2:3" x14ac:dyDescent="0.25">
      <c r="B346" s="26" t="s">
        <v>2954</v>
      </c>
      <c r="C346" s="4">
        <v>108</v>
      </c>
    </row>
    <row r="347" spans="2:3" x14ac:dyDescent="0.25">
      <c r="B347" s="26" t="s">
        <v>3051</v>
      </c>
      <c r="C347" s="4">
        <v>137</v>
      </c>
    </row>
    <row r="348" spans="2:3" x14ac:dyDescent="0.25">
      <c r="B348" s="26" t="s">
        <v>3124</v>
      </c>
      <c r="C348" s="4">
        <v>128</v>
      </c>
    </row>
    <row r="349" spans="2:3" x14ac:dyDescent="0.25">
      <c r="B349" s="26" t="s">
        <v>3142</v>
      </c>
      <c r="C349" s="4">
        <v>1</v>
      </c>
    </row>
    <row r="350" spans="2:3" x14ac:dyDescent="0.25">
      <c r="B350" s="26" t="s">
        <v>2955</v>
      </c>
      <c r="C350" s="4">
        <v>17</v>
      </c>
    </row>
    <row r="351" spans="2:3" x14ac:dyDescent="0.25">
      <c r="B351" s="26" t="s">
        <v>2957</v>
      </c>
      <c r="C351" s="4">
        <v>35</v>
      </c>
    </row>
    <row r="352" spans="2:3" x14ac:dyDescent="0.25">
      <c r="B352" s="26" t="s">
        <v>2959</v>
      </c>
      <c r="C352" s="4">
        <v>94</v>
      </c>
    </row>
    <row r="353" spans="2:3" x14ac:dyDescent="0.25">
      <c r="B353" s="26" t="s">
        <v>2960</v>
      </c>
      <c r="C353" s="4">
        <v>300</v>
      </c>
    </row>
    <row r="354" spans="2:3" x14ac:dyDescent="0.25">
      <c r="B354" s="26" t="s">
        <v>2970</v>
      </c>
      <c r="C354" s="4">
        <v>141</v>
      </c>
    </row>
    <row r="355" spans="2:3" x14ac:dyDescent="0.25">
      <c r="B355" s="26" t="s">
        <v>3129</v>
      </c>
      <c r="C355" s="4">
        <v>442</v>
      </c>
    </row>
    <row r="356" spans="2:3" x14ac:dyDescent="0.25">
      <c r="B356" s="26" t="s">
        <v>2962</v>
      </c>
      <c r="C356" s="4">
        <v>27</v>
      </c>
    </row>
    <row r="357" spans="2:3" x14ac:dyDescent="0.25">
      <c r="B357" s="26" t="s">
        <v>3130</v>
      </c>
      <c r="C357" s="4">
        <v>23</v>
      </c>
    </row>
    <row r="358" spans="2:3" x14ac:dyDescent="0.25">
      <c r="B358" s="26" t="s">
        <v>3131</v>
      </c>
      <c r="C358" s="4">
        <v>364</v>
      </c>
    </row>
    <row r="359" spans="2:3" x14ac:dyDescent="0.25">
      <c r="B359" s="26" t="s">
        <v>2965</v>
      </c>
      <c r="C359" s="4">
        <v>196</v>
      </c>
    </row>
    <row r="360" spans="2:3" x14ac:dyDescent="0.25">
      <c r="B360" s="26" t="s">
        <v>2971</v>
      </c>
      <c r="C360" s="4">
        <v>140</v>
      </c>
    </row>
    <row r="361" spans="2:3" x14ac:dyDescent="0.25">
      <c r="B361" s="26" t="s">
        <v>3134</v>
      </c>
      <c r="C361" s="4">
        <v>104</v>
      </c>
    </row>
    <row r="362" spans="2:3" x14ac:dyDescent="0.25">
      <c r="B362" s="26" t="s">
        <v>3136</v>
      </c>
      <c r="C362" s="4">
        <v>115</v>
      </c>
    </row>
    <row r="363" spans="2:3" x14ac:dyDescent="0.25">
      <c r="B363" s="26" t="s">
        <v>3143</v>
      </c>
      <c r="C363" s="4">
        <v>236</v>
      </c>
    </row>
    <row r="364" spans="2:3" x14ac:dyDescent="0.25">
      <c r="B364" s="26" t="s">
        <v>3055</v>
      </c>
      <c r="C364" s="4">
        <v>100</v>
      </c>
    </row>
    <row r="365" spans="2:3" x14ac:dyDescent="0.25">
      <c r="B365" s="26" t="s">
        <v>2972</v>
      </c>
      <c r="C365" s="4">
        <v>122</v>
      </c>
    </row>
    <row r="366" spans="2:3" x14ac:dyDescent="0.25">
      <c r="B366" s="26" t="s">
        <v>3056</v>
      </c>
      <c r="C366" s="4">
        <v>892</v>
      </c>
    </row>
    <row r="367" spans="2:3" x14ac:dyDescent="0.25">
      <c r="B367" s="26" t="s">
        <v>3144</v>
      </c>
      <c r="C367" s="4">
        <v>373</v>
      </c>
    </row>
    <row r="368" spans="2:3" x14ac:dyDescent="0.25">
      <c r="B368" s="26" t="s">
        <v>2934</v>
      </c>
      <c r="C368" s="4">
        <v>257</v>
      </c>
    </row>
    <row r="369" spans="2:3" x14ac:dyDescent="0.25">
      <c r="B369" s="26" t="s">
        <v>3145</v>
      </c>
      <c r="C369" s="4">
        <v>1</v>
      </c>
    </row>
    <row r="370" spans="2:3" x14ac:dyDescent="0.25">
      <c r="B370" s="26" t="s">
        <v>2973</v>
      </c>
      <c r="C370" s="4">
        <v>1306</v>
      </c>
    </row>
    <row r="371" spans="2:3" x14ac:dyDescent="0.25">
      <c r="B371" s="26" t="s">
        <v>2974</v>
      </c>
      <c r="C371" s="4">
        <v>351</v>
      </c>
    </row>
    <row r="372" spans="2:3" x14ac:dyDescent="0.25">
      <c r="B372" s="26" t="s">
        <v>3146</v>
      </c>
      <c r="C372" s="4">
        <v>110</v>
      </c>
    </row>
    <row r="373" spans="2:3" x14ac:dyDescent="0.25">
      <c r="B373" s="26" t="s">
        <v>3058</v>
      </c>
      <c r="C373" s="4">
        <v>1442</v>
      </c>
    </row>
    <row r="374" spans="2:3" x14ac:dyDescent="0.25">
      <c r="B374" s="26" t="s">
        <v>3147</v>
      </c>
      <c r="C374" s="4">
        <v>29</v>
      </c>
    </row>
    <row r="375" spans="2:3" x14ac:dyDescent="0.25">
      <c r="B375" s="26" t="s">
        <v>3148</v>
      </c>
      <c r="C375" s="4">
        <v>661</v>
      </c>
    </row>
    <row r="376" spans="2:3" x14ac:dyDescent="0.25">
      <c r="B376" s="26" t="s">
        <v>2975</v>
      </c>
      <c r="C376" s="4">
        <v>238</v>
      </c>
    </row>
    <row r="377" spans="2:3" x14ac:dyDescent="0.25">
      <c r="B377" s="26" t="s">
        <v>2976</v>
      </c>
      <c r="C377" s="4">
        <v>1312</v>
      </c>
    </row>
    <row r="378" spans="2:3" x14ac:dyDescent="0.25">
      <c r="B378" s="26" t="s">
        <v>3149</v>
      </c>
      <c r="C378" s="4">
        <v>466</v>
      </c>
    </row>
    <row r="379" spans="2:3" x14ac:dyDescent="0.25">
      <c r="B379" s="26" t="s">
        <v>2977</v>
      </c>
      <c r="C379" s="4">
        <v>188</v>
      </c>
    </row>
    <row r="380" spans="2:3" x14ac:dyDescent="0.25">
      <c r="B380" s="26" t="s">
        <v>3150</v>
      </c>
      <c r="C380" s="4">
        <v>339</v>
      </c>
    </row>
    <row r="381" spans="2:3" x14ac:dyDescent="0.25">
      <c r="B381" s="26" t="s">
        <v>2978</v>
      </c>
      <c r="C381" s="4">
        <v>1376</v>
      </c>
    </row>
    <row r="382" spans="2:3" x14ac:dyDescent="0.25">
      <c r="B382" s="26" t="s">
        <v>2979</v>
      </c>
      <c r="C382" s="4">
        <v>1054</v>
      </c>
    </row>
    <row r="383" spans="2:3" x14ac:dyDescent="0.25">
      <c r="B383" s="26" t="s">
        <v>2980</v>
      </c>
      <c r="C383" s="4">
        <v>60</v>
      </c>
    </row>
    <row r="384" spans="2:3" x14ac:dyDescent="0.25">
      <c r="B384" s="26" t="s">
        <v>2981</v>
      </c>
      <c r="C384" s="4">
        <v>949</v>
      </c>
    </row>
    <row r="385" spans="2:3" x14ac:dyDescent="0.25">
      <c r="B385" s="26" t="s">
        <v>2982</v>
      </c>
      <c r="C385" s="4">
        <v>27</v>
      </c>
    </row>
    <row r="386" spans="2:3" x14ac:dyDescent="0.25">
      <c r="B386" s="26" t="s">
        <v>3062</v>
      </c>
      <c r="C386" s="4">
        <v>1641</v>
      </c>
    </row>
    <row r="387" spans="2:3" x14ac:dyDescent="0.25">
      <c r="B387" s="26" t="s">
        <v>3151</v>
      </c>
      <c r="C387" s="4">
        <v>196</v>
      </c>
    </row>
    <row r="388" spans="2:3" x14ac:dyDescent="0.25">
      <c r="B388" s="26" t="s">
        <v>3152</v>
      </c>
      <c r="C388" s="4">
        <v>1366</v>
      </c>
    </row>
    <row r="389" spans="2:3" x14ac:dyDescent="0.25">
      <c r="B389" s="26" t="s">
        <v>2983</v>
      </c>
      <c r="C389" s="4">
        <v>1643</v>
      </c>
    </row>
    <row r="390" spans="2:3" x14ac:dyDescent="0.25">
      <c r="B390" s="26" t="s">
        <v>3153</v>
      </c>
      <c r="C390" s="4">
        <v>164</v>
      </c>
    </row>
    <row r="391" spans="2:3" x14ac:dyDescent="0.25">
      <c r="B391" s="26" t="s">
        <v>2985</v>
      </c>
      <c r="C391" s="4">
        <v>1836</v>
      </c>
    </row>
    <row r="392" spans="2:3" x14ac:dyDescent="0.25">
      <c r="B392" s="26" t="s">
        <v>3065</v>
      </c>
      <c r="C392" s="4">
        <v>679</v>
      </c>
    </row>
    <row r="393" spans="2:3" x14ac:dyDescent="0.25">
      <c r="B393" s="26" t="s">
        <v>2986</v>
      </c>
      <c r="C393" s="4">
        <v>1402</v>
      </c>
    </row>
    <row r="394" spans="2:3" x14ac:dyDescent="0.25">
      <c r="B394" s="26" t="s">
        <v>2987</v>
      </c>
      <c r="C394" s="4">
        <v>288</v>
      </c>
    </row>
    <row r="395" spans="2:3" x14ac:dyDescent="0.25">
      <c r="B395" s="26" t="s">
        <v>3066</v>
      </c>
      <c r="C395" s="4">
        <v>146</v>
      </c>
    </row>
    <row r="396" spans="2:3" x14ac:dyDescent="0.25">
      <c r="B396" s="26" t="s">
        <v>956</v>
      </c>
      <c r="C396" s="4">
        <v>2536</v>
      </c>
    </row>
    <row r="397" spans="2:3" x14ac:dyDescent="0.25">
      <c r="B397" s="26" t="s">
        <v>2988</v>
      </c>
      <c r="C397" s="4">
        <v>1065</v>
      </c>
    </row>
    <row r="398" spans="2:3" x14ac:dyDescent="0.25">
      <c r="B398" s="26" t="s">
        <v>3154</v>
      </c>
      <c r="C398" s="4">
        <v>62</v>
      </c>
    </row>
    <row r="399" spans="2:3" x14ac:dyDescent="0.25">
      <c r="B399" s="26" t="s">
        <v>3155</v>
      </c>
      <c r="C399" s="4">
        <v>488</v>
      </c>
    </row>
    <row r="400" spans="2:3" x14ac:dyDescent="0.25">
      <c r="B400" s="26" t="s">
        <v>3156</v>
      </c>
      <c r="C400" s="4">
        <v>212</v>
      </c>
    </row>
    <row r="401" spans="2:3" x14ac:dyDescent="0.25">
      <c r="B401" s="26" t="s">
        <v>2989</v>
      </c>
      <c r="C401" s="4">
        <v>814</v>
      </c>
    </row>
    <row r="402" spans="2:3" x14ac:dyDescent="0.25">
      <c r="B402" s="26" t="s">
        <v>2991</v>
      </c>
      <c r="C402" s="4">
        <v>263</v>
      </c>
    </row>
    <row r="403" spans="2:3" x14ac:dyDescent="0.25">
      <c r="B403" s="26" t="s">
        <v>3157</v>
      </c>
      <c r="C403" s="4">
        <v>484</v>
      </c>
    </row>
    <row r="404" spans="2:3" x14ac:dyDescent="0.25">
      <c r="B404" s="26" t="s">
        <v>3158</v>
      </c>
      <c r="C404" s="4">
        <v>278</v>
      </c>
    </row>
    <row r="407" spans="2:3" x14ac:dyDescent="0.25">
      <c r="B407" s="27" t="s">
        <v>875</v>
      </c>
      <c r="C407" s="9" t="s">
        <v>187</v>
      </c>
    </row>
    <row r="408" spans="2:3" x14ac:dyDescent="0.25">
      <c r="B408" s="26" t="s">
        <v>3050</v>
      </c>
      <c r="C408" s="154">
        <v>78336210.239999995</v>
      </c>
    </row>
    <row r="409" spans="2:3" x14ac:dyDescent="0.25">
      <c r="B409" s="26" t="s">
        <v>2954</v>
      </c>
      <c r="C409" s="154">
        <v>63374319.200000003</v>
      </c>
    </row>
    <row r="410" spans="2:3" x14ac:dyDescent="0.25">
      <c r="B410" s="26" t="s">
        <v>3051</v>
      </c>
      <c r="C410" s="154">
        <v>81878537.609999999</v>
      </c>
    </row>
    <row r="411" spans="2:3" x14ac:dyDescent="0.25">
      <c r="B411" s="26" t="s">
        <v>3124</v>
      </c>
      <c r="C411" s="154">
        <v>99269675.200000003</v>
      </c>
    </row>
    <row r="412" spans="2:3" x14ac:dyDescent="0.25">
      <c r="B412" s="26" t="s">
        <v>3142</v>
      </c>
      <c r="C412" s="154">
        <v>578010</v>
      </c>
    </row>
    <row r="413" spans="2:3" x14ac:dyDescent="0.25">
      <c r="B413" s="26" t="s">
        <v>2955</v>
      </c>
      <c r="C413" s="154">
        <v>13678749.810000001</v>
      </c>
    </row>
    <row r="414" spans="2:3" x14ac:dyDescent="0.25">
      <c r="B414" s="26" t="s">
        <v>2957</v>
      </c>
      <c r="C414" s="154">
        <v>31858970</v>
      </c>
    </row>
    <row r="415" spans="2:3" x14ac:dyDescent="0.25">
      <c r="B415" s="26" t="s">
        <v>2959</v>
      </c>
      <c r="C415" s="154">
        <v>87906858.159999996</v>
      </c>
    </row>
    <row r="416" spans="2:3" x14ac:dyDescent="0.25">
      <c r="B416" s="26" t="s">
        <v>2960</v>
      </c>
      <c r="C416" s="154">
        <v>285989200</v>
      </c>
    </row>
    <row r="417" spans="2:3" x14ac:dyDescent="0.25">
      <c r="B417" s="26" t="s">
        <v>2970</v>
      </c>
      <c r="C417" s="154">
        <v>104414594.91</v>
      </c>
    </row>
    <row r="418" spans="2:3" x14ac:dyDescent="0.25">
      <c r="B418" s="26" t="s">
        <v>3129</v>
      </c>
      <c r="C418" s="154">
        <v>327657981</v>
      </c>
    </row>
    <row r="419" spans="2:3" x14ac:dyDescent="0.25">
      <c r="B419" s="26" t="s">
        <v>2962</v>
      </c>
      <c r="C419" s="154">
        <v>16987880.52</v>
      </c>
    </row>
    <row r="420" spans="2:3" x14ac:dyDescent="0.25">
      <c r="B420" s="26" t="s">
        <v>3130</v>
      </c>
      <c r="C420" s="154">
        <v>14495355.609999999</v>
      </c>
    </row>
    <row r="421" spans="2:3" x14ac:dyDescent="0.25">
      <c r="B421" s="26" t="s">
        <v>3131</v>
      </c>
      <c r="C421" s="154">
        <v>265581361.59999999</v>
      </c>
    </row>
    <row r="422" spans="2:3" x14ac:dyDescent="0.25">
      <c r="B422" s="26" t="s">
        <v>2965</v>
      </c>
      <c r="C422" s="154">
        <v>109544988</v>
      </c>
    </row>
    <row r="423" spans="2:3" x14ac:dyDescent="0.25">
      <c r="B423" s="26" t="s">
        <v>2971</v>
      </c>
      <c r="C423" s="154">
        <v>108410099</v>
      </c>
    </row>
    <row r="424" spans="2:3" x14ac:dyDescent="0.25">
      <c r="B424" s="26" t="s">
        <v>3134</v>
      </c>
      <c r="C424" s="154">
        <v>120408000.41</v>
      </c>
    </row>
    <row r="425" spans="2:3" x14ac:dyDescent="0.25">
      <c r="B425" s="26" t="s">
        <v>3136</v>
      </c>
      <c r="C425" s="154">
        <v>60847819.340000004</v>
      </c>
    </row>
    <row r="426" spans="2:3" x14ac:dyDescent="0.25">
      <c r="B426" s="26" t="s">
        <v>3143</v>
      </c>
      <c r="C426" s="154">
        <v>247487024.24000001</v>
      </c>
    </row>
    <row r="427" spans="2:3" x14ac:dyDescent="0.25">
      <c r="B427" s="26" t="s">
        <v>3055</v>
      </c>
      <c r="C427" s="154">
        <v>77159355.659999996</v>
      </c>
    </row>
    <row r="428" spans="2:3" x14ac:dyDescent="0.25">
      <c r="B428" s="26" t="s">
        <v>2972</v>
      </c>
      <c r="C428" s="154">
        <v>70379521.040000007</v>
      </c>
    </row>
    <row r="429" spans="2:3" x14ac:dyDescent="0.25">
      <c r="B429" s="26" t="s">
        <v>3056</v>
      </c>
      <c r="C429" s="154">
        <v>521397245.51999998</v>
      </c>
    </row>
    <row r="430" spans="2:3" x14ac:dyDescent="0.25">
      <c r="B430" s="26" t="s">
        <v>3144</v>
      </c>
      <c r="C430" s="154">
        <v>291559338.83999997</v>
      </c>
    </row>
    <row r="431" spans="2:3" x14ac:dyDescent="0.25">
      <c r="B431" s="26" t="s">
        <v>2934</v>
      </c>
      <c r="C431" s="154">
        <v>306186716</v>
      </c>
    </row>
    <row r="432" spans="2:3" x14ac:dyDescent="0.25">
      <c r="B432" s="26" t="s">
        <v>3145</v>
      </c>
      <c r="C432" s="154">
        <v>575970</v>
      </c>
    </row>
    <row r="433" spans="2:3" x14ac:dyDescent="0.25">
      <c r="B433" s="26" t="s">
        <v>2973</v>
      </c>
      <c r="C433" s="154">
        <v>1009235785.25</v>
      </c>
    </row>
    <row r="434" spans="2:3" x14ac:dyDescent="0.25">
      <c r="B434" s="26" t="s">
        <v>2974</v>
      </c>
      <c r="C434" s="154">
        <v>309206187.86000001</v>
      </c>
    </row>
    <row r="435" spans="2:3" x14ac:dyDescent="0.25">
      <c r="B435" s="26" t="s">
        <v>3146</v>
      </c>
      <c r="C435" s="154">
        <v>118055745.27</v>
      </c>
    </row>
    <row r="436" spans="2:3" x14ac:dyDescent="0.25">
      <c r="B436" s="26" t="s">
        <v>3058</v>
      </c>
      <c r="C436" s="154">
        <v>973845133.48000002</v>
      </c>
    </row>
    <row r="437" spans="2:3" x14ac:dyDescent="0.25">
      <c r="B437" s="26" t="s">
        <v>3147</v>
      </c>
      <c r="C437" s="154">
        <v>29402522.18</v>
      </c>
    </row>
    <row r="438" spans="2:3" x14ac:dyDescent="0.25">
      <c r="B438" s="26" t="s">
        <v>3148</v>
      </c>
      <c r="C438" s="154">
        <v>495203815.63</v>
      </c>
    </row>
    <row r="439" spans="2:3" x14ac:dyDescent="0.25">
      <c r="B439" s="26" t="s">
        <v>2975</v>
      </c>
      <c r="C439" s="154">
        <v>215765131.66</v>
      </c>
    </row>
    <row r="440" spans="2:3" x14ac:dyDescent="0.25">
      <c r="B440" s="26" t="s">
        <v>2976</v>
      </c>
      <c r="C440" s="154">
        <v>894399211.45000005</v>
      </c>
    </row>
    <row r="441" spans="2:3" x14ac:dyDescent="0.25">
      <c r="B441" s="26" t="s">
        <v>3149</v>
      </c>
      <c r="C441" s="154">
        <v>235532828.44</v>
      </c>
    </row>
    <row r="442" spans="2:3" x14ac:dyDescent="0.25">
      <c r="B442" s="26" t="s">
        <v>2977</v>
      </c>
      <c r="C442" s="154">
        <v>169198618.38</v>
      </c>
    </row>
    <row r="443" spans="2:3" x14ac:dyDescent="0.25">
      <c r="B443" s="26" t="s">
        <v>3150</v>
      </c>
      <c r="C443" s="154">
        <v>276425175.49000001</v>
      </c>
    </row>
    <row r="444" spans="2:3" x14ac:dyDescent="0.25">
      <c r="B444" s="26" t="s">
        <v>2978</v>
      </c>
      <c r="C444" s="154">
        <v>1315955577.3</v>
      </c>
    </row>
    <row r="445" spans="2:3" x14ac:dyDescent="0.25">
      <c r="B445" s="26" t="s">
        <v>2979</v>
      </c>
      <c r="C445" s="154">
        <v>773575458.24000001</v>
      </c>
    </row>
    <row r="446" spans="2:3" x14ac:dyDescent="0.25">
      <c r="B446" s="26" t="s">
        <v>2980</v>
      </c>
      <c r="C446" s="154">
        <v>47246010</v>
      </c>
    </row>
    <row r="447" spans="2:3" x14ac:dyDescent="0.25">
      <c r="B447" s="26" t="s">
        <v>2981</v>
      </c>
      <c r="C447" s="154">
        <v>709315083.45000005</v>
      </c>
    </row>
    <row r="448" spans="2:3" x14ac:dyDescent="0.25">
      <c r="B448" s="26" t="s">
        <v>2982</v>
      </c>
      <c r="C448" s="154">
        <v>16407500.4</v>
      </c>
    </row>
    <row r="449" spans="2:3" x14ac:dyDescent="0.25">
      <c r="B449" s="26" t="s">
        <v>3062</v>
      </c>
      <c r="C449" s="154">
        <v>1110412653.28</v>
      </c>
    </row>
    <row r="450" spans="2:3" x14ac:dyDescent="0.25">
      <c r="B450" s="26" t="s">
        <v>3151</v>
      </c>
      <c r="C450" s="154">
        <v>123637216.8</v>
      </c>
    </row>
    <row r="451" spans="2:3" x14ac:dyDescent="0.25">
      <c r="B451" s="26" t="s">
        <v>3152</v>
      </c>
      <c r="C451" s="154">
        <v>966634928.63999999</v>
      </c>
    </row>
    <row r="452" spans="2:3" x14ac:dyDescent="0.25">
      <c r="B452" s="26" t="s">
        <v>2983</v>
      </c>
      <c r="C452" s="154">
        <v>877357442.19000006</v>
      </c>
    </row>
    <row r="453" spans="2:3" x14ac:dyDescent="0.25">
      <c r="B453" s="26" t="s">
        <v>3153</v>
      </c>
      <c r="C453" s="154">
        <v>165189204.18000001</v>
      </c>
    </row>
    <row r="454" spans="2:3" x14ac:dyDescent="0.25">
      <c r="B454" s="26" t="s">
        <v>2985</v>
      </c>
      <c r="C454" s="154">
        <v>998505387</v>
      </c>
    </row>
    <row r="455" spans="2:3" x14ac:dyDescent="0.25">
      <c r="B455" s="26" t="s">
        <v>3065</v>
      </c>
      <c r="C455" s="154">
        <v>813431445.48000002</v>
      </c>
    </row>
    <row r="456" spans="2:3" x14ac:dyDescent="0.25">
      <c r="B456" s="26" t="s">
        <v>2986</v>
      </c>
      <c r="C456" s="154">
        <v>1019587221.35</v>
      </c>
    </row>
    <row r="457" spans="2:3" x14ac:dyDescent="0.25">
      <c r="B457" s="26" t="s">
        <v>2987</v>
      </c>
      <c r="C457" s="154">
        <v>158549076</v>
      </c>
    </row>
    <row r="458" spans="2:3" x14ac:dyDescent="0.25">
      <c r="B458" s="26" t="s">
        <v>3066</v>
      </c>
      <c r="C458" s="154">
        <v>165805155.44999999</v>
      </c>
    </row>
    <row r="459" spans="2:3" x14ac:dyDescent="0.25">
      <c r="B459" s="26" t="s">
        <v>956</v>
      </c>
      <c r="C459" s="154">
        <v>1601730356.26</v>
      </c>
    </row>
    <row r="460" spans="2:3" x14ac:dyDescent="0.25">
      <c r="B460" s="26" t="s">
        <v>2988</v>
      </c>
      <c r="C460" s="154">
        <v>718008054.33000004</v>
      </c>
    </row>
    <row r="461" spans="2:3" x14ac:dyDescent="0.25">
      <c r="B461" s="26" t="s">
        <v>3154</v>
      </c>
      <c r="C461" s="154">
        <v>84317608.819999993</v>
      </c>
    </row>
    <row r="462" spans="2:3" x14ac:dyDescent="0.25">
      <c r="B462" s="26" t="s">
        <v>3155</v>
      </c>
      <c r="C462" s="154">
        <v>711629683.64999998</v>
      </c>
    </row>
    <row r="463" spans="2:3" x14ac:dyDescent="0.25">
      <c r="B463" s="26" t="s">
        <v>3156</v>
      </c>
      <c r="C463" s="154">
        <v>207161911</v>
      </c>
    </row>
    <row r="464" spans="2:3" x14ac:dyDescent="0.25">
      <c r="B464" s="26" t="s">
        <v>2989</v>
      </c>
      <c r="C464" s="154">
        <v>686619640.08000004</v>
      </c>
    </row>
    <row r="465" spans="2:3" x14ac:dyDescent="0.25">
      <c r="B465" s="26" t="s">
        <v>2991</v>
      </c>
      <c r="C465" s="154">
        <v>282406341</v>
      </c>
    </row>
    <row r="466" spans="2:3" x14ac:dyDescent="0.25">
      <c r="B466" s="26" t="s">
        <v>3157</v>
      </c>
      <c r="C466" s="154">
        <v>431764687.19999999</v>
      </c>
    </row>
    <row r="467" spans="2:3" x14ac:dyDescent="0.25">
      <c r="B467" s="26" t="s">
        <v>3158</v>
      </c>
      <c r="C467" s="154">
        <v>206142032.33000001</v>
      </c>
    </row>
    <row r="468" spans="2:3" x14ac:dyDescent="0.25">
      <c r="C468" s="155">
        <f>SUM(C407:C467)</f>
        <v>22303623611.430004</v>
      </c>
    </row>
    <row r="470" spans="2:3" x14ac:dyDescent="0.25">
      <c r="B470" s="27" t="s">
        <v>186</v>
      </c>
      <c r="C470" s="9" t="s">
        <v>187</v>
      </c>
    </row>
    <row r="471" spans="2:3" x14ac:dyDescent="0.25">
      <c r="B471" s="26" t="s">
        <v>3050</v>
      </c>
      <c r="C471" s="154">
        <v>76940038.890000001</v>
      </c>
    </row>
    <row r="472" spans="2:3" x14ac:dyDescent="0.25">
      <c r="B472" s="26" t="s">
        <v>2954</v>
      </c>
      <c r="C472" s="154">
        <v>62938939.68</v>
      </c>
    </row>
    <row r="473" spans="2:3" x14ac:dyDescent="0.25">
      <c r="B473" s="26" t="s">
        <v>3051</v>
      </c>
      <c r="C473" s="154">
        <v>80608342.900000006</v>
      </c>
    </row>
    <row r="474" spans="2:3" x14ac:dyDescent="0.25">
      <c r="B474" s="26" t="s">
        <v>3124</v>
      </c>
      <c r="C474" s="154">
        <v>101117260.8</v>
      </c>
    </row>
    <row r="475" spans="2:3" x14ac:dyDescent="0.25">
      <c r="B475" s="26" t="s">
        <v>3142</v>
      </c>
      <c r="C475" s="154">
        <v>579830</v>
      </c>
    </row>
    <row r="476" spans="2:3" x14ac:dyDescent="0.25">
      <c r="B476" s="26" t="s">
        <v>2955</v>
      </c>
      <c r="C476" s="154">
        <v>13177912.85</v>
      </c>
    </row>
    <row r="477" spans="2:3" x14ac:dyDescent="0.25">
      <c r="B477" s="26" t="s">
        <v>2957</v>
      </c>
      <c r="C477" s="154">
        <v>31933609.399999999</v>
      </c>
    </row>
    <row r="478" spans="2:3" x14ac:dyDescent="0.25">
      <c r="B478" s="26" t="s">
        <v>2959</v>
      </c>
      <c r="C478" s="154">
        <v>87016270</v>
      </c>
    </row>
    <row r="479" spans="2:3" x14ac:dyDescent="0.25">
      <c r="B479" s="26" t="s">
        <v>2960</v>
      </c>
      <c r="C479" s="154">
        <v>288858024</v>
      </c>
    </row>
    <row r="480" spans="2:3" x14ac:dyDescent="0.25">
      <c r="B480" s="26" t="s">
        <v>2970</v>
      </c>
      <c r="C480" s="154">
        <v>104172865.65000001</v>
      </c>
    </row>
    <row r="481" spans="2:3" x14ac:dyDescent="0.25">
      <c r="B481" s="26" t="s">
        <v>3129</v>
      </c>
      <c r="C481" s="154">
        <v>327809156.52999997</v>
      </c>
    </row>
    <row r="482" spans="2:3" x14ac:dyDescent="0.25">
      <c r="B482" s="26" t="s">
        <v>2962</v>
      </c>
      <c r="C482" s="154">
        <v>16511720.4</v>
      </c>
    </row>
    <row r="483" spans="2:3" x14ac:dyDescent="0.25">
      <c r="B483" s="26" t="s">
        <v>3130</v>
      </c>
      <c r="C483" s="154">
        <v>14487750.210000001</v>
      </c>
    </row>
    <row r="484" spans="2:3" x14ac:dyDescent="0.25">
      <c r="B484" s="26" t="s">
        <v>3131</v>
      </c>
      <c r="C484" s="154">
        <v>259311692.63999999</v>
      </c>
    </row>
    <row r="485" spans="2:3" x14ac:dyDescent="0.25">
      <c r="B485" s="26" t="s">
        <v>2965</v>
      </c>
      <c r="C485" s="154">
        <v>107314557</v>
      </c>
    </row>
    <row r="486" spans="2:3" x14ac:dyDescent="0.25">
      <c r="B486" s="26" t="s">
        <v>2971</v>
      </c>
      <c r="C486" s="154">
        <v>102240302.5</v>
      </c>
    </row>
    <row r="487" spans="2:3" x14ac:dyDescent="0.25">
      <c r="B487" s="26" t="s">
        <v>3134</v>
      </c>
      <c r="C487" s="154">
        <v>118891804.45</v>
      </c>
    </row>
    <row r="488" spans="2:3" x14ac:dyDescent="0.25">
      <c r="B488" s="26" t="s">
        <v>3136</v>
      </c>
      <c r="C488" s="154">
        <v>60762548.280000001</v>
      </c>
    </row>
    <row r="489" spans="2:3" x14ac:dyDescent="0.25">
      <c r="B489" s="26" t="s">
        <v>3143</v>
      </c>
      <c r="C489" s="154">
        <v>239096056.44999999</v>
      </c>
    </row>
    <row r="490" spans="2:3" x14ac:dyDescent="0.25">
      <c r="B490" s="26" t="s">
        <v>3055</v>
      </c>
      <c r="C490" s="154">
        <v>77971979.159999996</v>
      </c>
    </row>
    <row r="491" spans="2:3" x14ac:dyDescent="0.25">
      <c r="B491" s="26" t="s">
        <v>2972</v>
      </c>
      <c r="C491" s="154">
        <v>68122620.159999996</v>
      </c>
    </row>
    <row r="492" spans="2:3" x14ac:dyDescent="0.25">
      <c r="B492" s="26" t="s">
        <v>3056</v>
      </c>
      <c r="C492" s="154">
        <v>506439110.16000003</v>
      </c>
    </row>
    <row r="493" spans="2:3" x14ac:dyDescent="0.25">
      <c r="B493" s="26" t="s">
        <v>3144</v>
      </c>
      <c r="C493" s="154">
        <v>278417367.27999997</v>
      </c>
    </row>
    <row r="494" spans="2:3" x14ac:dyDescent="0.25">
      <c r="B494" s="26" t="s">
        <v>2934</v>
      </c>
      <c r="C494" s="154">
        <v>289093770.5</v>
      </c>
    </row>
    <row r="495" spans="2:3" x14ac:dyDescent="0.25">
      <c r="B495" s="26" t="s">
        <v>3145</v>
      </c>
      <c r="C495" s="154">
        <v>588020</v>
      </c>
    </row>
    <row r="496" spans="2:3" x14ac:dyDescent="0.25">
      <c r="B496" s="26" t="s">
        <v>2973</v>
      </c>
      <c r="C496" s="154">
        <v>972882565.75</v>
      </c>
    </row>
    <row r="497" spans="2:3" x14ac:dyDescent="0.25">
      <c r="B497" s="26" t="s">
        <v>2974</v>
      </c>
      <c r="C497" s="154">
        <v>295924362.04000002</v>
      </c>
    </row>
    <row r="498" spans="2:3" x14ac:dyDescent="0.25">
      <c r="B498" s="26" t="s">
        <v>3146</v>
      </c>
      <c r="C498" s="154">
        <v>116746781.48999999</v>
      </c>
    </row>
    <row r="499" spans="2:3" x14ac:dyDescent="0.25">
      <c r="B499" s="26" t="s">
        <v>3058</v>
      </c>
      <c r="C499" s="154">
        <v>962904082</v>
      </c>
    </row>
    <row r="500" spans="2:3" x14ac:dyDescent="0.25">
      <c r="B500" s="26" t="s">
        <v>3147</v>
      </c>
      <c r="C500" s="154">
        <v>28338179.219999999</v>
      </c>
    </row>
    <row r="501" spans="2:3" x14ac:dyDescent="0.25">
      <c r="B501" s="26" t="s">
        <v>3148</v>
      </c>
      <c r="C501" s="154">
        <v>472141724</v>
      </c>
    </row>
    <row r="502" spans="2:3" x14ac:dyDescent="0.25">
      <c r="B502" s="26" t="s">
        <v>2975</v>
      </c>
      <c r="C502" s="154">
        <v>206992880.22</v>
      </c>
    </row>
    <row r="503" spans="2:3" x14ac:dyDescent="0.25">
      <c r="B503" s="26" t="s">
        <v>2976</v>
      </c>
      <c r="C503" s="154">
        <v>901139998.86000001</v>
      </c>
    </row>
    <row r="504" spans="2:3" x14ac:dyDescent="0.25">
      <c r="B504" s="26" t="s">
        <v>3149</v>
      </c>
      <c r="C504" s="154">
        <v>221725713.65000001</v>
      </c>
    </row>
    <row r="505" spans="2:3" x14ac:dyDescent="0.25">
      <c r="B505" s="26" t="s">
        <v>2977</v>
      </c>
      <c r="C505" s="154">
        <v>157168026.06999999</v>
      </c>
    </row>
    <row r="506" spans="2:3" x14ac:dyDescent="0.25">
      <c r="B506" s="26" t="s">
        <v>3150</v>
      </c>
      <c r="C506" s="154">
        <v>262035553.13999999</v>
      </c>
    </row>
    <row r="507" spans="2:3" x14ac:dyDescent="0.25">
      <c r="B507" s="26" t="s">
        <v>2978</v>
      </c>
      <c r="C507" s="154">
        <v>1325709688.3800001</v>
      </c>
    </row>
    <row r="508" spans="2:3" x14ac:dyDescent="0.25">
      <c r="B508" s="26" t="s">
        <v>2979</v>
      </c>
      <c r="C508" s="154">
        <v>756365893.79999995</v>
      </c>
    </row>
    <row r="509" spans="2:3" x14ac:dyDescent="0.25">
      <c r="B509" s="26" t="s">
        <v>2980</v>
      </c>
      <c r="C509" s="154">
        <v>49029435</v>
      </c>
    </row>
    <row r="510" spans="2:3" x14ac:dyDescent="0.25">
      <c r="B510" s="26" t="s">
        <v>2981</v>
      </c>
      <c r="C510" s="154">
        <v>700283920.35000002</v>
      </c>
    </row>
    <row r="511" spans="2:3" x14ac:dyDescent="0.25">
      <c r="B511" s="26" t="s">
        <v>2982</v>
      </c>
      <c r="C511" s="154">
        <v>15438179.880000001</v>
      </c>
    </row>
    <row r="512" spans="2:3" x14ac:dyDescent="0.25">
      <c r="B512" s="26" t="s">
        <v>3062</v>
      </c>
      <c r="C512" s="154">
        <v>1122142608.3199999</v>
      </c>
    </row>
    <row r="513" spans="2:3" x14ac:dyDescent="0.25">
      <c r="B513" s="26" t="s">
        <v>3151</v>
      </c>
      <c r="C513" s="154">
        <v>121285456.11</v>
      </c>
    </row>
    <row r="514" spans="2:3" x14ac:dyDescent="0.25">
      <c r="B514" s="26" t="s">
        <v>3152</v>
      </c>
      <c r="C514" s="154">
        <v>938937730.32000005</v>
      </c>
    </row>
    <row r="515" spans="2:3" x14ac:dyDescent="0.25">
      <c r="B515" s="26" t="s">
        <v>2983</v>
      </c>
      <c r="C515" s="154">
        <v>836712648.13999999</v>
      </c>
    </row>
    <row r="516" spans="2:3" x14ac:dyDescent="0.25">
      <c r="B516" s="26" t="s">
        <v>3153</v>
      </c>
      <c r="C516" s="154">
        <v>145707573.13999999</v>
      </c>
    </row>
    <row r="517" spans="2:3" x14ac:dyDescent="0.25">
      <c r="B517" s="26" t="s">
        <v>2985</v>
      </c>
      <c r="C517" s="154">
        <v>1012078636.2</v>
      </c>
    </row>
    <row r="518" spans="2:3" x14ac:dyDescent="0.25">
      <c r="B518" s="26" t="s">
        <v>3065</v>
      </c>
      <c r="C518" s="154">
        <v>777557868.84000003</v>
      </c>
    </row>
    <row r="519" spans="2:3" x14ac:dyDescent="0.25">
      <c r="B519" s="26" t="s">
        <v>2986</v>
      </c>
      <c r="C519" s="154">
        <v>1036878958.98</v>
      </c>
    </row>
    <row r="520" spans="2:3" x14ac:dyDescent="0.25">
      <c r="B520" s="26" t="s">
        <v>2987</v>
      </c>
      <c r="C520" s="154">
        <v>155462457.41999999</v>
      </c>
    </row>
    <row r="521" spans="2:3" x14ac:dyDescent="0.25">
      <c r="B521" s="26" t="s">
        <v>3066</v>
      </c>
      <c r="C521" s="154">
        <v>142567769.97</v>
      </c>
    </row>
    <row r="522" spans="2:3" x14ac:dyDescent="0.25">
      <c r="B522" s="26" t="s">
        <v>956</v>
      </c>
      <c r="C522" s="154">
        <v>1569477058.0599999</v>
      </c>
    </row>
    <row r="523" spans="2:3" x14ac:dyDescent="0.25">
      <c r="B523" s="26" t="s">
        <v>2988</v>
      </c>
      <c r="C523" s="154">
        <v>718707954.70000005</v>
      </c>
    </row>
    <row r="524" spans="2:3" x14ac:dyDescent="0.25">
      <c r="B524" s="26" t="s">
        <v>3154</v>
      </c>
      <c r="C524" s="154">
        <v>81986162.609999999</v>
      </c>
    </row>
    <row r="525" spans="2:3" x14ac:dyDescent="0.25">
      <c r="B525" s="26" t="s">
        <v>3155</v>
      </c>
      <c r="C525" s="154">
        <v>720970835.85000002</v>
      </c>
    </row>
    <row r="526" spans="2:3" x14ac:dyDescent="0.25">
      <c r="B526" s="26" t="s">
        <v>3156</v>
      </c>
      <c r="C526" s="154">
        <v>204886008.25</v>
      </c>
    </row>
    <row r="527" spans="2:3" x14ac:dyDescent="0.25">
      <c r="B527" s="26" t="s">
        <v>2989</v>
      </c>
      <c r="C527" s="154">
        <v>657824255.10000002</v>
      </c>
    </row>
    <row r="528" spans="2:3" x14ac:dyDescent="0.25">
      <c r="B528" s="26" t="s">
        <v>2991</v>
      </c>
      <c r="C528" s="154">
        <v>270528015.01999998</v>
      </c>
    </row>
    <row r="529" spans="2:7" x14ac:dyDescent="0.25">
      <c r="B529" s="26" t="s">
        <v>3157</v>
      </c>
      <c r="C529" s="154">
        <v>398403976.25</v>
      </c>
    </row>
    <row r="530" spans="2:7" x14ac:dyDescent="0.25">
      <c r="B530" s="26" t="s">
        <v>3158</v>
      </c>
      <c r="C530" s="154">
        <v>189155594.94</v>
      </c>
    </row>
    <row r="531" spans="2:7" x14ac:dyDescent="0.25">
      <c r="C531" s="155">
        <f>SUM(C470:C530)</f>
        <v>21860500101.959995</v>
      </c>
    </row>
    <row r="534" spans="2:7" x14ac:dyDescent="0.25">
      <c r="B534" s="8" t="s">
        <v>188</v>
      </c>
      <c r="C534" s="155">
        <f xml:space="preserve"> C531-C468</f>
        <v>-443123509.47000885</v>
      </c>
    </row>
    <row r="536" spans="2:7" x14ac:dyDescent="0.25">
      <c r="B536" s="17" t="s">
        <v>189</v>
      </c>
      <c r="C536" s="150">
        <v>45473</v>
      </c>
    </row>
    <row r="537" spans="2:7" x14ac:dyDescent="0.25">
      <c r="B537" s="8" t="s">
        <v>176</v>
      </c>
      <c r="C537" s="9" t="s">
        <v>177</v>
      </c>
      <c r="D537" s="8" t="s">
        <v>178</v>
      </c>
      <c r="E537" s="27" t="s">
        <v>179</v>
      </c>
      <c r="F537" s="151" t="s">
        <v>180</v>
      </c>
      <c r="G537" s="23"/>
    </row>
    <row r="538" spans="2:7" x14ac:dyDescent="0.25">
      <c r="B538" s="3" t="s">
        <v>1423</v>
      </c>
      <c r="C538" s="4">
        <v>-118600</v>
      </c>
      <c r="D538" s="3">
        <v>23771.759999999998</v>
      </c>
      <c r="E538" s="26">
        <v>24132.25</v>
      </c>
      <c r="F538" s="22"/>
    </row>
    <row r="541" spans="2:7" x14ac:dyDescent="0.25">
      <c r="B541" s="17" t="s">
        <v>181</v>
      </c>
    </row>
    <row r="542" spans="2:7" x14ac:dyDescent="0.25">
      <c r="B542" s="17"/>
    </row>
    <row r="543" spans="2:7" x14ac:dyDescent="0.25">
      <c r="B543" s="17" t="s">
        <v>182</v>
      </c>
    </row>
    <row r="544" spans="2:7" x14ac:dyDescent="0.25">
      <c r="B544" s="27" t="s">
        <v>183</v>
      </c>
      <c r="C544" s="9" t="s">
        <v>184</v>
      </c>
      <c r="D544" s="17"/>
    </row>
    <row r="545" spans="2:3" x14ac:dyDescent="0.25">
      <c r="B545" s="26" t="s">
        <v>1423</v>
      </c>
      <c r="C545" s="4">
        <v>640</v>
      </c>
    </row>
    <row r="546" spans="2:3" x14ac:dyDescent="0.25">
      <c r="B546" s="26" t="s">
        <v>1424</v>
      </c>
      <c r="C546" s="4">
        <v>6224</v>
      </c>
    </row>
    <row r="548" spans="2:3" x14ac:dyDescent="0.25">
      <c r="B548" s="27" t="s">
        <v>185</v>
      </c>
      <c r="C548" s="9" t="s">
        <v>184</v>
      </c>
    </row>
    <row r="549" spans="2:3" x14ac:dyDescent="0.25">
      <c r="B549" s="26" t="s">
        <v>1423</v>
      </c>
      <c r="C549" s="4">
        <v>640</v>
      </c>
    </row>
    <row r="550" spans="2:3" x14ac:dyDescent="0.25">
      <c r="B550" s="26" t="s">
        <v>1424</v>
      </c>
      <c r="C550" s="4">
        <v>6224</v>
      </c>
    </row>
    <row r="553" spans="2:3" x14ac:dyDescent="0.25">
      <c r="B553" s="27" t="s">
        <v>875</v>
      </c>
      <c r="C553" s="9" t="s">
        <v>187</v>
      </c>
    </row>
    <row r="554" spans="2:3" x14ac:dyDescent="0.25">
      <c r="B554" s="26" t="s">
        <v>1423</v>
      </c>
      <c r="C554" s="154">
        <v>384654826.39999998</v>
      </c>
    </row>
    <row r="555" spans="2:3" x14ac:dyDescent="0.25">
      <c r="B555" s="26" t="s">
        <v>1424</v>
      </c>
      <c r="C555" s="154">
        <v>3683155470.7199998</v>
      </c>
    </row>
    <row r="556" spans="2:3" x14ac:dyDescent="0.25">
      <c r="C556" s="155">
        <f>SUM(C553:C555)</f>
        <v>4067810297.1199999</v>
      </c>
    </row>
    <row r="557" spans="2:3" x14ac:dyDescent="0.25">
      <c r="C557" s="156"/>
    </row>
    <row r="558" spans="2:3" x14ac:dyDescent="0.25">
      <c r="B558" s="27" t="s">
        <v>186</v>
      </c>
      <c r="C558" s="155" t="s">
        <v>187</v>
      </c>
    </row>
    <row r="559" spans="2:3" x14ac:dyDescent="0.25">
      <c r="B559" s="26" t="s">
        <v>1423</v>
      </c>
      <c r="C559" s="154">
        <v>380348104.83999997</v>
      </c>
    </row>
    <row r="560" spans="2:3" x14ac:dyDescent="0.25">
      <c r="B560" s="26" t="s">
        <v>1424</v>
      </c>
      <c r="C560" s="154">
        <v>3579573529</v>
      </c>
    </row>
    <row r="561" spans="2:80" x14ac:dyDescent="0.25">
      <c r="C561" s="155">
        <f>SUM(C558:C560)</f>
        <v>3959921633.8400002</v>
      </c>
    </row>
    <row r="562" spans="2:80" x14ac:dyDescent="0.25">
      <c r="C562" s="156"/>
    </row>
    <row r="563" spans="2:80" x14ac:dyDescent="0.25">
      <c r="C563" s="156"/>
    </row>
    <row r="564" spans="2:80" x14ac:dyDescent="0.25">
      <c r="B564" s="8" t="s">
        <v>188</v>
      </c>
      <c r="C564" s="155">
        <f xml:space="preserve"> C561-C556</f>
        <v>-107888663.27999973</v>
      </c>
    </row>
    <row r="565" spans="2:80" x14ac:dyDescent="0.25">
      <c r="C565" s="156"/>
    </row>
    <row r="567" spans="2:80" x14ac:dyDescent="0.25">
      <c r="B567" s="17" t="s">
        <v>190</v>
      </c>
    </row>
    <row r="569" spans="2:80" x14ac:dyDescent="0.25">
      <c r="B569" s="8" t="s">
        <v>176</v>
      </c>
      <c r="C569" s="9" t="s">
        <v>191</v>
      </c>
      <c r="D569" s="8" t="s">
        <v>192</v>
      </c>
      <c r="E569" s="8" t="s">
        <v>193</v>
      </c>
      <c r="F569" s="23"/>
    </row>
    <row r="570" spans="2:80" x14ac:dyDescent="0.25">
      <c r="B570" s="3" t="s">
        <v>161</v>
      </c>
      <c r="C570" s="4" t="s">
        <v>161</v>
      </c>
      <c r="D570" s="3" t="s">
        <v>161</v>
      </c>
      <c r="E570" s="3" t="s">
        <v>161</v>
      </c>
    </row>
    <row r="573" spans="2:80" x14ac:dyDescent="0.25">
      <c r="B573" s="17" t="s">
        <v>194</v>
      </c>
      <c r="C573" s="25" t="s">
        <v>161</v>
      </c>
      <c r="D573" s="17"/>
      <c r="E573" s="17"/>
      <c r="F573" s="23"/>
      <c r="G573" s="23"/>
      <c r="H573" s="23"/>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c r="AO573" s="17"/>
      <c r="AP573" s="17"/>
      <c r="AQ573" s="17"/>
      <c r="AR573" s="17"/>
      <c r="AS573" s="17"/>
      <c r="AT573" s="17"/>
      <c r="AU573" s="17"/>
      <c r="AV573" s="17"/>
      <c r="AW573" s="17"/>
      <c r="AX573" s="17"/>
      <c r="AY573" s="17"/>
      <c r="AZ573" s="17"/>
      <c r="BA573" s="17"/>
      <c r="BB573" s="17"/>
      <c r="BC573" s="17"/>
      <c r="BD573" s="17"/>
      <c r="BE573" s="17"/>
      <c r="BF573" s="17"/>
      <c r="BG573" s="17"/>
      <c r="BH573" s="17"/>
      <c r="BI573" s="17"/>
      <c r="BJ573" s="17"/>
      <c r="BK573" s="17"/>
      <c r="BL573" s="17"/>
      <c r="BM573" s="17"/>
      <c r="BN573" s="17"/>
      <c r="BO573" s="17"/>
      <c r="BP573" s="17"/>
      <c r="BQ573" s="17"/>
      <c r="BR573" s="17"/>
      <c r="BS573" s="17"/>
      <c r="BT573" s="17"/>
      <c r="BU573" s="17"/>
      <c r="BV573" s="17"/>
      <c r="BW573" s="17"/>
      <c r="BX573" s="17"/>
      <c r="BY573" s="17"/>
      <c r="BZ573" s="17"/>
      <c r="CA573" s="17"/>
      <c r="CB573" s="17"/>
    </row>
    <row r="575" spans="2:80" x14ac:dyDescent="0.25">
      <c r="B575" s="17" t="s">
        <v>195</v>
      </c>
    </row>
    <row r="577" spans="2:7" x14ac:dyDescent="0.25">
      <c r="B577" s="8" t="s">
        <v>196</v>
      </c>
      <c r="C577" s="9" t="s">
        <v>184</v>
      </c>
      <c r="D577" s="17"/>
    </row>
    <row r="578" spans="2:7" x14ac:dyDescent="0.25">
      <c r="B578" s="3" t="s">
        <v>161</v>
      </c>
      <c r="C578" s="4" t="s">
        <v>161</v>
      </c>
    </row>
    <row r="581" spans="2:7" x14ac:dyDescent="0.25">
      <c r="B581" s="8" t="s">
        <v>197</v>
      </c>
      <c r="C581" s="9" t="s">
        <v>198</v>
      </c>
      <c r="D581" s="17"/>
    </row>
    <row r="582" spans="2:7" x14ac:dyDescent="0.25">
      <c r="B582" s="3" t="s">
        <v>161</v>
      </c>
      <c r="C582" s="4" t="s">
        <v>161</v>
      </c>
    </row>
    <row r="585" spans="2:7" x14ac:dyDescent="0.25">
      <c r="B585" s="17" t="s">
        <v>199</v>
      </c>
    </row>
    <row r="588" spans="2:7" x14ac:dyDescent="0.25">
      <c r="B588" s="17" t="s">
        <v>200</v>
      </c>
    </row>
    <row r="590" spans="2:7" x14ac:dyDescent="0.25">
      <c r="B590" s="8" t="s">
        <v>176</v>
      </c>
      <c r="C590" s="9" t="s">
        <v>201</v>
      </c>
      <c r="D590" s="8" t="s">
        <v>191</v>
      </c>
      <c r="E590" s="8" t="s">
        <v>192</v>
      </c>
      <c r="F590" s="24" t="s">
        <v>193</v>
      </c>
      <c r="G590" s="23"/>
    </row>
    <row r="591" spans="2:7" x14ac:dyDescent="0.25">
      <c r="B591" s="3" t="s">
        <v>161</v>
      </c>
      <c r="C591" s="4" t="s">
        <v>161</v>
      </c>
      <c r="D591" s="3" t="s">
        <v>161</v>
      </c>
      <c r="E591" s="3" t="s">
        <v>161</v>
      </c>
      <c r="F591" s="22" t="s">
        <v>161</v>
      </c>
    </row>
    <row r="594" spans="2:80" x14ac:dyDescent="0.25">
      <c r="B594" s="17" t="s">
        <v>194</v>
      </c>
      <c r="C594" s="25" t="s">
        <v>161</v>
      </c>
      <c r="D594" s="17"/>
      <c r="E594" s="17"/>
      <c r="F594" s="23"/>
      <c r="G594" s="23"/>
      <c r="H594" s="23"/>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c r="AR594" s="17"/>
      <c r="AS594" s="17"/>
      <c r="AT594" s="17"/>
      <c r="AU594" s="17"/>
      <c r="AV594" s="17"/>
      <c r="AW594" s="17"/>
      <c r="AX594" s="17"/>
      <c r="AY594" s="17"/>
      <c r="AZ594" s="17"/>
      <c r="BA594" s="17"/>
      <c r="BB594" s="17"/>
      <c r="BC594" s="17"/>
      <c r="BD594" s="17"/>
      <c r="BE594" s="17"/>
      <c r="BF594" s="17"/>
      <c r="BG594" s="17"/>
      <c r="BH594" s="17"/>
      <c r="BI594" s="17"/>
      <c r="BJ594" s="17"/>
      <c r="BK594" s="17"/>
      <c r="BL594" s="17"/>
      <c r="BM594" s="17"/>
      <c r="BN594" s="17"/>
      <c r="BO594" s="17"/>
      <c r="BP594" s="17"/>
      <c r="BQ594" s="17"/>
      <c r="BR594" s="17"/>
      <c r="BS594" s="17"/>
      <c r="BT594" s="17"/>
      <c r="BU594" s="17"/>
      <c r="BV594" s="17"/>
      <c r="BW594" s="17"/>
      <c r="BX594" s="17"/>
      <c r="BY594" s="17"/>
      <c r="BZ594" s="17"/>
      <c r="CA594" s="17"/>
      <c r="CB594" s="17"/>
    </row>
    <row r="596" spans="2:80" x14ac:dyDescent="0.25">
      <c r="B596" s="17" t="s">
        <v>195</v>
      </c>
    </row>
    <row r="598" spans="2:80" x14ac:dyDescent="0.25">
      <c r="B598" s="8" t="s">
        <v>196</v>
      </c>
      <c r="C598" s="9" t="s">
        <v>184</v>
      </c>
      <c r="D598" s="17"/>
    </row>
    <row r="599" spans="2:80" x14ac:dyDescent="0.25">
      <c r="B599" s="3" t="s">
        <v>161</v>
      </c>
      <c r="C599" s="4" t="s">
        <v>161</v>
      </c>
    </row>
    <row r="602" spans="2:80" x14ac:dyDescent="0.25">
      <c r="B602" s="8" t="s">
        <v>197</v>
      </c>
      <c r="C602" s="9" t="s">
        <v>198</v>
      </c>
      <c r="D602" s="17"/>
    </row>
    <row r="603" spans="2:80" x14ac:dyDescent="0.25">
      <c r="B603" s="3" t="s">
        <v>161</v>
      </c>
      <c r="C603" s="4" t="s">
        <v>161</v>
      </c>
    </row>
    <row r="606" spans="2:80" x14ac:dyDescent="0.25">
      <c r="B606" s="17" t="s">
        <v>199</v>
      </c>
    </row>
    <row r="609" spans="2:7" x14ac:dyDescent="0.25">
      <c r="B609" s="17" t="s">
        <v>202</v>
      </c>
    </row>
    <row r="610" spans="2:7" x14ac:dyDescent="0.25">
      <c r="B610" s="8" t="s">
        <v>176</v>
      </c>
      <c r="C610" s="9" t="s">
        <v>203</v>
      </c>
      <c r="D610" s="8" t="s">
        <v>204</v>
      </c>
      <c r="E610" s="8" t="s">
        <v>205</v>
      </c>
      <c r="F610" s="24" t="s">
        <v>206</v>
      </c>
      <c r="G610" s="23"/>
    </row>
    <row r="611" spans="2:7" x14ac:dyDescent="0.25">
      <c r="B611" s="3" t="s">
        <v>161</v>
      </c>
      <c r="C611" s="4" t="s">
        <v>161</v>
      </c>
      <c r="D611" s="3" t="s">
        <v>161</v>
      </c>
      <c r="E611" s="3" t="s">
        <v>161</v>
      </c>
      <c r="F611" s="22" t="s">
        <v>161</v>
      </c>
    </row>
    <row r="612" spans="2:7" x14ac:dyDescent="0.25">
      <c r="B612" s="11" t="s">
        <v>207</v>
      </c>
    </row>
  </sheetData>
  <mergeCells count="3">
    <mergeCell ref="B1:E1"/>
    <mergeCell ref="C3:C8"/>
    <mergeCell ref="D3:D8"/>
  </mergeCells>
  <hyperlinks>
    <hyperlink ref="A1" location="Index!A1" display="Index" xr:uid="{C467D4D0-C6B2-4F94-91C2-AA6E0D8EB892}"/>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FBA52-71D2-4C7B-A93B-DAD949FA4F7B}">
  <sheetPr codeName="Sheet18"/>
  <dimension ref="A1:CB1545"/>
  <sheetViews>
    <sheetView workbookViewId="0"/>
  </sheetViews>
  <sheetFormatPr defaultColWidth="9.140625" defaultRowHeight="15" x14ac:dyDescent="0.25"/>
  <cols>
    <col min="1" max="1" width="5.42578125" style="11" bestFit="1" customWidth="1"/>
    <col min="2" max="2" width="99.710937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ustomWidth="1"/>
    <col min="9" max="9" width="1.7109375" style="11" bestFit="1" customWidth="1"/>
    <col min="10" max="16384" width="9.140625" style="11"/>
  </cols>
  <sheetData>
    <row r="1" spans="1:9" x14ac:dyDescent="0.25">
      <c r="A1" s="45" t="s">
        <v>0</v>
      </c>
      <c r="B1" s="197" t="s">
        <v>33</v>
      </c>
      <c r="C1" s="197"/>
      <c r="D1" s="197"/>
      <c r="E1" s="197"/>
    </row>
    <row r="3" spans="1:9" ht="15" customHeight="1" x14ac:dyDescent="0.25">
      <c r="B3" s="1" t="s">
        <v>1425</v>
      </c>
      <c r="C3" s="198"/>
      <c r="D3" s="199"/>
    </row>
    <row r="4" spans="1:9" ht="15" customHeight="1" x14ac:dyDescent="0.25">
      <c r="B4" s="7" t="s">
        <v>1426</v>
      </c>
      <c r="C4" s="198"/>
      <c r="D4" s="199"/>
    </row>
    <row r="5" spans="1:9" ht="15" customHeight="1" x14ac:dyDescent="0.25">
      <c r="B5" s="2" t="s">
        <v>127</v>
      </c>
      <c r="C5" s="198"/>
      <c r="D5" s="199"/>
    </row>
    <row r="6" spans="1:9" ht="15" customHeight="1" x14ac:dyDescent="0.25">
      <c r="B6" s="2" t="s">
        <v>1427</v>
      </c>
      <c r="C6" s="198"/>
      <c r="D6" s="199"/>
    </row>
    <row r="7" spans="1:9" ht="30" customHeight="1" x14ac:dyDescent="0.25">
      <c r="B7" s="2" t="s">
        <v>1428</v>
      </c>
      <c r="C7" s="198"/>
      <c r="D7" s="199"/>
    </row>
    <row r="8" spans="1:9" ht="30" customHeight="1" x14ac:dyDescent="0.25">
      <c r="B8" s="2" t="s">
        <v>130</v>
      </c>
      <c r="C8" s="14" t="s">
        <v>131</v>
      </c>
      <c r="D8" s="14"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2152</v>
      </c>
      <c r="C15" s="21" t="s">
        <v>139</v>
      </c>
      <c r="D15" s="11" t="s">
        <v>248</v>
      </c>
      <c r="E15" s="11" t="s">
        <v>249</v>
      </c>
      <c r="F15" s="13">
        <v>1699000</v>
      </c>
      <c r="G15" s="13">
        <v>53192.29</v>
      </c>
      <c r="H15" s="13">
        <v>4.62</v>
      </c>
    </row>
    <row r="16" spans="1:9" x14ac:dyDescent="0.25">
      <c r="B16" s="11" t="s">
        <v>2781</v>
      </c>
      <c r="C16" s="21" t="s">
        <v>139</v>
      </c>
      <c r="D16" s="11" t="s">
        <v>312</v>
      </c>
      <c r="E16" s="11" t="s">
        <v>585</v>
      </c>
      <c r="F16" s="13">
        <v>167920000</v>
      </c>
      <c r="G16" s="13">
        <v>30040.89</v>
      </c>
      <c r="H16" s="13">
        <v>2.61</v>
      </c>
    </row>
    <row r="17" spans="2:8" x14ac:dyDescent="0.25">
      <c r="B17" s="11" t="s">
        <v>2828</v>
      </c>
      <c r="C17" s="21" t="s">
        <v>139</v>
      </c>
      <c r="D17" s="11" t="s">
        <v>417</v>
      </c>
      <c r="E17" s="11" t="s">
        <v>654</v>
      </c>
      <c r="F17" s="13">
        <v>259650</v>
      </c>
      <c r="G17" s="13">
        <v>24671.03</v>
      </c>
      <c r="H17" s="13">
        <v>2.14</v>
      </c>
    </row>
    <row r="18" spans="2:8" x14ac:dyDescent="0.25">
      <c r="B18" s="11" t="s">
        <v>2747</v>
      </c>
      <c r="C18" s="21" t="s">
        <v>139</v>
      </c>
      <c r="D18" s="11" t="s">
        <v>532</v>
      </c>
      <c r="E18" s="11" t="s">
        <v>533</v>
      </c>
      <c r="F18" s="13">
        <v>4788600</v>
      </c>
      <c r="G18" s="13">
        <v>21740.240000000002</v>
      </c>
      <c r="H18" s="13">
        <v>1.89</v>
      </c>
    </row>
    <row r="19" spans="2:8" x14ac:dyDescent="0.25">
      <c r="B19" s="11" t="s">
        <v>2153</v>
      </c>
      <c r="C19" s="21" t="s">
        <v>139</v>
      </c>
      <c r="D19" s="11" t="s">
        <v>245</v>
      </c>
      <c r="E19" s="11" t="s">
        <v>246</v>
      </c>
      <c r="F19" s="13">
        <v>1212750</v>
      </c>
      <c r="G19" s="13">
        <v>20420.28</v>
      </c>
      <c r="H19" s="13">
        <v>1.77</v>
      </c>
    </row>
    <row r="20" spans="2:8" x14ac:dyDescent="0.25">
      <c r="B20" s="11" t="s">
        <v>880</v>
      </c>
      <c r="C20" s="21" t="s">
        <v>139</v>
      </c>
      <c r="D20" s="11" t="s">
        <v>245</v>
      </c>
      <c r="E20" s="11" t="s">
        <v>881</v>
      </c>
      <c r="F20" s="13">
        <v>7078500</v>
      </c>
      <c r="G20" s="13">
        <v>19494.189999999999</v>
      </c>
      <c r="H20" s="13">
        <v>1.69</v>
      </c>
    </row>
    <row r="21" spans="2:8" x14ac:dyDescent="0.25">
      <c r="B21" s="11" t="s">
        <v>3068</v>
      </c>
      <c r="C21" s="21" t="s">
        <v>139</v>
      </c>
      <c r="D21" s="11" t="s">
        <v>453</v>
      </c>
      <c r="E21" s="11" t="s">
        <v>1242</v>
      </c>
      <c r="F21" s="13">
        <v>367500</v>
      </c>
      <c r="G21" s="13">
        <v>19346.12</v>
      </c>
      <c r="H21" s="13">
        <v>1.68</v>
      </c>
    </row>
    <row r="22" spans="2:8" x14ac:dyDescent="0.25">
      <c r="B22" s="11" t="s">
        <v>2907</v>
      </c>
      <c r="C22" s="21" t="s">
        <v>139</v>
      </c>
      <c r="D22" s="11" t="s">
        <v>276</v>
      </c>
      <c r="E22" s="11" t="s">
        <v>802</v>
      </c>
      <c r="F22" s="13">
        <v>3124000</v>
      </c>
      <c r="G22" s="13">
        <v>16413.5</v>
      </c>
      <c r="H22" s="13">
        <v>1.42</v>
      </c>
    </row>
    <row r="23" spans="2:8" x14ac:dyDescent="0.25">
      <c r="B23" s="11" t="s">
        <v>2127</v>
      </c>
      <c r="C23" s="21" t="s">
        <v>139</v>
      </c>
      <c r="D23" s="11" t="s">
        <v>262</v>
      </c>
      <c r="E23" s="11" t="s">
        <v>451</v>
      </c>
      <c r="F23" s="13">
        <v>243000</v>
      </c>
      <c r="G23" s="13">
        <v>16376.99</v>
      </c>
      <c r="H23" s="13">
        <v>1.42</v>
      </c>
    </row>
    <row r="24" spans="2:8" x14ac:dyDescent="0.25">
      <c r="B24" s="11" t="s">
        <v>2750</v>
      </c>
      <c r="C24" s="21" t="s">
        <v>139</v>
      </c>
      <c r="D24" s="11" t="s">
        <v>325</v>
      </c>
      <c r="E24" s="11" t="s">
        <v>537</v>
      </c>
      <c r="F24" s="13">
        <v>3627450</v>
      </c>
      <c r="G24" s="13">
        <v>15982.54</v>
      </c>
      <c r="H24" s="13">
        <v>1.39</v>
      </c>
    </row>
    <row r="25" spans="2:8" x14ac:dyDescent="0.25">
      <c r="B25" s="11" t="s">
        <v>2892</v>
      </c>
      <c r="C25" s="21" t="s">
        <v>139</v>
      </c>
      <c r="D25" s="11" t="s">
        <v>320</v>
      </c>
      <c r="E25" s="11" t="s">
        <v>771</v>
      </c>
      <c r="F25" s="13">
        <v>1581125</v>
      </c>
      <c r="G25" s="13">
        <v>15641.28</v>
      </c>
      <c r="H25" s="13">
        <v>1.36</v>
      </c>
    </row>
    <row r="26" spans="2:8" x14ac:dyDescent="0.25">
      <c r="B26" s="11" t="s">
        <v>2857</v>
      </c>
      <c r="C26" s="21" t="s">
        <v>139</v>
      </c>
      <c r="D26" s="11" t="s">
        <v>332</v>
      </c>
      <c r="E26" s="11" t="s">
        <v>691</v>
      </c>
      <c r="F26" s="13">
        <v>1827375</v>
      </c>
      <c r="G26" s="13">
        <v>15071.28</v>
      </c>
      <c r="H26" s="13">
        <v>1.31</v>
      </c>
    </row>
    <row r="27" spans="2:8" x14ac:dyDescent="0.25">
      <c r="B27" s="11" t="s">
        <v>2776</v>
      </c>
      <c r="C27" s="21" t="s">
        <v>139</v>
      </c>
      <c r="D27" s="11" t="s">
        <v>315</v>
      </c>
      <c r="E27" s="11" t="s">
        <v>580</v>
      </c>
      <c r="F27" s="13">
        <v>349200</v>
      </c>
      <c r="G27" s="13">
        <v>14765.05</v>
      </c>
      <c r="H27" s="13">
        <v>1.28</v>
      </c>
    </row>
    <row r="28" spans="2:8" x14ac:dyDescent="0.25">
      <c r="B28" s="11" t="s">
        <v>2789</v>
      </c>
      <c r="C28" s="21" t="s">
        <v>139</v>
      </c>
      <c r="D28" s="11" t="s">
        <v>308</v>
      </c>
      <c r="E28" s="11" t="s">
        <v>597</v>
      </c>
      <c r="F28" s="13">
        <v>4856250</v>
      </c>
      <c r="G28" s="13">
        <v>14610.03</v>
      </c>
      <c r="H28" s="13">
        <v>1.27</v>
      </c>
    </row>
    <row r="29" spans="2:8" x14ac:dyDescent="0.25">
      <c r="B29" s="11" t="s">
        <v>2146</v>
      </c>
      <c r="C29" s="21" t="s">
        <v>139</v>
      </c>
      <c r="D29" s="11" t="s">
        <v>140</v>
      </c>
      <c r="E29" s="11" t="s">
        <v>142</v>
      </c>
      <c r="F29" s="13">
        <v>353325</v>
      </c>
      <c r="G29" s="13">
        <v>13794.34</v>
      </c>
      <c r="H29" s="13">
        <v>1.2</v>
      </c>
    </row>
    <row r="30" spans="2:8" x14ac:dyDescent="0.25">
      <c r="B30" s="11" t="s">
        <v>2727</v>
      </c>
      <c r="C30" s="21" t="s">
        <v>139</v>
      </c>
      <c r="D30" s="11" t="s">
        <v>276</v>
      </c>
      <c r="E30" s="11" t="s">
        <v>419</v>
      </c>
      <c r="F30" s="13">
        <v>187125</v>
      </c>
      <c r="G30" s="13">
        <v>13314.97</v>
      </c>
      <c r="H30" s="13">
        <v>1.1599999999999999</v>
      </c>
    </row>
    <row r="31" spans="2:8" x14ac:dyDescent="0.25">
      <c r="B31" s="11" t="s">
        <v>616</v>
      </c>
      <c r="C31" s="21" t="s">
        <v>139</v>
      </c>
      <c r="D31" s="11" t="s">
        <v>269</v>
      </c>
      <c r="E31" s="11" t="s">
        <v>617</v>
      </c>
      <c r="F31" s="13">
        <v>13308750</v>
      </c>
      <c r="G31" s="13">
        <v>12852.26</v>
      </c>
      <c r="H31" s="13">
        <v>1.1200000000000001</v>
      </c>
    </row>
    <row r="32" spans="2:8" x14ac:dyDescent="0.25">
      <c r="B32" s="11" t="s">
        <v>2131</v>
      </c>
      <c r="C32" s="21" t="s">
        <v>139</v>
      </c>
      <c r="D32" s="11" t="s">
        <v>254</v>
      </c>
      <c r="E32" s="11" t="s">
        <v>458</v>
      </c>
      <c r="F32" s="13">
        <v>103600</v>
      </c>
      <c r="G32" s="13">
        <v>12402.27</v>
      </c>
      <c r="H32" s="13">
        <v>1.08</v>
      </c>
    </row>
    <row r="33" spans="2:8" x14ac:dyDescent="0.25">
      <c r="B33" s="11" t="s">
        <v>2133</v>
      </c>
      <c r="C33" s="21" t="s">
        <v>139</v>
      </c>
      <c r="D33" s="11" t="s">
        <v>430</v>
      </c>
      <c r="E33" s="11" t="s">
        <v>431</v>
      </c>
      <c r="F33" s="13">
        <v>466600</v>
      </c>
      <c r="G33" s="13">
        <v>11906</v>
      </c>
      <c r="H33" s="13">
        <v>1.03</v>
      </c>
    </row>
    <row r="34" spans="2:8" x14ac:dyDescent="0.25">
      <c r="B34" s="11" t="s">
        <v>2906</v>
      </c>
      <c r="C34" s="21" t="s">
        <v>139</v>
      </c>
      <c r="D34" s="11" t="s">
        <v>276</v>
      </c>
      <c r="E34" s="11" t="s">
        <v>801</v>
      </c>
      <c r="F34" s="13">
        <v>2314000</v>
      </c>
      <c r="G34" s="13">
        <v>11225.21</v>
      </c>
      <c r="H34" s="13">
        <v>0.97</v>
      </c>
    </row>
    <row r="35" spans="2:8" x14ac:dyDescent="0.25">
      <c r="B35" s="11" t="s">
        <v>2883</v>
      </c>
      <c r="C35" s="21" t="s">
        <v>139</v>
      </c>
      <c r="D35" s="11" t="s">
        <v>140</v>
      </c>
      <c r="E35" s="11" t="s">
        <v>741</v>
      </c>
      <c r="F35" s="13">
        <v>112700</v>
      </c>
      <c r="G35" s="13">
        <v>11137.3</v>
      </c>
      <c r="H35" s="13">
        <v>0.97</v>
      </c>
    </row>
    <row r="36" spans="2:8" x14ac:dyDescent="0.25">
      <c r="B36" s="11" t="s">
        <v>2151</v>
      </c>
      <c r="C36" s="21" t="s">
        <v>139</v>
      </c>
      <c r="D36" s="11" t="s">
        <v>252</v>
      </c>
      <c r="E36" s="11" t="s">
        <v>253</v>
      </c>
      <c r="F36" s="13">
        <v>2604800</v>
      </c>
      <c r="G36" s="13">
        <v>11067.8</v>
      </c>
      <c r="H36" s="13">
        <v>0.96</v>
      </c>
    </row>
    <row r="37" spans="2:8" x14ac:dyDescent="0.25">
      <c r="B37" s="11" t="s">
        <v>2778</v>
      </c>
      <c r="C37" s="21" t="s">
        <v>139</v>
      </c>
      <c r="D37" s="11" t="s">
        <v>276</v>
      </c>
      <c r="E37" s="11" t="s">
        <v>582</v>
      </c>
      <c r="F37" s="13">
        <v>1372000</v>
      </c>
      <c r="G37" s="13">
        <v>10932.1</v>
      </c>
      <c r="H37" s="13">
        <v>0.95</v>
      </c>
    </row>
    <row r="38" spans="2:8" x14ac:dyDescent="0.25">
      <c r="B38" s="11" t="s">
        <v>2803</v>
      </c>
      <c r="C38" s="21" t="s">
        <v>139</v>
      </c>
      <c r="D38" s="11" t="s">
        <v>332</v>
      </c>
      <c r="E38" s="11" t="s">
        <v>621</v>
      </c>
      <c r="F38" s="13">
        <v>614600</v>
      </c>
      <c r="G38" s="13">
        <v>10852.3</v>
      </c>
      <c r="H38" s="13">
        <v>0.94</v>
      </c>
    </row>
    <row r="39" spans="2:8" x14ac:dyDescent="0.25">
      <c r="B39" s="11" t="s">
        <v>2735</v>
      </c>
      <c r="C39" s="21" t="s">
        <v>139</v>
      </c>
      <c r="D39" s="11" t="s">
        <v>245</v>
      </c>
      <c r="E39" s="11" t="s">
        <v>429</v>
      </c>
      <c r="F39" s="13">
        <v>716000</v>
      </c>
      <c r="G39" s="13">
        <v>10485.82</v>
      </c>
      <c r="H39" s="13">
        <v>0.91</v>
      </c>
    </row>
    <row r="40" spans="2:8" x14ac:dyDescent="0.25">
      <c r="B40" s="11" t="s">
        <v>3159</v>
      </c>
      <c r="C40" s="21" t="s">
        <v>139</v>
      </c>
      <c r="D40" s="11" t="s">
        <v>280</v>
      </c>
      <c r="E40" s="11" t="s">
        <v>1429</v>
      </c>
      <c r="F40" s="13">
        <v>263600</v>
      </c>
      <c r="G40" s="13">
        <v>10343.4</v>
      </c>
      <c r="H40" s="13">
        <v>0.9</v>
      </c>
    </row>
    <row r="41" spans="2:8" x14ac:dyDescent="0.25">
      <c r="B41" s="11" t="s">
        <v>3160</v>
      </c>
      <c r="C41" s="21" t="s">
        <v>139</v>
      </c>
      <c r="D41" s="11" t="s">
        <v>280</v>
      </c>
      <c r="E41" s="11" t="s">
        <v>1430</v>
      </c>
      <c r="F41" s="13">
        <v>5407500</v>
      </c>
      <c r="G41" s="13">
        <v>9762.7000000000007</v>
      </c>
      <c r="H41" s="13">
        <v>0.85</v>
      </c>
    </row>
    <row r="42" spans="2:8" x14ac:dyDescent="0.25">
      <c r="B42" s="11" t="s">
        <v>2936</v>
      </c>
      <c r="C42" s="21" t="s">
        <v>139</v>
      </c>
      <c r="D42" s="11" t="s">
        <v>271</v>
      </c>
      <c r="E42" s="11" t="s">
        <v>891</v>
      </c>
      <c r="F42" s="13">
        <v>896400</v>
      </c>
      <c r="G42" s="13">
        <v>9626.89</v>
      </c>
      <c r="H42" s="13">
        <v>0.84</v>
      </c>
    </row>
    <row r="43" spans="2:8" x14ac:dyDescent="0.25">
      <c r="B43" s="11" t="s">
        <v>2786</v>
      </c>
      <c r="C43" s="21" t="s">
        <v>139</v>
      </c>
      <c r="D43" s="11" t="s">
        <v>280</v>
      </c>
      <c r="E43" s="11" t="s">
        <v>590</v>
      </c>
      <c r="F43" s="13">
        <v>236250</v>
      </c>
      <c r="G43" s="13">
        <v>9434.17</v>
      </c>
      <c r="H43" s="13">
        <v>0.82</v>
      </c>
    </row>
    <row r="44" spans="2:8" x14ac:dyDescent="0.25">
      <c r="B44" s="11" t="s">
        <v>2766</v>
      </c>
      <c r="C44" s="21" t="s">
        <v>139</v>
      </c>
      <c r="D44" s="11" t="s">
        <v>248</v>
      </c>
      <c r="E44" s="11" t="s">
        <v>558</v>
      </c>
      <c r="F44" s="13">
        <v>5689125</v>
      </c>
      <c r="G44" s="13">
        <v>9422.9</v>
      </c>
      <c r="H44" s="13">
        <v>0.82</v>
      </c>
    </row>
    <row r="45" spans="2:8" x14ac:dyDescent="0.25">
      <c r="B45" s="11" t="s">
        <v>2125</v>
      </c>
      <c r="C45" s="21" t="s">
        <v>139</v>
      </c>
      <c r="D45" s="11" t="s">
        <v>300</v>
      </c>
      <c r="E45" s="11" t="s">
        <v>465</v>
      </c>
      <c r="F45" s="13">
        <v>2823000</v>
      </c>
      <c r="G45" s="13">
        <v>9322.9599999999991</v>
      </c>
      <c r="H45" s="13">
        <v>0.81</v>
      </c>
    </row>
    <row r="46" spans="2:8" x14ac:dyDescent="0.25">
      <c r="B46" s="11" t="s">
        <v>2809</v>
      </c>
      <c r="C46" s="21" t="s">
        <v>139</v>
      </c>
      <c r="D46" s="11" t="s">
        <v>260</v>
      </c>
      <c r="E46" s="11" t="s">
        <v>629</v>
      </c>
      <c r="F46" s="13">
        <v>33250</v>
      </c>
      <c r="G46" s="13">
        <v>9266.91</v>
      </c>
      <c r="H46" s="13">
        <v>0.8</v>
      </c>
    </row>
    <row r="47" spans="2:8" x14ac:dyDescent="0.25">
      <c r="B47" s="11" t="s">
        <v>2998</v>
      </c>
      <c r="C47" s="21" t="s">
        <v>139</v>
      </c>
      <c r="D47" s="11" t="s">
        <v>254</v>
      </c>
      <c r="E47" s="11" t="s">
        <v>984</v>
      </c>
      <c r="F47" s="13">
        <v>500000</v>
      </c>
      <c r="G47" s="13">
        <v>9112</v>
      </c>
      <c r="H47" s="13">
        <v>0.79</v>
      </c>
    </row>
    <row r="48" spans="2:8" x14ac:dyDescent="0.25">
      <c r="B48" s="11" t="s">
        <v>2678</v>
      </c>
      <c r="C48" s="21" t="s">
        <v>139</v>
      </c>
      <c r="D48" s="11" t="s">
        <v>312</v>
      </c>
      <c r="E48" s="11" t="s">
        <v>313</v>
      </c>
      <c r="F48" s="13">
        <v>2393600</v>
      </c>
      <c r="G48" s="13">
        <v>8983.18</v>
      </c>
      <c r="H48" s="13">
        <v>0.78</v>
      </c>
    </row>
    <row r="49" spans="2:8" x14ac:dyDescent="0.25">
      <c r="B49" s="11" t="s">
        <v>3161</v>
      </c>
      <c r="C49" s="21" t="s">
        <v>139</v>
      </c>
      <c r="D49" s="11" t="s">
        <v>276</v>
      </c>
      <c r="E49" s="11" t="s">
        <v>1431</v>
      </c>
      <c r="F49" s="13">
        <v>3699000</v>
      </c>
      <c r="G49" s="13">
        <v>8829.8799999999992</v>
      </c>
      <c r="H49" s="13">
        <v>0.77</v>
      </c>
    </row>
    <row r="50" spans="2:8" x14ac:dyDescent="0.25">
      <c r="B50" s="11" t="s">
        <v>2866</v>
      </c>
      <c r="C50" s="21" t="s">
        <v>139</v>
      </c>
      <c r="D50" s="11" t="s">
        <v>245</v>
      </c>
      <c r="E50" s="11" t="s">
        <v>709</v>
      </c>
      <c r="F50" s="13">
        <v>3347500</v>
      </c>
      <c r="G50" s="13">
        <v>8803.26</v>
      </c>
      <c r="H50" s="13">
        <v>0.76</v>
      </c>
    </row>
    <row r="51" spans="2:8" x14ac:dyDescent="0.25">
      <c r="B51" s="11" t="s">
        <v>2891</v>
      </c>
      <c r="C51" s="21" t="s">
        <v>139</v>
      </c>
      <c r="D51" s="11" t="s">
        <v>288</v>
      </c>
      <c r="E51" s="11" t="s">
        <v>770</v>
      </c>
      <c r="F51" s="13">
        <v>129600</v>
      </c>
      <c r="G51" s="13">
        <v>8794.4599999999991</v>
      </c>
      <c r="H51" s="13">
        <v>0.76</v>
      </c>
    </row>
    <row r="52" spans="2:8" x14ac:dyDescent="0.25">
      <c r="B52" s="11" t="s">
        <v>2729</v>
      </c>
      <c r="C52" s="21" t="s">
        <v>139</v>
      </c>
      <c r="D52" s="11" t="s">
        <v>417</v>
      </c>
      <c r="E52" s="11" t="s">
        <v>421</v>
      </c>
      <c r="F52" s="13">
        <v>875600</v>
      </c>
      <c r="G52" s="13">
        <v>8666.25</v>
      </c>
      <c r="H52" s="13">
        <v>0.75</v>
      </c>
    </row>
    <row r="53" spans="2:8" x14ac:dyDescent="0.25">
      <c r="B53" s="11" t="s">
        <v>3001</v>
      </c>
      <c r="C53" s="21" t="s">
        <v>139</v>
      </c>
      <c r="D53" s="11" t="s">
        <v>254</v>
      </c>
      <c r="E53" s="11" t="s">
        <v>987</v>
      </c>
      <c r="F53" s="13">
        <v>1710720</v>
      </c>
      <c r="G53" s="13">
        <v>8625.4500000000007</v>
      </c>
      <c r="H53" s="13">
        <v>0.75</v>
      </c>
    </row>
    <row r="54" spans="2:8" x14ac:dyDescent="0.25">
      <c r="B54" s="11" t="s">
        <v>2141</v>
      </c>
      <c r="C54" s="21" t="s">
        <v>139</v>
      </c>
      <c r="D54" s="11" t="s">
        <v>267</v>
      </c>
      <c r="E54" s="11" t="s">
        <v>446</v>
      </c>
      <c r="F54" s="13">
        <v>1472400</v>
      </c>
      <c r="G54" s="13">
        <v>8311.7000000000007</v>
      </c>
      <c r="H54" s="13">
        <v>0.72</v>
      </c>
    </row>
    <row r="55" spans="2:8" x14ac:dyDescent="0.25">
      <c r="B55" s="11" t="s">
        <v>3026</v>
      </c>
      <c r="C55" s="21" t="s">
        <v>139</v>
      </c>
      <c r="D55" s="11" t="s">
        <v>288</v>
      </c>
      <c r="E55" s="11" t="s">
        <v>1066</v>
      </c>
      <c r="F55" s="13">
        <v>151200</v>
      </c>
      <c r="G55" s="13">
        <v>8285.5300000000007</v>
      </c>
      <c r="H55" s="13">
        <v>0.72</v>
      </c>
    </row>
    <row r="56" spans="2:8" x14ac:dyDescent="0.25">
      <c r="B56" s="11" t="s">
        <v>2840</v>
      </c>
      <c r="C56" s="21" t="s">
        <v>139</v>
      </c>
      <c r="D56" s="11" t="s">
        <v>550</v>
      </c>
      <c r="E56" s="11" t="s">
        <v>666</v>
      </c>
      <c r="F56" s="13">
        <v>4098750</v>
      </c>
      <c r="G56" s="13">
        <v>7669.17</v>
      </c>
      <c r="H56" s="13">
        <v>0.67</v>
      </c>
    </row>
    <row r="57" spans="2:8" x14ac:dyDescent="0.25">
      <c r="B57" s="11" t="s">
        <v>3162</v>
      </c>
      <c r="C57" s="21" t="s">
        <v>139</v>
      </c>
      <c r="D57" s="11" t="s">
        <v>276</v>
      </c>
      <c r="E57" s="11" t="s">
        <v>1432</v>
      </c>
      <c r="F57" s="13">
        <v>4167508</v>
      </c>
      <c r="G57" s="13">
        <v>7550.27</v>
      </c>
      <c r="H57" s="13">
        <v>0.66</v>
      </c>
    </row>
    <row r="58" spans="2:8" x14ac:dyDescent="0.25">
      <c r="B58" s="11" t="s">
        <v>2881</v>
      </c>
      <c r="C58" s="21" t="s">
        <v>139</v>
      </c>
      <c r="D58" s="11" t="s">
        <v>738</v>
      </c>
      <c r="E58" s="11" t="s">
        <v>739</v>
      </c>
      <c r="F58" s="13">
        <v>3037500</v>
      </c>
      <c r="G58" s="13">
        <v>7473.77</v>
      </c>
      <c r="H58" s="13">
        <v>0.65</v>
      </c>
    </row>
    <row r="59" spans="2:8" x14ac:dyDescent="0.25">
      <c r="B59" s="11" t="s">
        <v>2725</v>
      </c>
      <c r="C59" s="21" t="s">
        <v>139</v>
      </c>
      <c r="D59" s="11" t="s">
        <v>312</v>
      </c>
      <c r="E59" s="11" t="s">
        <v>414</v>
      </c>
      <c r="F59" s="13">
        <v>515375</v>
      </c>
      <c r="G59" s="13">
        <v>7442.27</v>
      </c>
      <c r="H59" s="13">
        <v>0.65</v>
      </c>
    </row>
    <row r="60" spans="2:8" x14ac:dyDescent="0.25">
      <c r="B60" s="11" t="s">
        <v>1433</v>
      </c>
      <c r="C60" s="21" t="s">
        <v>139</v>
      </c>
      <c r="D60" s="11" t="s">
        <v>245</v>
      </c>
      <c r="E60" s="11" t="s">
        <v>1434</v>
      </c>
      <c r="F60" s="13">
        <v>6176250</v>
      </c>
      <c r="G60" s="13">
        <v>7378.77</v>
      </c>
      <c r="H60" s="13">
        <v>0.64</v>
      </c>
    </row>
    <row r="61" spans="2:8" x14ac:dyDescent="0.25">
      <c r="B61" s="11" t="s">
        <v>2674</v>
      </c>
      <c r="C61" s="21" t="s">
        <v>139</v>
      </c>
      <c r="D61" s="11" t="s">
        <v>140</v>
      </c>
      <c r="E61" s="11" t="s">
        <v>307</v>
      </c>
      <c r="F61" s="13">
        <v>1413000</v>
      </c>
      <c r="G61" s="13">
        <v>7274.83</v>
      </c>
      <c r="H61" s="13">
        <v>0.63</v>
      </c>
    </row>
    <row r="62" spans="2:8" x14ac:dyDescent="0.25">
      <c r="B62" s="11" t="s">
        <v>2913</v>
      </c>
      <c r="C62" s="21" t="s">
        <v>139</v>
      </c>
      <c r="D62" s="11" t="s">
        <v>430</v>
      </c>
      <c r="E62" s="11" t="s">
        <v>824</v>
      </c>
      <c r="F62" s="13">
        <v>132000</v>
      </c>
      <c r="G62" s="13">
        <v>7227.73</v>
      </c>
      <c r="H62" s="13">
        <v>0.63</v>
      </c>
    </row>
    <row r="63" spans="2:8" x14ac:dyDescent="0.25">
      <c r="B63" s="11" t="s">
        <v>2775</v>
      </c>
      <c r="C63" s="21" t="s">
        <v>139</v>
      </c>
      <c r="D63" s="11" t="s">
        <v>271</v>
      </c>
      <c r="E63" s="11" t="s">
        <v>579</v>
      </c>
      <c r="F63" s="13">
        <v>2007500</v>
      </c>
      <c r="G63" s="13">
        <v>7048.33</v>
      </c>
      <c r="H63" s="13">
        <v>0.61</v>
      </c>
    </row>
    <row r="64" spans="2:8" x14ac:dyDescent="0.25">
      <c r="B64" s="11" t="s">
        <v>2651</v>
      </c>
      <c r="C64" s="21" t="s">
        <v>139</v>
      </c>
      <c r="D64" s="11" t="s">
        <v>256</v>
      </c>
      <c r="E64" s="11" t="s">
        <v>257</v>
      </c>
      <c r="F64" s="13">
        <v>198450</v>
      </c>
      <c r="G64" s="13">
        <v>7041.9</v>
      </c>
      <c r="H64" s="13">
        <v>0.61</v>
      </c>
    </row>
    <row r="65" spans="2:8" x14ac:dyDescent="0.25">
      <c r="B65" s="11" t="s">
        <v>2836</v>
      </c>
      <c r="C65" s="21" t="s">
        <v>139</v>
      </c>
      <c r="D65" s="11" t="s">
        <v>328</v>
      </c>
      <c r="E65" s="11" t="s">
        <v>662</v>
      </c>
      <c r="F65" s="13">
        <v>1201200</v>
      </c>
      <c r="G65" s="13">
        <v>6857.05</v>
      </c>
      <c r="H65" s="13">
        <v>0.6</v>
      </c>
    </row>
    <row r="66" spans="2:8" x14ac:dyDescent="0.25">
      <c r="B66" s="11" t="s">
        <v>3009</v>
      </c>
      <c r="C66" s="21" t="s">
        <v>139</v>
      </c>
      <c r="D66" s="11" t="s">
        <v>308</v>
      </c>
      <c r="E66" s="11" t="s">
        <v>1019</v>
      </c>
      <c r="F66" s="13">
        <v>80625</v>
      </c>
      <c r="G66" s="13">
        <v>6845.79</v>
      </c>
      <c r="H66" s="13">
        <v>0.59</v>
      </c>
    </row>
    <row r="67" spans="2:8" x14ac:dyDescent="0.25">
      <c r="B67" s="11" t="s">
        <v>2841</v>
      </c>
      <c r="C67" s="21" t="s">
        <v>139</v>
      </c>
      <c r="D67" s="11" t="s">
        <v>388</v>
      </c>
      <c r="E67" s="11" t="s">
        <v>667</v>
      </c>
      <c r="F67" s="13">
        <v>4432000</v>
      </c>
      <c r="G67" s="13">
        <v>6588.17</v>
      </c>
      <c r="H67" s="13">
        <v>0.56999999999999995</v>
      </c>
    </row>
    <row r="68" spans="2:8" x14ac:dyDescent="0.25">
      <c r="B68" s="11" t="s">
        <v>415</v>
      </c>
      <c r="C68" s="21" t="s">
        <v>139</v>
      </c>
      <c r="D68" s="11" t="s">
        <v>245</v>
      </c>
      <c r="E68" s="11" t="s">
        <v>416</v>
      </c>
      <c r="F68" s="13">
        <v>752250</v>
      </c>
      <c r="G68" s="13">
        <v>6386.23</v>
      </c>
      <c r="H68" s="13">
        <v>0.55000000000000004</v>
      </c>
    </row>
    <row r="69" spans="2:8" x14ac:dyDescent="0.25">
      <c r="B69" s="11" t="s">
        <v>2671</v>
      </c>
      <c r="C69" s="21" t="s">
        <v>139</v>
      </c>
      <c r="D69" s="11" t="s">
        <v>300</v>
      </c>
      <c r="E69" s="11" t="s">
        <v>301</v>
      </c>
      <c r="F69" s="13">
        <v>1245750</v>
      </c>
      <c r="G69" s="13">
        <v>6274.84</v>
      </c>
      <c r="H69" s="13">
        <v>0.54</v>
      </c>
    </row>
    <row r="70" spans="2:8" x14ac:dyDescent="0.25">
      <c r="B70" s="11" t="s">
        <v>2843</v>
      </c>
      <c r="C70" s="21" t="s">
        <v>139</v>
      </c>
      <c r="D70" s="11" t="s">
        <v>271</v>
      </c>
      <c r="E70" s="11" t="s">
        <v>669</v>
      </c>
      <c r="F70" s="13">
        <v>1455200</v>
      </c>
      <c r="G70" s="13">
        <v>6178.05</v>
      </c>
      <c r="H70" s="13">
        <v>0.54</v>
      </c>
    </row>
    <row r="71" spans="2:8" x14ac:dyDescent="0.25">
      <c r="B71" s="11" t="s">
        <v>2650</v>
      </c>
      <c r="C71" s="21" t="s">
        <v>139</v>
      </c>
      <c r="D71" s="11" t="s">
        <v>254</v>
      </c>
      <c r="E71" s="11" t="s">
        <v>255</v>
      </c>
      <c r="F71" s="13">
        <v>180075</v>
      </c>
      <c r="G71" s="13">
        <v>6130.11</v>
      </c>
      <c r="H71" s="13">
        <v>0.53</v>
      </c>
    </row>
    <row r="72" spans="2:8" x14ac:dyDescent="0.25">
      <c r="B72" s="11" t="s">
        <v>2912</v>
      </c>
      <c r="C72" s="21" t="s">
        <v>139</v>
      </c>
      <c r="D72" s="11" t="s">
        <v>822</v>
      </c>
      <c r="E72" s="11" t="s">
        <v>823</v>
      </c>
      <c r="F72" s="13">
        <v>187500</v>
      </c>
      <c r="G72" s="13">
        <v>5957.16</v>
      </c>
      <c r="H72" s="13">
        <v>0.52</v>
      </c>
    </row>
    <row r="73" spans="2:8" x14ac:dyDescent="0.25">
      <c r="B73" s="11" t="s">
        <v>2690</v>
      </c>
      <c r="C73" s="21" t="s">
        <v>139</v>
      </c>
      <c r="D73" s="11" t="s">
        <v>276</v>
      </c>
      <c r="E73" s="11" t="s">
        <v>346</v>
      </c>
      <c r="F73" s="13">
        <v>4755000</v>
      </c>
      <c r="G73" s="13">
        <v>5808.71</v>
      </c>
      <c r="H73" s="13">
        <v>0.5</v>
      </c>
    </row>
    <row r="74" spans="2:8" x14ac:dyDescent="0.25">
      <c r="B74" s="11" t="s">
        <v>2796</v>
      </c>
      <c r="C74" s="21" t="s">
        <v>139</v>
      </c>
      <c r="D74" s="11" t="s">
        <v>315</v>
      </c>
      <c r="E74" s="11" t="s">
        <v>612</v>
      </c>
      <c r="F74" s="13">
        <v>550000</v>
      </c>
      <c r="G74" s="13">
        <v>5733.2</v>
      </c>
      <c r="H74" s="13">
        <v>0.5</v>
      </c>
    </row>
    <row r="75" spans="2:8" x14ac:dyDescent="0.25">
      <c r="B75" s="11" t="s">
        <v>2898</v>
      </c>
      <c r="C75" s="21" t="s">
        <v>139</v>
      </c>
      <c r="D75" s="11" t="s">
        <v>140</v>
      </c>
      <c r="E75" s="11" t="s">
        <v>776</v>
      </c>
      <c r="F75" s="13">
        <v>226600</v>
      </c>
      <c r="G75" s="13">
        <v>5566.54</v>
      </c>
      <c r="H75" s="13">
        <v>0.48</v>
      </c>
    </row>
    <row r="76" spans="2:8" x14ac:dyDescent="0.25">
      <c r="B76" s="11" t="s">
        <v>2760</v>
      </c>
      <c r="C76" s="21" t="s">
        <v>139</v>
      </c>
      <c r="D76" s="11" t="s">
        <v>248</v>
      </c>
      <c r="E76" s="11" t="s">
        <v>552</v>
      </c>
      <c r="F76" s="13">
        <v>1620000</v>
      </c>
      <c r="G76" s="13">
        <v>5380.02</v>
      </c>
      <c r="H76" s="13">
        <v>0.47</v>
      </c>
    </row>
    <row r="77" spans="2:8" x14ac:dyDescent="0.25">
      <c r="B77" s="11" t="s">
        <v>2731</v>
      </c>
      <c r="C77" s="21" t="s">
        <v>139</v>
      </c>
      <c r="D77" s="11" t="s">
        <v>140</v>
      </c>
      <c r="E77" s="11" t="s">
        <v>424</v>
      </c>
      <c r="F77" s="13">
        <v>362600</v>
      </c>
      <c r="G77" s="13">
        <v>5292.51</v>
      </c>
      <c r="H77" s="13">
        <v>0.46</v>
      </c>
    </row>
    <row r="78" spans="2:8" x14ac:dyDescent="0.25">
      <c r="B78" s="11" t="s">
        <v>2839</v>
      </c>
      <c r="C78" s="21" t="s">
        <v>139</v>
      </c>
      <c r="D78" s="11" t="s">
        <v>271</v>
      </c>
      <c r="E78" s="11" t="s">
        <v>665</v>
      </c>
      <c r="F78" s="13">
        <v>413250</v>
      </c>
      <c r="G78" s="13">
        <v>5085.04</v>
      </c>
      <c r="H78" s="13">
        <v>0.44</v>
      </c>
    </row>
    <row r="79" spans="2:8" x14ac:dyDescent="0.25">
      <c r="B79" s="11" t="s">
        <v>2893</v>
      </c>
      <c r="C79" s="21" t="s">
        <v>139</v>
      </c>
      <c r="D79" s="11" t="s">
        <v>140</v>
      </c>
      <c r="E79" s="11" t="s">
        <v>143</v>
      </c>
      <c r="F79" s="13">
        <v>92250</v>
      </c>
      <c r="G79" s="13">
        <v>4967.71</v>
      </c>
      <c r="H79" s="13">
        <v>0.43</v>
      </c>
    </row>
    <row r="80" spans="2:8" x14ac:dyDescent="0.25">
      <c r="B80" s="11" t="s">
        <v>2749</v>
      </c>
      <c r="C80" s="21" t="s">
        <v>139</v>
      </c>
      <c r="D80" s="11" t="s">
        <v>535</v>
      </c>
      <c r="E80" s="11" t="s">
        <v>536</v>
      </c>
      <c r="F80" s="13">
        <v>1037400</v>
      </c>
      <c r="G80" s="13">
        <v>4908.46</v>
      </c>
      <c r="H80" s="13">
        <v>0.43</v>
      </c>
    </row>
    <row r="81" spans="2:8" x14ac:dyDescent="0.25">
      <c r="B81" s="11" t="s">
        <v>2865</v>
      </c>
      <c r="C81" s="21" t="s">
        <v>139</v>
      </c>
      <c r="D81" s="11" t="s">
        <v>245</v>
      </c>
      <c r="E81" s="11" t="s">
        <v>708</v>
      </c>
      <c r="F81" s="13">
        <v>2270800</v>
      </c>
      <c r="G81" s="13">
        <v>4627.4399999999996</v>
      </c>
      <c r="H81" s="13">
        <v>0.4</v>
      </c>
    </row>
    <row r="82" spans="2:8" x14ac:dyDescent="0.25">
      <c r="B82" s="11" t="s">
        <v>2794</v>
      </c>
      <c r="C82" s="21" t="s">
        <v>139</v>
      </c>
      <c r="D82" s="11" t="s">
        <v>444</v>
      </c>
      <c r="E82" s="11" t="s">
        <v>610</v>
      </c>
      <c r="F82" s="13">
        <v>1895000</v>
      </c>
      <c r="G82" s="13">
        <v>4583.82</v>
      </c>
      <c r="H82" s="13">
        <v>0.4</v>
      </c>
    </row>
    <row r="83" spans="2:8" x14ac:dyDescent="0.25">
      <c r="B83" s="11" t="s">
        <v>2730</v>
      </c>
      <c r="C83" s="21" t="s">
        <v>139</v>
      </c>
      <c r="D83" s="11" t="s">
        <v>271</v>
      </c>
      <c r="E83" s="11" t="s">
        <v>422</v>
      </c>
      <c r="F83" s="13">
        <v>301000</v>
      </c>
      <c r="G83" s="13">
        <v>4577.76</v>
      </c>
      <c r="H83" s="13">
        <v>0.4</v>
      </c>
    </row>
    <row r="84" spans="2:8" x14ac:dyDescent="0.25">
      <c r="B84" s="11" t="s">
        <v>2900</v>
      </c>
      <c r="C84" s="21" t="s">
        <v>139</v>
      </c>
      <c r="D84" s="11" t="s">
        <v>140</v>
      </c>
      <c r="E84" s="11" t="s">
        <v>778</v>
      </c>
      <c r="F84" s="13">
        <v>655000</v>
      </c>
      <c r="G84" s="13">
        <v>4521.47</v>
      </c>
      <c r="H84" s="13">
        <v>0.39</v>
      </c>
    </row>
    <row r="85" spans="2:8" x14ac:dyDescent="0.25">
      <c r="B85" s="11" t="s">
        <v>2832</v>
      </c>
      <c r="C85" s="21" t="s">
        <v>139</v>
      </c>
      <c r="D85" s="11" t="s">
        <v>254</v>
      </c>
      <c r="E85" s="11" t="s">
        <v>658</v>
      </c>
      <c r="F85" s="13">
        <v>1089000</v>
      </c>
      <c r="G85" s="13">
        <v>4413.72</v>
      </c>
      <c r="H85" s="13">
        <v>0.38</v>
      </c>
    </row>
    <row r="86" spans="2:8" x14ac:dyDescent="0.25">
      <c r="B86" s="11" t="s">
        <v>2755</v>
      </c>
      <c r="C86" s="21" t="s">
        <v>139</v>
      </c>
      <c r="D86" s="11" t="s">
        <v>248</v>
      </c>
      <c r="E86" s="11" t="s">
        <v>544</v>
      </c>
      <c r="F86" s="13">
        <v>1436400</v>
      </c>
      <c r="G86" s="13">
        <v>4365.9399999999996</v>
      </c>
      <c r="H86" s="13">
        <v>0.38</v>
      </c>
    </row>
    <row r="87" spans="2:8" x14ac:dyDescent="0.25">
      <c r="B87" s="11" t="s">
        <v>2838</v>
      </c>
      <c r="C87" s="21" t="s">
        <v>139</v>
      </c>
      <c r="D87" s="11" t="s">
        <v>271</v>
      </c>
      <c r="E87" s="11" t="s">
        <v>664</v>
      </c>
      <c r="F87" s="13">
        <v>82400</v>
      </c>
      <c r="G87" s="13">
        <v>4112.87</v>
      </c>
      <c r="H87" s="13">
        <v>0.36</v>
      </c>
    </row>
    <row r="88" spans="2:8" x14ac:dyDescent="0.25">
      <c r="B88" s="11" t="s">
        <v>2848</v>
      </c>
      <c r="C88" s="21" t="s">
        <v>139</v>
      </c>
      <c r="D88" s="11" t="s">
        <v>550</v>
      </c>
      <c r="E88" s="11" t="s">
        <v>675</v>
      </c>
      <c r="F88" s="13">
        <v>1266700</v>
      </c>
      <c r="G88" s="13">
        <v>4036.97</v>
      </c>
      <c r="H88" s="13">
        <v>0.35</v>
      </c>
    </row>
    <row r="89" spans="2:8" x14ac:dyDescent="0.25">
      <c r="B89" s="11" t="s">
        <v>2867</v>
      </c>
      <c r="C89" s="21" t="s">
        <v>139</v>
      </c>
      <c r="D89" s="11" t="s">
        <v>245</v>
      </c>
      <c r="E89" s="11" t="s">
        <v>710</v>
      </c>
      <c r="F89" s="13">
        <v>2395000</v>
      </c>
      <c r="G89" s="13">
        <v>4001.57</v>
      </c>
      <c r="H89" s="13">
        <v>0.35</v>
      </c>
    </row>
    <row r="90" spans="2:8" x14ac:dyDescent="0.25">
      <c r="B90" s="11" t="s">
        <v>2657</v>
      </c>
      <c r="C90" s="21" t="s">
        <v>139</v>
      </c>
      <c r="D90" s="11" t="s">
        <v>267</v>
      </c>
      <c r="E90" s="11" t="s">
        <v>268</v>
      </c>
      <c r="F90" s="13">
        <v>3065</v>
      </c>
      <c r="G90" s="13">
        <v>3967.92</v>
      </c>
      <c r="H90" s="13">
        <v>0.34</v>
      </c>
    </row>
    <row r="91" spans="2:8" x14ac:dyDescent="0.25">
      <c r="B91" s="11" t="s">
        <v>3163</v>
      </c>
      <c r="C91" s="21" t="s">
        <v>139</v>
      </c>
      <c r="D91" s="11" t="s">
        <v>276</v>
      </c>
      <c r="E91" s="11" t="s">
        <v>1435</v>
      </c>
      <c r="F91" s="13">
        <v>1893000</v>
      </c>
      <c r="G91" s="13">
        <v>3935.55</v>
      </c>
      <c r="H91" s="13">
        <v>0.34</v>
      </c>
    </row>
    <row r="92" spans="2:8" x14ac:dyDescent="0.25">
      <c r="B92" s="11" t="s">
        <v>2771</v>
      </c>
      <c r="C92" s="21" t="s">
        <v>139</v>
      </c>
      <c r="D92" s="11" t="s">
        <v>283</v>
      </c>
      <c r="E92" s="11" t="s">
        <v>563</v>
      </c>
      <c r="F92" s="13">
        <v>557000</v>
      </c>
      <c r="G92" s="13">
        <v>3822.41</v>
      </c>
      <c r="H92" s="13">
        <v>0.33</v>
      </c>
    </row>
    <row r="93" spans="2:8" x14ac:dyDescent="0.25">
      <c r="B93" s="11" t="s">
        <v>2931</v>
      </c>
      <c r="C93" s="21" t="s">
        <v>139</v>
      </c>
      <c r="D93" s="11" t="s">
        <v>276</v>
      </c>
      <c r="E93" s="11" t="s">
        <v>862</v>
      </c>
      <c r="F93" s="13">
        <v>402750</v>
      </c>
      <c r="G93" s="13">
        <v>3733.49</v>
      </c>
      <c r="H93" s="13">
        <v>0.32</v>
      </c>
    </row>
    <row r="94" spans="2:8" x14ac:dyDescent="0.25">
      <c r="B94" s="11" t="s">
        <v>2847</v>
      </c>
      <c r="C94" s="21" t="s">
        <v>139</v>
      </c>
      <c r="D94" s="11" t="s">
        <v>271</v>
      </c>
      <c r="E94" s="11" t="s">
        <v>674</v>
      </c>
      <c r="F94" s="13">
        <v>13440</v>
      </c>
      <c r="G94" s="13">
        <v>3712.68</v>
      </c>
      <c r="H94" s="13">
        <v>0.32</v>
      </c>
    </row>
    <row r="95" spans="2:8" x14ac:dyDescent="0.25">
      <c r="B95" s="11" t="s">
        <v>2663</v>
      </c>
      <c r="C95" s="21" t="s">
        <v>139</v>
      </c>
      <c r="D95" s="11" t="s">
        <v>283</v>
      </c>
      <c r="E95" s="11" t="s">
        <v>284</v>
      </c>
      <c r="F95" s="13">
        <v>147300</v>
      </c>
      <c r="G95" s="13">
        <v>3685.37</v>
      </c>
      <c r="H95" s="13">
        <v>0.32</v>
      </c>
    </row>
    <row r="96" spans="2:8" x14ac:dyDescent="0.25">
      <c r="B96" s="11" t="s">
        <v>2667</v>
      </c>
      <c r="C96" s="21" t="s">
        <v>139</v>
      </c>
      <c r="D96" s="11" t="s">
        <v>274</v>
      </c>
      <c r="E96" s="11" t="s">
        <v>295</v>
      </c>
      <c r="F96" s="13">
        <v>564000</v>
      </c>
      <c r="G96" s="13">
        <v>3457.32</v>
      </c>
      <c r="H96" s="13">
        <v>0.3</v>
      </c>
    </row>
    <row r="97" spans="2:8" x14ac:dyDescent="0.25">
      <c r="B97" s="11" t="s">
        <v>3164</v>
      </c>
      <c r="C97" s="21" t="s">
        <v>139</v>
      </c>
      <c r="D97" s="11" t="s">
        <v>283</v>
      </c>
      <c r="E97" s="11" t="s">
        <v>1436</v>
      </c>
      <c r="F97" s="13">
        <v>51600</v>
      </c>
      <c r="G97" s="13">
        <v>3343.42</v>
      </c>
      <c r="H97" s="13">
        <v>0.28999999999999998</v>
      </c>
    </row>
    <row r="98" spans="2:8" x14ac:dyDescent="0.25">
      <c r="B98" s="11" t="s">
        <v>2664</v>
      </c>
      <c r="C98" s="21" t="s">
        <v>139</v>
      </c>
      <c r="D98" s="11" t="s">
        <v>285</v>
      </c>
      <c r="E98" s="11" t="s">
        <v>286</v>
      </c>
      <c r="F98" s="13">
        <v>182500</v>
      </c>
      <c r="G98" s="13">
        <v>3265.93</v>
      </c>
      <c r="H98" s="13">
        <v>0.28000000000000003</v>
      </c>
    </row>
    <row r="99" spans="2:8" x14ac:dyDescent="0.25">
      <c r="B99" s="11" t="s">
        <v>2798</v>
      </c>
      <c r="C99" s="21" t="s">
        <v>139</v>
      </c>
      <c r="D99" s="11" t="s">
        <v>267</v>
      </c>
      <c r="E99" s="11" t="s">
        <v>614</v>
      </c>
      <c r="F99" s="13">
        <v>101100</v>
      </c>
      <c r="G99" s="13">
        <v>3264.52</v>
      </c>
      <c r="H99" s="13">
        <v>0.28000000000000003</v>
      </c>
    </row>
    <row r="100" spans="2:8" x14ac:dyDescent="0.25">
      <c r="B100" s="11" t="s">
        <v>2910</v>
      </c>
      <c r="C100" s="21" t="s">
        <v>139</v>
      </c>
      <c r="D100" s="11" t="s">
        <v>417</v>
      </c>
      <c r="E100" s="11" t="s">
        <v>810</v>
      </c>
      <c r="F100" s="13">
        <v>134750</v>
      </c>
      <c r="G100" s="13">
        <v>3186.64</v>
      </c>
      <c r="H100" s="13">
        <v>0.28000000000000003</v>
      </c>
    </row>
    <row r="101" spans="2:8" x14ac:dyDescent="0.25">
      <c r="B101" s="11" t="s">
        <v>2833</v>
      </c>
      <c r="C101" s="21" t="s">
        <v>139</v>
      </c>
      <c r="D101" s="11" t="s">
        <v>254</v>
      </c>
      <c r="E101" s="11" t="s">
        <v>659</v>
      </c>
      <c r="F101" s="13">
        <v>205200</v>
      </c>
      <c r="G101" s="13">
        <v>3020.95</v>
      </c>
      <c r="H101" s="13">
        <v>0.26</v>
      </c>
    </row>
    <row r="102" spans="2:8" x14ac:dyDescent="0.25">
      <c r="B102" s="11" t="s">
        <v>2830</v>
      </c>
      <c r="C102" s="21" t="s">
        <v>139</v>
      </c>
      <c r="D102" s="11" t="s">
        <v>271</v>
      </c>
      <c r="E102" s="11" t="s">
        <v>656</v>
      </c>
      <c r="F102" s="13">
        <v>172550</v>
      </c>
      <c r="G102" s="13">
        <v>2797.64</v>
      </c>
      <c r="H102" s="13">
        <v>0.24</v>
      </c>
    </row>
    <row r="103" spans="2:8" x14ac:dyDescent="0.25">
      <c r="B103" s="11" t="s">
        <v>2764</v>
      </c>
      <c r="C103" s="21" t="s">
        <v>139</v>
      </c>
      <c r="D103" s="11" t="s">
        <v>283</v>
      </c>
      <c r="E103" s="11" t="s">
        <v>556</v>
      </c>
      <c r="F103" s="13">
        <v>106875</v>
      </c>
      <c r="G103" s="13">
        <v>2603.5300000000002</v>
      </c>
      <c r="H103" s="13">
        <v>0.23</v>
      </c>
    </row>
    <row r="104" spans="2:8" x14ac:dyDescent="0.25">
      <c r="B104" s="11" t="s">
        <v>2134</v>
      </c>
      <c r="C104" s="21" t="s">
        <v>139</v>
      </c>
      <c r="D104" s="11" t="s">
        <v>453</v>
      </c>
      <c r="E104" s="11" t="s">
        <v>454</v>
      </c>
      <c r="F104" s="13">
        <v>749550</v>
      </c>
      <c r="G104" s="13">
        <v>2292.87</v>
      </c>
      <c r="H104" s="13">
        <v>0.2</v>
      </c>
    </row>
    <row r="105" spans="2:8" x14ac:dyDescent="0.25">
      <c r="B105" s="11" t="s">
        <v>2119</v>
      </c>
      <c r="C105" s="21" t="s">
        <v>139</v>
      </c>
      <c r="D105" s="11" t="s">
        <v>265</v>
      </c>
      <c r="E105" s="11" t="s">
        <v>266</v>
      </c>
      <c r="F105" s="13">
        <v>172200</v>
      </c>
      <c r="G105" s="13">
        <v>2198.13</v>
      </c>
      <c r="H105" s="13">
        <v>0.19</v>
      </c>
    </row>
    <row r="106" spans="2:8" x14ac:dyDescent="0.25">
      <c r="B106" s="11" t="s">
        <v>2148</v>
      </c>
      <c r="C106" s="21" t="s">
        <v>139</v>
      </c>
      <c r="D106" s="11" t="s">
        <v>245</v>
      </c>
      <c r="E106" s="11" t="s">
        <v>247</v>
      </c>
      <c r="F106" s="13">
        <v>165900</v>
      </c>
      <c r="G106" s="13">
        <v>1990.14</v>
      </c>
      <c r="H106" s="13">
        <v>0.17</v>
      </c>
    </row>
    <row r="107" spans="2:8" x14ac:dyDescent="0.25">
      <c r="B107" s="11" t="s">
        <v>2759</v>
      </c>
      <c r="C107" s="21" t="s">
        <v>139</v>
      </c>
      <c r="D107" s="11" t="s">
        <v>550</v>
      </c>
      <c r="E107" s="11" t="s">
        <v>551</v>
      </c>
      <c r="F107" s="13">
        <v>282800</v>
      </c>
      <c r="G107" s="13">
        <v>1961.36</v>
      </c>
      <c r="H107" s="13">
        <v>0.17</v>
      </c>
    </row>
    <row r="108" spans="2:8" x14ac:dyDescent="0.25">
      <c r="B108" s="11" t="s">
        <v>2856</v>
      </c>
      <c r="C108" s="21" t="s">
        <v>139</v>
      </c>
      <c r="D108" s="11" t="s">
        <v>283</v>
      </c>
      <c r="E108" s="11" t="s">
        <v>686</v>
      </c>
      <c r="F108" s="13">
        <v>263900</v>
      </c>
      <c r="G108" s="13">
        <v>1875.01</v>
      </c>
      <c r="H108" s="13">
        <v>0.16</v>
      </c>
    </row>
    <row r="109" spans="2:8" x14ac:dyDescent="0.25">
      <c r="B109" s="11" t="s">
        <v>2802</v>
      </c>
      <c r="C109" s="21" t="s">
        <v>139</v>
      </c>
      <c r="D109" s="11" t="s">
        <v>312</v>
      </c>
      <c r="E109" s="11" t="s">
        <v>620</v>
      </c>
      <c r="F109" s="13">
        <v>99500</v>
      </c>
      <c r="G109" s="13">
        <v>1845.18</v>
      </c>
      <c r="H109" s="13">
        <v>0.16</v>
      </c>
    </row>
    <row r="110" spans="2:8" x14ac:dyDescent="0.25">
      <c r="B110" s="11" t="s">
        <v>2738</v>
      </c>
      <c r="C110" s="21" t="s">
        <v>139</v>
      </c>
      <c r="D110" s="11" t="s">
        <v>276</v>
      </c>
      <c r="E110" s="11" t="s">
        <v>434</v>
      </c>
      <c r="F110" s="13">
        <v>115500</v>
      </c>
      <c r="G110" s="13">
        <v>1834.31</v>
      </c>
      <c r="H110" s="13">
        <v>0.16</v>
      </c>
    </row>
    <row r="111" spans="2:8" x14ac:dyDescent="0.25">
      <c r="B111" s="11" t="s">
        <v>2905</v>
      </c>
      <c r="C111" s="21" t="s">
        <v>139</v>
      </c>
      <c r="D111" s="11" t="s">
        <v>276</v>
      </c>
      <c r="E111" s="11" t="s">
        <v>800</v>
      </c>
      <c r="F111" s="13">
        <v>60900</v>
      </c>
      <c r="G111" s="13">
        <v>1773.1</v>
      </c>
      <c r="H111" s="13">
        <v>0.15</v>
      </c>
    </row>
    <row r="112" spans="2:8" x14ac:dyDescent="0.25">
      <c r="B112" s="11" t="s">
        <v>2116</v>
      </c>
      <c r="C112" s="21" t="s">
        <v>139</v>
      </c>
      <c r="D112" s="11" t="s">
        <v>388</v>
      </c>
      <c r="E112" s="11" t="s">
        <v>467</v>
      </c>
      <c r="F112" s="13">
        <v>166250</v>
      </c>
      <c r="G112" s="13">
        <v>1736.32</v>
      </c>
      <c r="H112" s="13">
        <v>0.15</v>
      </c>
    </row>
    <row r="113" spans="2:8" x14ac:dyDescent="0.25">
      <c r="B113" s="11" t="s">
        <v>2117</v>
      </c>
      <c r="C113" s="21" t="s">
        <v>139</v>
      </c>
      <c r="D113" s="11" t="s">
        <v>283</v>
      </c>
      <c r="E113" s="11" t="s">
        <v>477</v>
      </c>
      <c r="F113" s="13">
        <v>53750</v>
      </c>
      <c r="G113" s="13">
        <v>1697.94</v>
      </c>
      <c r="H113" s="13">
        <v>0.15</v>
      </c>
    </row>
    <row r="114" spans="2:8" x14ac:dyDescent="0.25">
      <c r="B114" s="11" t="s">
        <v>3085</v>
      </c>
      <c r="C114" s="21" t="s">
        <v>139</v>
      </c>
      <c r="D114" s="11" t="s">
        <v>254</v>
      </c>
      <c r="E114" s="11" t="s">
        <v>1330</v>
      </c>
      <c r="F114" s="13">
        <v>109875</v>
      </c>
      <c r="G114" s="13">
        <v>1663.23</v>
      </c>
      <c r="H114" s="13">
        <v>0.14000000000000001</v>
      </c>
    </row>
    <row r="115" spans="2:8" x14ac:dyDescent="0.25">
      <c r="B115" s="11" t="s">
        <v>2914</v>
      </c>
      <c r="C115" s="21" t="s">
        <v>139</v>
      </c>
      <c r="D115" s="11" t="s">
        <v>276</v>
      </c>
      <c r="E115" s="11" t="s">
        <v>839</v>
      </c>
      <c r="F115" s="13">
        <v>180375</v>
      </c>
      <c r="G115" s="13">
        <v>1650.79</v>
      </c>
      <c r="H115" s="13">
        <v>0.14000000000000001</v>
      </c>
    </row>
    <row r="116" spans="2:8" x14ac:dyDescent="0.25">
      <c r="B116" s="11" t="s">
        <v>2889</v>
      </c>
      <c r="C116" s="21" t="s">
        <v>139</v>
      </c>
      <c r="D116" s="11" t="s">
        <v>444</v>
      </c>
      <c r="E116" s="11" t="s">
        <v>755</v>
      </c>
      <c r="F116" s="13">
        <v>39050</v>
      </c>
      <c r="G116" s="13">
        <v>1619.21</v>
      </c>
      <c r="H116" s="13">
        <v>0.14000000000000001</v>
      </c>
    </row>
    <row r="117" spans="2:8" x14ac:dyDescent="0.25">
      <c r="B117" s="11" t="s">
        <v>2779</v>
      </c>
      <c r="C117" s="21" t="s">
        <v>139</v>
      </c>
      <c r="D117" s="11" t="s">
        <v>271</v>
      </c>
      <c r="E117" s="11" t="s">
        <v>583</v>
      </c>
      <c r="F117" s="13">
        <v>109200</v>
      </c>
      <c r="G117" s="13">
        <v>1617.03</v>
      </c>
      <c r="H117" s="13">
        <v>0.14000000000000001</v>
      </c>
    </row>
    <row r="118" spans="2:8" x14ac:dyDescent="0.25">
      <c r="B118" s="11" t="s">
        <v>2864</v>
      </c>
      <c r="C118" s="21" t="s">
        <v>139</v>
      </c>
      <c r="D118" s="11" t="s">
        <v>245</v>
      </c>
      <c r="E118" s="11" t="s">
        <v>707</v>
      </c>
      <c r="F118" s="13">
        <v>1882500</v>
      </c>
      <c r="G118" s="13">
        <v>1546.66</v>
      </c>
      <c r="H118" s="13">
        <v>0.13</v>
      </c>
    </row>
    <row r="119" spans="2:8" x14ac:dyDescent="0.25">
      <c r="B119" s="11" t="s">
        <v>2732</v>
      </c>
      <c r="C119" s="21" t="s">
        <v>139</v>
      </c>
      <c r="D119" s="11" t="s">
        <v>325</v>
      </c>
      <c r="E119" s="11" t="s">
        <v>425</v>
      </c>
      <c r="F119" s="13">
        <v>424800</v>
      </c>
      <c r="G119" s="13">
        <v>1405.88</v>
      </c>
      <c r="H119" s="13">
        <v>0.12</v>
      </c>
    </row>
    <row r="120" spans="2:8" x14ac:dyDescent="0.25">
      <c r="B120" s="11" t="s">
        <v>2752</v>
      </c>
      <c r="C120" s="21" t="s">
        <v>139</v>
      </c>
      <c r="D120" s="11" t="s">
        <v>260</v>
      </c>
      <c r="E120" s="11" t="s">
        <v>541</v>
      </c>
      <c r="F120" s="13">
        <v>77000</v>
      </c>
      <c r="G120" s="13">
        <v>1396.36</v>
      </c>
      <c r="H120" s="13">
        <v>0.12</v>
      </c>
    </row>
    <row r="121" spans="2:8" x14ac:dyDescent="0.25">
      <c r="B121" s="11" t="s">
        <v>2726</v>
      </c>
      <c r="C121" s="21" t="s">
        <v>139</v>
      </c>
      <c r="D121" s="11" t="s">
        <v>417</v>
      </c>
      <c r="E121" s="11" t="s">
        <v>418</v>
      </c>
      <c r="F121" s="13">
        <v>46900</v>
      </c>
      <c r="G121" s="13">
        <v>1344.46</v>
      </c>
      <c r="H121" s="13">
        <v>0.12</v>
      </c>
    </row>
    <row r="122" spans="2:8" x14ac:dyDescent="0.25">
      <c r="B122" s="11" t="s">
        <v>539</v>
      </c>
      <c r="C122" s="21" t="s">
        <v>139</v>
      </c>
      <c r="D122" s="11" t="s">
        <v>317</v>
      </c>
      <c r="E122" s="11" t="s">
        <v>540</v>
      </c>
      <c r="F122" s="13">
        <v>454300</v>
      </c>
      <c r="G122" s="13">
        <v>1245.69</v>
      </c>
      <c r="H122" s="13">
        <v>0.11</v>
      </c>
    </row>
    <row r="123" spans="2:8" x14ac:dyDescent="0.25">
      <c r="B123" s="11" t="s">
        <v>2855</v>
      </c>
      <c r="C123" s="21" t="s">
        <v>139</v>
      </c>
      <c r="D123" s="11" t="s">
        <v>271</v>
      </c>
      <c r="E123" s="11" t="s">
        <v>685</v>
      </c>
      <c r="F123" s="13">
        <v>240000</v>
      </c>
      <c r="G123" s="13">
        <v>1182.72</v>
      </c>
      <c r="H123" s="13">
        <v>0.1</v>
      </c>
    </row>
    <row r="124" spans="2:8" x14ac:dyDescent="0.25">
      <c r="B124" s="11" t="s">
        <v>2918</v>
      </c>
      <c r="C124" s="21" t="s">
        <v>139</v>
      </c>
      <c r="D124" s="11" t="s">
        <v>845</v>
      </c>
      <c r="E124" s="11" t="s">
        <v>846</v>
      </c>
      <c r="F124" s="13">
        <v>176250</v>
      </c>
      <c r="G124" s="13">
        <v>1058.73</v>
      </c>
      <c r="H124" s="13">
        <v>0.09</v>
      </c>
    </row>
    <row r="125" spans="2:8" x14ac:dyDescent="0.25">
      <c r="B125" s="11" t="s">
        <v>2853</v>
      </c>
      <c r="C125" s="21" t="s">
        <v>139</v>
      </c>
      <c r="D125" s="11" t="s">
        <v>328</v>
      </c>
      <c r="E125" s="11" t="s">
        <v>683</v>
      </c>
      <c r="F125" s="13">
        <v>205200</v>
      </c>
      <c r="G125" s="13">
        <v>1039.95</v>
      </c>
      <c r="H125" s="13">
        <v>0.09</v>
      </c>
    </row>
    <row r="126" spans="2:8" x14ac:dyDescent="0.25">
      <c r="B126" s="11" t="s">
        <v>2113</v>
      </c>
      <c r="C126" s="21" t="s">
        <v>139</v>
      </c>
      <c r="D126" s="11" t="s">
        <v>271</v>
      </c>
      <c r="E126" s="11" t="s">
        <v>471</v>
      </c>
      <c r="F126" s="13">
        <v>73700</v>
      </c>
      <c r="G126" s="13">
        <v>890</v>
      </c>
      <c r="H126" s="13">
        <v>0.08</v>
      </c>
    </row>
    <row r="127" spans="2:8" x14ac:dyDescent="0.25">
      <c r="B127" s="11" t="s">
        <v>2741</v>
      </c>
      <c r="C127" s="21" t="s">
        <v>139</v>
      </c>
      <c r="D127" s="11" t="s">
        <v>417</v>
      </c>
      <c r="E127" s="11" t="s">
        <v>463</v>
      </c>
      <c r="F127" s="13">
        <v>15000</v>
      </c>
      <c r="G127" s="13">
        <v>836.94</v>
      </c>
      <c r="H127" s="13">
        <v>7.0000000000000007E-2</v>
      </c>
    </row>
    <row r="128" spans="2:8" x14ac:dyDescent="0.25">
      <c r="B128" s="11" t="s">
        <v>2829</v>
      </c>
      <c r="C128" s="21" t="s">
        <v>139</v>
      </c>
      <c r="D128" s="11" t="s">
        <v>262</v>
      </c>
      <c r="E128" s="11" t="s">
        <v>655</v>
      </c>
      <c r="F128" s="13">
        <v>43000</v>
      </c>
      <c r="G128" s="13">
        <v>718.25</v>
      </c>
      <c r="H128" s="13">
        <v>0.06</v>
      </c>
    </row>
    <row r="129" spans="2:8" x14ac:dyDescent="0.25">
      <c r="B129" s="11" t="s">
        <v>2733</v>
      </c>
      <c r="C129" s="21" t="s">
        <v>139</v>
      </c>
      <c r="D129" s="11" t="s">
        <v>388</v>
      </c>
      <c r="E129" s="11" t="s">
        <v>426</v>
      </c>
      <c r="F129" s="13">
        <v>390500</v>
      </c>
      <c r="G129" s="13">
        <v>679.51</v>
      </c>
      <c r="H129" s="13">
        <v>0.06</v>
      </c>
    </row>
    <row r="130" spans="2:8" x14ac:dyDescent="0.25">
      <c r="B130" s="11" t="s">
        <v>2112</v>
      </c>
      <c r="C130" s="21" t="s">
        <v>139</v>
      </c>
      <c r="D130" s="11" t="s">
        <v>285</v>
      </c>
      <c r="E130" s="11" t="s">
        <v>303</v>
      </c>
      <c r="F130" s="13">
        <v>107800</v>
      </c>
      <c r="G130" s="13">
        <v>641.46</v>
      </c>
      <c r="H130" s="13">
        <v>0.06</v>
      </c>
    </row>
    <row r="131" spans="2:8" x14ac:dyDescent="0.25">
      <c r="B131" s="11" t="s">
        <v>2660</v>
      </c>
      <c r="C131" s="21" t="s">
        <v>139</v>
      </c>
      <c r="D131" s="11" t="s">
        <v>252</v>
      </c>
      <c r="E131" s="11" t="s">
        <v>273</v>
      </c>
      <c r="F131" s="13">
        <v>24000</v>
      </c>
      <c r="G131" s="13">
        <v>593.53</v>
      </c>
      <c r="H131" s="13">
        <v>0.05</v>
      </c>
    </row>
    <row r="132" spans="2:8" x14ac:dyDescent="0.25">
      <c r="B132" s="11" t="s">
        <v>2805</v>
      </c>
      <c r="C132" s="21" t="s">
        <v>139</v>
      </c>
      <c r="D132" s="11" t="s">
        <v>267</v>
      </c>
      <c r="E132" s="11" t="s">
        <v>625</v>
      </c>
      <c r="F132" s="13">
        <v>93500</v>
      </c>
      <c r="G132" s="13">
        <v>506.68</v>
      </c>
      <c r="H132" s="13">
        <v>0.04</v>
      </c>
    </row>
    <row r="133" spans="2:8" x14ac:dyDescent="0.25">
      <c r="B133" s="11" t="s">
        <v>2737</v>
      </c>
      <c r="C133" s="21" t="s">
        <v>139</v>
      </c>
      <c r="D133" s="11" t="s">
        <v>388</v>
      </c>
      <c r="E133" s="11" t="s">
        <v>433</v>
      </c>
      <c r="F133" s="13">
        <v>53325</v>
      </c>
      <c r="G133" s="13">
        <v>496.72</v>
      </c>
      <c r="H133" s="13">
        <v>0.04</v>
      </c>
    </row>
    <row r="134" spans="2:8" x14ac:dyDescent="0.25">
      <c r="B134" s="11" t="s">
        <v>2872</v>
      </c>
      <c r="C134" s="21" t="s">
        <v>139</v>
      </c>
      <c r="D134" s="11" t="s">
        <v>278</v>
      </c>
      <c r="E134" s="11" t="s">
        <v>720</v>
      </c>
      <c r="F134" s="13">
        <v>16200</v>
      </c>
      <c r="G134" s="13">
        <v>450.47</v>
      </c>
      <c r="H134" s="13">
        <v>0.04</v>
      </c>
    </row>
    <row r="135" spans="2:8" x14ac:dyDescent="0.25">
      <c r="B135" s="11" t="s">
        <v>2666</v>
      </c>
      <c r="C135" s="21" t="s">
        <v>139</v>
      </c>
      <c r="D135" s="11" t="s">
        <v>290</v>
      </c>
      <c r="E135" s="11" t="s">
        <v>291</v>
      </c>
      <c r="F135" s="13">
        <v>51000</v>
      </c>
      <c r="G135" s="13">
        <v>383.62</v>
      </c>
      <c r="H135" s="13">
        <v>0.03</v>
      </c>
    </row>
    <row r="136" spans="2:8" x14ac:dyDescent="0.25">
      <c r="B136" s="11" t="s">
        <v>2863</v>
      </c>
      <c r="C136" s="21" t="s">
        <v>139</v>
      </c>
      <c r="D136" s="11" t="s">
        <v>245</v>
      </c>
      <c r="E136" s="11" t="s">
        <v>706</v>
      </c>
      <c r="F136" s="13">
        <v>195000</v>
      </c>
      <c r="G136" s="13">
        <v>345.64</v>
      </c>
      <c r="H136" s="13">
        <v>0.03</v>
      </c>
    </row>
    <row r="137" spans="2:8" x14ac:dyDescent="0.25">
      <c r="B137" s="11" t="s">
        <v>2138</v>
      </c>
      <c r="C137" s="21" t="s">
        <v>139</v>
      </c>
      <c r="D137" s="11" t="s">
        <v>260</v>
      </c>
      <c r="E137" s="11" t="s">
        <v>292</v>
      </c>
      <c r="F137" s="13">
        <v>11700</v>
      </c>
      <c r="G137" s="13">
        <v>306.43</v>
      </c>
      <c r="H137" s="13">
        <v>0.03</v>
      </c>
    </row>
    <row r="138" spans="2:8" x14ac:dyDescent="0.25">
      <c r="B138" s="11" t="s">
        <v>2834</v>
      </c>
      <c r="C138" s="21" t="s">
        <v>139</v>
      </c>
      <c r="D138" s="11" t="s">
        <v>328</v>
      </c>
      <c r="E138" s="11" t="s">
        <v>660</v>
      </c>
      <c r="F138" s="13">
        <v>6500</v>
      </c>
      <c r="G138" s="13">
        <v>246.92</v>
      </c>
      <c r="H138" s="13">
        <v>0.02</v>
      </c>
    </row>
    <row r="139" spans="2:8" x14ac:dyDescent="0.25">
      <c r="B139" s="11" t="s">
        <v>2748</v>
      </c>
      <c r="C139" s="21" t="s">
        <v>139</v>
      </c>
      <c r="D139" s="11" t="s">
        <v>260</v>
      </c>
      <c r="E139" s="11" t="s">
        <v>534</v>
      </c>
      <c r="F139" s="13">
        <v>36000</v>
      </c>
      <c r="G139" s="13">
        <v>241.29</v>
      </c>
      <c r="H139" s="13">
        <v>0.02</v>
      </c>
    </row>
    <row r="140" spans="2:8" x14ac:dyDescent="0.25">
      <c r="B140" s="11" t="s">
        <v>2656</v>
      </c>
      <c r="C140" s="21" t="s">
        <v>139</v>
      </c>
      <c r="D140" s="11" t="s">
        <v>140</v>
      </c>
      <c r="E140" s="11" t="s">
        <v>264</v>
      </c>
      <c r="F140" s="13">
        <v>4600</v>
      </c>
      <c r="G140" s="13">
        <v>195.11</v>
      </c>
      <c r="H140" s="13">
        <v>0.02</v>
      </c>
    </row>
    <row r="141" spans="2:8" x14ac:dyDescent="0.25">
      <c r="B141" s="11" t="s">
        <v>1437</v>
      </c>
      <c r="C141" s="21" t="s">
        <v>139</v>
      </c>
      <c r="D141" s="11" t="s">
        <v>245</v>
      </c>
      <c r="E141" s="11" t="s">
        <v>1438</v>
      </c>
      <c r="F141" s="13">
        <v>152000</v>
      </c>
      <c r="G141" s="13">
        <v>187.36</v>
      </c>
      <c r="H141" s="13">
        <v>0.02</v>
      </c>
    </row>
    <row r="142" spans="2:8" x14ac:dyDescent="0.25">
      <c r="B142" s="11" t="s">
        <v>2114</v>
      </c>
      <c r="C142" s="21" t="s">
        <v>139</v>
      </c>
      <c r="D142" s="11" t="s">
        <v>285</v>
      </c>
      <c r="E142" s="11" t="s">
        <v>470</v>
      </c>
      <c r="F142" s="13">
        <v>27000</v>
      </c>
      <c r="G142" s="13">
        <v>163.54</v>
      </c>
      <c r="H142" s="13">
        <v>0.01</v>
      </c>
    </row>
    <row r="143" spans="2:8" x14ac:dyDescent="0.25">
      <c r="B143" s="11" t="s">
        <v>2777</v>
      </c>
      <c r="C143" s="21" t="s">
        <v>139</v>
      </c>
      <c r="D143" s="11" t="s">
        <v>285</v>
      </c>
      <c r="E143" s="11" t="s">
        <v>581</v>
      </c>
      <c r="F143" s="13">
        <v>10875</v>
      </c>
      <c r="G143" s="13">
        <v>162.25</v>
      </c>
      <c r="H143" s="13">
        <v>0.01</v>
      </c>
    </row>
    <row r="144" spans="2:8" x14ac:dyDescent="0.25">
      <c r="B144" s="11" t="s">
        <v>2736</v>
      </c>
      <c r="C144" s="21" t="s">
        <v>139</v>
      </c>
      <c r="D144" s="11" t="s">
        <v>140</v>
      </c>
      <c r="E144" s="11" t="s">
        <v>432</v>
      </c>
      <c r="F144" s="13">
        <v>10800</v>
      </c>
      <c r="G144" s="13">
        <v>154.47999999999999</v>
      </c>
      <c r="H144" s="13">
        <v>0.01</v>
      </c>
    </row>
    <row r="145" spans="2:9" x14ac:dyDescent="0.25">
      <c r="B145" s="11" t="s">
        <v>2756</v>
      </c>
      <c r="C145" s="21" t="s">
        <v>139</v>
      </c>
      <c r="D145" s="11" t="s">
        <v>300</v>
      </c>
      <c r="E145" s="11" t="s">
        <v>545</v>
      </c>
      <c r="F145" s="13">
        <v>68625</v>
      </c>
      <c r="G145" s="13">
        <v>150.66999999999999</v>
      </c>
      <c r="H145" s="13">
        <v>0.01</v>
      </c>
    </row>
    <row r="146" spans="2:9" x14ac:dyDescent="0.25">
      <c r="B146" s="11" t="s">
        <v>3020</v>
      </c>
      <c r="C146" s="21" t="s">
        <v>139</v>
      </c>
      <c r="D146" s="11" t="s">
        <v>271</v>
      </c>
      <c r="E146" s="11" t="s">
        <v>1049</v>
      </c>
      <c r="F146" s="13">
        <v>3500</v>
      </c>
      <c r="G146" s="13">
        <v>97.7</v>
      </c>
      <c r="H146" s="13">
        <v>0.01</v>
      </c>
    </row>
    <row r="147" spans="2:9" x14ac:dyDescent="0.25">
      <c r="B147" s="11" t="s">
        <v>2143</v>
      </c>
      <c r="C147" s="21" t="s">
        <v>139</v>
      </c>
      <c r="D147" s="11" t="s">
        <v>269</v>
      </c>
      <c r="E147" s="11" t="s">
        <v>428</v>
      </c>
      <c r="F147" s="13">
        <v>6400</v>
      </c>
      <c r="G147" s="13">
        <v>94.6</v>
      </c>
      <c r="H147" s="13">
        <v>0.01</v>
      </c>
    </row>
    <row r="148" spans="2:9" x14ac:dyDescent="0.25">
      <c r="B148" s="11" t="s">
        <v>2791</v>
      </c>
      <c r="C148" s="21" t="s">
        <v>139</v>
      </c>
      <c r="D148" s="11" t="s">
        <v>320</v>
      </c>
      <c r="E148" s="11" t="s">
        <v>607</v>
      </c>
      <c r="F148" s="13">
        <v>14000</v>
      </c>
      <c r="G148" s="13">
        <v>87.51</v>
      </c>
      <c r="H148" s="13">
        <v>0.01</v>
      </c>
    </row>
    <row r="149" spans="2:9" x14ac:dyDescent="0.25">
      <c r="B149" s="11" t="s">
        <v>2908</v>
      </c>
      <c r="C149" s="21" t="s">
        <v>139</v>
      </c>
      <c r="D149" s="11" t="s">
        <v>276</v>
      </c>
      <c r="E149" s="11" t="s">
        <v>803</v>
      </c>
      <c r="F149" s="13">
        <v>5625</v>
      </c>
      <c r="G149" s="13">
        <v>80.069999999999993</v>
      </c>
      <c r="H149" s="13">
        <v>0.01</v>
      </c>
    </row>
    <row r="150" spans="2:9" x14ac:dyDescent="0.25">
      <c r="B150" s="11" t="s">
        <v>2669</v>
      </c>
      <c r="C150" s="21" t="s">
        <v>139</v>
      </c>
      <c r="D150" s="11" t="s">
        <v>271</v>
      </c>
      <c r="E150" s="11" t="s">
        <v>298</v>
      </c>
      <c r="F150" s="13">
        <v>1400</v>
      </c>
      <c r="G150" s="13">
        <v>64.349999999999994</v>
      </c>
      <c r="H150" s="13">
        <v>0.01</v>
      </c>
    </row>
    <row r="151" spans="2:9" x14ac:dyDescent="0.25">
      <c r="B151" s="11" t="s">
        <v>2797</v>
      </c>
      <c r="C151" s="21" t="s">
        <v>139</v>
      </c>
      <c r="D151" s="11" t="s">
        <v>278</v>
      </c>
      <c r="E151" s="11" t="s">
        <v>613</v>
      </c>
      <c r="F151" s="13">
        <v>1000</v>
      </c>
      <c r="G151" s="13">
        <v>61.86</v>
      </c>
      <c r="H151" s="13">
        <v>0.01</v>
      </c>
    </row>
    <row r="152" spans="2:9" x14ac:dyDescent="0.25">
      <c r="B152" s="11" t="s">
        <v>2758</v>
      </c>
      <c r="C152" s="21" t="s">
        <v>139</v>
      </c>
      <c r="D152" s="11" t="s">
        <v>260</v>
      </c>
      <c r="E152" s="11" t="s">
        <v>549</v>
      </c>
      <c r="F152" s="13">
        <v>5950</v>
      </c>
      <c r="G152" s="13">
        <v>49.77</v>
      </c>
      <c r="H152" s="13">
        <v>0</v>
      </c>
      <c r="I152" s="11" t="s">
        <v>1439</v>
      </c>
    </row>
    <row r="153" spans="2:9" x14ac:dyDescent="0.25">
      <c r="B153" s="11" t="s">
        <v>2132</v>
      </c>
      <c r="C153" s="21" t="s">
        <v>139</v>
      </c>
      <c r="D153" s="11" t="s">
        <v>274</v>
      </c>
      <c r="E153" s="11" t="s">
        <v>275</v>
      </c>
      <c r="F153" s="13">
        <v>2250</v>
      </c>
      <c r="G153" s="13">
        <v>24.69</v>
      </c>
      <c r="H153" s="13">
        <v>0</v>
      </c>
      <c r="I153" s="11" t="s">
        <v>1439</v>
      </c>
    </row>
    <row r="154" spans="2:9" x14ac:dyDescent="0.25">
      <c r="B154" s="11" t="s">
        <v>2804</v>
      </c>
      <c r="C154" s="21" t="s">
        <v>139</v>
      </c>
      <c r="D154" s="11" t="s">
        <v>260</v>
      </c>
      <c r="E154" s="11" t="s">
        <v>624</v>
      </c>
      <c r="F154" s="13">
        <v>375</v>
      </c>
      <c r="G154" s="13">
        <v>16.46</v>
      </c>
      <c r="H154" s="13">
        <v>0</v>
      </c>
      <c r="I154" s="11" t="s">
        <v>1439</v>
      </c>
    </row>
    <row r="155" spans="2:9" x14ac:dyDescent="0.25">
      <c r="B155" s="11" t="s">
        <v>2992</v>
      </c>
      <c r="C155" s="21" t="s">
        <v>139</v>
      </c>
      <c r="D155" s="11" t="s">
        <v>845</v>
      </c>
      <c r="E155" s="11" t="s">
        <v>962</v>
      </c>
      <c r="F155" s="13">
        <v>1000</v>
      </c>
      <c r="G155" s="13">
        <v>13.76</v>
      </c>
      <c r="H155" s="13">
        <v>0</v>
      </c>
      <c r="I155" s="11" t="s">
        <v>1439</v>
      </c>
    </row>
    <row r="156" spans="2:9" x14ac:dyDescent="0.25">
      <c r="B156" s="11" t="s">
        <v>2652</v>
      </c>
      <c r="C156" s="21" t="s">
        <v>139</v>
      </c>
      <c r="D156" s="11" t="s">
        <v>245</v>
      </c>
      <c r="E156" s="11" t="s">
        <v>258</v>
      </c>
      <c r="F156" s="13">
        <v>400</v>
      </c>
      <c r="G156" s="13">
        <v>7.21</v>
      </c>
      <c r="H156" s="13">
        <v>0</v>
      </c>
      <c r="I156" s="11" t="s">
        <v>1439</v>
      </c>
    </row>
    <row r="157" spans="2:9" x14ac:dyDescent="0.25">
      <c r="B157" s="11" t="s">
        <v>2767</v>
      </c>
      <c r="C157" s="21" t="s">
        <v>139</v>
      </c>
      <c r="D157" s="11" t="s">
        <v>274</v>
      </c>
      <c r="E157" s="11" t="s">
        <v>559</v>
      </c>
      <c r="F157" s="13">
        <v>1600</v>
      </c>
      <c r="G157" s="13">
        <v>6.88</v>
      </c>
      <c r="H157" s="13">
        <v>0</v>
      </c>
      <c r="I157" s="11" t="s">
        <v>1439</v>
      </c>
    </row>
    <row r="158" spans="2:9" x14ac:dyDescent="0.25">
      <c r="B158" s="17" t="s">
        <v>3165</v>
      </c>
      <c r="C158" s="21" t="s">
        <v>139</v>
      </c>
      <c r="D158" s="11" t="s">
        <v>274</v>
      </c>
      <c r="E158" s="11" t="s">
        <v>559</v>
      </c>
      <c r="F158" s="13">
        <v>-1600</v>
      </c>
      <c r="G158" s="13">
        <v>-6.93</v>
      </c>
      <c r="H158" s="13">
        <v>0</v>
      </c>
    </row>
    <row r="159" spans="2:9" x14ac:dyDescent="0.25">
      <c r="B159" s="11" t="s">
        <v>3102</v>
      </c>
      <c r="C159" s="21" t="s">
        <v>139</v>
      </c>
      <c r="D159" s="11" t="s">
        <v>245</v>
      </c>
      <c r="E159" s="11" t="s">
        <v>258</v>
      </c>
      <c r="F159" s="13">
        <v>-400</v>
      </c>
      <c r="G159" s="13">
        <v>-7.26</v>
      </c>
      <c r="H159" s="13">
        <v>0</v>
      </c>
    </row>
    <row r="160" spans="2:9" x14ac:dyDescent="0.25">
      <c r="B160" s="11" t="s">
        <v>3166</v>
      </c>
      <c r="C160" s="21" t="s">
        <v>139</v>
      </c>
      <c r="D160" s="11" t="s">
        <v>845</v>
      </c>
      <c r="E160" s="11" t="s">
        <v>962</v>
      </c>
      <c r="F160" s="13">
        <v>-1000</v>
      </c>
      <c r="G160" s="13">
        <v>-13.84</v>
      </c>
      <c r="H160" s="13">
        <v>0</v>
      </c>
    </row>
    <row r="161" spans="2:8" x14ac:dyDescent="0.25">
      <c r="B161" s="11" t="s">
        <v>3167</v>
      </c>
      <c r="C161" s="21" t="s">
        <v>139</v>
      </c>
      <c r="D161" s="11" t="s">
        <v>260</v>
      </c>
      <c r="E161" s="11" t="s">
        <v>624</v>
      </c>
      <c r="F161" s="13">
        <v>-375</v>
      </c>
      <c r="G161" s="13">
        <v>-16.5</v>
      </c>
      <c r="H161" s="13">
        <v>0</v>
      </c>
    </row>
    <row r="162" spans="2:8" x14ac:dyDescent="0.25">
      <c r="B162" s="11" t="s">
        <v>3047</v>
      </c>
      <c r="C162" s="21" t="s">
        <v>139</v>
      </c>
      <c r="D162" s="11" t="s">
        <v>312</v>
      </c>
      <c r="E162" s="11" t="s">
        <v>414</v>
      </c>
      <c r="F162" s="13">
        <v>-1425</v>
      </c>
      <c r="G162" s="13">
        <v>-20.76</v>
      </c>
      <c r="H162" s="13">
        <v>0</v>
      </c>
    </row>
    <row r="163" spans="2:8" x14ac:dyDescent="0.25">
      <c r="B163" s="11" t="s">
        <v>3168</v>
      </c>
      <c r="C163" s="21" t="s">
        <v>139</v>
      </c>
      <c r="D163" s="11" t="s">
        <v>274</v>
      </c>
      <c r="E163" s="11" t="s">
        <v>275</v>
      </c>
      <c r="F163" s="13">
        <v>-2250</v>
      </c>
      <c r="G163" s="13">
        <v>-24.79</v>
      </c>
      <c r="H163" s="13">
        <v>0</v>
      </c>
    </row>
    <row r="164" spans="2:8" x14ac:dyDescent="0.25">
      <c r="B164" s="11" t="s">
        <v>3169</v>
      </c>
      <c r="C164" s="21" t="s">
        <v>139</v>
      </c>
      <c r="D164" s="11" t="s">
        <v>535</v>
      </c>
      <c r="E164" s="11" t="s">
        <v>536</v>
      </c>
      <c r="F164" s="13">
        <v>-8400</v>
      </c>
      <c r="G164" s="13">
        <v>-39.880000000000003</v>
      </c>
      <c r="H164" s="13">
        <v>0</v>
      </c>
    </row>
    <row r="165" spans="2:8" x14ac:dyDescent="0.25">
      <c r="B165" s="11" t="s">
        <v>3170</v>
      </c>
      <c r="C165" s="21" t="s">
        <v>139</v>
      </c>
      <c r="D165" s="11" t="s">
        <v>260</v>
      </c>
      <c r="E165" s="11" t="s">
        <v>549</v>
      </c>
      <c r="F165" s="13">
        <v>-5950</v>
      </c>
      <c r="G165" s="13">
        <v>-50.1</v>
      </c>
      <c r="H165" s="13">
        <v>0</v>
      </c>
    </row>
    <row r="166" spans="2:8" x14ac:dyDescent="0.25">
      <c r="B166" s="11" t="s">
        <v>3090</v>
      </c>
      <c r="C166" s="21" t="s">
        <v>139</v>
      </c>
      <c r="D166" s="11" t="s">
        <v>278</v>
      </c>
      <c r="E166" s="11" t="s">
        <v>613</v>
      </c>
      <c r="F166" s="13">
        <v>-1000</v>
      </c>
      <c r="G166" s="13">
        <v>-62.28</v>
      </c>
      <c r="H166" s="13">
        <v>-0.01</v>
      </c>
    </row>
    <row r="167" spans="2:8" x14ac:dyDescent="0.25">
      <c r="B167" s="11" t="s">
        <v>2945</v>
      </c>
      <c r="C167" s="21" t="s">
        <v>139</v>
      </c>
      <c r="D167" s="11" t="s">
        <v>271</v>
      </c>
      <c r="E167" s="11" t="s">
        <v>298</v>
      </c>
      <c r="F167" s="13">
        <v>-1400</v>
      </c>
      <c r="G167" s="13">
        <v>-64.72</v>
      </c>
      <c r="H167" s="13">
        <v>-0.01</v>
      </c>
    </row>
    <row r="168" spans="2:8" x14ac:dyDescent="0.25">
      <c r="B168" s="11" t="s">
        <v>3171</v>
      </c>
      <c r="C168" s="21" t="s">
        <v>139</v>
      </c>
      <c r="D168" s="11" t="s">
        <v>276</v>
      </c>
      <c r="E168" s="11" t="s">
        <v>803</v>
      </c>
      <c r="F168" s="13">
        <v>-5625</v>
      </c>
      <c r="G168" s="13">
        <v>-80.09</v>
      </c>
      <c r="H168" s="13">
        <v>-0.01</v>
      </c>
    </row>
    <row r="169" spans="2:8" x14ac:dyDescent="0.25">
      <c r="B169" s="11" t="s">
        <v>3172</v>
      </c>
      <c r="C169" s="21" t="s">
        <v>139</v>
      </c>
      <c r="D169" s="11" t="s">
        <v>320</v>
      </c>
      <c r="E169" s="11" t="s">
        <v>607</v>
      </c>
      <c r="F169" s="13">
        <v>-14000</v>
      </c>
      <c r="G169" s="13">
        <v>-87.6</v>
      </c>
      <c r="H169" s="13">
        <v>-0.01</v>
      </c>
    </row>
    <row r="170" spans="2:8" x14ac:dyDescent="0.25">
      <c r="B170" s="11" t="s">
        <v>2938</v>
      </c>
      <c r="C170" s="21" t="s">
        <v>139</v>
      </c>
      <c r="D170" s="11" t="s">
        <v>269</v>
      </c>
      <c r="E170" s="11" t="s">
        <v>428</v>
      </c>
      <c r="F170" s="13">
        <v>-6400</v>
      </c>
      <c r="G170" s="13">
        <v>-95.24</v>
      </c>
      <c r="H170" s="13">
        <v>-0.01</v>
      </c>
    </row>
    <row r="171" spans="2:8" x14ac:dyDescent="0.25">
      <c r="B171" s="11" t="s">
        <v>3173</v>
      </c>
      <c r="C171" s="21" t="s">
        <v>139</v>
      </c>
      <c r="D171" s="11" t="s">
        <v>271</v>
      </c>
      <c r="E171" s="11" t="s">
        <v>1049</v>
      </c>
      <c r="F171" s="13">
        <v>-3500</v>
      </c>
      <c r="G171" s="13">
        <v>-98.21</v>
      </c>
      <c r="H171" s="13">
        <v>-0.01</v>
      </c>
    </row>
    <row r="172" spans="2:8" x14ac:dyDescent="0.25">
      <c r="B172" s="11" t="s">
        <v>3174</v>
      </c>
      <c r="C172" s="21" t="s">
        <v>139</v>
      </c>
      <c r="D172" s="11" t="s">
        <v>300</v>
      </c>
      <c r="E172" s="11" t="s">
        <v>545</v>
      </c>
      <c r="F172" s="13">
        <v>-68625</v>
      </c>
      <c r="G172" s="13">
        <v>-151.72999999999999</v>
      </c>
      <c r="H172" s="13">
        <v>-0.01</v>
      </c>
    </row>
    <row r="173" spans="2:8" x14ac:dyDescent="0.25">
      <c r="B173" s="11" t="s">
        <v>2937</v>
      </c>
      <c r="C173" s="21" t="s">
        <v>139</v>
      </c>
      <c r="D173" s="11" t="s">
        <v>140</v>
      </c>
      <c r="E173" s="11" t="s">
        <v>432</v>
      </c>
      <c r="F173" s="13">
        <v>-10800</v>
      </c>
      <c r="G173" s="13">
        <v>-155.47999999999999</v>
      </c>
      <c r="H173" s="13">
        <v>-0.01</v>
      </c>
    </row>
    <row r="174" spans="2:8" x14ac:dyDescent="0.25">
      <c r="B174" s="11" t="s">
        <v>2946</v>
      </c>
      <c r="C174" s="21" t="s">
        <v>139</v>
      </c>
      <c r="D174" s="11" t="s">
        <v>285</v>
      </c>
      <c r="E174" s="11" t="s">
        <v>581</v>
      </c>
      <c r="F174" s="13">
        <v>-10875</v>
      </c>
      <c r="G174" s="13">
        <v>-162.94</v>
      </c>
      <c r="H174" s="13">
        <v>-0.01</v>
      </c>
    </row>
    <row r="175" spans="2:8" x14ac:dyDescent="0.25">
      <c r="B175" s="11" t="s">
        <v>3175</v>
      </c>
      <c r="C175" s="21" t="s">
        <v>139</v>
      </c>
      <c r="D175" s="11" t="s">
        <v>285</v>
      </c>
      <c r="E175" s="11" t="s">
        <v>470</v>
      </c>
      <c r="F175" s="13">
        <v>-27000</v>
      </c>
      <c r="G175" s="13">
        <v>-164.71</v>
      </c>
      <c r="H175" s="13">
        <v>-0.01</v>
      </c>
    </row>
    <row r="176" spans="2:8" x14ac:dyDescent="0.25">
      <c r="B176" s="11" t="s">
        <v>1440</v>
      </c>
      <c r="C176" s="21" t="s">
        <v>139</v>
      </c>
      <c r="D176" s="11" t="s">
        <v>245</v>
      </c>
      <c r="E176" s="11" t="s">
        <v>1438</v>
      </c>
      <c r="F176" s="13">
        <v>-152000</v>
      </c>
      <c r="G176" s="13">
        <v>-188.71</v>
      </c>
      <c r="H176" s="13">
        <v>-0.02</v>
      </c>
    </row>
    <row r="177" spans="2:8" x14ac:dyDescent="0.25">
      <c r="B177" s="11" t="s">
        <v>3176</v>
      </c>
      <c r="C177" s="21" t="s">
        <v>139</v>
      </c>
      <c r="D177" s="11" t="s">
        <v>140</v>
      </c>
      <c r="E177" s="11" t="s">
        <v>264</v>
      </c>
      <c r="F177" s="13">
        <v>-4600</v>
      </c>
      <c r="G177" s="13">
        <v>-195.31</v>
      </c>
      <c r="H177" s="13">
        <v>-0.02</v>
      </c>
    </row>
    <row r="178" spans="2:8" x14ac:dyDescent="0.25">
      <c r="B178" s="11" t="s">
        <v>3049</v>
      </c>
      <c r="C178" s="21" t="s">
        <v>139</v>
      </c>
      <c r="D178" s="11" t="s">
        <v>260</v>
      </c>
      <c r="E178" s="11" t="s">
        <v>534</v>
      </c>
      <c r="F178" s="13">
        <v>-36000</v>
      </c>
      <c r="G178" s="13">
        <v>-242.28</v>
      </c>
      <c r="H178" s="13">
        <v>-0.02</v>
      </c>
    </row>
    <row r="179" spans="2:8" x14ac:dyDescent="0.25">
      <c r="B179" s="11" t="s">
        <v>3177</v>
      </c>
      <c r="C179" s="21" t="s">
        <v>139</v>
      </c>
      <c r="D179" s="11" t="s">
        <v>328</v>
      </c>
      <c r="E179" s="11" t="s">
        <v>660</v>
      </c>
      <c r="F179" s="13">
        <v>-6500</v>
      </c>
      <c r="G179" s="13">
        <v>-248.31</v>
      </c>
      <c r="H179" s="13">
        <v>-0.02</v>
      </c>
    </row>
    <row r="180" spans="2:8" x14ac:dyDescent="0.25">
      <c r="B180" s="11" t="s">
        <v>3045</v>
      </c>
      <c r="C180" s="21" t="s">
        <v>139</v>
      </c>
      <c r="D180" s="11" t="s">
        <v>260</v>
      </c>
      <c r="E180" s="11" t="s">
        <v>292</v>
      </c>
      <c r="F180" s="13">
        <v>-11700</v>
      </c>
      <c r="G180" s="13">
        <v>-308.47000000000003</v>
      </c>
      <c r="H180" s="13">
        <v>-0.03</v>
      </c>
    </row>
    <row r="181" spans="2:8" x14ac:dyDescent="0.25">
      <c r="B181" s="11" t="s">
        <v>3178</v>
      </c>
      <c r="C181" s="21" t="s">
        <v>139</v>
      </c>
      <c r="D181" s="11" t="s">
        <v>245</v>
      </c>
      <c r="E181" s="11" t="s">
        <v>706</v>
      </c>
      <c r="F181" s="13">
        <v>-195000</v>
      </c>
      <c r="G181" s="13">
        <v>-347.88</v>
      </c>
      <c r="H181" s="13">
        <v>-0.03</v>
      </c>
    </row>
    <row r="182" spans="2:8" x14ac:dyDescent="0.25">
      <c r="B182" s="11" t="s">
        <v>3179</v>
      </c>
      <c r="C182" s="21" t="s">
        <v>139</v>
      </c>
      <c r="D182" s="11" t="s">
        <v>290</v>
      </c>
      <c r="E182" s="11" t="s">
        <v>291</v>
      </c>
      <c r="F182" s="13">
        <v>-51000</v>
      </c>
      <c r="G182" s="13">
        <v>-386.38</v>
      </c>
      <c r="H182" s="13">
        <v>-0.03</v>
      </c>
    </row>
    <row r="183" spans="2:8" x14ac:dyDescent="0.25">
      <c r="B183" s="11" t="s">
        <v>3180</v>
      </c>
      <c r="C183" s="21" t="s">
        <v>139</v>
      </c>
      <c r="D183" s="11" t="s">
        <v>278</v>
      </c>
      <c r="E183" s="11" t="s">
        <v>720</v>
      </c>
      <c r="F183" s="13">
        <v>-16200</v>
      </c>
      <c r="G183" s="13">
        <v>-453.17</v>
      </c>
      <c r="H183" s="13">
        <v>-0.04</v>
      </c>
    </row>
    <row r="184" spans="2:8" x14ac:dyDescent="0.25">
      <c r="B184" s="11" t="s">
        <v>3091</v>
      </c>
      <c r="C184" s="21" t="s">
        <v>139</v>
      </c>
      <c r="D184" s="11" t="s">
        <v>388</v>
      </c>
      <c r="E184" s="11" t="s">
        <v>433</v>
      </c>
      <c r="F184" s="13">
        <v>-53325</v>
      </c>
      <c r="G184" s="13">
        <v>-496.43</v>
      </c>
      <c r="H184" s="13">
        <v>-0.04</v>
      </c>
    </row>
    <row r="185" spans="2:8" x14ac:dyDescent="0.25">
      <c r="B185" s="11" t="s">
        <v>3181</v>
      </c>
      <c r="C185" s="21" t="s">
        <v>139</v>
      </c>
      <c r="D185" s="11" t="s">
        <v>267</v>
      </c>
      <c r="E185" s="11" t="s">
        <v>625</v>
      </c>
      <c r="F185" s="13">
        <v>-93500</v>
      </c>
      <c r="G185" s="13">
        <v>-504.67</v>
      </c>
      <c r="H185" s="13">
        <v>-0.04</v>
      </c>
    </row>
    <row r="186" spans="2:8" x14ac:dyDescent="0.25">
      <c r="B186" s="11" t="s">
        <v>3182</v>
      </c>
      <c r="C186" s="21" t="s">
        <v>139</v>
      </c>
      <c r="D186" s="11" t="s">
        <v>453</v>
      </c>
      <c r="E186" s="11" t="s">
        <v>454</v>
      </c>
      <c r="F186" s="13">
        <v>-173850</v>
      </c>
      <c r="G186" s="13">
        <v>-539.28</v>
      </c>
      <c r="H186" s="13">
        <v>-0.05</v>
      </c>
    </row>
    <row r="187" spans="2:8" x14ac:dyDescent="0.25">
      <c r="B187" s="11" t="s">
        <v>3046</v>
      </c>
      <c r="C187" s="21" t="s">
        <v>139</v>
      </c>
      <c r="D187" s="11" t="s">
        <v>252</v>
      </c>
      <c r="E187" s="11" t="s">
        <v>273</v>
      </c>
      <c r="F187" s="13">
        <v>-24000</v>
      </c>
      <c r="G187" s="13">
        <v>-596.71</v>
      </c>
      <c r="H187" s="13">
        <v>-0.05</v>
      </c>
    </row>
    <row r="188" spans="2:8" x14ac:dyDescent="0.25">
      <c r="B188" s="11" t="s">
        <v>3183</v>
      </c>
      <c r="C188" s="21" t="s">
        <v>139</v>
      </c>
      <c r="D188" s="11" t="s">
        <v>285</v>
      </c>
      <c r="E188" s="11" t="s">
        <v>303</v>
      </c>
      <c r="F188" s="13">
        <v>-107800</v>
      </c>
      <c r="G188" s="13">
        <v>-644.37</v>
      </c>
      <c r="H188" s="13">
        <v>-0.06</v>
      </c>
    </row>
    <row r="189" spans="2:8" x14ac:dyDescent="0.25">
      <c r="B189" s="11" t="s">
        <v>3094</v>
      </c>
      <c r="C189" s="21" t="s">
        <v>139</v>
      </c>
      <c r="D189" s="11" t="s">
        <v>388</v>
      </c>
      <c r="E189" s="11" t="s">
        <v>426</v>
      </c>
      <c r="F189" s="13">
        <v>-390500</v>
      </c>
      <c r="G189" s="13">
        <v>-684.55</v>
      </c>
      <c r="H189" s="13">
        <v>-0.06</v>
      </c>
    </row>
    <row r="190" spans="2:8" x14ac:dyDescent="0.25">
      <c r="B190" s="11" t="s">
        <v>3184</v>
      </c>
      <c r="C190" s="21" t="s">
        <v>139</v>
      </c>
      <c r="D190" s="11" t="s">
        <v>262</v>
      </c>
      <c r="E190" s="11" t="s">
        <v>655</v>
      </c>
      <c r="F190" s="13">
        <v>-43000</v>
      </c>
      <c r="G190" s="13">
        <v>-718.98</v>
      </c>
      <c r="H190" s="13">
        <v>-0.06</v>
      </c>
    </row>
    <row r="191" spans="2:8" x14ac:dyDescent="0.25">
      <c r="B191" s="11" t="s">
        <v>3092</v>
      </c>
      <c r="C191" s="21" t="s">
        <v>139</v>
      </c>
      <c r="D191" s="11" t="s">
        <v>417</v>
      </c>
      <c r="E191" s="11" t="s">
        <v>463</v>
      </c>
      <c r="F191" s="13">
        <v>-15000</v>
      </c>
      <c r="G191" s="13">
        <v>-843.09</v>
      </c>
      <c r="H191" s="13">
        <v>-7.0000000000000007E-2</v>
      </c>
    </row>
    <row r="192" spans="2:8" x14ac:dyDescent="0.25">
      <c r="B192" s="11" t="s">
        <v>3048</v>
      </c>
      <c r="C192" s="21" t="s">
        <v>139</v>
      </c>
      <c r="D192" s="11" t="s">
        <v>271</v>
      </c>
      <c r="E192" s="11" t="s">
        <v>471</v>
      </c>
      <c r="F192" s="13">
        <v>-73700</v>
      </c>
      <c r="G192" s="13">
        <v>-896.01</v>
      </c>
      <c r="H192" s="13">
        <v>-0.08</v>
      </c>
    </row>
    <row r="193" spans="2:8" x14ac:dyDescent="0.25">
      <c r="B193" s="11" t="s">
        <v>3185</v>
      </c>
      <c r="C193" s="21" t="s">
        <v>139</v>
      </c>
      <c r="D193" s="11" t="s">
        <v>328</v>
      </c>
      <c r="E193" s="11" t="s">
        <v>683</v>
      </c>
      <c r="F193" s="13">
        <v>-205200</v>
      </c>
      <c r="G193" s="13">
        <v>-1048.47</v>
      </c>
      <c r="H193" s="13">
        <v>-0.09</v>
      </c>
    </row>
    <row r="194" spans="2:8" x14ac:dyDescent="0.25">
      <c r="B194" s="11" t="s">
        <v>3101</v>
      </c>
      <c r="C194" s="21" t="s">
        <v>139</v>
      </c>
      <c r="D194" s="11" t="s">
        <v>845</v>
      </c>
      <c r="E194" s="11" t="s">
        <v>846</v>
      </c>
      <c r="F194" s="13">
        <v>-176250</v>
      </c>
      <c r="G194" s="13">
        <v>-1063.93</v>
      </c>
      <c r="H194" s="13">
        <v>-0.09</v>
      </c>
    </row>
    <row r="195" spans="2:8" x14ac:dyDescent="0.25">
      <c r="B195" s="11" t="s">
        <v>3186</v>
      </c>
      <c r="C195" s="21" t="s">
        <v>139</v>
      </c>
      <c r="D195" s="11" t="s">
        <v>271</v>
      </c>
      <c r="E195" s="11" t="s">
        <v>685</v>
      </c>
      <c r="F195" s="13">
        <v>-240000</v>
      </c>
      <c r="G195" s="13">
        <v>-1191.1199999999999</v>
      </c>
      <c r="H195" s="13">
        <v>-0.1</v>
      </c>
    </row>
    <row r="196" spans="2:8" x14ac:dyDescent="0.25">
      <c r="B196" s="11" t="s">
        <v>1441</v>
      </c>
      <c r="C196" s="21" t="s">
        <v>139</v>
      </c>
      <c r="D196" s="11" t="s">
        <v>317</v>
      </c>
      <c r="E196" s="11" t="s">
        <v>540</v>
      </c>
      <c r="F196" s="13">
        <v>-454300</v>
      </c>
      <c r="G196" s="13">
        <v>-1255</v>
      </c>
      <c r="H196" s="13">
        <v>-0.11</v>
      </c>
    </row>
    <row r="197" spans="2:8" x14ac:dyDescent="0.25">
      <c r="B197" s="11" t="s">
        <v>3093</v>
      </c>
      <c r="C197" s="21" t="s">
        <v>139</v>
      </c>
      <c r="D197" s="11" t="s">
        <v>417</v>
      </c>
      <c r="E197" s="11" t="s">
        <v>418</v>
      </c>
      <c r="F197" s="13">
        <v>-46900</v>
      </c>
      <c r="G197" s="13">
        <v>-1343.87</v>
      </c>
      <c r="H197" s="13">
        <v>-0.12</v>
      </c>
    </row>
    <row r="198" spans="2:8" x14ac:dyDescent="0.25">
      <c r="B198" s="11" t="s">
        <v>3187</v>
      </c>
      <c r="C198" s="21" t="s">
        <v>139</v>
      </c>
      <c r="D198" s="11" t="s">
        <v>260</v>
      </c>
      <c r="E198" s="11" t="s">
        <v>541</v>
      </c>
      <c r="F198" s="13">
        <v>-77000</v>
      </c>
      <c r="G198" s="13">
        <v>-1402.56</v>
      </c>
      <c r="H198" s="13">
        <v>-0.12</v>
      </c>
    </row>
    <row r="199" spans="2:8" x14ac:dyDescent="0.25">
      <c r="B199" s="11" t="s">
        <v>3104</v>
      </c>
      <c r="C199" s="21" t="s">
        <v>139</v>
      </c>
      <c r="D199" s="11" t="s">
        <v>325</v>
      </c>
      <c r="E199" s="11" t="s">
        <v>425</v>
      </c>
      <c r="F199" s="13">
        <v>-424800</v>
      </c>
      <c r="G199" s="13">
        <v>-1414.8</v>
      </c>
      <c r="H199" s="13">
        <v>-0.12</v>
      </c>
    </row>
    <row r="200" spans="2:8" x14ac:dyDescent="0.25">
      <c r="B200" s="11" t="s">
        <v>3188</v>
      </c>
      <c r="C200" s="21" t="s">
        <v>139</v>
      </c>
      <c r="D200" s="11" t="s">
        <v>245</v>
      </c>
      <c r="E200" s="11" t="s">
        <v>707</v>
      </c>
      <c r="F200" s="13">
        <v>-1882500</v>
      </c>
      <c r="G200" s="13">
        <v>-1557.77</v>
      </c>
      <c r="H200" s="13">
        <v>-0.14000000000000001</v>
      </c>
    </row>
    <row r="201" spans="2:8" x14ac:dyDescent="0.25">
      <c r="B201" s="11" t="s">
        <v>3189</v>
      </c>
      <c r="C201" s="21" t="s">
        <v>139</v>
      </c>
      <c r="D201" s="11" t="s">
        <v>444</v>
      </c>
      <c r="E201" s="11" t="s">
        <v>755</v>
      </c>
      <c r="F201" s="13">
        <v>-39050</v>
      </c>
      <c r="G201" s="13">
        <v>-1621.16</v>
      </c>
      <c r="H201" s="13">
        <v>-0.14000000000000001</v>
      </c>
    </row>
    <row r="202" spans="2:8" x14ac:dyDescent="0.25">
      <c r="B202" s="11" t="s">
        <v>3190</v>
      </c>
      <c r="C202" s="21" t="s">
        <v>139</v>
      </c>
      <c r="D202" s="11" t="s">
        <v>271</v>
      </c>
      <c r="E202" s="11" t="s">
        <v>583</v>
      </c>
      <c r="F202" s="13">
        <v>-109200</v>
      </c>
      <c r="G202" s="13">
        <v>-1628.17</v>
      </c>
      <c r="H202" s="13">
        <v>-0.14000000000000001</v>
      </c>
    </row>
    <row r="203" spans="2:8" x14ac:dyDescent="0.25">
      <c r="B203" s="11" t="s">
        <v>3191</v>
      </c>
      <c r="C203" s="21" t="s">
        <v>139</v>
      </c>
      <c r="D203" s="11" t="s">
        <v>276</v>
      </c>
      <c r="E203" s="11" t="s">
        <v>839</v>
      </c>
      <c r="F203" s="13">
        <v>-180375</v>
      </c>
      <c r="G203" s="13">
        <v>-1651.78</v>
      </c>
      <c r="H203" s="13">
        <v>-0.14000000000000001</v>
      </c>
    </row>
    <row r="204" spans="2:8" x14ac:dyDescent="0.25">
      <c r="B204" s="11" t="s">
        <v>3192</v>
      </c>
      <c r="C204" s="21" t="s">
        <v>139</v>
      </c>
      <c r="D204" s="11" t="s">
        <v>254</v>
      </c>
      <c r="E204" s="11" t="s">
        <v>1330</v>
      </c>
      <c r="F204" s="13">
        <v>-109875</v>
      </c>
      <c r="G204" s="13">
        <v>-1674.39</v>
      </c>
      <c r="H204" s="13">
        <v>-0.15</v>
      </c>
    </row>
    <row r="205" spans="2:8" x14ac:dyDescent="0.25">
      <c r="B205" s="11" t="s">
        <v>3193</v>
      </c>
      <c r="C205" s="21" t="s">
        <v>139</v>
      </c>
      <c r="D205" s="11" t="s">
        <v>283</v>
      </c>
      <c r="E205" s="11" t="s">
        <v>477</v>
      </c>
      <c r="F205" s="13">
        <v>-53750</v>
      </c>
      <c r="G205" s="13">
        <v>-1703.79</v>
      </c>
      <c r="H205" s="13">
        <v>-0.15</v>
      </c>
    </row>
    <row r="206" spans="2:8" x14ac:dyDescent="0.25">
      <c r="B206" s="11" t="s">
        <v>3194</v>
      </c>
      <c r="C206" s="21" t="s">
        <v>139</v>
      </c>
      <c r="D206" s="11" t="s">
        <v>388</v>
      </c>
      <c r="E206" s="11" t="s">
        <v>467</v>
      </c>
      <c r="F206" s="13">
        <v>-166250</v>
      </c>
      <c r="G206" s="13">
        <v>-1747.79</v>
      </c>
      <c r="H206" s="13">
        <v>-0.15</v>
      </c>
    </row>
    <row r="207" spans="2:8" x14ac:dyDescent="0.25">
      <c r="B207" s="11" t="s">
        <v>3182</v>
      </c>
      <c r="C207" s="21" t="s">
        <v>139</v>
      </c>
      <c r="D207" s="11" t="s">
        <v>453</v>
      </c>
      <c r="E207" s="11" t="s">
        <v>454</v>
      </c>
      <c r="F207" s="13">
        <v>-575700</v>
      </c>
      <c r="G207" s="13">
        <v>-1774.6</v>
      </c>
      <c r="H207" s="13">
        <v>-0.15</v>
      </c>
    </row>
    <row r="208" spans="2:8" x14ac:dyDescent="0.25">
      <c r="B208" s="11" t="s">
        <v>3195</v>
      </c>
      <c r="C208" s="21" t="s">
        <v>139</v>
      </c>
      <c r="D208" s="11" t="s">
        <v>276</v>
      </c>
      <c r="E208" s="11" t="s">
        <v>800</v>
      </c>
      <c r="F208" s="13">
        <v>-60900</v>
      </c>
      <c r="G208" s="13">
        <v>-1776.91</v>
      </c>
      <c r="H208" s="13">
        <v>-0.15</v>
      </c>
    </row>
    <row r="209" spans="2:8" x14ac:dyDescent="0.25">
      <c r="B209" s="11" t="s">
        <v>3196</v>
      </c>
      <c r="C209" s="21" t="s">
        <v>139</v>
      </c>
      <c r="D209" s="11" t="s">
        <v>312</v>
      </c>
      <c r="E209" s="11" t="s">
        <v>620</v>
      </c>
      <c r="F209" s="13">
        <v>-99500</v>
      </c>
      <c r="G209" s="13">
        <v>-1838.06</v>
      </c>
      <c r="H209" s="13">
        <v>-0.16</v>
      </c>
    </row>
    <row r="210" spans="2:8" x14ac:dyDescent="0.25">
      <c r="B210" s="11" t="s">
        <v>3197</v>
      </c>
      <c r="C210" s="21" t="s">
        <v>139</v>
      </c>
      <c r="D210" s="11" t="s">
        <v>276</v>
      </c>
      <c r="E210" s="11" t="s">
        <v>434</v>
      </c>
      <c r="F210" s="13">
        <v>-115500</v>
      </c>
      <c r="G210" s="13">
        <v>-1841.82</v>
      </c>
      <c r="H210" s="13">
        <v>-0.16</v>
      </c>
    </row>
    <row r="211" spans="2:8" x14ac:dyDescent="0.25">
      <c r="B211" s="11" t="s">
        <v>3198</v>
      </c>
      <c r="C211" s="21" t="s">
        <v>139</v>
      </c>
      <c r="D211" s="11" t="s">
        <v>283</v>
      </c>
      <c r="E211" s="11" t="s">
        <v>686</v>
      </c>
      <c r="F211" s="13">
        <v>-263900</v>
      </c>
      <c r="G211" s="13">
        <v>-1888.6</v>
      </c>
      <c r="H211" s="13">
        <v>-0.16</v>
      </c>
    </row>
    <row r="212" spans="2:8" x14ac:dyDescent="0.25">
      <c r="B212" s="11" t="s">
        <v>2949</v>
      </c>
      <c r="C212" s="21" t="s">
        <v>139</v>
      </c>
      <c r="D212" s="11" t="s">
        <v>550</v>
      </c>
      <c r="E212" s="11" t="s">
        <v>551</v>
      </c>
      <c r="F212" s="13">
        <v>-282800</v>
      </c>
      <c r="G212" s="13">
        <v>-1969</v>
      </c>
      <c r="H212" s="13">
        <v>-0.17</v>
      </c>
    </row>
    <row r="213" spans="2:8" x14ac:dyDescent="0.25">
      <c r="B213" s="11" t="s">
        <v>2948</v>
      </c>
      <c r="C213" s="21" t="s">
        <v>139</v>
      </c>
      <c r="D213" s="11" t="s">
        <v>245</v>
      </c>
      <c r="E213" s="11" t="s">
        <v>247</v>
      </c>
      <c r="F213" s="13">
        <v>-165900</v>
      </c>
      <c r="G213" s="13">
        <v>-1998.35</v>
      </c>
      <c r="H213" s="13">
        <v>-0.17</v>
      </c>
    </row>
    <row r="214" spans="2:8" x14ac:dyDescent="0.25">
      <c r="B214" s="11" t="s">
        <v>3100</v>
      </c>
      <c r="C214" s="21" t="s">
        <v>139</v>
      </c>
      <c r="D214" s="11" t="s">
        <v>265</v>
      </c>
      <c r="E214" s="11" t="s">
        <v>266</v>
      </c>
      <c r="F214" s="13">
        <v>-172200</v>
      </c>
      <c r="G214" s="13">
        <v>-2204.59</v>
      </c>
      <c r="H214" s="13">
        <v>-0.19</v>
      </c>
    </row>
    <row r="215" spans="2:8" x14ac:dyDescent="0.25">
      <c r="B215" s="11" t="s">
        <v>3199</v>
      </c>
      <c r="C215" s="21" t="s">
        <v>139</v>
      </c>
      <c r="D215" s="11" t="s">
        <v>283</v>
      </c>
      <c r="E215" s="11" t="s">
        <v>556</v>
      </c>
      <c r="F215" s="13">
        <v>-106875</v>
      </c>
      <c r="G215" s="13">
        <v>-2611.9699999999998</v>
      </c>
      <c r="H215" s="13">
        <v>-0.23</v>
      </c>
    </row>
    <row r="216" spans="2:8" x14ac:dyDescent="0.25">
      <c r="B216" s="11" t="s">
        <v>3200</v>
      </c>
      <c r="C216" s="21" t="s">
        <v>139</v>
      </c>
      <c r="D216" s="11" t="s">
        <v>271</v>
      </c>
      <c r="E216" s="11" t="s">
        <v>656</v>
      </c>
      <c r="F216" s="13">
        <v>-172550</v>
      </c>
      <c r="G216" s="13">
        <v>-2813.51</v>
      </c>
      <c r="H216" s="13">
        <v>-0.24</v>
      </c>
    </row>
    <row r="217" spans="2:8" x14ac:dyDescent="0.25">
      <c r="B217" s="11" t="s">
        <v>3201</v>
      </c>
      <c r="C217" s="21" t="s">
        <v>139</v>
      </c>
      <c r="D217" s="11" t="s">
        <v>254</v>
      </c>
      <c r="E217" s="11" t="s">
        <v>659</v>
      </c>
      <c r="F217" s="13">
        <v>-205200</v>
      </c>
      <c r="G217" s="13">
        <v>-3042.5</v>
      </c>
      <c r="H217" s="13">
        <v>-0.26</v>
      </c>
    </row>
    <row r="218" spans="2:8" x14ac:dyDescent="0.25">
      <c r="B218" s="11" t="s">
        <v>3202</v>
      </c>
      <c r="C218" s="21" t="s">
        <v>139</v>
      </c>
      <c r="D218" s="11" t="s">
        <v>417</v>
      </c>
      <c r="E218" s="11" t="s">
        <v>810</v>
      </c>
      <c r="F218" s="13">
        <v>-134750</v>
      </c>
      <c r="G218" s="13">
        <v>-3199.64</v>
      </c>
      <c r="H218" s="13">
        <v>-0.28000000000000003</v>
      </c>
    </row>
    <row r="219" spans="2:8" x14ac:dyDescent="0.25">
      <c r="B219" s="11" t="s">
        <v>3203</v>
      </c>
      <c r="C219" s="21" t="s">
        <v>139</v>
      </c>
      <c r="D219" s="11" t="s">
        <v>267</v>
      </c>
      <c r="E219" s="11" t="s">
        <v>614</v>
      </c>
      <c r="F219" s="13">
        <v>-101100</v>
      </c>
      <c r="G219" s="13">
        <v>-3272.91</v>
      </c>
      <c r="H219" s="13">
        <v>-0.28000000000000003</v>
      </c>
    </row>
    <row r="220" spans="2:8" x14ac:dyDescent="0.25">
      <c r="B220" s="11" t="s">
        <v>3204</v>
      </c>
      <c r="C220" s="21" t="s">
        <v>139</v>
      </c>
      <c r="D220" s="11" t="s">
        <v>285</v>
      </c>
      <c r="E220" s="11" t="s">
        <v>286</v>
      </c>
      <c r="F220" s="13">
        <v>-182500</v>
      </c>
      <c r="G220" s="13">
        <v>-3287.74</v>
      </c>
      <c r="H220" s="13">
        <v>-0.28999999999999998</v>
      </c>
    </row>
    <row r="221" spans="2:8" x14ac:dyDescent="0.25">
      <c r="B221" s="11" t="s">
        <v>3205</v>
      </c>
      <c r="C221" s="21" t="s">
        <v>139</v>
      </c>
      <c r="D221" s="11" t="s">
        <v>283</v>
      </c>
      <c r="E221" s="11" t="s">
        <v>1436</v>
      </c>
      <c r="F221" s="13">
        <v>-51600</v>
      </c>
      <c r="G221" s="13">
        <v>-3354</v>
      </c>
      <c r="H221" s="13">
        <v>-0.28999999999999998</v>
      </c>
    </row>
    <row r="222" spans="2:8" x14ac:dyDescent="0.25">
      <c r="B222" s="11" t="s">
        <v>3206</v>
      </c>
      <c r="C222" s="21" t="s">
        <v>139</v>
      </c>
      <c r="D222" s="11" t="s">
        <v>274</v>
      </c>
      <c r="E222" s="11" t="s">
        <v>295</v>
      </c>
      <c r="F222" s="13">
        <v>-564000</v>
      </c>
      <c r="G222" s="13">
        <v>-3483.26</v>
      </c>
      <c r="H222" s="13">
        <v>-0.3</v>
      </c>
    </row>
    <row r="223" spans="2:8" x14ac:dyDescent="0.25">
      <c r="B223" s="11" t="s">
        <v>3207</v>
      </c>
      <c r="C223" s="21" t="s">
        <v>139</v>
      </c>
      <c r="D223" s="11" t="s">
        <v>271</v>
      </c>
      <c r="E223" s="11" t="s">
        <v>674</v>
      </c>
      <c r="F223" s="13">
        <v>-13440</v>
      </c>
      <c r="G223" s="13">
        <v>-3682.9</v>
      </c>
      <c r="H223" s="13">
        <v>-0.32</v>
      </c>
    </row>
    <row r="224" spans="2:8" x14ac:dyDescent="0.25">
      <c r="B224" s="11" t="s">
        <v>3208</v>
      </c>
      <c r="C224" s="21" t="s">
        <v>139</v>
      </c>
      <c r="D224" s="11" t="s">
        <v>283</v>
      </c>
      <c r="E224" s="11" t="s">
        <v>284</v>
      </c>
      <c r="F224" s="13">
        <v>-147300</v>
      </c>
      <c r="G224" s="13">
        <v>-3710.41</v>
      </c>
      <c r="H224" s="13">
        <v>-0.32</v>
      </c>
    </row>
    <row r="225" spans="2:8" x14ac:dyDescent="0.25">
      <c r="B225" s="11" t="s">
        <v>3209</v>
      </c>
      <c r="C225" s="21" t="s">
        <v>139</v>
      </c>
      <c r="D225" s="11" t="s">
        <v>276</v>
      </c>
      <c r="E225" s="11" t="s">
        <v>862</v>
      </c>
      <c r="F225" s="13">
        <v>-402750</v>
      </c>
      <c r="G225" s="13">
        <v>-3718.99</v>
      </c>
      <c r="H225" s="13">
        <v>-0.32</v>
      </c>
    </row>
    <row r="226" spans="2:8" x14ac:dyDescent="0.25">
      <c r="B226" s="11" t="s">
        <v>3210</v>
      </c>
      <c r="C226" s="21" t="s">
        <v>139</v>
      </c>
      <c r="D226" s="11" t="s">
        <v>283</v>
      </c>
      <c r="E226" s="11" t="s">
        <v>563</v>
      </c>
      <c r="F226" s="13">
        <v>-557000</v>
      </c>
      <c r="G226" s="13">
        <v>-3849.15</v>
      </c>
      <c r="H226" s="13">
        <v>-0.33</v>
      </c>
    </row>
    <row r="227" spans="2:8" x14ac:dyDescent="0.25">
      <c r="B227" s="11" t="s">
        <v>3211</v>
      </c>
      <c r="C227" s="21" t="s">
        <v>139</v>
      </c>
      <c r="D227" s="11" t="s">
        <v>276</v>
      </c>
      <c r="E227" s="11" t="s">
        <v>1435</v>
      </c>
      <c r="F227" s="13">
        <v>-1893000</v>
      </c>
      <c r="G227" s="13">
        <v>-3955.42</v>
      </c>
      <c r="H227" s="13">
        <v>-0.34</v>
      </c>
    </row>
    <row r="228" spans="2:8" x14ac:dyDescent="0.25">
      <c r="B228" s="11" t="s">
        <v>3212</v>
      </c>
      <c r="C228" s="21" t="s">
        <v>139</v>
      </c>
      <c r="D228" s="11" t="s">
        <v>267</v>
      </c>
      <c r="E228" s="11" t="s">
        <v>268</v>
      </c>
      <c r="F228" s="13">
        <v>-3065</v>
      </c>
      <c r="G228" s="13">
        <v>-3988.21</v>
      </c>
      <c r="H228" s="13">
        <v>-0.35</v>
      </c>
    </row>
    <row r="229" spans="2:8" x14ac:dyDescent="0.25">
      <c r="B229" s="11" t="s">
        <v>3213</v>
      </c>
      <c r="C229" s="21" t="s">
        <v>139</v>
      </c>
      <c r="D229" s="11" t="s">
        <v>245</v>
      </c>
      <c r="E229" s="11" t="s">
        <v>710</v>
      </c>
      <c r="F229" s="13">
        <v>-2395000</v>
      </c>
      <c r="G229" s="13">
        <v>-4026</v>
      </c>
      <c r="H229" s="13">
        <v>-0.35</v>
      </c>
    </row>
    <row r="230" spans="2:8" x14ac:dyDescent="0.25">
      <c r="B230" s="11" t="s">
        <v>3214</v>
      </c>
      <c r="C230" s="21" t="s">
        <v>139</v>
      </c>
      <c r="D230" s="11" t="s">
        <v>550</v>
      </c>
      <c r="E230" s="11" t="s">
        <v>675</v>
      </c>
      <c r="F230" s="13">
        <v>-1266700</v>
      </c>
      <c r="G230" s="13">
        <v>-4062.94</v>
      </c>
      <c r="H230" s="13">
        <v>-0.35</v>
      </c>
    </row>
    <row r="231" spans="2:8" x14ac:dyDescent="0.25">
      <c r="B231" s="11" t="s">
        <v>3215</v>
      </c>
      <c r="C231" s="21" t="s">
        <v>139</v>
      </c>
      <c r="D231" s="11" t="s">
        <v>271</v>
      </c>
      <c r="E231" s="11" t="s">
        <v>664</v>
      </c>
      <c r="F231" s="13">
        <v>-82400</v>
      </c>
      <c r="G231" s="13">
        <v>-4141.3</v>
      </c>
      <c r="H231" s="13">
        <v>-0.36</v>
      </c>
    </row>
    <row r="232" spans="2:8" x14ac:dyDescent="0.25">
      <c r="B232" s="11" t="s">
        <v>3216</v>
      </c>
      <c r="C232" s="21" t="s">
        <v>139</v>
      </c>
      <c r="D232" s="11" t="s">
        <v>248</v>
      </c>
      <c r="E232" s="11" t="s">
        <v>544</v>
      </c>
      <c r="F232" s="13">
        <v>-1436400</v>
      </c>
      <c r="G232" s="13">
        <v>-4381.74</v>
      </c>
      <c r="H232" s="13">
        <v>-0.38</v>
      </c>
    </row>
    <row r="233" spans="2:8" x14ac:dyDescent="0.25">
      <c r="B233" s="11" t="s">
        <v>3217</v>
      </c>
      <c r="C233" s="21" t="s">
        <v>139</v>
      </c>
      <c r="D233" s="11" t="s">
        <v>254</v>
      </c>
      <c r="E233" s="11" t="s">
        <v>658</v>
      </c>
      <c r="F233" s="13">
        <v>-1089000</v>
      </c>
      <c r="G233" s="13">
        <v>-4409.91</v>
      </c>
      <c r="H233" s="13">
        <v>-0.38</v>
      </c>
    </row>
    <row r="234" spans="2:8" x14ac:dyDescent="0.25">
      <c r="B234" s="11" t="s">
        <v>3218</v>
      </c>
      <c r="C234" s="21" t="s">
        <v>139</v>
      </c>
      <c r="D234" s="11" t="s">
        <v>140</v>
      </c>
      <c r="E234" s="11" t="s">
        <v>778</v>
      </c>
      <c r="F234" s="13">
        <v>-655000</v>
      </c>
      <c r="G234" s="13">
        <v>-4529.33</v>
      </c>
      <c r="H234" s="13">
        <v>-0.39</v>
      </c>
    </row>
    <row r="235" spans="2:8" x14ac:dyDescent="0.25">
      <c r="B235" s="11" t="s">
        <v>3087</v>
      </c>
      <c r="C235" s="21" t="s">
        <v>139</v>
      </c>
      <c r="D235" s="11" t="s">
        <v>271</v>
      </c>
      <c r="E235" s="11" t="s">
        <v>422</v>
      </c>
      <c r="F235" s="13">
        <v>-301000</v>
      </c>
      <c r="G235" s="13">
        <v>-4594.3100000000004</v>
      </c>
      <c r="H235" s="13">
        <v>-0.4</v>
      </c>
    </row>
    <row r="236" spans="2:8" x14ac:dyDescent="0.25">
      <c r="B236" s="11" t="s">
        <v>3099</v>
      </c>
      <c r="C236" s="21" t="s">
        <v>139</v>
      </c>
      <c r="D236" s="11" t="s">
        <v>444</v>
      </c>
      <c r="E236" s="11" t="s">
        <v>610</v>
      </c>
      <c r="F236" s="13">
        <v>-1895000</v>
      </c>
      <c r="G236" s="13">
        <v>-4614.33</v>
      </c>
      <c r="H236" s="13">
        <v>-0.4</v>
      </c>
    </row>
    <row r="237" spans="2:8" x14ac:dyDescent="0.25">
      <c r="B237" s="11" t="s">
        <v>3219</v>
      </c>
      <c r="C237" s="21" t="s">
        <v>139</v>
      </c>
      <c r="D237" s="11" t="s">
        <v>245</v>
      </c>
      <c r="E237" s="11" t="s">
        <v>708</v>
      </c>
      <c r="F237" s="13">
        <v>-2270800</v>
      </c>
      <c r="G237" s="13">
        <v>-4663.09</v>
      </c>
      <c r="H237" s="13">
        <v>-0.4</v>
      </c>
    </row>
    <row r="238" spans="2:8" x14ac:dyDescent="0.25">
      <c r="B238" s="11" t="s">
        <v>3169</v>
      </c>
      <c r="C238" s="21" t="s">
        <v>139</v>
      </c>
      <c r="D238" s="11" t="s">
        <v>535</v>
      </c>
      <c r="E238" s="11" t="s">
        <v>536</v>
      </c>
      <c r="F238" s="13">
        <v>-1029000</v>
      </c>
      <c r="G238" s="13">
        <v>-4900.1000000000004</v>
      </c>
      <c r="H238" s="13">
        <v>-0.43</v>
      </c>
    </row>
    <row r="239" spans="2:8" x14ac:dyDescent="0.25">
      <c r="B239" s="11" t="s">
        <v>3220</v>
      </c>
      <c r="C239" s="21" t="s">
        <v>139</v>
      </c>
      <c r="D239" s="11" t="s">
        <v>140</v>
      </c>
      <c r="E239" s="11" t="s">
        <v>143</v>
      </c>
      <c r="F239" s="13">
        <v>-92250</v>
      </c>
      <c r="G239" s="13">
        <v>-4987.04</v>
      </c>
      <c r="H239" s="13">
        <v>-0.43</v>
      </c>
    </row>
    <row r="240" spans="2:8" x14ac:dyDescent="0.25">
      <c r="B240" s="11" t="s">
        <v>3221</v>
      </c>
      <c r="C240" s="21" t="s">
        <v>139</v>
      </c>
      <c r="D240" s="11" t="s">
        <v>271</v>
      </c>
      <c r="E240" s="11" t="s">
        <v>665</v>
      </c>
      <c r="F240" s="13">
        <v>-413250</v>
      </c>
      <c r="G240" s="13">
        <v>-5108.18</v>
      </c>
      <c r="H240" s="13">
        <v>-0.44</v>
      </c>
    </row>
    <row r="241" spans="2:8" x14ac:dyDescent="0.25">
      <c r="B241" s="11" t="s">
        <v>3096</v>
      </c>
      <c r="C241" s="21" t="s">
        <v>139</v>
      </c>
      <c r="D241" s="11" t="s">
        <v>140</v>
      </c>
      <c r="E241" s="11" t="s">
        <v>424</v>
      </c>
      <c r="F241" s="13">
        <v>-362600</v>
      </c>
      <c r="G241" s="13">
        <v>-5264.95</v>
      </c>
      <c r="H241" s="13">
        <v>-0.46</v>
      </c>
    </row>
    <row r="242" spans="2:8" x14ac:dyDescent="0.25">
      <c r="B242" s="11" t="s">
        <v>3222</v>
      </c>
      <c r="C242" s="21" t="s">
        <v>139</v>
      </c>
      <c r="D242" s="11" t="s">
        <v>248</v>
      </c>
      <c r="E242" s="11" t="s">
        <v>552</v>
      </c>
      <c r="F242" s="13">
        <v>-1620000</v>
      </c>
      <c r="G242" s="13">
        <v>-5409.99</v>
      </c>
      <c r="H242" s="13">
        <v>-0.47</v>
      </c>
    </row>
    <row r="243" spans="2:8" x14ac:dyDescent="0.25">
      <c r="B243" s="11" t="s">
        <v>3223</v>
      </c>
      <c r="C243" s="21" t="s">
        <v>139</v>
      </c>
      <c r="D243" s="11" t="s">
        <v>140</v>
      </c>
      <c r="E243" s="11" t="s">
        <v>776</v>
      </c>
      <c r="F243" s="13">
        <v>-226600</v>
      </c>
      <c r="G243" s="13">
        <v>-5598.61</v>
      </c>
      <c r="H243" s="13">
        <v>-0.49</v>
      </c>
    </row>
    <row r="244" spans="2:8" x14ac:dyDescent="0.25">
      <c r="B244" s="11" t="s">
        <v>3224</v>
      </c>
      <c r="C244" s="21" t="s">
        <v>139</v>
      </c>
      <c r="D244" s="11" t="s">
        <v>315</v>
      </c>
      <c r="E244" s="11" t="s">
        <v>612</v>
      </c>
      <c r="F244" s="13">
        <v>-550000</v>
      </c>
      <c r="G244" s="13">
        <v>-5763.73</v>
      </c>
      <c r="H244" s="13">
        <v>-0.5</v>
      </c>
    </row>
    <row r="245" spans="2:8" x14ac:dyDescent="0.25">
      <c r="B245" s="11" t="s">
        <v>3225</v>
      </c>
      <c r="C245" s="21" t="s">
        <v>139</v>
      </c>
      <c r="D245" s="11" t="s">
        <v>276</v>
      </c>
      <c r="E245" s="11" t="s">
        <v>346</v>
      </c>
      <c r="F245" s="13">
        <v>-4755000</v>
      </c>
      <c r="G245" s="13">
        <v>-5848.65</v>
      </c>
      <c r="H245" s="13">
        <v>-0.51</v>
      </c>
    </row>
    <row r="246" spans="2:8" x14ac:dyDescent="0.25">
      <c r="B246" s="11" t="s">
        <v>3226</v>
      </c>
      <c r="C246" s="21" t="s">
        <v>139</v>
      </c>
      <c r="D246" s="11" t="s">
        <v>822</v>
      </c>
      <c r="E246" s="11" t="s">
        <v>823</v>
      </c>
      <c r="F246" s="13">
        <v>-187500</v>
      </c>
      <c r="G246" s="13">
        <v>-5997.28</v>
      </c>
      <c r="H246" s="13">
        <v>-0.52</v>
      </c>
    </row>
    <row r="247" spans="2:8" x14ac:dyDescent="0.25">
      <c r="B247" s="11" t="s">
        <v>2943</v>
      </c>
      <c r="C247" s="21" t="s">
        <v>139</v>
      </c>
      <c r="D247" s="11" t="s">
        <v>254</v>
      </c>
      <c r="E247" s="11" t="s">
        <v>255</v>
      </c>
      <c r="F247" s="13">
        <v>-180075</v>
      </c>
      <c r="G247" s="13">
        <v>-6170.54</v>
      </c>
      <c r="H247" s="13">
        <v>-0.54</v>
      </c>
    </row>
    <row r="248" spans="2:8" x14ac:dyDescent="0.25">
      <c r="B248" s="11" t="s">
        <v>3227</v>
      </c>
      <c r="C248" s="21" t="s">
        <v>139</v>
      </c>
      <c r="D248" s="11" t="s">
        <v>271</v>
      </c>
      <c r="E248" s="11" t="s">
        <v>669</v>
      </c>
      <c r="F248" s="13">
        <v>-1455200</v>
      </c>
      <c r="G248" s="13">
        <v>-6226.07</v>
      </c>
      <c r="H248" s="13">
        <v>-0.54</v>
      </c>
    </row>
    <row r="249" spans="2:8" x14ac:dyDescent="0.25">
      <c r="B249" s="11" t="s">
        <v>3228</v>
      </c>
      <c r="C249" s="21" t="s">
        <v>139</v>
      </c>
      <c r="D249" s="11" t="s">
        <v>300</v>
      </c>
      <c r="E249" s="11" t="s">
        <v>301</v>
      </c>
      <c r="F249" s="13">
        <v>-1245750</v>
      </c>
      <c r="G249" s="13">
        <v>-6299.76</v>
      </c>
      <c r="H249" s="13">
        <v>-0.55000000000000004</v>
      </c>
    </row>
    <row r="250" spans="2:8" x14ac:dyDescent="0.25">
      <c r="B250" s="11" t="s">
        <v>905</v>
      </c>
      <c r="C250" s="21" t="s">
        <v>139</v>
      </c>
      <c r="D250" s="11" t="s">
        <v>245</v>
      </c>
      <c r="E250" s="11" t="s">
        <v>416</v>
      </c>
      <c r="F250" s="13">
        <v>-752250</v>
      </c>
      <c r="G250" s="13">
        <v>-6430.61</v>
      </c>
      <c r="H250" s="13">
        <v>-0.56000000000000005</v>
      </c>
    </row>
    <row r="251" spans="2:8" x14ac:dyDescent="0.25">
      <c r="B251" s="11" t="s">
        <v>3229</v>
      </c>
      <c r="C251" s="21" t="s">
        <v>139</v>
      </c>
      <c r="D251" s="11" t="s">
        <v>388</v>
      </c>
      <c r="E251" s="11" t="s">
        <v>667</v>
      </c>
      <c r="F251" s="13">
        <v>-4432000</v>
      </c>
      <c r="G251" s="13">
        <v>-6641.35</v>
      </c>
      <c r="H251" s="13">
        <v>-0.57999999999999996</v>
      </c>
    </row>
    <row r="252" spans="2:8" x14ac:dyDescent="0.25">
      <c r="B252" s="11" t="s">
        <v>3098</v>
      </c>
      <c r="C252" s="21" t="s">
        <v>139</v>
      </c>
      <c r="D252" s="11" t="s">
        <v>308</v>
      </c>
      <c r="E252" s="11" t="s">
        <v>1019</v>
      </c>
      <c r="F252" s="13">
        <v>-80625</v>
      </c>
      <c r="G252" s="13">
        <v>-6878.56</v>
      </c>
      <c r="H252" s="13">
        <v>-0.6</v>
      </c>
    </row>
    <row r="253" spans="2:8" x14ac:dyDescent="0.25">
      <c r="B253" s="11" t="s">
        <v>3095</v>
      </c>
      <c r="C253" s="21" t="s">
        <v>139</v>
      </c>
      <c r="D253" s="11" t="s">
        <v>328</v>
      </c>
      <c r="E253" s="11" t="s">
        <v>662</v>
      </c>
      <c r="F253" s="13">
        <v>-1201200</v>
      </c>
      <c r="G253" s="13">
        <v>-6881.67</v>
      </c>
      <c r="H253" s="13">
        <v>-0.6</v>
      </c>
    </row>
    <row r="254" spans="2:8" x14ac:dyDescent="0.25">
      <c r="B254" s="11" t="s">
        <v>3230</v>
      </c>
      <c r="C254" s="21" t="s">
        <v>139</v>
      </c>
      <c r="D254" s="11" t="s">
        <v>271</v>
      </c>
      <c r="E254" s="11" t="s">
        <v>579</v>
      </c>
      <c r="F254" s="13">
        <v>-2007500</v>
      </c>
      <c r="G254" s="13">
        <v>-7085.47</v>
      </c>
      <c r="H254" s="13">
        <v>-0.62</v>
      </c>
    </row>
    <row r="255" spans="2:8" x14ac:dyDescent="0.25">
      <c r="B255" s="11" t="s">
        <v>2950</v>
      </c>
      <c r="C255" s="21" t="s">
        <v>139</v>
      </c>
      <c r="D255" s="11" t="s">
        <v>256</v>
      </c>
      <c r="E255" s="11" t="s">
        <v>257</v>
      </c>
      <c r="F255" s="13">
        <v>-198450</v>
      </c>
      <c r="G255" s="13">
        <v>-7090.92</v>
      </c>
      <c r="H255" s="13">
        <v>-0.62</v>
      </c>
    </row>
    <row r="256" spans="2:8" x14ac:dyDescent="0.25">
      <c r="B256" s="11" t="s">
        <v>3231</v>
      </c>
      <c r="C256" s="21" t="s">
        <v>139</v>
      </c>
      <c r="D256" s="11" t="s">
        <v>430</v>
      </c>
      <c r="E256" s="11" t="s">
        <v>824</v>
      </c>
      <c r="F256" s="13">
        <v>-132000</v>
      </c>
      <c r="G256" s="13">
        <v>-7259.08</v>
      </c>
      <c r="H256" s="13">
        <v>-0.63</v>
      </c>
    </row>
    <row r="257" spans="2:8" x14ac:dyDescent="0.25">
      <c r="B257" s="11" t="s">
        <v>3232</v>
      </c>
      <c r="C257" s="21" t="s">
        <v>139</v>
      </c>
      <c r="D257" s="11" t="s">
        <v>140</v>
      </c>
      <c r="E257" s="11" t="s">
        <v>307</v>
      </c>
      <c r="F257" s="13">
        <v>-1413000</v>
      </c>
      <c r="G257" s="13">
        <v>-7310.16</v>
      </c>
      <c r="H257" s="13">
        <v>-0.63</v>
      </c>
    </row>
    <row r="258" spans="2:8" x14ac:dyDescent="0.25">
      <c r="B258" s="11" t="s">
        <v>1442</v>
      </c>
      <c r="C258" s="21" t="s">
        <v>139</v>
      </c>
      <c r="D258" s="11" t="s">
        <v>245</v>
      </c>
      <c r="E258" s="11" t="s">
        <v>1434</v>
      </c>
      <c r="F258" s="13">
        <v>-6176250</v>
      </c>
      <c r="G258" s="13">
        <v>-7430.03</v>
      </c>
      <c r="H258" s="13">
        <v>-0.64</v>
      </c>
    </row>
    <row r="259" spans="2:8" x14ac:dyDescent="0.25">
      <c r="B259" s="11" t="s">
        <v>3047</v>
      </c>
      <c r="C259" s="21" t="s">
        <v>139</v>
      </c>
      <c r="D259" s="11" t="s">
        <v>312</v>
      </c>
      <c r="E259" s="11" t="s">
        <v>414</v>
      </c>
      <c r="F259" s="13">
        <v>-513950</v>
      </c>
      <c r="G259" s="13">
        <v>-7464.35</v>
      </c>
      <c r="H259" s="13">
        <v>-0.65</v>
      </c>
    </row>
    <row r="260" spans="2:8" x14ac:dyDescent="0.25">
      <c r="B260" s="11" t="s">
        <v>3233</v>
      </c>
      <c r="C260" s="21" t="s">
        <v>139</v>
      </c>
      <c r="D260" s="11" t="s">
        <v>738</v>
      </c>
      <c r="E260" s="11" t="s">
        <v>739</v>
      </c>
      <c r="F260" s="13">
        <v>-3037500</v>
      </c>
      <c r="G260" s="13">
        <v>-7528.44</v>
      </c>
      <c r="H260" s="13">
        <v>-0.65</v>
      </c>
    </row>
    <row r="261" spans="2:8" x14ac:dyDescent="0.25">
      <c r="B261" s="11" t="s">
        <v>3234</v>
      </c>
      <c r="C261" s="21" t="s">
        <v>139</v>
      </c>
      <c r="D261" s="11" t="s">
        <v>276</v>
      </c>
      <c r="E261" s="11" t="s">
        <v>1432</v>
      </c>
      <c r="F261" s="13">
        <v>-4167508</v>
      </c>
      <c r="G261" s="13">
        <v>-7593.2</v>
      </c>
      <c r="H261" s="13">
        <v>-0.66</v>
      </c>
    </row>
    <row r="262" spans="2:8" x14ac:dyDescent="0.25">
      <c r="B262" s="11" t="s">
        <v>3235</v>
      </c>
      <c r="C262" s="21" t="s">
        <v>139</v>
      </c>
      <c r="D262" s="11" t="s">
        <v>550</v>
      </c>
      <c r="E262" s="11" t="s">
        <v>666</v>
      </c>
      <c r="F262" s="13">
        <v>-4098750</v>
      </c>
      <c r="G262" s="13">
        <v>-7703.6</v>
      </c>
      <c r="H262" s="13">
        <v>-0.67</v>
      </c>
    </row>
    <row r="263" spans="2:8" x14ac:dyDescent="0.25">
      <c r="B263" s="11" t="s">
        <v>3236</v>
      </c>
      <c r="C263" s="21" t="s">
        <v>139</v>
      </c>
      <c r="D263" s="11" t="s">
        <v>288</v>
      </c>
      <c r="E263" s="11" t="s">
        <v>1066</v>
      </c>
      <c r="F263" s="13">
        <v>-151200</v>
      </c>
      <c r="G263" s="13">
        <v>-8321.59</v>
      </c>
      <c r="H263" s="13">
        <v>-0.72</v>
      </c>
    </row>
    <row r="264" spans="2:8" x14ac:dyDescent="0.25">
      <c r="B264" s="11" t="s">
        <v>3237</v>
      </c>
      <c r="C264" s="21" t="s">
        <v>139</v>
      </c>
      <c r="D264" s="11" t="s">
        <v>267</v>
      </c>
      <c r="E264" s="11" t="s">
        <v>446</v>
      </c>
      <c r="F264" s="13">
        <v>-1472400</v>
      </c>
      <c r="G264" s="13">
        <v>-8337.4699999999993</v>
      </c>
      <c r="H264" s="13">
        <v>-0.72</v>
      </c>
    </row>
    <row r="265" spans="2:8" x14ac:dyDescent="0.25">
      <c r="B265" s="11" t="s">
        <v>3238</v>
      </c>
      <c r="C265" s="21" t="s">
        <v>139</v>
      </c>
      <c r="D265" s="11" t="s">
        <v>254</v>
      </c>
      <c r="E265" s="11" t="s">
        <v>987</v>
      </c>
      <c r="F265" s="13">
        <v>-1710720</v>
      </c>
      <c r="G265" s="13">
        <v>-8684.4699999999993</v>
      </c>
      <c r="H265" s="13">
        <v>-0.75</v>
      </c>
    </row>
    <row r="266" spans="2:8" x14ac:dyDescent="0.25">
      <c r="B266" s="11" t="s">
        <v>3086</v>
      </c>
      <c r="C266" s="21" t="s">
        <v>139</v>
      </c>
      <c r="D266" s="11" t="s">
        <v>417</v>
      </c>
      <c r="E266" s="11" t="s">
        <v>421</v>
      </c>
      <c r="F266" s="13">
        <v>-875600</v>
      </c>
      <c r="G266" s="13">
        <v>-8696.9</v>
      </c>
      <c r="H266" s="13">
        <v>-0.75</v>
      </c>
    </row>
    <row r="267" spans="2:8" x14ac:dyDescent="0.25">
      <c r="B267" s="11" t="s">
        <v>3239</v>
      </c>
      <c r="C267" s="21" t="s">
        <v>139</v>
      </c>
      <c r="D267" s="11" t="s">
        <v>245</v>
      </c>
      <c r="E267" s="11" t="s">
        <v>709</v>
      </c>
      <c r="F267" s="13">
        <v>-3347500</v>
      </c>
      <c r="G267" s="13">
        <v>-8820.66</v>
      </c>
      <c r="H267" s="13">
        <v>-0.77</v>
      </c>
    </row>
    <row r="268" spans="2:8" x14ac:dyDescent="0.25">
      <c r="B268" s="11" t="s">
        <v>3240</v>
      </c>
      <c r="C268" s="21" t="s">
        <v>139</v>
      </c>
      <c r="D268" s="11" t="s">
        <v>288</v>
      </c>
      <c r="E268" s="11" t="s">
        <v>770</v>
      </c>
      <c r="F268" s="13">
        <v>-129600</v>
      </c>
      <c r="G268" s="13">
        <v>-8835.74</v>
      </c>
      <c r="H268" s="13">
        <v>-0.77</v>
      </c>
    </row>
    <row r="269" spans="2:8" x14ac:dyDescent="0.25">
      <c r="B269" s="11" t="s">
        <v>3241</v>
      </c>
      <c r="C269" s="21" t="s">
        <v>139</v>
      </c>
      <c r="D269" s="11" t="s">
        <v>276</v>
      </c>
      <c r="E269" s="11" t="s">
        <v>1431</v>
      </c>
      <c r="F269" s="13">
        <v>-3699000</v>
      </c>
      <c r="G269" s="13">
        <v>-8879.4500000000007</v>
      </c>
      <c r="H269" s="13">
        <v>-0.77</v>
      </c>
    </row>
    <row r="270" spans="2:8" x14ac:dyDescent="0.25">
      <c r="B270" s="11" t="s">
        <v>3242</v>
      </c>
      <c r="C270" s="21" t="s">
        <v>139</v>
      </c>
      <c r="D270" s="11" t="s">
        <v>312</v>
      </c>
      <c r="E270" s="11" t="s">
        <v>313</v>
      </c>
      <c r="F270" s="13">
        <v>-2393600</v>
      </c>
      <c r="G270" s="13">
        <v>-9044.2199999999993</v>
      </c>
      <c r="H270" s="13">
        <v>-0.79</v>
      </c>
    </row>
    <row r="271" spans="2:8" x14ac:dyDescent="0.25">
      <c r="B271" s="11" t="s">
        <v>3243</v>
      </c>
      <c r="C271" s="21" t="s">
        <v>139</v>
      </c>
      <c r="D271" s="11" t="s">
        <v>254</v>
      </c>
      <c r="E271" s="11" t="s">
        <v>984</v>
      </c>
      <c r="F271" s="13">
        <v>-500000</v>
      </c>
      <c r="G271" s="13">
        <v>-9144.75</v>
      </c>
      <c r="H271" s="13">
        <v>-0.79</v>
      </c>
    </row>
    <row r="272" spans="2:8" x14ac:dyDescent="0.25">
      <c r="B272" s="11" t="s">
        <v>3244</v>
      </c>
      <c r="C272" s="21" t="s">
        <v>139</v>
      </c>
      <c r="D272" s="11" t="s">
        <v>300</v>
      </c>
      <c r="E272" s="11" t="s">
        <v>465</v>
      </c>
      <c r="F272" s="13">
        <v>-2823000</v>
      </c>
      <c r="G272" s="13">
        <v>-9279.2000000000007</v>
      </c>
      <c r="H272" s="13">
        <v>-0.81</v>
      </c>
    </row>
    <row r="273" spans="2:8" x14ac:dyDescent="0.25">
      <c r="B273" s="11" t="s">
        <v>3245</v>
      </c>
      <c r="C273" s="21" t="s">
        <v>139</v>
      </c>
      <c r="D273" s="11" t="s">
        <v>260</v>
      </c>
      <c r="E273" s="11" t="s">
        <v>629</v>
      </c>
      <c r="F273" s="13">
        <v>-33250</v>
      </c>
      <c r="G273" s="13">
        <v>-9319.5400000000009</v>
      </c>
      <c r="H273" s="13">
        <v>-0.81</v>
      </c>
    </row>
    <row r="274" spans="2:8" x14ac:dyDescent="0.25">
      <c r="B274" s="11" t="s">
        <v>3246</v>
      </c>
      <c r="C274" s="21" t="s">
        <v>139</v>
      </c>
      <c r="D274" s="11" t="s">
        <v>248</v>
      </c>
      <c r="E274" s="11" t="s">
        <v>558</v>
      </c>
      <c r="F274" s="13">
        <v>-5689125</v>
      </c>
      <c r="G274" s="13">
        <v>-9466.7000000000007</v>
      </c>
      <c r="H274" s="13">
        <v>-0.82</v>
      </c>
    </row>
    <row r="275" spans="2:8" x14ac:dyDescent="0.25">
      <c r="B275" s="11" t="s">
        <v>3247</v>
      </c>
      <c r="C275" s="21" t="s">
        <v>139</v>
      </c>
      <c r="D275" s="11" t="s">
        <v>280</v>
      </c>
      <c r="E275" s="11" t="s">
        <v>590</v>
      </c>
      <c r="F275" s="13">
        <v>-236250</v>
      </c>
      <c r="G275" s="13">
        <v>-9499.49</v>
      </c>
      <c r="H275" s="13">
        <v>-0.82</v>
      </c>
    </row>
    <row r="276" spans="2:8" x14ac:dyDescent="0.25">
      <c r="B276" s="11" t="s">
        <v>3248</v>
      </c>
      <c r="C276" s="21" t="s">
        <v>139</v>
      </c>
      <c r="D276" s="11" t="s">
        <v>271</v>
      </c>
      <c r="E276" s="11" t="s">
        <v>891</v>
      </c>
      <c r="F276" s="13">
        <v>-896400</v>
      </c>
      <c r="G276" s="13">
        <v>-9697.7000000000007</v>
      </c>
      <c r="H276" s="13">
        <v>-0.84</v>
      </c>
    </row>
    <row r="277" spans="2:8" x14ac:dyDescent="0.25">
      <c r="B277" s="11" t="s">
        <v>3249</v>
      </c>
      <c r="C277" s="21" t="s">
        <v>139</v>
      </c>
      <c r="D277" s="11" t="s">
        <v>280</v>
      </c>
      <c r="E277" s="11" t="s">
        <v>1430</v>
      </c>
      <c r="F277" s="13">
        <v>-5407500</v>
      </c>
      <c r="G277" s="13">
        <v>-9811.91</v>
      </c>
      <c r="H277" s="13">
        <v>-0.85</v>
      </c>
    </row>
    <row r="278" spans="2:8" x14ac:dyDescent="0.25">
      <c r="B278" s="11" t="s">
        <v>3250</v>
      </c>
      <c r="C278" s="21" t="s">
        <v>139</v>
      </c>
      <c r="D278" s="11" t="s">
        <v>280</v>
      </c>
      <c r="E278" s="11" t="s">
        <v>1429</v>
      </c>
      <c r="F278" s="13">
        <v>-263600</v>
      </c>
      <c r="G278" s="13">
        <v>-10399.15</v>
      </c>
      <c r="H278" s="13">
        <v>-0.9</v>
      </c>
    </row>
    <row r="279" spans="2:8" x14ac:dyDescent="0.25">
      <c r="B279" s="11" t="s">
        <v>3088</v>
      </c>
      <c r="C279" s="21" t="s">
        <v>139</v>
      </c>
      <c r="D279" s="11" t="s">
        <v>245</v>
      </c>
      <c r="E279" s="11" t="s">
        <v>429</v>
      </c>
      <c r="F279" s="13">
        <v>-716000</v>
      </c>
      <c r="G279" s="13">
        <v>-10534.51</v>
      </c>
      <c r="H279" s="13">
        <v>-0.91</v>
      </c>
    </row>
    <row r="280" spans="2:8" x14ac:dyDescent="0.25">
      <c r="B280" s="11" t="s">
        <v>3251</v>
      </c>
      <c r="C280" s="21" t="s">
        <v>139</v>
      </c>
      <c r="D280" s="11" t="s">
        <v>332</v>
      </c>
      <c r="E280" s="11" t="s">
        <v>621</v>
      </c>
      <c r="F280" s="13">
        <v>-614600</v>
      </c>
      <c r="G280" s="13">
        <v>-10899.32</v>
      </c>
      <c r="H280" s="13">
        <v>-0.95</v>
      </c>
    </row>
    <row r="281" spans="2:8" x14ac:dyDescent="0.25">
      <c r="B281" s="11" t="s">
        <v>3252</v>
      </c>
      <c r="C281" s="21" t="s">
        <v>139</v>
      </c>
      <c r="D281" s="11" t="s">
        <v>276</v>
      </c>
      <c r="E281" s="11" t="s">
        <v>582</v>
      </c>
      <c r="F281" s="13">
        <v>-1372000</v>
      </c>
      <c r="G281" s="13">
        <v>-11011.67</v>
      </c>
      <c r="H281" s="13">
        <v>-0.96</v>
      </c>
    </row>
    <row r="282" spans="2:8" x14ac:dyDescent="0.25">
      <c r="B282" s="11" t="s">
        <v>3044</v>
      </c>
      <c r="C282" s="21" t="s">
        <v>139</v>
      </c>
      <c r="D282" s="11" t="s">
        <v>252</v>
      </c>
      <c r="E282" s="11" t="s">
        <v>253</v>
      </c>
      <c r="F282" s="13">
        <v>-2604800</v>
      </c>
      <c r="G282" s="13">
        <v>-11144.64</v>
      </c>
      <c r="H282" s="13">
        <v>-0.97</v>
      </c>
    </row>
    <row r="283" spans="2:8" x14ac:dyDescent="0.25">
      <c r="B283" s="11" t="s">
        <v>3253</v>
      </c>
      <c r="C283" s="21" t="s">
        <v>139</v>
      </c>
      <c r="D283" s="11" t="s">
        <v>140</v>
      </c>
      <c r="E283" s="11" t="s">
        <v>741</v>
      </c>
      <c r="F283" s="13">
        <v>-112700</v>
      </c>
      <c r="G283" s="13">
        <v>-11214.89</v>
      </c>
      <c r="H283" s="13">
        <v>-0.97</v>
      </c>
    </row>
    <row r="284" spans="2:8" x14ac:dyDescent="0.25">
      <c r="B284" s="11" t="s">
        <v>3254</v>
      </c>
      <c r="C284" s="21" t="s">
        <v>139</v>
      </c>
      <c r="D284" s="11" t="s">
        <v>276</v>
      </c>
      <c r="E284" s="11" t="s">
        <v>801</v>
      </c>
      <c r="F284" s="13">
        <v>-2314000</v>
      </c>
      <c r="G284" s="13">
        <v>-11286.54</v>
      </c>
      <c r="H284" s="13">
        <v>-0.98</v>
      </c>
    </row>
    <row r="285" spans="2:8" x14ac:dyDescent="0.25">
      <c r="B285" s="11" t="s">
        <v>3255</v>
      </c>
      <c r="C285" s="21" t="s">
        <v>139</v>
      </c>
      <c r="D285" s="11" t="s">
        <v>430</v>
      </c>
      <c r="E285" s="11" t="s">
        <v>431</v>
      </c>
      <c r="F285" s="13">
        <v>-466600</v>
      </c>
      <c r="G285" s="13">
        <v>-11935.63</v>
      </c>
      <c r="H285" s="13">
        <v>-1.04</v>
      </c>
    </row>
    <row r="286" spans="2:8" x14ac:dyDescent="0.25">
      <c r="B286" s="11" t="s">
        <v>3256</v>
      </c>
      <c r="C286" s="21" t="s">
        <v>139</v>
      </c>
      <c r="D286" s="11" t="s">
        <v>254</v>
      </c>
      <c r="E286" s="11" t="s">
        <v>458</v>
      </c>
      <c r="F286" s="13">
        <v>-103600</v>
      </c>
      <c r="G286" s="13">
        <v>-12485.92</v>
      </c>
      <c r="H286" s="13">
        <v>-1.08</v>
      </c>
    </row>
    <row r="287" spans="2:8" x14ac:dyDescent="0.25">
      <c r="B287" s="11" t="s">
        <v>1443</v>
      </c>
      <c r="C287" s="21" t="s">
        <v>139</v>
      </c>
      <c r="D287" s="11" t="s">
        <v>269</v>
      </c>
      <c r="E287" s="11" t="s">
        <v>617</v>
      </c>
      <c r="F287" s="13">
        <v>-13308750</v>
      </c>
      <c r="G287" s="13">
        <v>-12922.8</v>
      </c>
      <c r="H287" s="13">
        <v>-1.1200000000000001</v>
      </c>
    </row>
    <row r="288" spans="2:8" x14ac:dyDescent="0.25">
      <c r="B288" s="11" t="s">
        <v>2944</v>
      </c>
      <c r="C288" s="21" t="s">
        <v>139</v>
      </c>
      <c r="D288" s="11" t="s">
        <v>276</v>
      </c>
      <c r="E288" s="11" t="s">
        <v>419</v>
      </c>
      <c r="F288" s="13">
        <v>-187125</v>
      </c>
      <c r="G288" s="13">
        <v>-13405.26</v>
      </c>
      <c r="H288" s="13">
        <v>-1.1599999999999999</v>
      </c>
    </row>
    <row r="289" spans="2:8" x14ac:dyDescent="0.25">
      <c r="B289" s="11" t="s">
        <v>2942</v>
      </c>
      <c r="C289" s="21" t="s">
        <v>139</v>
      </c>
      <c r="D289" s="11" t="s">
        <v>140</v>
      </c>
      <c r="E289" s="11" t="s">
        <v>142</v>
      </c>
      <c r="F289" s="13">
        <v>-353325</v>
      </c>
      <c r="G289" s="13">
        <v>-13856.7</v>
      </c>
      <c r="H289" s="13">
        <v>-1.2</v>
      </c>
    </row>
    <row r="290" spans="2:8" x14ac:dyDescent="0.25">
      <c r="B290" s="11" t="s">
        <v>3257</v>
      </c>
      <c r="C290" s="21" t="s">
        <v>139</v>
      </c>
      <c r="D290" s="11" t="s">
        <v>308</v>
      </c>
      <c r="E290" s="11" t="s">
        <v>597</v>
      </c>
      <c r="F290" s="13">
        <v>-4856250</v>
      </c>
      <c r="G290" s="13">
        <v>-14695.01</v>
      </c>
      <c r="H290" s="13">
        <v>-1.28</v>
      </c>
    </row>
    <row r="291" spans="2:8" x14ac:dyDescent="0.25">
      <c r="B291" s="11" t="s">
        <v>3258</v>
      </c>
      <c r="C291" s="21" t="s">
        <v>139</v>
      </c>
      <c r="D291" s="11" t="s">
        <v>315</v>
      </c>
      <c r="E291" s="11" t="s">
        <v>580</v>
      </c>
      <c r="F291" s="13">
        <v>-349200</v>
      </c>
      <c r="G291" s="13">
        <v>-14867.19</v>
      </c>
      <c r="H291" s="13">
        <v>-1.29</v>
      </c>
    </row>
    <row r="292" spans="2:8" x14ac:dyDescent="0.25">
      <c r="B292" s="11" t="s">
        <v>2947</v>
      </c>
      <c r="C292" s="21" t="s">
        <v>139</v>
      </c>
      <c r="D292" s="11" t="s">
        <v>332</v>
      </c>
      <c r="E292" s="11" t="s">
        <v>691</v>
      </c>
      <c r="F292" s="13">
        <v>-1827375</v>
      </c>
      <c r="G292" s="13">
        <v>-15131.58</v>
      </c>
      <c r="H292" s="13">
        <v>-1.31</v>
      </c>
    </row>
    <row r="293" spans="2:8" x14ac:dyDescent="0.25">
      <c r="B293" s="11" t="s">
        <v>3259</v>
      </c>
      <c r="C293" s="21" t="s">
        <v>139</v>
      </c>
      <c r="D293" s="11" t="s">
        <v>320</v>
      </c>
      <c r="E293" s="11" t="s">
        <v>771</v>
      </c>
      <c r="F293" s="13">
        <v>-1581125</v>
      </c>
      <c r="G293" s="13">
        <v>-15748.8</v>
      </c>
      <c r="H293" s="13">
        <v>-1.37</v>
      </c>
    </row>
    <row r="294" spans="2:8" x14ac:dyDescent="0.25">
      <c r="B294" s="11" t="s">
        <v>3103</v>
      </c>
      <c r="C294" s="21" t="s">
        <v>139</v>
      </c>
      <c r="D294" s="11" t="s">
        <v>325</v>
      </c>
      <c r="E294" s="11" t="s">
        <v>537</v>
      </c>
      <c r="F294" s="13">
        <v>-3627450</v>
      </c>
      <c r="G294" s="13">
        <v>-16026.07</v>
      </c>
      <c r="H294" s="13">
        <v>-1.39</v>
      </c>
    </row>
    <row r="295" spans="2:8" x14ac:dyDescent="0.25">
      <c r="B295" s="11" t="s">
        <v>3260</v>
      </c>
      <c r="C295" s="21" t="s">
        <v>139</v>
      </c>
      <c r="D295" s="11" t="s">
        <v>262</v>
      </c>
      <c r="E295" s="11" t="s">
        <v>451</v>
      </c>
      <c r="F295" s="13">
        <v>-243000</v>
      </c>
      <c r="G295" s="13">
        <v>-16423.28</v>
      </c>
      <c r="H295" s="13">
        <v>-1.43</v>
      </c>
    </row>
    <row r="296" spans="2:8" x14ac:dyDescent="0.25">
      <c r="B296" s="11" t="s">
        <v>3261</v>
      </c>
      <c r="C296" s="21" t="s">
        <v>139</v>
      </c>
      <c r="D296" s="11" t="s">
        <v>276</v>
      </c>
      <c r="E296" s="11" t="s">
        <v>802</v>
      </c>
      <c r="F296" s="13">
        <v>-3124000</v>
      </c>
      <c r="G296" s="13">
        <v>-16485.349999999999</v>
      </c>
      <c r="H296" s="13">
        <v>-1.43</v>
      </c>
    </row>
    <row r="297" spans="2:8" x14ac:dyDescent="0.25">
      <c r="B297" s="11" t="s">
        <v>3262</v>
      </c>
      <c r="C297" s="21" t="s">
        <v>139</v>
      </c>
      <c r="D297" s="11" t="s">
        <v>453</v>
      </c>
      <c r="E297" s="11" t="s">
        <v>1242</v>
      </c>
      <c r="F297" s="13">
        <v>-367500</v>
      </c>
      <c r="G297" s="13">
        <v>-19477.87</v>
      </c>
      <c r="H297" s="13">
        <v>-1.69</v>
      </c>
    </row>
    <row r="298" spans="2:8" x14ac:dyDescent="0.25">
      <c r="B298" s="11" t="s">
        <v>1444</v>
      </c>
      <c r="C298" s="21" t="s">
        <v>139</v>
      </c>
      <c r="D298" s="11" t="s">
        <v>245</v>
      </c>
      <c r="E298" s="11" t="s">
        <v>881</v>
      </c>
      <c r="F298" s="13">
        <v>-7078500</v>
      </c>
      <c r="G298" s="13">
        <v>-19621.599999999999</v>
      </c>
      <c r="H298" s="13">
        <v>-1.7</v>
      </c>
    </row>
    <row r="299" spans="2:8" x14ac:dyDescent="0.25">
      <c r="B299" s="11" t="s">
        <v>2952</v>
      </c>
      <c r="C299" s="21" t="s">
        <v>139</v>
      </c>
      <c r="D299" s="11" t="s">
        <v>245</v>
      </c>
      <c r="E299" s="11" t="s">
        <v>246</v>
      </c>
      <c r="F299" s="13">
        <v>-1212750</v>
      </c>
      <c r="G299" s="13">
        <v>-20551.259999999998</v>
      </c>
      <c r="H299" s="13">
        <v>-1.78</v>
      </c>
    </row>
    <row r="300" spans="2:8" x14ac:dyDescent="0.25">
      <c r="B300" s="11" t="s">
        <v>3263</v>
      </c>
      <c r="C300" s="21" t="s">
        <v>139</v>
      </c>
      <c r="D300" s="11" t="s">
        <v>532</v>
      </c>
      <c r="E300" s="11" t="s">
        <v>533</v>
      </c>
      <c r="F300" s="13">
        <v>-4788600</v>
      </c>
      <c r="G300" s="13">
        <v>-21895.87</v>
      </c>
      <c r="H300" s="13">
        <v>-1.9</v>
      </c>
    </row>
    <row r="301" spans="2:8" x14ac:dyDescent="0.25">
      <c r="B301" s="11" t="s">
        <v>3264</v>
      </c>
      <c r="C301" s="21" t="s">
        <v>139</v>
      </c>
      <c r="D301" s="11" t="s">
        <v>417</v>
      </c>
      <c r="E301" s="11" t="s">
        <v>654</v>
      </c>
      <c r="F301" s="13">
        <v>-259650</v>
      </c>
      <c r="G301" s="13">
        <v>-24839.16</v>
      </c>
      <c r="H301" s="13">
        <v>-2.16</v>
      </c>
    </row>
    <row r="302" spans="2:8" x14ac:dyDescent="0.25">
      <c r="B302" s="11" t="s">
        <v>3265</v>
      </c>
      <c r="C302" s="21" t="s">
        <v>139</v>
      </c>
      <c r="D302" s="11" t="s">
        <v>312</v>
      </c>
      <c r="E302" s="11" t="s">
        <v>585</v>
      </c>
      <c r="F302" s="13">
        <v>-167920000</v>
      </c>
      <c r="G302" s="13">
        <v>-30225.599999999999</v>
      </c>
      <c r="H302" s="13">
        <v>-2.62</v>
      </c>
    </row>
    <row r="303" spans="2:8" x14ac:dyDescent="0.25">
      <c r="B303" s="11" t="s">
        <v>3043</v>
      </c>
      <c r="C303" s="21" t="s">
        <v>139</v>
      </c>
      <c r="D303" s="11" t="s">
        <v>248</v>
      </c>
      <c r="E303" s="11" t="s">
        <v>249</v>
      </c>
      <c r="F303" s="13">
        <v>-1699000</v>
      </c>
      <c r="G303" s="13">
        <v>-53543.14</v>
      </c>
      <c r="H303" s="13">
        <v>-4.6500000000000004</v>
      </c>
    </row>
    <row r="304" spans="2:8" x14ac:dyDescent="0.25">
      <c r="B304" s="17" t="s">
        <v>151</v>
      </c>
      <c r="C304" s="25"/>
      <c r="D304" s="17"/>
      <c r="E304" s="17"/>
      <c r="F304" s="23"/>
      <c r="G304" s="23">
        <f>SUM(G12:G158)</f>
        <v>865357.14999999967</v>
      </c>
      <c r="H304" s="23">
        <f>SUM(H12:H158)</f>
        <v>75.09000000000006</v>
      </c>
    </row>
    <row r="305" spans="2:8" x14ac:dyDescent="0.25">
      <c r="B305" s="17" t="s">
        <v>788</v>
      </c>
    </row>
    <row r="306" spans="2:8" x14ac:dyDescent="0.25">
      <c r="B306" s="11" t="s">
        <v>14</v>
      </c>
      <c r="C306" s="21" t="s">
        <v>139</v>
      </c>
      <c r="D306" s="11" t="s">
        <v>789</v>
      </c>
      <c r="E306" s="11" t="s">
        <v>1223</v>
      </c>
      <c r="F306" s="13">
        <v>3109253.6170000001</v>
      </c>
      <c r="G306" s="13">
        <v>138341.96</v>
      </c>
      <c r="H306" s="13">
        <v>12.01</v>
      </c>
    </row>
    <row r="307" spans="2:8" x14ac:dyDescent="0.25">
      <c r="B307" s="11" t="s">
        <v>28</v>
      </c>
      <c r="C307" s="21" t="s">
        <v>139</v>
      </c>
      <c r="D307" s="11" t="s">
        <v>789</v>
      </c>
      <c r="E307" s="11" t="s">
        <v>906</v>
      </c>
      <c r="F307" s="13">
        <v>368755.16499999998</v>
      </c>
      <c r="G307" s="13">
        <v>13788.89</v>
      </c>
      <c r="H307" s="13">
        <v>1.2</v>
      </c>
    </row>
    <row r="308" spans="2:8" x14ac:dyDescent="0.25">
      <c r="B308" s="17" t="s">
        <v>151</v>
      </c>
      <c r="C308" s="25"/>
      <c r="D308" s="17"/>
      <c r="E308" s="17"/>
      <c r="F308" s="23"/>
      <c r="G308" s="23">
        <f>SUM(G305:G307)</f>
        <v>152130.84999999998</v>
      </c>
      <c r="H308" s="23">
        <f>SUM(H305:H307)</f>
        <v>13.209999999999999</v>
      </c>
    </row>
    <row r="309" spans="2:8" x14ac:dyDescent="0.25">
      <c r="B309" s="37" t="s">
        <v>133</v>
      </c>
      <c r="C309" s="38" t="s">
        <v>134</v>
      </c>
      <c r="D309" s="37" t="s">
        <v>213</v>
      </c>
      <c r="E309" s="37" t="s">
        <v>136</v>
      </c>
      <c r="F309" s="36" t="s">
        <v>145</v>
      </c>
      <c r="G309" s="36" t="s">
        <v>146</v>
      </c>
      <c r="H309" s="36" t="s">
        <v>147</v>
      </c>
    </row>
    <row r="310" spans="2:8" x14ac:dyDescent="0.25">
      <c r="B310" s="17" t="s">
        <v>214</v>
      </c>
    </row>
    <row r="311" spans="2:8" x14ac:dyDescent="0.25">
      <c r="B311" s="17" t="s">
        <v>138</v>
      </c>
    </row>
    <row r="312" spans="2:8" x14ac:dyDescent="0.25">
      <c r="B312" s="17" t="s">
        <v>1445</v>
      </c>
    </row>
    <row r="313" spans="2:8" x14ac:dyDescent="0.25">
      <c r="B313" s="11" t="s">
        <v>3266</v>
      </c>
      <c r="C313" s="21">
        <v>8.0299999999999994</v>
      </c>
      <c r="D313" s="11" t="s">
        <v>517</v>
      </c>
      <c r="E313" s="11" t="s">
        <v>1446</v>
      </c>
      <c r="F313" s="13">
        <v>1250</v>
      </c>
      <c r="G313" s="13">
        <v>12509.1</v>
      </c>
      <c r="H313" s="13">
        <v>1.0900000000000001</v>
      </c>
    </row>
    <row r="314" spans="2:8" x14ac:dyDescent="0.25">
      <c r="B314" s="11" t="s">
        <v>2573</v>
      </c>
      <c r="C314" s="21">
        <v>8.01</v>
      </c>
      <c r="D314" s="11" t="s">
        <v>517</v>
      </c>
      <c r="E314" s="11" t="s">
        <v>1447</v>
      </c>
      <c r="F314" s="13">
        <v>500</v>
      </c>
      <c r="G314" s="13">
        <v>4969.05</v>
      </c>
      <c r="H314" s="13">
        <v>0.43</v>
      </c>
    </row>
    <row r="315" spans="2:8" x14ac:dyDescent="0.25">
      <c r="B315" s="11" t="s">
        <v>3267</v>
      </c>
      <c r="C315" s="21">
        <v>7.97</v>
      </c>
      <c r="D315" s="11" t="s">
        <v>507</v>
      </c>
      <c r="E315" s="11" t="s">
        <v>1448</v>
      </c>
      <c r="F315" s="13">
        <v>350</v>
      </c>
      <c r="G315" s="13">
        <v>3482.03</v>
      </c>
      <c r="H315" s="13">
        <v>0.3</v>
      </c>
    </row>
    <row r="316" spans="2:8" x14ac:dyDescent="0.25">
      <c r="B316" s="11" t="s">
        <v>3268</v>
      </c>
      <c r="C316" s="21">
        <v>8.02</v>
      </c>
      <c r="D316" s="11" t="s">
        <v>517</v>
      </c>
      <c r="E316" s="11" t="s">
        <v>1449</v>
      </c>
      <c r="F316" s="13">
        <v>250</v>
      </c>
      <c r="G316" s="13">
        <v>2502.42</v>
      </c>
      <c r="H316" s="13">
        <v>0.22</v>
      </c>
    </row>
    <row r="317" spans="2:8" x14ac:dyDescent="0.25">
      <c r="B317" s="11" t="s">
        <v>3269</v>
      </c>
      <c r="C317" s="21">
        <v>7.75</v>
      </c>
      <c r="D317" s="11" t="s">
        <v>507</v>
      </c>
      <c r="E317" s="11" t="s">
        <v>1450</v>
      </c>
      <c r="F317" s="13">
        <v>250</v>
      </c>
      <c r="G317" s="13">
        <v>2485.4299999999998</v>
      </c>
      <c r="H317" s="13">
        <v>0.22</v>
      </c>
    </row>
    <row r="318" spans="2:8" x14ac:dyDescent="0.25">
      <c r="B318" s="11" t="s">
        <v>1451</v>
      </c>
      <c r="C318" s="21">
        <v>7.55</v>
      </c>
      <c r="D318" s="11" t="s">
        <v>507</v>
      </c>
      <c r="E318" s="11" t="s">
        <v>1452</v>
      </c>
      <c r="F318" s="13">
        <v>250</v>
      </c>
      <c r="G318" s="13">
        <v>2465.23</v>
      </c>
      <c r="H318" s="13">
        <v>0.21</v>
      </c>
    </row>
    <row r="319" spans="2:8" x14ac:dyDescent="0.25">
      <c r="B319" s="17" t="s">
        <v>523</v>
      </c>
      <c r="C319" s="25"/>
      <c r="D319" s="17"/>
      <c r="E319" s="17"/>
      <c r="F319" s="23"/>
      <c r="G319" s="23">
        <f>SUM(G309:G318)</f>
        <v>28413.26</v>
      </c>
      <c r="H319" s="23">
        <f>SUM(H309:H318)</f>
        <v>2.4700000000000002</v>
      </c>
    </row>
    <row r="320" spans="2:8" x14ac:dyDescent="0.25">
      <c r="B320" s="17" t="s">
        <v>944</v>
      </c>
    </row>
    <row r="321" spans="2:8" x14ac:dyDescent="0.25">
      <c r="B321" s="11" t="s">
        <v>3270</v>
      </c>
      <c r="C321" s="21">
        <v>8.15</v>
      </c>
      <c r="D321" s="11" t="s">
        <v>215</v>
      </c>
      <c r="E321" s="11" t="s">
        <v>1453</v>
      </c>
      <c r="F321" s="13">
        <v>4500</v>
      </c>
      <c r="G321" s="13">
        <v>21505.41</v>
      </c>
      <c r="H321" s="13">
        <v>1.87</v>
      </c>
    </row>
    <row r="322" spans="2:8" x14ac:dyDescent="0.25">
      <c r="B322" s="11" t="s">
        <v>3271</v>
      </c>
      <c r="C322" s="21">
        <v>8.07</v>
      </c>
      <c r="D322" s="11" t="s">
        <v>215</v>
      </c>
      <c r="E322" s="11" t="s">
        <v>1454</v>
      </c>
      <c r="F322" s="13">
        <v>3000</v>
      </c>
      <c r="G322" s="13">
        <v>14262.57</v>
      </c>
      <c r="H322" s="13">
        <v>1.24</v>
      </c>
    </row>
    <row r="323" spans="2:8" x14ac:dyDescent="0.25">
      <c r="B323" s="11" t="s">
        <v>1630</v>
      </c>
      <c r="C323" s="21">
        <v>7.84</v>
      </c>
      <c r="D323" s="11" t="s">
        <v>215</v>
      </c>
      <c r="E323" s="11" t="s">
        <v>219</v>
      </c>
      <c r="F323" s="13">
        <v>2000</v>
      </c>
      <c r="G323" s="13">
        <v>9923.25</v>
      </c>
      <c r="H323" s="13">
        <v>0.86</v>
      </c>
    </row>
    <row r="324" spans="2:8" x14ac:dyDescent="0.25">
      <c r="B324" s="11" t="s">
        <v>3272</v>
      </c>
      <c r="C324" s="21">
        <v>7.85</v>
      </c>
      <c r="D324" s="11" t="s">
        <v>215</v>
      </c>
      <c r="E324" s="11" t="s">
        <v>1455</v>
      </c>
      <c r="F324" s="13">
        <v>2000</v>
      </c>
      <c r="G324" s="13">
        <v>9843.34</v>
      </c>
      <c r="H324" s="13">
        <v>0.85</v>
      </c>
    </row>
    <row r="325" spans="2:8" x14ac:dyDescent="0.25">
      <c r="B325" s="11" t="s">
        <v>3273</v>
      </c>
      <c r="C325" s="21">
        <v>7.78</v>
      </c>
      <c r="D325" s="11" t="s">
        <v>220</v>
      </c>
      <c r="E325" s="11" t="s">
        <v>1456</v>
      </c>
      <c r="F325" s="13">
        <v>2000</v>
      </c>
      <c r="G325" s="13">
        <v>9832.44</v>
      </c>
      <c r="H325" s="13">
        <v>0.85</v>
      </c>
    </row>
    <row r="326" spans="2:8" x14ac:dyDescent="0.25">
      <c r="B326" s="11" t="s">
        <v>2421</v>
      </c>
      <c r="C326" s="21">
        <v>8.06</v>
      </c>
      <c r="D326" s="11" t="s">
        <v>215</v>
      </c>
      <c r="E326" s="11" t="s">
        <v>1457</v>
      </c>
      <c r="F326" s="13">
        <v>2000</v>
      </c>
      <c r="G326" s="13">
        <v>9564.9</v>
      </c>
      <c r="H326" s="13">
        <v>0.83</v>
      </c>
    </row>
    <row r="327" spans="2:8" x14ac:dyDescent="0.25">
      <c r="B327" s="11" t="s">
        <v>3274</v>
      </c>
      <c r="C327" s="21">
        <v>7.86</v>
      </c>
      <c r="D327" s="11" t="s">
        <v>215</v>
      </c>
      <c r="E327" s="11" t="s">
        <v>1458</v>
      </c>
      <c r="F327" s="13">
        <v>1500</v>
      </c>
      <c r="G327" s="13">
        <v>7202.22</v>
      </c>
      <c r="H327" s="13">
        <v>0.63</v>
      </c>
    </row>
    <row r="328" spans="2:8" x14ac:dyDescent="0.25">
      <c r="B328" s="11" t="s">
        <v>3275</v>
      </c>
      <c r="C328" s="21">
        <v>8.06</v>
      </c>
      <c r="D328" s="11" t="s">
        <v>215</v>
      </c>
      <c r="E328" s="11" t="s">
        <v>1459</v>
      </c>
      <c r="F328" s="13">
        <v>1000</v>
      </c>
      <c r="G328" s="13">
        <v>4749.3500000000004</v>
      </c>
      <c r="H328" s="13">
        <v>0.41</v>
      </c>
    </row>
    <row r="329" spans="2:8" x14ac:dyDescent="0.25">
      <c r="B329" s="17" t="s">
        <v>223</v>
      </c>
      <c r="C329" s="25"/>
      <c r="D329" s="17"/>
      <c r="E329" s="17"/>
      <c r="F329" s="23"/>
      <c r="G329" s="23">
        <f>SUM(G320:G328)</f>
        <v>86883.48</v>
      </c>
      <c r="H329" s="23">
        <f>SUM(H320:H328)</f>
        <v>7.54</v>
      </c>
    </row>
    <row r="330" spans="2:8" x14ac:dyDescent="0.25">
      <c r="B330" s="17" t="s">
        <v>1460</v>
      </c>
      <c r="C330" s="25"/>
      <c r="D330" s="17"/>
      <c r="E330" s="17"/>
      <c r="F330" s="23"/>
      <c r="G330" s="23">
        <v>8300</v>
      </c>
      <c r="H330" s="23">
        <v>0.72</v>
      </c>
    </row>
    <row r="331" spans="2:8" x14ac:dyDescent="0.25">
      <c r="B331" s="17" t="s">
        <v>1461</v>
      </c>
      <c r="C331" s="25"/>
      <c r="D331" s="17"/>
      <c r="E331" s="17"/>
      <c r="F331" s="23"/>
      <c r="G331" s="23">
        <v>21367.56</v>
      </c>
      <c r="H331" s="23">
        <v>1.86</v>
      </c>
    </row>
    <row r="332" spans="2:8" x14ac:dyDescent="0.25">
      <c r="B332" s="17" t="s">
        <v>153</v>
      </c>
      <c r="C332" s="25"/>
      <c r="D332" s="17"/>
      <c r="E332" s="17"/>
      <c r="F332" s="23"/>
      <c r="G332" s="23">
        <v>1162459.23</v>
      </c>
      <c r="H332" s="23">
        <v>100.89</v>
      </c>
    </row>
    <row r="333" spans="2:8" x14ac:dyDescent="0.25">
      <c r="B333" s="17" t="s">
        <v>154</v>
      </c>
      <c r="C333" s="25"/>
      <c r="D333" s="17"/>
      <c r="E333" s="17"/>
      <c r="F333" s="23"/>
      <c r="G333" s="23">
        <v>-10511.952982980005</v>
      </c>
      <c r="H333" s="23">
        <v>-0.89000000000000057</v>
      </c>
    </row>
    <row r="334" spans="2:8" x14ac:dyDescent="0.25">
      <c r="B334" s="17" t="s">
        <v>155</v>
      </c>
      <c r="C334" s="25"/>
      <c r="D334" s="17"/>
      <c r="E334" s="17"/>
      <c r="F334" s="23"/>
      <c r="G334" s="23">
        <v>1151947.2770170199</v>
      </c>
      <c r="H334" s="23">
        <v>100</v>
      </c>
    </row>
    <row r="335" spans="2:8" x14ac:dyDescent="0.25">
      <c r="B335" s="11" t="s">
        <v>156</v>
      </c>
    </row>
    <row r="336" spans="2:8" x14ac:dyDescent="0.25">
      <c r="B336" s="17" t="s">
        <v>157</v>
      </c>
    </row>
    <row r="337" spans="2:3" x14ac:dyDescent="0.25">
      <c r="B337" s="17" t="s">
        <v>158</v>
      </c>
      <c r="C337" s="21" t="s">
        <v>159</v>
      </c>
    </row>
    <row r="338" spans="2:3" x14ac:dyDescent="0.25">
      <c r="B338" s="17" t="s">
        <v>162</v>
      </c>
      <c r="C338" s="21" t="s">
        <v>161</v>
      </c>
    </row>
    <row r="339" spans="2:3" x14ac:dyDescent="0.25">
      <c r="B339" s="17" t="s">
        <v>163</v>
      </c>
      <c r="C339" s="21" t="s">
        <v>161</v>
      </c>
    </row>
    <row r="340" spans="2:3" x14ac:dyDescent="0.25">
      <c r="B340" s="17" t="s">
        <v>164</v>
      </c>
      <c r="C340" s="21" t="s">
        <v>165</v>
      </c>
    </row>
    <row r="341" spans="2:3" x14ac:dyDescent="0.25">
      <c r="B341" s="17" t="s">
        <v>1462</v>
      </c>
      <c r="C341" s="25"/>
    </row>
    <row r="342" spans="2:3" x14ac:dyDescent="0.25">
      <c r="B342" s="17" t="s">
        <v>1463</v>
      </c>
      <c r="C342" s="25"/>
    </row>
    <row r="343" spans="2:3" x14ac:dyDescent="0.25">
      <c r="B343" s="17" t="s">
        <v>1464</v>
      </c>
      <c r="C343" s="25"/>
    </row>
    <row r="344" spans="2:3" x14ac:dyDescent="0.25">
      <c r="B344" s="17" t="s">
        <v>1465</v>
      </c>
      <c r="C344" s="25"/>
    </row>
    <row r="345" spans="2:3" x14ac:dyDescent="0.25">
      <c r="B345" s="17" t="s">
        <v>1466</v>
      </c>
      <c r="C345" s="25"/>
    </row>
    <row r="346" spans="2:3" x14ac:dyDescent="0.25">
      <c r="B346" s="17" t="s">
        <v>1467</v>
      </c>
      <c r="C346" s="25"/>
    </row>
    <row r="347" spans="2:3" x14ac:dyDescent="0.25">
      <c r="B347" s="17" t="s">
        <v>1468</v>
      </c>
      <c r="C347" s="25"/>
    </row>
    <row r="348" spans="2:3" x14ac:dyDescent="0.25">
      <c r="B348" s="17" t="s">
        <v>1469</v>
      </c>
      <c r="C348" s="25"/>
    </row>
    <row r="349" spans="2:3" x14ac:dyDescent="0.25">
      <c r="B349" s="17" t="s">
        <v>1564</v>
      </c>
      <c r="C349" s="25"/>
    </row>
    <row r="350" spans="2:3" x14ac:dyDescent="0.25">
      <c r="B350" s="11" t="s">
        <v>170</v>
      </c>
    </row>
    <row r="351" spans="2:3" x14ac:dyDescent="0.25">
      <c r="B351" s="11" t="s">
        <v>228</v>
      </c>
    </row>
    <row r="352" spans="2:3" x14ac:dyDescent="0.25">
      <c r="B352" s="17" t="s">
        <v>1542</v>
      </c>
    </row>
    <row r="354" spans="2:4" x14ac:dyDescent="0.25">
      <c r="B354" s="8" t="s">
        <v>229</v>
      </c>
      <c r="C354" s="9"/>
    </row>
    <row r="355" spans="2:4" ht="30" x14ac:dyDescent="0.25">
      <c r="B355" s="8" t="s">
        <v>230</v>
      </c>
      <c r="C355" s="10" t="s">
        <v>231</v>
      </c>
    </row>
    <row r="356" spans="2:4" x14ac:dyDescent="0.25">
      <c r="B356" s="3" t="s">
        <v>232</v>
      </c>
      <c r="C356" s="149">
        <v>0</v>
      </c>
    </row>
    <row r="357" spans="2:4" x14ac:dyDescent="0.25">
      <c r="B357" s="3" t="s">
        <v>233</v>
      </c>
      <c r="C357" s="149">
        <v>0</v>
      </c>
    </row>
    <row r="358" spans="2:4" x14ac:dyDescent="0.25">
      <c r="B358" s="3" t="s">
        <v>234</v>
      </c>
      <c r="C358" s="149">
        <v>0</v>
      </c>
    </row>
    <row r="359" spans="2:4" x14ac:dyDescent="0.25">
      <c r="B359" s="3" t="s">
        <v>235</v>
      </c>
      <c r="C359" s="149">
        <v>0</v>
      </c>
    </row>
    <row r="360" spans="2:4" x14ac:dyDescent="0.25">
      <c r="B360" s="3" t="s">
        <v>236</v>
      </c>
      <c r="C360" s="149">
        <v>152011.4902722</v>
      </c>
    </row>
    <row r="361" spans="2:4" x14ac:dyDescent="0.25">
      <c r="B361" s="3" t="s">
        <v>237</v>
      </c>
      <c r="C361" s="149">
        <v>141579.00043750001</v>
      </c>
    </row>
    <row r="362" spans="2:4" x14ac:dyDescent="0.25">
      <c r="B362" s="8" t="s">
        <v>238</v>
      </c>
      <c r="C362" s="143">
        <v>293590.49070970004</v>
      </c>
    </row>
    <row r="364" spans="2:4" x14ac:dyDescent="0.25">
      <c r="B364" s="3" t="s">
        <v>171</v>
      </c>
      <c r="C364" s="4"/>
      <c r="D364" s="3"/>
    </row>
    <row r="365" spans="2:4" ht="30" x14ac:dyDescent="0.25">
      <c r="B365" s="6" t="s">
        <v>172</v>
      </c>
      <c r="C365" s="5" t="s">
        <v>173</v>
      </c>
      <c r="D365" s="6" t="s">
        <v>174</v>
      </c>
    </row>
    <row r="366" spans="2:4" x14ac:dyDescent="0.25">
      <c r="B366" s="3" t="s">
        <v>161</v>
      </c>
      <c r="C366" s="4" t="s">
        <v>161</v>
      </c>
      <c r="D366" s="3" t="s">
        <v>161</v>
      </c>
    </row>
    <row r="368" spans="2:4" x14ac:dyDescent="0.25">
      <c r="B368" s="17" t="s">
        <v>175</v>
      </c>
      <c r="C368" s="150">
        <v>45473</v>
      </c>
    </row>
    <row r="369" spans="2:7" x14ac:dyDescent="0.25">
      <c r="B369" s="8" t="s">
        <v>176</v>
      </c>
      <c r="C369" s="9" t="s">
        <v>177</v>
      </c>
      <c r="D369" s="8" t="s">
        <v>178</v>
      </c>
      <c r="E369" s="27" t="s">
        <v>179</v>
      </c>
      <c r="F369" s="151" t="s">
        <v>180</v>
      </c>
      <c r="G369" s="23"/>
    </row>
    <row r="370" spans="2:7" x14ac:dyDescent="0.25">
      <c r="B370" s="3" t="s">
        <v>3276</v>
      </c>
      <c r="C370" s="4">
        <v>-557000</v>
      </c>
      <c r="D370" s="3">
        <v>703.38</v>
      </c>
      <c r="E370" s="26">
        <v>691.05</v>
      </c>
      <c r="F370" s="32">
        <f>C362</f>
        <v>293590.49070970004</v>
      </c>
    </row>
    <row r="371" spans="2:7" x14ac:dyDescent="0.25">
      <c r="B371" s="3" t="s">
        <v>3123</v>
      </c>
      <c r="C371" s="4">
        <v>-80625</v>
      </c>
      <c r="D371" s="3">
        <v>8457.01</v>
      </c>
      <c r="E371" s="26">
        <v>8531.5499999999993</v>
      </c>
      <c r="F371" s="152"/>
    </row>
    <row r="372" spans="2:7" x14ac:dyDescent="0.25">
      <c r="B372" s="3" t="s">
        <v>3277</v>
      </c>
      <c r="C372" s="4">
        <v>-13440</v>
      </c>
      <c r="D372" s="3">
        <v>26762.99</v>
      </c>
      <c r="E372" s="26">
        <v>27402.55</v>
      </c>
      <c r="F372" s="152"/>
    </row>
    <row r="373" spans="2:7" x14ac:dyDescent="0.25">
      <c r="B373" s="3" t="s">
        <v>3050</v>
      </c>
      <c r="C373" s="4">
        <v>-11700</v>
      </c>
      <c r="D373" s="3">
        <v>2598.75</v>
      </c>
      <c r="E373" s="26">
        <v>2636.5</v>
      </c>
      <c r="F373" s="152"/>
    </row>
    <row r="374" spans="2:7" x14ac:dyDescent="0.25">
      <c r="B374" s="3" t="s">
        <v>3278</v>
      </c>
      <c r="C374" s="4">
        <v>-187500</v>
      </c>
      <c r="D374" s="3">
        <v>3235.69</v>
      </c>
      <c r="E374" s="26">
        <v>3198.55</v>
      </c>
      <c r="F374" s="152"/>
    </row>
    <row r="375" spans="2:7" x14ac:dyDescent="0.25">
      <c r="B375" s="3" t="s">
        <v>2954</v>
      </c>
      <c r="C375" s="4">
        <v>-6400</v>
      </c>
      <c r="D375" s="3">
        <v>1486.68</v>
      </c>
      <c r="E375" s="26">
        <v>1488.2</v>
      </c>
      <c r="F375" s="152"/>
    </row>
    <row r="376" spans="2:7" x14ac:dyDescent="0.25">
      <c r="B376" s="3" t="s">
        <v>3279</v>
      </c>
      <c r="C376" s="4">
        <v>-3699000</v>
      </c>
      <c r="D376" s="3">
        <v>240.2</v>
      </c>
      <c r="E376" s="26">
        <v>240.05</v>
      </c>
      <c r="F376" s="152"/>
    </row>
    <row r="377" spans="2:7" x14ac:dyDescent="0.25">
      <c r="B377" s="3" t="s">
        <v>3280</v>
      </c>
      <c r="C377" s="4">
        <v>-82400</v>
      </c>
      <c r="D377" s="3">
        <v>5083.9399999999996</v>
      </c>
      <c r="E377" s="26">
        <v>5025.8500000000004</v>
      </c>
      <c r="F377" s="152"/>
    </row>
    <row r="378" spans="2:7" x14ac:dyDescent="0.25">
      <c r="B378" s="3" t="s">
        <v>3051</v>
      </c>
      <c r="C378" s="4">
        <v>-36000</v>
      </c>
      <c r="D378" s="3">
        <v>661.05</v>
      </c>
      <c r="E378" s="26">
        <v>673</v>
      </c>
      <c r="F378" s="152"/>
    </row>
    <row r="379" spans="2:7" x14ac:dyDescent="0.25">
      <c r="B379" s="3" t="s">
        <v>3124</v>
      </c>
      <c r="C379" s="4">
        <v>-1000</v>
      </c>
      <c r="D379" s="3">
        <v>6232.81</v>
      </c>
      <c r="E379" s="26">
        <v>6227.5</v>
      </c>
      <c r="F379" s="152"/>
    </row>
    <row r="380" spans="2:7" x14ac:dyDescent="0.25">
      <c r="B380" s="3" t="s">
        <v>3281</v>
      </c>
      <c r="C380" s="4">
        <v>-93500</v>
      </c>
      <c r="D380" s="3">
        <v>537.20000000000005</v>
      </c>
      <c r="E380" s="26">
        <v>539.75</v>
      </c>
      <c r="F380" s="152"/>
    </row>
    <row r="381" spans="2:7" x14ac:dyDescent="0.25">
      <c r="B381" s="3" t="s">
        <v>3125</v>
      </c>
      <c r="C381" s="4">
        <v>-1895000</v>
      </c>
      <c r="D381" s="3">
        <v>242.36</v>
      </c>
      <c r="E381" s="26">
        <v>243.5</v>
      </c>
      <c r="F381" s="152"/>
    </row>
    <row r="382" spans="2:7" x14ac:dyDescent="0.25">
      <c r="B382" s="3" t="s">
        <v>3282</v>
      </c>
      <c r="C382" s="4">
        <v>-51600</v>
      </c>
      <c r="D382" s="3">
        <v>6446.6</v>
      </c>
      <c r="E382" s="26">
        <v>6500</v>
      </c>
      <c r="F382" s="152"/>
    </row>
    <row r="383" spans="2:7" x14ac:dyDescent="0.25">
      <c r="B383" s="3" t="s">
        <v>3052</v>
      </c>
      <c r="C383" s="4">
        <v>-73700</v>
      </c>
      <c r="D383" s="3">
        <v>1201.74</v>
      </c>
      <c r="E383" s="26">
        <v>1215.75</v>
      </c>
      <c r="F383" s="152"/>
    </row>
    <row r="384" spans="2:7" x14ac:dyDescent="0.25">
      <c r="B384" s="3" t="s">
        <v>3283</v>
      </c>
      <c r="C384" s="4">
        <v>-259650</v>
      </c>
      <c r="D384" s="3">
        <v>9683.27</v>
      </c>
      <c r="E384" s="26">
        <v>9566.4</v>
      </c>
      <c r="F384" s="152"/>
    </row>
    <row r="385" spans="2:6" x14ac:dyDescent="0.25">
      <c r="B385" s="3" t="s">
        <v>2956</v>
      </c>
      <c r="C385" s="4">
        <v>-187125</v>
      </c>
      <c r="D385" s="3">
        <v>7197.32</v>
      </c>
      <c r="E385" s="26">
        <v>7163.8</v>
      </c>
      <c r="F385" s="152"/>
    </row>
    <row r="386" spans="2:6" x14ac:dyDescent="0.25">
      <c r="B386" s="3" t="s">
        <v>3284</v>
      </c>
      <c r="C386" s="4">
        <v>-115500</v>
      </c>
      <c r="D386" s="3">
        <v>1601.62</v>
      </c>
      <c r="E386" s="26">
        <v>1594.65</v>
      </c>
      <c r="F386" s="152"/>
    </row>
    <row r="387" spans="2:6" x14ac:dyDescent="0.25">
      <c r="B387" s="3" t="s">
        <v>3285</v>
      </c>
      <c r="C387" s="4">
        <v>-101100</v>
      </c>
      <c r="D387" s="3">
        <v>3221.69</v>
      </c>
      <c r="E387" s="26">
        <v>3237.3</v>
      </c>
      <c r="F387" s="152"/>
    </row>
    <row r="388" spans="2:6" x14ac:dyDescent="0.25">
      <c r="B388" s="3" t="s">
        <v>3286</v>
      </c>
      <c r="C388" s="4">
        <v>-1600</v>
      </c>
      <c r="D388" s="3">
        <v>437.3</v>
      </c>
      <c r="E388" s="26">
        <v>432.95</v>
      </c>
      <c r="F388" s="152"/>
    </row>
    <row r="389" spans="2:6" x14ac:dyDescent="0.25">
      <c r="B389" s="3" t="s">
        <v>3287</v>
      </c>
      <c r="C389" s="4">
        <v>-2270800</v>
      </c>
      <c r="D389" s="3">
        <v>206.09</v>
      </c>
      <c r="E389" s="26">
        <v>205.35</v>
      </c>
      <c r="F389" s="152"/>
    </row>
    <row r="390" spans="2:6" x14ac:dyDescent="0.25">
      <c r="B390" s="3" t="s">
        <v>1470</v>
      </c>
      <c r="C390" s="4">
        <v>-7078500</v>
      </c>
      <c r="D390" s="3">
        <v>282.27</v>
      </c>
      <c r="E390" s="26">
        <v>277.2</v>
      </c>
      <c r="F390" s="152"/>
    </row>
    <row r="391" spans="2:6" x14ac:dyDescent="0.25">
      <c r="B391" s="3" t="s">
        <v>3288</v>
      </c>
      <c r="C391" s="4">
        <v>-109875</v>
      </c>
      <c r="D391" s="3">
        <v>1459.68</v>
      </c>
      <c r="E391" s="26">
        <v>1523.9</v>
      </c>
      <c r="F391" s="152"/>
    </row>
    <row r="392" spans="2:6" x14ac:dyDescent="0.25">
      <c r="B392" s="3" t="s">
        <v>3289</v>
      </c>
      <c r="C392" s="4">
        <v>-1710720</v>
      </c>
      <c r="D392" s="3">
        <v>502.35</v>
      </c>
      <c r="E392" s="26">
        <v>507.65</v>
      </c>
      <c r="F392" s="152"/>
    </row>
    <row r="393" spans="2:6" x14ac:dyDescent="0.25">
      <c r="B393" s="3" t="s">
        <v>3290</v>
      </c>
      <c r="C393" s="4">
        <v>-575700</v>
      </c>
      <c r="D393" s="3">
        <v>311.35000000000002</v>
      </c>
      <c r="E393" s="26">
        <v>308.25</v>
      </c>
      <c r="F393" s="152"/>
    </row>
    <row r="394" spans="2:6" x14ac:dyDescent="0.25">
      <c r="B394" s="3" t="s">
        <v>3291</v>
      </c>
      <c r="C394" s="4">
        <v>-173850</v>
      </c>
      <c r="D394" s="3">
        <v>276.58</v>
      </c>
      <c r="E394" s="26">
        <v>310.2</v>
      </c>
      <c r="F394" s="152"/>
    </row>
    <row r="395" spans="2:6" x14ac:dyDescent="0.25">
      <c r="B395" s="3" t="s">
        <v>3292</v>
      </c>
      <c r="C395" s="4">
        <v>-43000</v>
      </c>
      <c r="D395" s="3">
        <v>1712.24</v>
      </c>
      <c r="E395" s="26">
        <v>1672.05</v>
      </c>
      <c r="F395" s="152"/>
    </row>
    <row r="396" spans="2:6" x14ac:dyDescent="0.25">
      <c r="B396" s="3" t="s">
        <v>3293</v>
      </c>
      <c r="C396" s="4">
        <v>-4856250</v>
      </c>
      <c r="D396" s="3">
        <v>297.93</v>
      </c>
      <c r="E396" s="26">
        <v>302.60000000000002</v>
      </c>
      <c r="F396" s="152"/>
    </row>
    <row r="397" spans="2:6" x14ac:dyDescent="0.25">
      <c r="B397" s="3" t="s">
        <v>3294</v>
      </c>
      <c r="C397" s="4">
        <v>-1436400</v>
      </c>
      <c r="D397" s="3">
        <v>303.82</v>
      </c>
      <c r="E397" s="26">
        <v>305.05</v>
      </c>
      <c r="F397" s="152"/>
    </row>
    <row r="398" spans="2:6" x14ac:dyDescent="0.25">
      <c r="B398" s="3" t="s">
        <v>3053</v>
      </c>
      <c r="C398" s="4">
        <v>-513950</v>
      </c>
      <c r="D398" s="3">
        <v>1442.17</v>
      </c>
      <c r="E398" s="26">
        <v>1452.35</v>
      </c>
      <c r="F398" s="152"/>
    </row>
    <row r="399" spans="2:6" x14ac:dyDescent="0.25">
      <c r="B399" s="3" t="s">
        <v>3295</v>
      </c>
      <c r="C399" s="4">
        <v>-1425</v>
      </c>
      <c r="D399" s="3">
        <v>1430.28</v>
      </c>
      <c r="E399" s="26">
        <v>1456.75</v>
      </c>
      <c r="F399" s="152"/>
    </row>
    <row r="400" spans="2:6" x14ac:dyDescent="0.25">
      <c r="B400" s="3" t="s">
        <v>3296</v>
      </c>
      <c r="C400" s="4">
        <v>-2007500</v>
      </c>
      <c r="D400" s="3">
        <v>343.06</v>
      </c>
      <c r="E400" s="26">
        <v>352.95</v>
      </c>
      <c r="F400" s="152"/>
    </row>
    <row r="401" spans="2:6" x14ac:dyDescent="0.25">
      <c r="B401" s="3" t="s">
        <v>3297</v>
      </c>
      <c r="C401" s="4">
        <v>-655000</v>
      </c>
      <c r="D401" s="3">
        <v>690.66</v>
      </c>
      <c r="E401" s="26">
        <v>691.5</v>
      </c>
      <c r="F401" s="152"/>
    </row>
    <row r="402" spans="2:6" x14ac:dyDescent="0.25">
      <c r="B402" s="3" t="s">
        <v>3298</v>
      </c>
      <c r="C402" s="4">
        <v>-132000</v>
      </c>
      <c r="D402" s="3">
        <v>5389.03</v>
      </c>
      <c r="E402" s="26">
        <v>5499.3</v>
      </c>
      <c r="F402" s="152"/>
    </row>
    <row r="403" spans="2:6" x14ac:dyDescent="0.25">
      <c r="B403" s="3" t="s">
        <v>3299</v>
      </c>
      <c r="C403" s="4">
        <v>-180375</v>
      </c>
      <c r="D403" s="3">
        <v>902.86</v>
      </c>
      <c r="E403" s="26">
        <v>915.75</v>
      </c>
      <c r="F403" s="152"/>
    </row>
    <row r="404" spans="2:6" x14ac:dyDescent="0.25">
      <c r="B404" s="3" t="s">
        <v>1471</v>
      </c>
      <c r="C404" s="4">
        <v>-6176250</v>
      </c>
      <c r="D404" s="3">
        <v>119.07</v>
      </c>
      <c r="E404" s="26">
        <v>120.3</v>
      </c>
      <c r="F404" s="152"/>
    </row>
    <row r="405" spans="2:6" x14ac:dyDescent="0.25">
      <c r="B405" s="3" t="s">
        <v>3300</v>
      </c>
      <c r="C405" s="4">
        <v>-205200</v>
      </c>
      <c r="D405" s="3">
        <v>503.38</v>
      </c>
      <c r="E405" s="26">
        <v>510.95</v>
      </c>
      <c r="F405" s="152"/>
    </row>
    <row r="406" spans="2:6" x14ac:dyDescent="0.25">
      <c r="B406" s="3" t="s">
        <v>3301</v>
      </c>
      <c r="C406" s="4">
        <v>-5625</v>
      </c>
      <c r="D406" s="3">
        <v>1431.33</v>
      </c>
      <c r="E406" s="26">
        <v>1423.75</v>
      </c>
      <c r="F406" s="152"/>
    </row>
    <row r="407" spans="2:6" x14ac:dyDescent="0.25">
      <c r="B407" s="3" t="s">
        <v>3302</v>
      </c>
      <c r="C407" s="4">
        <v>-109200</v>
      </c>
      <c r="D407" s="3">
        <v>1487.84</v>
      </c>
      <c r="E407" s="26">
        <v>1491</v>
      </c>
      <c r="F407" s="152"/>
    </row>
    <row r="408" spans="2:6" x14ac:dyDescent="0.25">
      <c r="B408" s="3" t="s">
        <v>3303</v>
      </c>
      <c r="C408" s="4">
        <v>-2395000</v>
      </c>
      <c r="D408" s="3">
        <v>167.42</v>
      </c>
      <c r="E408" s="26">
        <v>168.1</v>
      </c>
      <c r="F408" s="152"/>
    </row>
    <row r="409" spans="2:6" x14ac:dyDescent="0.25">
      <c r="B409" s="3" t="s">
        <v>3304</v>
      </c>
      <c r="C409" s="4">
        <v>-1029000</v>
      </c>
      <c r="D409" s="3">
        <v>475.99</v>
      </c>
      <c r="E409" s="26">
        <v>476.2</v>
      </c>
      <c r="F409" s="152"/>
    </row>
    <row r="410" spans="2:6" x14ac:dyDescent="0.25">
      <c r="B410" s="3" t="s">
        <v>3305</v>
      </c>
      <c r="C410" s="4">
        <v>-8400</v>
      </c>
      <c r="D410" s="3">
        <v>476.05</v>
      </c>
      <c r="E410" s="26">
        <v>474.75</v>
      </c>
      <c r="F410" s="152"/>
    </row>
    <row r="411" spans="2:6" x14ac:dyDescent="0.25">
      <c r="B411" s="3" t="s">
        <v>3306</v>
      </c>
      <c r="C411" s="4">
        <v>-550000</v>
      </c>
      <c r="D411" s="3">
        <v>1061.8599999999999</v>
      </c>
      <c r="E411" s="26">
        <v>1047.95</v>
      </c>
      <c r="F411" s="152"/>
    </row>
    <row r="412" spans="2:6" x14ac:dyDescent="0.25">
      <c r="B412" s="3" t="s">
        <v>3307</v>
      </c>
      <c r="C412" s="4">
        <v>-1089000</v>
      </c>
      <c r="D412" s="3">
        <v>422.88</v>
      </c>
      <c r="E412" s="26">
        <v>404.95</v>
      </c>
      <c r="F412" s="152"/>
    </row>
    <row r="413" spans="2:6" x14ac:dyDescent="0.25">
      <c r="B413" s="3" t="s">
        <v>3126</v>
      </c>
      <c r="C413" s="4">
        <v>-176250</v>
      </c>
      <c r="D413" s="3">
        <v>599.19000000000005</v>
      </c>
      <c r="E413" s="26">
        <v>603.65</v>
      </c>
      <c r="F413" s="152"/>
    </row>
    <row r="414" spans="2:6" x14ac:dyDescent="0.25">
      <c r="B414" s="3" t="s">
        <v>3308</v>
      </c>
      <c r="C414" s="4">
        <v>-77000</v>
      </c>
      <c r="D414" s="3">
        <v>1829.83</v>
      </c>
      <c r="E414" s="26">
        <v>1821.5</v>
      </c>
      <c r="F414" s="152"/>
    </row>
    <row r="415" spans="2:6" x14ac:dyDescent="0.25">
      <c r="B415" s="3" t="s">
        <v>3309</v>
      </c>
      <c r="C415" s="4">
        <v>-147300</v>
      </c>
      <c r="D415" s="3">
        <v>2508.62</v>
      </c>
      <c r="E415" s="26">
        <v>2518.9499999999998</v>
      </c>
      <c r="F415" s="152"/>
    </row>
    <row r="416" spans="2:6" x14ac:dyDescent="0.25">
      <c r="B416" s="3" t="s">
        <v>2957</v>
      </c>
      <c r="C416" s="4">
        <v>-1400</v>
      </c>
      <c r="D416" s="3">
        <v>4546.01</v>
      </c>
      <c r="E416" s="26">
        <v>4622.75</v>
      </c>
      <c r="F416" s="152"/>
    </row>
    <row r="417" spans="2:6" x14ac:dyDescent="0.25">
      <c r="B417" s="3" t="s">
        <v>3310</v>
      </c>
      <c r="C417" s="4">
        <v>-103600</v>
      </c>
      <c r="D417" s="3">
        <v>11682.76</v>
      </c>
      <c r="E417" s="26">
        <v>12052.05</v>
      </c>
      <c r="F417" s="152"/>
    </row>
    <row r="418" spans="2:6" x14ac:dyDescent="0.25">
      <c r="B418" s="3" t="s">
        <v>2958</v>
      </c>
      <c r="C418" s="4">
        <v>-1827375</v>
      </c>
      <c r="D418" s="3">
        <v>832.76</v>
      </c>
      <c r="E418" s="26">
        <v>828.05</v>
      </c>
      <c r="F418" s="152"/>
    </row>
    <row r="419" spans="2:6" x14ac:dyDescent="0.25">
      <c r="B419" s="3" t="s">
        <v>3311</v>
      </c>
      <c r="C419" s="4">
        <v>-16200</v>
      </c>
      <c r="D419" s="3">
        <v>2744.8</v>
      </c>
      <c r="E419" s="26">
        <v>2797.35</v>
      </c>
      <c r="F419" s="152"/>
    </row>
    <row r="420" spans="2:6" x14ac:dyDescent="0.25">
      <c r="B420" s="3" t="s">
        <v>3312</v>
      </c>
      <c r="C420" s="4">
        <v>-39050</v>
      </c>
      <c r="D420" s="3">
        <v>4169.07</v>
      </c>
      <c r="E420" s="26">
        <v>4151.5</v>
      </c>
      <c r="F420" s="152"/>
    </row>
    <row r="421" spans="2:6" x14ac:dyDescent="0.25">
      <c r="B421" s="3" t="s">
        <v>3313</v>
      </c>
      <c r="C421" s="4">
        <v>-1472400</v>
      </c>
      <c r="D421" s="3">
        <v>568.6</v>
      </c>
      <c r="E421" s="26">
        <v>566.25</v>
      </c>
      <c r="F421" s="152"/>
    </row>
    <row r="422" spans="2:6" x14ac:dyDescent="0.25">
      <c r="B422" s="3" t="s">
        <v>3314</v>
      </c>
      <c r="C422" s="4">
        <v>-195000</v>
      </c>
      <c r="D422" s="3">
        <v>174.64</v>
      </c>
      <c r="E422" s="26">
        <v>178.4</v>
      </c>
      <c r="F422" s="152"/>
    </row>
    <row r="423" spans="2:6" x14ac:dyDescent="0.25">
      <c r="B423" s="3" t="s">
        <v>3315</v>
      </c>
      <c r="C423" s="4">
        <v>-68625</v>
      </c>
      <c r="D423" s="3">
        <v>221.08</v>
      </c>
      <c r="E423" s="26">
        <v>221.1</v>
      </c>
      <c r="F423" s="152"/>
    </row>
    <row r="424" spans="2:6" x14ac:dyDescent="0.25">
      <c r="B424" s="3" t="s">
        <v>3316</v>
      </c>
      <c r="C424" s="4">
        <v>-413250</v>
      </c>
      <c r="D424" s="3">
        <v>1229.44</v>
      </c>
      <c r="E424" s="26">
        <v>1236.0999999999999</v>
      </c>
      <c r="F424" s="152"/>
    </row>
    <row r="425" spans="2:6" x14ac:dyDescent="0.25">
      <c r="B425" s="3" t="s">
        <v>1472</v>
      </c>
      <c r="C425" s="4">
        <v>-13308750</v>
      </c>
      <c r="D425" s="3">
        <v>98.68</v>
      </c>
      <c r="E425" s="26">
        <v>97.1</v>
      </c>
      <c r="F425" s="152"/>
    </row>
    <row r="426" spans="2:6" x14ac:dyDescent="0.25">
      <c r="B426" s="3" t="s">
        <v>3317</v>
      </c>
      <c r="C426" s="4">
        <v>-1000</v>
      </c>
      <c r="D426" s="3">
        <v>1375.5</v>
      </c>
      <c r="E426" s="26">
        <v>1383.7</v>
      </c>
      <c r="F426" s="152"/>
    </row>
    <row r="427" spans="2:6" x14ac:dyDescent="0.25">
      <c r="B427" s="3" t="s">
        <v>3318</v>
      </c>
      <c r="C427" s="4">
        <v>-240000</v>
      </c>
      <c r="D427" s="3">
        <v>501.02</v>
      </c>
      <c r="E427" s="26">
        <v>496.3</v>
      </c>
      <c r="F427" s="152"/>
    </row>
    <row r="428" spans="2:6" x14ac:dyDescent="0.25">
      <c r="B428" s="3" t="s">
        <v>3319</v>
      </c>
      <c r="C428" s="4">
        <v>-263900</v>
      </c>
      <c r="D428" s="3">
        <v>706.89</v>
      </c>
      <c r="E428" s="26">
        <v>715.65</v>
      </c>
      <c r="F428" s="152"/>
    </row>
    <row r="429" spans="2:6" x14ac:dyDescent="0.25">
      <c r="B429" s="3" t="s">
        <v>3320</v>
      </c>
      <c r="C429" s="4">
        <v>-500000</v>
      </c>
      <c r="D429" s="3">
        <v>1930.28</v>
      </c>
      <c r="E429" s="26">
        <v>1828.95</v>
      </c>
      <c r="F429" s="152"/>
    </row>
    <row r="430" spans="2:6" x14ac:dyDescent="0.25">
      <c r="B430" s="3" t="s">
        <v>3127</v>
      </c>
      <c r="C430" s="4">
        <v>-362600</v>
      </c>
      <c r="D430" s="3">
        <v>1440.68</v>
      </c>
      <c r="E430" s="26">
        <v>1452</v>
      </c>
      <c r="F430" s="152"/>
    </row>
    <row r="431" spans="2:6" x14ac:dyDescent="0.25">
      <c r="B431" s="3" t="s">
        <v>3321</v>
      </c>
      <c r="C431" s="4">
        <v>-236250</v>
      </c>
      <c r="D431" s="3">
        <v>4085.14</v>
      </c>
      <c r="E431" s="26">
        <v>4020.95</v>
      </c>
      <c r="F431" s="152"/>
    </row>
    <row r="432" spans="2:6" x14ac:dyDescent="0.25">
      <c r="B432" s="3" t="s">
        <v>2959</v>
      </c>
      <c r="C432" s="4">
        <v>-1212750</v>
      </c>
      <c r="D432" s="3">
        <v>1681.86</v>
      </c>
      <c r="E432" s="26">
        <v>1694.6</v>
      </c>
      <c r="F432" s="152"/>
    </row>
    <row r="433" spans="2:6" x14ac:dyDescent="0.25">
      <c r="B433" s="3" t="s">
        <v>3322</v>
      </c>
      <c r="C433" s="4">
        <v>-107800</v>
      </c>
      <c r="D433" s="3">
        <v>584.20000000000005</v>
      </c>
      <c r="E433" s="26">
        <v>597.75</v>
      </c>
      <c r="F433" s="152"/>
    </row>
    <row r="434" spans="2:6" x14ac:dyDescent="0.25">
      <c r="B434" s="3" t="s">
        <v>3128</v>
      </c>
      <c r="C434" s="4">
        <v>-15000</v>
      </c>
      <c r="D434" s="3">
        <v>5545.02</v>
      </c>
      <c r="E434" s="26">
        <v>5620.6</v>
      </c>
      <c r="F434" s="152"/>
    </row>
    <row r="435" spans="2:6" x14ac:dyDescent="0.25">
      <c r="B435" s="3" t="s">
        <v>2960</v>
      </c>
      <c r="C435" s="4">
        <v>-282800</v>
      </c>
      <c r="D435" s="3">
        <v>689.95</v>
      </c>
      <c r="E435" s="26">
        <v>696.25</v>
      </c>
      <c r="F435" s="152"/>
    </row>
    <row r="436" spans="2:6" x14ac:dyDescent="0.25">
      <c r="B436" s="3" t="s">
        <v>3323</v>
      </c>
      <c r="C436" s="4">
        <v>-367500</v>
      </c>
      <c r="D436" s="3">
        <v>5388.72</v>
      </c>
      <c r="E436" s="26">
        <v>5300.1</v>
      </c>
      <c r="F436" s="152"/>
    </row>
    <row r="437" spans="2:6" x14ac:dyDescent="0.25">
      <c r="B437" s="3" t="s">
        <v>3324</v>
      </c>
      <c r="C437" s="4">
        <v>-1266700</v>
      </c>
      <c r="D437" s="3">
        <v>323.47000000000003</v>
      </c>
      <c r="E437" s="26">
        <v>320.75</v>
      </c>
      <c r="F437" s="152"/>
    </row>
    <row r="438" spans="2:6" x14ac:dyDescent="0.25">
      <c r="B438" s="3" t="s">
        <v>3325</v>
      </c>
      <c r="C438" s="4">
        <v>-1620000</v>
      </c>
      <c r="D438" s="3">
        <v>340.08</v>
      </c>
      <c r="E438" s="26">
        <v>333.95</v>
      </c>
      <c r="F438" s="152"/>
    </row>
    <row r="439" spans="2:6" x14ac:dyDescent="0.25">
      <c r="B439" s="3" t="s">
        <v>2970</v>
      </c>
      <c r="C439" s="4">
        <v>-24000</v>
      </c>
      <c r="D439" s="3">
        <v>2477.85</v>
      </c>
      <c r="E439" s="26">
        <v>2486.3000000000002</v>
      </c>
      <c r="F439" s="152"/>
    </row>
    <row r="440" spans="2:6" x14ac:dyDescent="0.25">
      <c r="B440" s="3" t="s">
        <v>3326</v>
      </c>
      <c r="C440" s="4">
        <v>-165900</v>
      </c>
      <c r="D440" s="3">
        <v>1121.82</v>
      </c>
      <c r="E440" s="26">
        <v>1204.55</v>
      </c>
      <c r="F440" s="152"/>
    </row>
    <row r="441" spans="2:6" x14ac:dyDescent="0.25">
      <c r="B441" s="3" t="s">
        <v>3327</v>
      </c>
      <c r="C441" s="4">
        <v>-182500</v>
      </c>
      <c r="D441" s="3">
        <v>1783.13</v>
      </c>
      <c r="E441" s="26">
        <v>1801.5</v>
      </c>
      <c r="F441" s="152"/>
    </row>
    <row r="442" spans="2:6" x14ac:dyDescent="0.25">
      <c r="B442" s="3" t="s">
        <v>3328</v>
      </c>
      <c r="C442" s="4">
        <v>-27000</v>
      </c>
      <c r="D442" s="3">
        <v>604.76</v>
      </c>
      <c r="E442" s="26">
        <v>610.04999999999995</v>
      </c>
      <c r="F442" s="152"/>
    </row>
    <row r="443" spans="2:6" x14ac:dyDescent="0.25">
      <c r="B443" s="3" t="s">
        <v>3329</v>
      </c>
      <c r="C443" s="4">
        <v>-1882500</v>
      </c>
      <c r="D443" s="3">
        <v>84.03</v>
      </c>
      <c r="E443" s="26">
        <v>82.75</v>
      </c>
      <c r="F443" s="152"/>
    </row>
    <row r="444" spans="2:6" x14ac:dyDescent="0.25">
      <c r="B444" s="3" t="s">
        <v>3330</v>
      </c>
      <c r="C444" s="4">
        <v>-4755000</v>
      </c>
      <c r="D444" s="3">
        <v>123.42</v>
      </c>
      <c r="E444" s="26">
        <v>123</v>
      </c>
      <c r="F444" s="152"/>
    </row>
    <row r="445" spans="2:6" x14ac:dyDescent="0.25">
      <c r="B445" s="3" t="s">
        <v>3331</v>
      </c>
      <c r="C445" s="4">
        <v>-5407500</v>
      </c>
      <c r="D445" s="3">
        <v>181.9</v>
      </c>
      <c r="E445" s="26">
        <v>181.45</v>
      </c>
      <c r="F445" s="152"/>
    </row>
    <row r="446" spans="2:6" x14ac:dyDescent="0.25">
      <c r="B446" s="3" t="s">
        <v>3332</v>
      </c>
      <c r="C446" s="4">
        <v>-14000</v>
      </c>
      <c r="D446" s="3">
        <v>622.16999999999996</v>
      </c>
      <c r="E446" s="26">
        <v>625.70000000000005</v>
      </c>
      <c r="F446" s="152"/>
    </row>
    <row r="447" spans="2:6" x14ac:dyDescent="0.25">
      <c r="B447" s="3" t="s">
        <v>3333</v>
      </c>
      <c r="C447" s="4">
        <v>-5689125</v>
      </c>
      <c r="D447" s="3">
        <v>165.99</v>
      </c>
      <c r="E447" s="26">
        <v>166.4</v>
      </c>
      <c r="F447" s="152"/>
    </row>
    <row r="448" spans="2:6" x14ac:dyDescent="0.25">
      <c r="B448" s="3" t="s">
        <v>3334</v>
      </c>
      <c r="C448" s="4">
        <v>-1581125</v>
      </c>
      <c r="D448" s="3">
        <v>1006.8</v>
      </c>
      <c r="E448" s="26">
        <v>996.05</v>
      </c>
      <c r="F448" s="152"/>
    </row>
    <row r="449" spans="2:6" x14ac:dyDescent="0.25">
      <c r="B449" s="3" t="s">
        <v>3335</v>
      </c>
      <c r="C449" s="4">
        <v>-1245750</v>
      </c>
      <c r="D449" s="3">
        <v>478.2</v>
      </c>
      <c r="E449" s="26">
        <v>505.7</v>
      </c>
      <c r="F449" s="152"/>
    </row>
    <row r="450" spans="2:6" x14ac:dyDescent="0.25">
      <c r="B450" s="3" t="s">
        <v>3336</v>
      </c>
      <c r="C450" s="4">
        <v>-2393600</v>
      </c>
      <c r="D450" s="3">
        <v>336.62</v>
      </c>
      <c r="E450" s="26">
        <v>377.85</v>
      </c>
      <c r="F450" s="152"/>
    </row>
    <row r="451" spans="2:6" x14ac:dyDescent="0.25">
      <c r="B451" s="3" t="s">
        <v>3129</v>
      </c>
      <c r="C451" s="4">
        <v>-716000</v>
      </c>
      <c r="D451" s="3">
        <v>1486.53</v>
      </c>
      <c r="E451" s="26">
        <v>1471.3</v>
      </c>
      <c r="F451" s="152"/>
    </row>
    <row r="452" spans="2:6" x14ac:dyDescent="0.25">
      <c r="B452" s="3" t="s">
        <v>3337</v>
      </c>
      <c r="C452" s="4">
        <v>-129600</v>
      </c>
      <c r="D452" s="3">
        <v>6679.72</v>
      </c>
      <c r="E452" s="26">
        <v>6817.7</v>
      </c>
      <c r="F452" s="152"/>
    </row>
    <row r="453" spans="2:6" x14ac:dyDescent="0.25">
      <c r="B453" s="3" t="s">
        <v>3338</v>
      </c>
      <c r="C453" s="4">
        <v>-349200</v>
      </c>
      <c r="D453" s="3">
        <v>4301.16</v>
      </c>
      <c r="E453" s="26">
        <v>4257.5</v>
      </c>
      <c r="F453" s="152"/>
    </row>
    <row r="454" spans="2:6" x14ac:dyDescent="0.25">
      <c r="B454" s="3" t="s">
        <v>3054</v>
      </c>
      <c r="C454" s="4">
        <v>-2604800</v>
      </c>
      <c r="D454" s="3">
        <v>426.87</v>
      </c>
      <c r="E454" s="26">
        <v>427.85</v>
      </c>
      <c r="F454" s="152"/>
    </row>
    <row r="455" spans="2:6" x14ac:dyDescent="0.25">
      <c r="B455" s="3" t="s">
        <v>3339</v>
      </c>
      <c r="C455" s="4">
        <v>-375</v>
      </c>
      <c r="D455" s="3">
        <v>4409.17</v>
      </c>
      <c r="E455" s="26">
        <v>4400.5</v>
      </c>
      <c r="F455" s="152"/>
    </row>
    <row r="456" spans="2:6" x14ac:dyDescent="0.25">
      <c r="B456" s="3" t="s">
        <v>3340</v>
      </c>
      <c r="C456" s="4">
        <v>-166250</v>
      </c>
      <c r="D456" s="3">
        <v>1062.6600000000001</v>
      </c>
      <c r="E456" s="26">
        <v>1051.3</v>
      </c>
      <c r="F456" s="152"/>
    </row>
    <row r="457" spans="2:6" x14ac:dyDescent="0.25">
      <c r="B457" s="3" t="s">
        <v>3130</v>
      </c>
      <c r="C457" s="4">
        <v>-53325</v>
      </c>
      <c r="D457" s="3">
        <v>931.53</v>
      </c>
      <c r="E457" s="26">
        <v>930.95</v>
      </c>
      <c r="F457" s="152"/>
    </row>
    <row r="458" spans="2:6" x14ac:dyDescent="0.25">
      <c r="B458" s="3" t="s">
        <v>3131</v>
      </c>
      <c r="C458" s="4">
        <v>-400</v>
      </c>
      <c r="D458" s="3">
        <v>1815.55</v>
      </c>
      <c r="E458" s="26">
        <v>1814.9</v>
      </c>
      <c r="F458" s="152"/>
    </row>
    <row r="459" spans="2:6" x14ac:dyDescent="0.25">
      <c r="B459" s="3" t="s">
        <v>3341</v>
      </c>
      <c r="C459" s="4">
        <v>-4167508</v>
      </c>
      <c r="D459" s="3">
        <v>182.93</v>
      </c>
      <c r="E459" s="26">
        <v>182.2</v>
      </c>
      <c r="F459" s="152"/>
    </row>
    <row r="460" spans="2:6" x14ac:dyDescent="0.25">
      <c r="B460" s="3" t="s">
        <v>2963</v>
      </c>
      <c r="C460" s="4">
        <v>-198450</v>
      </c>
      <c r="D460" s="3">
        <v>3590.13</v>
      </c>
      <c r="E460" s="26">
        <v>3573.15</v>
      </c>
      <c r="F460" s="152"/>
    </row>
    <row r="461" spans="2:6" x14ac:dyDescent="0.25">
      <c r="B461" s="3" t="s">
        <v>3342</v>
      </c>
      <c r="C461" s="4">
        <v>-1455200</v>
      </c>
      <c r="D461" s="3">
        <v>431.67</v>
      </c>
      <c r="E461" s="26">
        <v>427.85</v>
      </c>
      <c r="F461" s="152"/>
    </row>
    <row r="462" spans="2:6" x14ac:dyDescent="0.25">
      <c r="B462" s="3" t="s">
        <v>3343</v>
      </c>
      <c r="C462" s="4">
        <v>-1372000</v>
      </c>
      <c r="D462" s="3">
        <v>743.41</v>
      </c>
      <c r="E462" s="26">
        <v>802.6</v>
      </c>
      <c r="F462" s="152"/>
    </row>
    <row r="463" spans="2:6" x14ac:dyDescent="0.25">
      <c r="B463" s="3" t="s">
        <v>3344</v>
      </c>
      <c r="C463" s="4">
        <v>-92250</v>
      </c>
      <c r="D463" s="3">
        <v>5169.46</v>
      </c>
      <c r="E463" s="26">
        <v>5406</v>
      </c>
      <c r="F463" s="152"/>
    </row>
    <row r="464" spans="2:6" x14ac:dyDescent="0.25">
      <c r="B464" s="3" t="s">
        <v>3345</v>
      </c>
      <c r="C464" s="4">
        <v>-172550</v>
      </c>
      <c r="D464" s="3">
        <v>1577.43</v>
      </c>
      <c r="E464" s="26">
        <v>1630.55</v>
      </c>
      <c r="F464" s="152"/>
    </row>
    <row r="465" spans="2:6" x14ac:dyDescent="0.25">
      <c r="B465" s="3" t="s">
        <v>3132</v>
      </c>
      <c r="C465" s="4">
        <v>-46900</v>
      </c>
      <c r="D465" s="3">
        <v>2850.5</v>
      </c>
      <c r="E465" s="26">
        <v>2865.4</v>
      </c>
      <c r="F465" s="152"/>
    </row>
    <row r="466" spans="2:6" x14ac:dyDescent="0.25">
      <c r="B466" s="3" t="s">
        <v>3346</v>
      </c>
      <c r="C466" s="4">
        <v>-1893000</v>
      </c>
      <c r="D466" s="3">
        <v>194.37</v>
      </c>
      <c r="E466" s="26">
        <v>208.95</v>
      </c>
      <c r="F466" s="152"/>
    </row>
    <row r="467" spans="2:6" x14ac:dyDescent="0.25">
      <c r="B467" s="3" t="s">
        <v>3347</v>
      </c>
      <c r="C467" s="4">
        <v>-564000</v>
      </c>
      <c r="D467" s="3">
        <v>621.15</v>
      </c>
      <c r="E467" s="26">
        <v>617.6</v>
      </c>
      <c r="F467" s="152"/>
    </row>
    <row r="468" spans="2:6" x14ac:dyDescent="0.25">
      <c r="B468" s="3" t="s">
        <v>3348</v>
      </c>
      <c r="C468" s="4">
        <v>-226600</v>
      </c>
      <c r="D468" s="3">
        <v>2433.75</v>
      </c>
      <c r="E468" s="26">
        <v>2470.6999999999998</v>
      </c>
      <c r="F468" s="152"/>
    </row>
    <row r="469" spans="2:6" x14ac:dyDescent="0.25">
      <c r="B469" s="3" t="s">
        <v>3349</v>
      </c>
      <c r="C469" s="4">
        <v>-3065</v>
      </c>
      <c r="D469" s="3">
        <v>127090.91</v>
      </c>
      <c r="E469" s="26">
        <v>130121</v>
      </c>
      <c r="F469" s="152"/>
    </row>
    <row r="470" spans="2:6" x14ac:dyDescent="0.25">
      <c r="B470" s="3" t="s">
        <v>3350</v>
      </c>
      <c r="C470" s="4">
        <v>-263600</v>
      </c>
      <c r="D470" s="3">
        <v>3874.1</v>
      </c>
      <c r="E470" s="26">
        <v>3945.05</v>
      </c>
      <c r="F470" s="152"/>
    </row>
    <row r="471" spans="2:6" x14ac:dyDescent="0.25">
      <c r="B471" s="3" t="s">
        <v>3351</v>
      </c>
      <c r="C471" s="4">
        <v>-4098750</v>
      </c>
      <c r="D471" s="3">
        <v>188.62</v>
      </c>
      <c r="E471" s="26">
        <v>187.95</v>
      </c>
      <c r="F471" s="152"/>
    </row>
    <row r="472" spans="2:6" x14ac:dyDescent="0.25">
      <c r="B472" s="3" t="s">
        <v>3352</v>
      </c>
      <c r="C472" s="4">
        <v>-466600</v>
      </c>
      <c r="D472" s="3">
        <v>2532.1999999999998</v>
      </c>
      <c r="E472" s="26">
        <v>2558</v>
      </c>
      <c r="F472" s="152"/>
    </row>
    <row r="473" spans="2:6" x14ac:dyDescent="0.25">
      <c r="B473" s="3" t="s">
        <v>3353</v>
      </c>
      <c r="C473" s="4">
        <v>-3037500</v>
      </c>
      <c r="D473" s="3">
        <v>246.74</v>
      </c>
      <c r="E473" s="26">
        <v>247.85</v>
      </c>
      <c r="F473" s="152"/>
    </row>
    <row r="474" spans="2:6" x14ac:dyDescent="0.25">
      <c r="B474" s="3" t="s">
        <v>3354</v>
      </c>
      <c r="C474" s="4">
        <v>-614600</v>
      </c>
      <c r="D474" s="3">
        <v>1853.17</v>
      </c>
      <c r="E474" s="26">
        <v>1773.4</v>
      </c>
      <c r="F474" s="152"/>
    </row>
    <row r="475" spans="2:6" x14ac:dyDescent="0.25">
      <c r="B475" s="3" t="s">
        <v>1473</v>
      </c>
      <c r="C475" s="4">
        <v>-454300</v>
      </c>
      <c r="D475" s="3">
        <v>272.02</v>
      </c>
      <c r="E475" s="26">
        <v>276.25</v>
      </c>
      <c r="F475" s="152"/>
    </row>
    <row r="476" spans="2:6" x14ac:dyDescent="0.25">
      <c r="B476" s="3" t="s">
        <v>3355</v>
      </c>
      <c r="C476" s="4">
        <v>-112700</v>
      </c>
      <c r="D476" s="3">
        <v>9787.65</v>
      </c>
      <c r="E476" s="26">
        <v>9951.1</v>
      </c>
      <c r="F476" s="152"/>
    </row>
    <row r="477" spans="2:6" x14ac:dyDescent="0.25">
      <c r="B477" s="3" t="s">
        <v>3356</v>
      </c>
      <c r="C477" s="4">
        <v>-4600</v>
      </c>
      <c r="D477" s="3">
        <v>4034.41</v>
      </c>
      <c r="E477" s="26">
        <v>4245.95</v>
      </c>
      <c r="F477" s="152"/>
    </row>
    <row r="478" spans="2:6" x14ac:dyDescent="0.25">
      <c r="B478" s="3" t="s">
        <v>3357</v>
      </c>
      <c r="C478" s="4">
        <v>-2823000</v>
      </c>
      <c r="D478" s="3">
        <v>319.37</v>
      </c>
      <c r="E478" s="26">
        <v>328.7</v>
      </c>
      <c r="F478" s="152"/>
    </row>
    <row r="479" spans="2:6" x14ac:dyDescent="0.25">
      <c r="B479" s="3" t="s">
        <v>3358</v>
      </c>
      <c r="C479" s="4">
        <v>-6500</v>
      </c>
      <c r="D479" s="3">
        <v>3844.98</v>
      </c>
      <c r="E479" s="26">
        <v>3820.1</v>
      </c>
      <c r="F479" s="152"/>
    </row>
    <row r="480" spans="2:6" x14ac:dyDescent="0.25">
      <c r="B480" s="3" t="s">
        <v>3359</v>
      </c>
      <c r="C480" s="4">
        <v>-53750</v>
      </c>
      <c r="D480" s="3">
        <v>3131.95</v>
      </c>
      <c r="E480" s="26">
        <v>3169.85</v>
      </c>
      <c r="F480" s="152"/>
    </row>
    <row r="481" spans="2:6" x14ac:dyDescent="0.25">
      <c r="B481" s="3" t="s">
        <v>3360</v>
      </c>
      <c r="C481" s="4">
        <v>-402750</v>
      </c>
      <c r="D481" s="3">
        <v>910.98</v>
      </c>
      <c r="E481" s="26">
        <v>923.4</v>
      </c>
      <c r="F481" s="152"/>
    </row>
    <row r="482" spans="2:6" x14ac:dyDescent="0.25">
      <c r="B482" s="3" t="s">
        <v>3361</v>
      </c>
      <c r="C482" s="4">
        <v>-243000</v>
      </c>
      <c r="D482" s="3">
        <v>6908.12</v>
      </c>
      <c r="E482" s="26">
        <v>6758.55</v>
      </c>
      <c r="F482" s="152"/>
    </row>
    <row r="483" spans="2:6" x14ac:dyDescent="0.25">
      <c r="B483" s="3" t="s">
        <v>3362</v>
      </c>
      <c r="C483" s="4">
        <v>-2314000</v>
      </c>
      <c r="D483" s="3">
        <v>485.6</v>
      </c>
      <c r="E483" s="26">
        <v>487.75</v>
      </c>
      <c r="F483" s="152"/>
    </row>
    <row r="484" spans="2:6" x14ac:dyDescent="0.25">
      <c r="B484" s="3" t="s">
        <v>3133</v>
      </c>
      <c r="C484" s="4">
        <v>-424800</v>
      </c>
      <c r="D484" s="3">
        <v>333.47</v>
      </c>
      <c r="E484" s="26">
        <v>333.05</v>
      </c>
      <c r="F484" s="152"/>
    </row>
    <row r="485" spans="2:6" x14ac:dyDescent="0.25">
      <c r="B485" s="3" t="s">
        <v>1474</v>
      </c>
      <c r="C485" s="4">
        <v>-152000</v>
      </c>
      <c r="D485" s="3">
        <v>128.18</v>
      </c>
      <c r="E485" s="26">
        <v>124.15</v>
      </c>
      <c r="F485" s="152"/>
    </row>
    <row r="486" spans="2:6" x14ac:dyDescent="0.25">
      <c r="B486" s="3" t="s">
        <v>3363</v>
      </c>
      <c r="C486" s="4">
        <v>-3347500</v>
      </c>
      <c r="D486" s="3">
        <v>260.57</v>
      </c>
      <c r="E486" s="26">
        <v>263.5</v>
      </c>
      <c r="F486" s="152"/>
    </row>
    <row r="487" spans="2:6" x14ac:dyDescent="0.25">
      <c r="B487" s="3" t="s">
        <v>3364</v>
      </c>
      <c r="C487" s="4">
        <v>-3124000</v>
      </c>
      <c r="D487" s="3">
        <v>515.36</v>
      </c>
      <c r="E487" s="26">
        <v>527.70000000000005</v>
      </c>
      <c r="F487" s="152"/>
    </row>
    <row r="488" spans="2:6" x14ac:dyDescent="0.25">
      <c r="B488" s="3" t="s">
        <v>2971</v>
      </c>
      <c r="C488" s="4">
        <v>-1699000</v>
      </c>
      <c r="D488" s="3">
        <v>2968.98</v>
      </c>
      <c r="E488" s="26">
        <v>3151.45</v>
      </c>
      <c r="F488" s="152"/>
    </row>
    <row r="489" spans="2:6" x14ac:dyDescent="0.25">
      <c r="B489" s="3" t="s">
        <v>2966</v>
      </c>
      <c r="C489" s="4">
        <v>-10875</v>
      </c>
      <c r="D489" s="3">
        <v>1462.23</v>
      </c>
      <c r="E489" s="26">
        <v>1498.3</v>
      </c>
      <c r="F489" s="152"/>
    </row>
    <row r="490" spans="2:6" x14ac:dyDescent="0.25">
      <c r="B490" s="3" t="s">
        <v>3365</v>
      </c>
      <c r="C490" s="4">
        <v>-33250</v>
      </c>
      <c r="D490" s="3">
        <v>27667.83</v>
      </c>
      <c r="E490" s="26">
        <v>28028.7</v>
      </c>
      <c r="F490" s="152"/>
    </row>
    <row r="491" spans="2:6" x14ac:dyDescent="0.25">
      <c r="B491" s="3" t="s">
        <v>3366</v>
      </c>
      <c r="C491" s="4">
        <v>-60900</v>
      </c>
      <c r="D491" s="3">
        <v>2933.33</v>
      </c>
      <c r="E491" s="26">
        <v>2917.75</v>
      </c>
      <c r="F491" s="152"/>
    </row>
    <row r="492" spans="2:6" x14ac:dyDescent="0.25">
      <c r="B492" s="3" t="s">
        <v>3367</v>
      </c>
      <c r="C492" s="4">
        <v>-106875</v>
      </c>
      <c r="D492" s="3">
        <v>2417.84</v>
      </c>
      <c r="E492" s="26">
        <v>2443.9499999999998</v>
      </c>
      <c r="F492" s="152"/>
    </row>
    <row r="493" spans="2:6" x14ac:dyDescent="0.25">
      <c r="B493" s="3" t="s">
        <v>955</v>
      </c>
      <c r="C493" s="4">
        <v>-752250</v>
      </c>
      <c r="D493" s="3">
        <v>847.93</v>
      </c>
      <c r="E493" s="26">
        <v>854.85</v>
      </c>
      <c r="F493" s="152"/>
    </row>
    <row r="494" spans="2:6" x14ac:dyDescent="0.25">
      <c r="B494" s="3" t="s">
        <v>3368</v>
      </c>
      <c r="C494" s="4">
        <v>-4432000</v>
      </c>
      <c r="D494" s="3">
        <v>152.51</v>
      </c>
      <c r="E494" s="26">
        <v>149.85</v>
      </c>
      <c r="F494" s="152"/>
    </row>
    <row r="495" spans="2:6" x14ac:dyDescent="0.25">
      <c r="B495" s="3" t="s">
        <v>3135</v>
      </c>
      <c r="C495" s="4">
        <v>-301000</v>
      </c>
      <c r="D495" s="3">
        <v>1509.83</v>
      </c>
      <c r="E495" s="26">
        <v>1526.35</v>
      </c>
      <c r="F495" s="152"/>
    </row>
    <row r="496" spans="2:6" x14ac:dyDescent="0.25">
      <c r="B496" s="3" t="s">
        <v>3369</v>
      </c>
      <c r="C496" s="4">
        <v>-51000</v>
      </c>
      <c r="D496" s="3">
        <v>760.81</v>
      </c>
      <c r="E496" s="26">
        <v>757.6</v>
      </c>
      <c r="F496" s="152"/>
    </row>
    <row r="497" spans="2:6" x14ac:dyDescent="0.25">
      <c r="B497" s="3" t="s">
        <v>3370</v>
      </c>
      <c r="C497" s="4">
        <v>-99500</v>
      </c>
      <c r="D497" s="3">
        <v>1841.53</v>
      </c>
      <c r="E497" s="26">
        <v>1847.3</v>
      </c>
      <c r="F497" s="152"/>
    </row>
    <row r="498" spans="2:6" x14ac:dyDescent="0.25">
      <c r="B498" s="3" t="s">
        <v>2967</v>
      </c>
      <c r="C498" s="4">
        <v>-353325</v>
      </c>
      <c r="D498" s="3">
        <v>3856.09</v>
      </c>
      <c r="E498" s="26">
        <v>3921.8</v>
      </c>
      <c r="F498" s="152"/>
    </row>
    <row r="499" spans="2:6" x14ac:dyDescent="0.25">
      <c r="B499" s="3" t="s">
        <v>3371</v>
      </c>
      <c r="C499" s="4">
        <v>-2250</v>
      </c>
      <c r="D499" s="3">
        <v>1093.1099999999999</v>
      </c>
      <c r="E499" s="26">
        <v>1101.75</v>
      </c>
      <c r="F499" s="152"/>
    </row>
    <row r="500" spans="2:6" x14ac:dyDescent="0.25">
      <c r="B500" s="3" t="s">
        <v>3136</v>
      </c>
      <c r="C500" s="4">
        <v>-875600</v>
      </c>
      <c r="D500" s="3">
        <v>960.58</v>
      </c>
      <c r="E500" s="26">
        <v>993.25</v>
      </c>
      <c r="F500" s="152"/>
    </row>
    <row r="501" spans="2:6" x14ac:dyDescent="0.25">
      <c r="B501" s="3" t="s">
        <v>3137</v>
      </c>
      <c r="C501" s="4">
        <v>-3627450</v>
      </c>
      <c r="D501" s="3">
        <v>434.4</v>
      </c>
      <c r="E501" s="26">
        <v>441.8</v>
      </c>
      <c r="F501" s="152"/>
    </row>
    <row r="502" spans="2:6" x14ac:dyDescent="0.25">
      <c r="B502" s="3" t="s">
        <v>3138</v>
      </c>
      <c r="C502" s="4">
        <v>-390500</v>
      </c>
      <c r="D502" s="3">
        <v>174.56</v>
      </c>
      <c r="E502" s="26">
        <v>175.3</v>
      </c>
      <c r="F502" s="152"/>
    </row>
    <row r="503" spans="2:6" x14ac:dyDescent="0.25">
      <c r="B503" s="3" t="s">
        <v>2968</v>
      </c>
      <c r="C503" s="4">
        <v>-10800</v>
      </c>
      <c r="D503" s="3">
        <v>1424.21</v>
      </c>
      <c r="E503" s="26">
        <v>1439.6</v>
      </c>
      <c r="F503" s="152"/>
    </row>
    <row r="504" spans="2:6" x14ac:dyDescent="0.25">
      <c r="B504" s="3" t="s">
        <v>3372</v>
      </c>
      <c r="C504" s="4">
        <v>-5950</v>
      </c>
      <c r="D504" s="3">
        <v>841.52</v>
      </c>
      <c r="E504" s="26">
        <v>842.05</v>
      </c>
      <c r="F504" s="152"/>
    </row>
    <row r="505" spans="2:6" x14ac:dyDescent="0.25">
      <c r="B505" s="3" t="s">
        <v>2969</v>
      </c>
      <c r="C505" s="4">
        <v>-180075</v>
      </c>
      <c r="D505" s="3">
        <v>3435.92</v>
      </c>
      <c r="E505" s="26">
        <v>3426.65</v>
      </c>
      <c r="F505" s="152"/>
    </row>
    <row r="506" spans="2:6" x14ac:dyDescent="0.25">
      <c r="B506" s="3" t="s">
        <v>3373</v>
      </c>
      <c r="C506" s="4">
        <v>-3500</v>
      </c>
      <c r="D506" s="3">
        <v>2850.92</v>
      </c>
      <c r="E506" s="26">
        <v>2805.9</v>
      </c>
      <c r="F506" s="152"/>
    </row>
    <row r="507" spans="2:6" x14ac:dyDescent="0.25">
      <c r="B507" s="3" t="s">
        <v>3374</v>
      </c>
      <c r="C507" s="4">
        <v>-151200</v>
      </c>
      <c r="D507" s="3">
        <v>5365.72</v>
      </c>
      <c r="E507" s="26">
        <v>5503.7</v>
      </c>
      <c r="F507" s="152"/>
    </row>
    <row r="508" spans="2:6" x14ac:dyDescent="0.25">
      <c r="B508" s="3" t="s">
        <v>3375</v>
      </c>
      <c r="C508" s="4">
        <v>-134750</v>
      </c>
      <c r="D508" s="3">
        <v>2397.11</v>
      </c>
      <c r="E508" s="26">
        <v>2374.5</v>
      </c>
      <c r="F508" s="152"/>
    </row>
    <row r="509" spans="2:6" x14ac:dyDescent="0.25">
      <c r="B509" s="3" t="s">
        <v>3140</v>
      </c>
      <c r="C509" s="4">
        <v>-172200</v>
      </c>
      <c r="D509" s="3">
        <v>1280.47</v>
      </c>
      <c r="E509" s="26">
        <v>1280.25</v>
      </c>
      <c r="F509" s="152"/>
    </row>
    <row r="510" spans="2:6" x14ac:dyDescent="0.25">
      <c r="B510" s="3" t="s">
        <v>3141</v>
      </c>
      <c r="C510" s="4">
        <v>-1201200</v>
      </c>
      <c r="D510" s="3">
        <v>574.51</v>
      </c>
      <c r="E510" s="26">
        <v>572.9</v>
      </c>
      <c r="F510" s="152"/>
    </row>
    <row r="511" spans="2:6" x14ac:dyDescent="0.25">
      <c r="B511" s="3" t="s">
        <v>3376</v>
      </c>
      <c r="C511" s="4">
        <v>-4788600</v>
      </c>
      <c r="D511" s="3">
        <v>454.76</v>
      </c>
      <c r="E511" s="26">
        <v>457.25</v>
      </c>
      <c r="F511" s="152"/>
    </row>
    <row r="512" spans="2:6" x14ac:dyDescent="0.25">
      <c r="B512" s="3" t="s">
        <v>3377</v>
      </c>
      <c r="C512" s="4">
        <v>-167920000</v>
      </c>
      <c r="D512" s="3">
        <v>17.350000000000001</v>
      </c>
      <c r="E512" s="26">
        <v>18</v>
      </c>
      <c r="F512" s="152"/>
    </row>
    <row r="513" spans="2:6" x14ac:dyDescent="0.25">
      <c r="B513" s="3" t="s">
        <v>3378</v>
      </c>
      <c r="C513" s="4">
        <v>-205200</v>
      </c>
      <c r="D513" s="3">
        <v>1517.74</v>
      </c>
      <c r="E513" s="26">
        <v>1482.7</v>
      </c>
      <c r="F513" s="152"/>
    </row>
    <row r="514" spans="2:6" x14ac:dyDescent="0.25">
      <c r="B514" s="3" t="s">
        <v>3379</v>
      </c>
      <c r="C514" s="4">
        <v>-1413000</v>
      </c>
      <c r="D514" s="3">
        <v>504.72</v>
      </c>
      <c r="E514" s="26">
        <v>517.35</v>
      </c>
      <c r="F514" s="152"/>
    </row>
    <row r="515" spans="2:6" x14ac:dyDescent="0.25">
      <c r="B515" s="3" t="s">
        <v>3380</v>
      </c>
      <c r="C515" s="4">
        <v>-896400</v>
      </c>
      <c r="D515" s="3">
        <v>1084.94</v>
      </c>
      <c r="E515" s="26">
        <v>1081.8499999999999</v>
      </c>
      <c r="F515" s="28"/>
    </row>
    <row r="518" spans="2:6" x14ac:dyDescent="0.25">
      <c r="B518" s="17" t="s">
        <v>181</v>
      </c>
      <c r="C518" s="153">
        <v>0.75460000000000005</v>
      </c>
    </row>
    <row r="519" spans="2:6" x14ac:dyDescent="0.25">
      <c r="B519" s="17"/>
    </row>
    <row r="520" spans="2:6" x14ac:dyDescent="0.25">
      <c r="B520" s="17" t="s">
        <v>182</v>
      </c>
    </row>
    <row r="521" spans="2:6" x14ac:dyDescent="0.25">
      <c r="B521" s="27" t="s">
        <v>183</v>
      </c>
      <c r="C521" s="9" t="s">
        <v>184</v>
      </c>
      <c r="D521" s="17"/>
    </row>
    <row r="522" spans="2:6" x14ac:dyDescent="0.25">
      <c r="B522" s="26" t="s">
        <v>3326</v>
      </c>
      <c r="C522" s="4">
        <v>2</v>
      </c>
    </row>
    <row r="523" spans="2:6" x14ac:dyDescent="0.25">
      <c r="B523" s="26" t="s">
        <v>3123</v>
      </c>
      <c r="C523" s="4">
        <v>134</v>
      </c>
    </row>
    <row r="524" spans="2:6" x14ac:dyDescent="0.25">
      <c r="B524" s="26" t="s">
        <v>3050</v>
      </c>
      <c r="C524" s="4">
        <v>180</v>
      </c>
    </row>
    <row r="525" spans="2:6" x14ac:dyDescent="0.25">
      <c r="B525" s="26" t="s">
        <v>2954</v>
      </c>
      <c r="C525" s="4">
        <v>36</v>
      </c>
    </row>
    <row r="526" spans="2:6" x14ac:dyDescent="0.25">
      <c r="B526" s="26" t="s">
        <v>3279</v>
      </c>
      <c r="C526" s="4">
        <v>19</v>
      </c>
    </row>
    <row r="527" spans="2:6" x14ac:dyDescent="0.25">
      <c r="B527" s="26" t="s">
        <v>3051</v>
      </c>
      <c r="C527" s="4">
        <v>211</v>
      </c>
    </row>
    <row r="528" spans="2:6" x14ac:dyDescent="0.25">
      <c r="B528" s="26" t="s">
        <v>3281</v>
      </c>
      <c r="C528" s="4">
        <v>44</v>
      </c>
    </row>
    <row r="529" spans="2:3" x14ac:dyDescent="0.25">
      <c r="B529" s="26" t="s">
        <v>2955</v>
      </c>
      <c r="C529" s="4">
        <v>274</v>
      </c>
    </row>
    <row r="530" spans="2:3" x14ac:dyDescent="0.25">
      <c r="B530" s="26" t="s">
        <v>2956</v>
      </c>
      <c r="C530" s="4">
        <v>8</v>
      </c>
    </row>
    <row r="531" spans="2:3" x14ac:dyDescent="0.25">
      <c r="B531" s="26" t="s">
        <v>3284</v>
      </c>
      <c r="C531" s="4">
        <v>132</v>
      </c>
    </row>
    <row r="532" spans="2:3" x14ac:dyDescent="0.25">
      <c r="B532" s="26" t="s">
        <v>3288</v>
      </c>
      <c r="C532" s="4">
        <v>33</v>
      </c>
    </row>
    <row r="533" spans="2:3" x14ac:dyDescent="0.25">
      <c r="B533" s="26" t="s">
        <v>3289</v>
      </c>
      <c r="C533" s="4">
        <v>11</v>
      </c>
    </row>
    <row r="534" spans="2:3" x14ac:dyDescent="0.25">
      <c r="B534" s="26" t="s">
        <v>3293</v>
      </c>
      <c r="C534" s="4">
        <v>11</v>
      </c>
    </row>
    <row r="535" spans="2:3" x14ac:dyDescent="0.25">
      <c r="B535" s="26" t="s">
        <v>3294</v>
      </c>
      <c r="C535" s="4">
        <v>22</v>
      </c>
    </row>
    <row r="536" spans="2:3" x14ac:dyDescent="0.25">
      <c r="B536" s="26" t="s">
        <v>3053</v>
      </c>
      <c r="C536" s="4">
        <v>379</v>
      </c>
    </row>
    <row r="537" spans="2:3" x14ac:dyDescent="0.25">
      <c r="B537" s="26" t="s">
        <v>3298</v>
      </c>
      <c r="C537" s="4">
        <v>9</v>
      </c>
    </row>
    <row r="538" spans="2:3" x14ac:dyDescent="0.25">
      <c r="B538" s="26" t="s">
        <v>3299</v>
      </c>
      <c r="C538" s="4">
        <v>27</v>
      </c>
    </row>
    <row r="539" spans="2:3" x14ac:dyDescent="0.25">
      <c r="B539" s="26" t="s">
        <v>3304</v>
      </c>
      <c r="C539" s="4">
        <v>6</v>
      </c>
    </row>
    <row r="540" spans="2:3" x14ac:dyDescent="0.25">
      <c r="B540" s="26" t="s">
        <v>3308</v>
      </c>
      <c r="C540" s="4">
        <v>124</v>
      </c>
    </row>
    <row r="541" spans="2:3" x14ac:dyDescent="0.25">
      <c r="B541" s="26" t="s">
        <v>3310</v>
      </c>
      <c r="C541" s="4">
        <v>27</v>
      </c>
    </row>
    <row r="542" spans="2:3" x14ac:dyDescent="0.25">
      <c r="B542" s="26" t="s">
        <v>3311</v>
      </c>
      <c r="C542" s="4">
        <v>64</v>
      </c>
    </row>
    <row r="543" spans="2:3" x14ac:dyDescent="0.25">
      <c r="B543" s="26" t="s">
        <v>3312</v>
      </c>
      <c r="C543" s="4">
        <v>8</v>
      </c>
    </row>
    <row r="544" spans="2:3" x14ac:dyDescent="0.25">
      <c r="B544" s="26" t="s">
        <v>3316</v>
      </c>
      <c r="C544" s="4">
        <v>7</v>
      </c>
    </row>
    <row r="545" spans="2:3" x14ac:dyDescent="0.25">
      <c r="B545" s="26" t="s">
        <v>3381</v>
      </c>
      <c r="C545" s="4">
        <v>36</v>
      </c>
    </row>
    <row r="546" spans="2:3" x14ac:dyDescent="0.25">
      <c r="B546" s="26" t="s">
        <v>3320</v>
      </c>
      <c r="C546" s="4">
        <v>144</v>
      </c>
    </row>
    <row r="547" spans="2:3" x14ac:dyDescent="0.25">
      <c r="B547" s="26" t="s">
        <v>3321</v>
      </c>
      <c r="C547" s="4">
        <v>14</v>
      </c>
    </row>
    <row r="548" spans="2:3" x14ac:dyDescent="0.25">
      <c r="B548" s="26" t="s">
        <v>3322</v>
      </c>
      <c r="C548" s="4">
        <v>156</v>
      </c>
    </row>
    <row r="549" spans="2:3" x14ac:dyDescent="0.25">
      <c r="B549" s="26" t="s">
        <v>3128</v>
      </c>
      <c r="C549" s="4">
        <v>55</v>
      </c>
    </row>
    <row r="550" spans="2:3" x14ac:dyDescent="0.25">
      <c r="B550" s="26" t="s">
        <v>2960</v>
      </c>
      <c r="C550" s="4">
        <v>11</v>
      </c>
    </row>
    <row r="551" spans="2:3" x14ac:dyDescent="0.25">
      <c r="B551" s="26" t="s">
        <v>3325</v>
      </c>
      <c r="C551" s="4">
        <v>23</v>
      </c>
    </row>
    <row r="552" spans="2:3" x14ac:dyDescent="0.25">
      <c r="B552" s="26" t="s">
        <v>3382</v>
      </c>
      <c r="C552" s="4">
        <v>361</v>
      </c>
    </row>
    <row r="553" spans="2:3" x14ac:dyDescent="0.25">
      <c r="B553" s="26" t="s">
        <v>3333</v>
      </c>
      <c r="C553" s="4">
        <v>7</v>
      </c>
    </row>
    <row r="554" spans="2:3" x14ac:dyDescent="0.25">
      <c r="B554" s="26" t="s">
        <v>3335</v>
      </c>
      <c r="C554" s="4">
        <v>223</v>
      </c>
    </row>
    <row r="555" spans="2:3" x14ac:dyDescent="0.25">
      <c r="B555" s="26" t="s">
        <v>3336</v>
      </c>
      <c r="C555" s="4">
        <v>436</v>
      </c>
    </row>
    <row r="556" spans="2:3" x14ac:dyDescent="0.25">
      <c r="B556" s="26" t="s">
        <v>3129</v>
      </c>
      <c r="C556" s="4">
        <v>871</v>
      </c>
    </row>
    <row r="557" spans="2:3" x14ac:dyDescent="0.25">
      <c r="B557" s="26" t="s">
        <v>3337</v>
      </c>
      <c r="C557" s="4">
        <v>40</v>
      </c>
    </row>
    <row r="558" spans="2:3" x14ac:dyDescent="0.25">
      <c r="B558" s="26" t="s">
        <v>2962</v>
      </c>
      <c r="C558" s="4">
        <v>7</v>
      </c>
    </row>
    <row r="559" spans="2:3" x14ac:dyDescent="0.25">
      <c r="B559" s="26" t="s">
        <v>3338</v>
      </c>
      <c r="C559" s="4">
        <v>31</v>
      </c>
    </row>
    <row r="560" spans="2:3" x14ac:dyDescent="0.25">
      <c r="B560" s="26" t="s">
        <v>3054</v>
      </c>
      <c r="C560" s="4">
        <v>48</v>
      </c>
    </row>
    <row r="561" spans="2:3" x14ac:dyDescent="0.25">
      <c r="B561" s="26" t="s">
        <v>3130</v>
      </c>
      <c r="C561" s="4">
        <v>77</v>
      </c>
    </row>
    <row r="562" spans="2:3" x14ac:dyDescent="0.25">
      <c r="B562" s="26" t="s">
        <v>3131</v>
      </c>
      <c r="C562" s="4">
        <v>113</v>
      </c>
    </row>
    <row r="563" spans="2:3" x14ac:dyDescent="0.25">
      <c r="B563" s="26" t="s">
        <v>2963</v>
      </c>
      <c r="C563" s="4">
        <v>21</v>
      </c>
    </row>
    <row r="564" spans="2:3" x14ac:dyDescent="0.25">
      <c r="B564" s="26" t="s">
        <v>3343</v>
      </c>
      <c r="C564" s="4">
        <v>11</v>
      </c>
    </row>
    <row r="565" spans="2:3" x14ac:dyDescent="0.25">
      <c r="B565" s="26" t="s">
        <v>3344</v>
      </c>
      <c r="C565" s="4">
        <v>19</v>
      </c>
    </row>
    <row r="566" spans="2:3" x14ac:dyDescent="0.25">
      <c r="B566" s="26" t="s">
        <v>3346</v>
      </c>
      <c r="C566" s="4">
        <v>19</v>
      </c>
    </row>
    <row r="567" spans="2:3" x14ac:dyDescent="0.25">
      <c r="B567" s="26" t="s">
        <v>3348</v>
      </c>
      <c r="C567" s="4">
        <v>1</v>
      </c>
    </row>
    <row r="568" spans="2:3" x14ac:dyDescent="0.25">
      <c r="B568" s="26" t="s">
        <v>3350</v>
      </c>
      <c r="C568" s="4">
        <v>25</v>
      </c>
    </row>
    <row r="569" spans="2:3" x14ac:dyDescent="0.25">
      <c r="B569" s="26" t="s">
        <v>3354</v>
      </c>
      <c r="C569" s="4">
        <v>2</v>
      </c>
    </row>
    <row r="570" spans="2:3" x14ac:dyDescent="0.25">
      <c r="B570" s="26" t="s">
        <v>1473</v>
      </c>
      <c r="C570" s="4">
        <v>31</v>
      </c>
    </row>
    <row r="571" spans="2:3" x14ac:dyDescent="0.25">
      <c r="B571" s="26" t="s">
        <v>3355</v>
      </c>
      <c r="C571" s="4">
        <v>95</v>
      </c>
    </row>
    <row r="572" spans="2:3" x14ac:dyDescent="0.25">
      <c r="B572" s="26" t="s">
        <v>3356</v>
      </c>
      <c r="C572" s="4">
        <v>240</v>
      </c>
    </row>
    <row r="573" spans="2:3" x14ac:dyDescent="0.25">
      <c r="B573" s="26" t="s">
        <v>3361</v>
      </c>
      <c r="C573" s="4">
        <v>126</v>
      </c>
    </row>
    <row r="574" spans="2:3" x14ac:dyDescent="0.25">
      <c r="B574" s="26" t="s">
        <v>3364</v>
      </c>
      <c r="C574" s="4">
        <v>162</v>
      </c>
    </row>
    <row r="575" spans="2:3" x14ac:dyDescent="0.25">
      <c r="B575" s="26" t="s">
        <v>2966</v>
      </c>
      <c r="C575" s="4">
        <v>88</v>
      </c>
    </row>
    <row r="576" spans="2:3" x14ac:dyDescent="0.25">
      <c r="B576" s="26" t="s">
        <v>3134</v>
      </c>
      <c r="C576" s="4">
        <v>278</v>
      </c>
    </row>
    <row r="577" spans="2:3" x14ac:dyDescent="0.25">
      <c r="B577" s="26" t="s">
        <v>3367</v>
      </c>
      <c r="C577" s="4">
        <v>9</v>
      </c>
    </row>
    <row r="578" spans="2:3" x14ac:dyDescent="0.25">
      <c r="B578" s="26" t="s">
        <v>955</v>
      </c>
      <c r="C578" s="4">
        <v>100</v>
      </c>
    </row>
    <row r="579" spans="2:3" x14ac:dyDescent="0.25">
      <c r="B579" s="26" t="s">
        <v>3135</v>
      </c>
      <c r="C579" s="4">
        <v>1</v>
      </c>
    </row>
    <row r="580" spans="2:3" x14ac:dyDescent="0.25">
      <c r="B580" s="26" t="s">
        <v>3371</v>
      </c>
      <c r="C580" s="4">
        <v>6</v>
      </c>
    </row>
    <row r="581" spans="2:3" x14ac:dyDescent="0.25">
      <c r="B581" s="26" t="s">
        <v>3136</v>
      </c>
      <c r="C581" s="4">
        <v>953</v>
      </c>
    </row>
    <row r="582" spans="2:3" x14ac:dyDescent="0.25">
      <c r="B582" s="26" t="s">
        <v>3137</v>
      </c>
      <c r="C582" s="4">
        <v>775</v>
      </c>
    </row>
    <row r="583" spans="2:3" x14ac:dyDescent="0.25">
      <c r="B583" s="26" t="s">
        <v>2968</v>
      </c>
      <c r="C583" s="4">
        <v>11</v>
      </c>
    </row>
    <row r="584" spans="2:3" x14ac:dyDescent="0.25">
      <c r="B584" s="26" t="s">
        <v>3372</v>
      </c>
      <c r="C584" s="4">
        <v>7</v>
      </c>
    </row>
    <row r="585" spans="2:3" x14ac:dyDescent="0.25">
      <c r="B585" s="26" t="s">
        <v>2969</v>
      </c>
      <c r="C585" s="4">
        <v>125</v>
      </c>
    </row>
    <row r="586" spans="2:3" x14ac:dyDescent="0.25">
      <c r="B586" s="26" t="s">
        <v>3374</v>
      </c>
      <c r="C586" s="4">
        <v>21</v>
      </c>
    </row>
    <row r="587" spans="2:3" x14ac:dyDescent="0.25">
      <c r="B587" s="26" t="s">
        <v>3375</v>
      </c>
      <c r="C587" s="4">
        <v>129</v>
      </c>
    </row>
    <row r="588" spans="2:3" x14ac:dyDescent="0.25">
      <c r="B588" s="26" t="s">
        <v>3141</v>
      </c>
      <c r="C588" s="4">
        <v>60</v>
      </c>
    </row>
    <row r="589" spans="2:3" x14ac:dyDescent="0.25">
      <c r="B589" s="26" t="s">
        <v>3377</v>
      </c>
      <c r="C589" s="4">
        <v>298</v>
      </c>
    </row>
    <row r="590" spans="2:3" x14ac:dyDescent="0.25">
      <c r="B590" s="26" t="s">
        <v>3378</v>
      </c>
      <c r="C590" s="4">
        <v>1</v>
      </c>
    </row>
    <row r="591" spans="2:3" x14ac:dyDescent="0.25">
      <c r="B591" s="26" t="s">
        <v>3383</v>
      </c>
      <c r="C591" s="4">
        <v>751</v>
      </c>
    </row>
    <row r="592" spans="2:3" x14ac:dyDescent="0.25">
      <c r="B592" s="26" t="s">
        <v>3143</v>
      </c>
      <c r="C592" s="4">
        <v>790</v>
      </c>
    </row>
    <row r="593" spans="2:3" x14ac:dyDescent="0.25">
      <c r="B593" s="26" t="s">
        <v>3384</v>
      </c>
      <c r="C593" s="4">
        <v>698</v>
      </c>
    </row>
    <row r="594" spans="2:3" x14ac:dyDescent="0.25">
      <c r="B594" s="26" t="s">
        <v>3055</v>
      </c>
      <c r="C594" s="4">
        <v>609</v>
      </c>
    </row>
    <row r="595" spans="2:3" x14ac:dyDescent="0.25">
      <c r="B595" s="26" t="s">
        <v>3385</v>
      </c>
      <c r="C595" s="4">
        <v>1300</v>
      </c>
    </row>
    <row r="596" spans="2:3" x14ac:dyDescent="0.25">
      <c r="B596" s="26" t="s">
        <v>2972</v>
      </c>
      <c r="C596" s="4">
        <v>1707</v>
      </c>
    </row>
    <row r="597" spans="2:3" x14ac:dyDescent="0.25">
      <c r="B597" s="26" t="s">
        <v>3386</v>
      </c>
      <c r="C597" s="4">
        <v>753</v>
      </c>
    </row>
    <row r="598" spans="2:3" x14ac:dyDescent="0.25">
      <c r="B598" s="26" t="s">
        <v>3387</v>
      </c>
      <c r="C598" s="4">
        <v>792</v>
      </c>
    </row>
    <row r="599" spans="2:3" x14ac:dyDescent="0.25">
      <c r="B599" s="26" t="s">
        <v>3056</v>
      </c>
      <c r="C599" s="4">
        <v>881</v>
      </c>
    </row>
    <row r="600" spans="2:3" x14ac:dyDescent="0.25">
      <c r="B600" s="26" t="s">
        <v>3144</v>
      </c>
      <c r="C600" s="4">
        <v>423</v>
      </c>
    </row>
    <row r="601" spans="2:3" x14ac:dyDescent="0.25">
      <c r="B601" s="26" t="s">
        <v>3388</v>
      </c>
      <c r="C601" s="4">
        <v>40</v>
      </c>
    </row>
    <row r="602" spans="2:3" x14ac:dyDescent="0.25">
      <c r="B602" s="26" t="s">
        <v>2934</v>
      </c>
      <c r="C602" s="4">
        <v>870</v>
      </c>
    </row>
    <row r="603" spans="2:3" x14ac:dyDescent="0.25">
      <c r="B603" s="26" t="s">
        <v>3145</v>
      </c>
      <c r="C603" s="4">
        <v>1074</v>
      </c>
    </row>
    <row r="604" spans="2:3" x14ac:dyDescent="0.25">
      <c r="B604" s="26" t="s">
        <v>3389</v>
      </c>
      <c r="C604" s="4">
        <v>710</v>
      </c>
    </row>
    <row r="605" spans="2:3" x14ac:dyDescent="0.25">
      <c r="B605" s="26" t="s">
        <v>3390</v>
      </c>
      <c r="C605" s="4">
        <v>38</v>
      </c>
    </row>
    <row r="606" spans="2:3" x14ac:dyDescent="0.25">
      <c r="B606" s="26" t="s">
        <v>3057</v>
      </c>
      <c r="C606" s="4">
        <v>63</v>
      </c>
    </row>
    <row r="607" spans="2:3" x14ac:dyDescent="0.25">
      <c r="B607" s="26" t="s">
        <v>2973</v>
      </c>
      <c r="C607" s="4">
        <v>3499</v>
      </c>
    </row>
    <row r="608" spans="2:3" x14ac:dyDescent="0.25">
      <c r="B608" s="26" t="s">
        <v>3391</v>
      </c>
      <c r="C608" s="4">
        <v>2019</v>
      </c>
    </row>
    <row r="609" spans="2:3" x14ac:dyDescent="0.25">
      <c r="B609" s="26" t="s">
        <v>2974</v>
      </c>
      <c r="C609" s="4">
        <v>2589</v>
      </c>
    </row>
    <row r="610" spans="2:3" x14ac:dyDescent="0.25">
      <c r="B610" s="26" t="s">
        <v>3392</v>
      </c>
      <c r="C610" s="4">
        <v>526</v>
      </c>
    </row>
    <row r="611" spans="2:3" x14ac:dyDescent="0.25">
      <c r="B611" s="26" t="s">
        <v>3393</v>
      </c>
      <c r="C611" s="4">
        <v>531</v>
      </c>
    </row>
    <row r="612" spans="2:3" x14ac:dyDescent="0.25">
      <c r="B612" s="26" t="s">
        <v>3394</v>
      </c>
      <c r="C612" s="4">
        <v>510</v>
      </c>
    </row>
    <row r="613" spans="2:3" x14ac:dyDescent="0.25">
      <c r="B613" s="26" t="s">
        <v>3395</v>
      </c>
      <c r="C613" s="4">
        <v>1694</v>
      </c>
    </row>
    <row r="614" spans="2:3" x14ac:dyDescent="0.25">
      <c r="B614" s="26" t="s">
        <v>1475</v>
      </c>
      <c r="C614" s="4">
        <v>2937</v>
      </c>
    </row>
    <row r="615" spans="2:3" x14ac:dyDescent="0.25">
      <c r="B615" s="26" t="s">
        <v>3396</v>
      </c>
      <c r="C615" s="4">
        <v>330</v>
      </c>
    </row>
    <row r="616" spans="2:3" x14ac:dyDescent="0.25">
      <c r="B616" s="26" t="s">
        <v>3397</v>
      </c>
      <c r="C616" s="4">
        <v>1314</v>
      </c>
    </row>
    <row r="617" spans="2:3" x14ac:dyDescent="0.25">
      <c r="B617" s="26" t="s">
        <v>3398</v>
      </c>
      <c r="C617" s="4">
        <v>2860</v>
      </c>
    </row>
    <row r="618" spans="2:3" x14ac:dyDescent="0.25">
      <c r="B618" s="26" t="s">
        <v>3399</v>
      </c>
      <c r="C618" s="4">
        <v>335</v>
      </c>
    </row>
    <row r="619" spans="2:3" x14ac:dyDescent="0.25">
      <c r="B619" s="26" t="s">
        <v>3400</v>
      </c>
      <c r="C619" s="4">
        <v>1963</v>
      </c>
    </row>
    <row r="620" spans="2:3" x14ac:dyDescent="0.25">
      <c r="B620" s="26" t="s">
        <v>3146</v>
      </c>
      <c r="C620" s="4">
        <v>1712</v>
      </c>
    </row>
    <row r="621" spans="2:3" x14ac:dyDescent="0.25">
      <c r="B621" s="26" t="s">
        <v>3058</v>
      </c>
      <c r="C621" s="4">
        <v>2271</v>
      </c>
    </row>
    <row r="622" spans="2:3" x14ac:dyDescent="0.25">
      <c r="B622" s="26" t="s">
        <v>3401</v>
      </c>
      <c r="C622" s="4">
        <v>1028</v>
      </c>
    </row>
    <row r="623" spans="2:3" x14ac:dyDescent="0.25">
      <c r="B623" s="26" t="s">
        <v>3402</v>
      </c>
      <c r="C623" s="4">
        <v>991</v>
      </c>
    </row>
    <row r="624" spans="2:3" x14ac:dyDescent="0.25">
      <c r="B624" s="26" t="s">
        <v>3403</v>
      </c>
      <c r="C624" s="4">
        <v>1306</v>
      </c>
    </row>
    <row r="625" spans="2:3" x14ac:dyDescent="0.25">
      <c r="B625" s="26" t="s">
        <v>3404</v>
      </c>
      <c r="C625" s="4">
        <v>222</v>
      </c>
    </row>
    <row r="626" spans="2:3" x14ac:dyDescent="0.25">
      <c r="B626" s="26" t="s">
        <v>1476</v>
      </c>
      <c r="C626" s="4">
        <v>1547</v>
      </c>
    </row>
    <row r="627" spans="2:3" x14ac:dyDescent="0.25">
      <c r="B627" s="26" t="s">
        <v>3405</v>
      </c>
      <c r="C627" s="4">
        <v>503</v>
      </c>
    </row>
    <row r="628" spans="2:3" x14ac:dyDescent="0.25">
      <c r="B628" s="26" t="s">
        <v>3406</v>
      </c>
      <c r="C628" s="4">
        <v>234</v>
      </c>
    </row>
    <row r="629" spans="2:3" x14ac:dyDescent="0.25">
      <c r="B629" s="26" t="s">
        <v>3147</v>
      </c>
      <c r="C629" s="4">
        <v>631</v>
      </c>
    </row>
    <row r="630" spans="2:3" x14ac:dyDescent="0.25">
      <c r="B630" s="26" t="s">
        <v>3407</v>
      </c>
      <c r="C630" s="4">
        <v>552</v>
      </c>
    </row>
    <row r="631" spans="2:3" x14ac:dyDescent="0.25">
      <c r="B631" s="26" t="s">
        <v>3408</v>
      </c>
      <c r="C631" s="4">
        <v>596</v>
      </c>
    </row>
    <row r="632" spans="2:3" x14ac:dyDescent="0.25">
      <c r="B632" s="26" t="s">
        <v>3409</v>
      </c>
      <c r="C632" s="4">
        <v>112</v>
      </c>
    </row>
    <row r="633" spans="2:3" x14ac:dyDescent="0.25">
      <c r="B633" s="26" t="s">
        <v>3410</v>
      </c>
      <c r="C633" s="4">
        <v>57</v>
      </c>
    </row>
    <row r="634" spans="2:3" x14ac:dyDescent="0.25">
      <c r="B634" s="26" t="s">
        <v>3411</v>
      </c>
      <c r="C634" s="4">
        <v>763</v>
      </c>
    </row>
    <row r="635" spans="2:3" x14ac:dyDescent="0.25">
      <c r="B635" s="26" t="s">
        <v>3412</v>
      </c>
      <c r="C635" s="4">
        <v>298</v>
      </c>
    </row>
    <row r="636" spans="2:3" x14ac:dyDescent="0.25">
      <c r="B636" s="26" t="s">
        <v>3059</v>
      </c>
      <c r="C636" s="4">
        <v>139</v>
      </c>
    </row>
    <row r="637" spans="2:3" x14ac:dyDescent="0.25">
      <c r="B637" s="26" t="s">
        <v>3148</v>
      </c>
      <c r="C637" s="4">
        <v>690</v>
      </c>
    </row>
    <row r="638" spans="2:3" x14ac:dyDescent="0.25">
      <c r="B638" s="26" t="s">
        <v>3413</v>
      </c>
      <c r="C638" s="4">
        <v>679</v>
      </c>
    </row>
    <row r="639" spans="2:3" x14ac:dyDescent="0.25">
      <c r="B639" s="26" t="s">
        <v>3414</v>
      </c>
      <c r="C639" s="4">
        <v>491</v>
      </c>
    </row>
    <row r="640" spans="2:3" x14ac:dyDescent="0.25">
      <c r="B640" s="26" t="s">
        <v>2975</v>
      </c>
      <c r="C640" s="4">
        <v>113</v>
      </c>
    </row>
    <row r="641" spans="2:3" x14ac:dyDescent="0.25">
      <c r="B641" s="26" t="s">
        <v>3415</v>
      </c>
      <c r="C641" s="4">
        <v>1194</v>
      </c>
    </row>
    <row r="642" spans="2:3" x14ac:dyDescent="0.25">
      <c r="B642" s="26" t="s">
        <v>2976</v>
      </c>
      <c r="C642" s="4">
        <v>2195</v>
      </c>
    </row>
    <row r="643" spans="2:3" x14ac:dyDescent="0.25">
      <c r="B643" s="26" t="s">
        <v>3416</v>
      </c>
      <c r="C643" s="4">
        <v>160</v>
      </c>
    </row>
    <row r="644" spans="2:3" x14ac:dyDescent="0.25">
      <c r="B644" s="26" t="s">
        <v>3417</v>
      </c>
      <c r="C644" s="4">
        <v>160</v>
      </c>
    </row>
    <row r="645" spans="2:3" x14ac:dyDescent="0.25">
      <c r="B645" s="26" t="s">
        <v>3418</v>
      </c>
      <c r="C645" s="4">
        <v>181</v>
      </c>
    </row>
    <row r="646" spans="2:3" x14ac:dyDescent="0.25">
      <c r="B646" s="26" t="s">
        <v>3060</v>
      </c>
      <c r="C646" s="4">
        <v>66</v>
      </c>
    </row>
    <row r="647" spans="2:3" x14ac:dyDescent="0.25">
      <c r="B647" s="26" t="s">
        <v>3419</v>
      </c>
      <c r="C647" s="4">
        <v>1180</v>
      </c>
    </row>
    <row r="648" spans="2:3" x14ac:dyDescent="0.25">
      <c r="B648" s="26" t="s">
        <v>3420</v>
      </c>
      <c r="C648" s="4">
        <v>166</v>
      </c>
    </row>
    <row r="649" spans="2:3" x14ac:dyDescent="0.25">
      <c r="B649" s="26" t="s">
        <v>3421</v>
      </c>
      <c r="C649" s="4">
        <v>367</v>
      </c>
    </row>
    <row r="650" spans="2:3" x14ac:dyDescent="0.25">
      <c r="B650" s="26" t="s">
        <v>3422</v>
      </c>
      <c r="C650" s="4">
        <v>803</v>
      </c>
    </row>
    <row r="651" spans="2:3" x14ac:dyDescent="0.25">
      <c r="B651" s="26" t="s">
        <v>1477</v>
      </c>
      <c r="C651" s="4">
        <v>1680</v>
      </c>
    </row>
    <row r="652" spans="2:3" x14ac:dyDescent="0.25">
      <c r="B652" s="26" t="s">
        <v>3423</v>
      </c>
      <c r="C652" s="4">
        <v>93</v>
      </c>
    </row>
    <row r="653" spans="2:3" x14ac:dyDescent="0.25">
      <c r="B653" s="26" t="s">
        <v>3424</v>
      </c>
      <c r="C653" s="4">
        <v>296</v>
      </c>
    </row>
    <row r="654" spans="2:3" x14ac:dyDescent="0.25">
      <c r="B654" s="26" t="s">
        <v>3425</v>
      </c>
      <c r="C654" s="4">
        <v>295</v>
      </c>
    </row>
    <row r="655" spans="2:3" x14ac:dyDescent="0.25">
      <c r="B655" s="26" t="s">
        <v>3426</v>
      </c>
      <c r="C655" s="4">
        <v>358</v>
      </c>
    </row>
    <row r="656" spans="2:3" x14ac:dyDescent="0.25">
      <c r="B656" s="26" t="s">
        <v>3427</v>
      </c>
      <c r="C656" s="4">
        <v>1171</v>
      </c>
    </row>
    <row r="657" spans="2:3" x14ac:dyDescent="0.25">
      <c r="B657" s="26" t="s">
        <v>3149</v>
      </c>
      <c r="C657" s="4">
        <v>4896</v>
      </c>
    </row>
    <row r="658" spans="2:3" x14ac:dyDescent="0.25">
      <c r="B658" s="26" t="s">
        <v>3428</v>
      </c>
      <c r="C658" s="4">
        <v>1661</v>
      </c>
    </row>
    <row r="659" spans="2:3" x14ac:dyDescent="0.25">
      <c r="B659" s="26" t="s">
        <v>2977</v>
      </c>
      <c r="C659" s="4">
        <v>8155</v>
      </c>
    </row>
    <row r="660" spans="2:3" x14ac:dyDescent="0.25">
      <c r="B660" s="26" t="s">
        <v>3429</v>
      </c>
      <c r="C660" s="4">
        <v>2717</v>
      </c>
    </row>
    <row r="661" spans="2:3" x14ac:dyDescent="0.25">
      <c r="B661" s="26" t="s">
        <v>3150</v>
      </c>
      <c r="C661" s="4">
        <v>322</v>
      </c>
    </row>
    <row r="662" spans="2:3" x14ac:dyDescent="0.25">
      <c r="B662" s="26" t="s">
        <v>2978</v>
      </c>
      <c r="C662" s="4">
        <v>1148</v>
      </c>
    </row>
    <row r="663" spans="2:3" x14ac:dyDescent="0.25">
      <c r="B663" s="26" t="s">
        <v>3430</v>
      </c>
      <c r="C663" s="4">
        <v>1644</v>
      </c>
    </row>
    <row r="664" spans="2:3" x14ac:dyDescent="0.25">
      <c r="B664" s="26" t="s">
        <v>3431</v>
      </c>
      <c r="C664" s="4">
        <v>742</v>
      </c>
    </row>
    <row r="665" spans="2:3" x14ac:dyDescent="0.25">
      <c r="B665" s="26" t="s">
        <v>3432</v>
      </c>
      <c r="C665" s="4">
        <v>1262</v>
      </c>
    </row>
    <row r="666" spans="2:3" x14ac:dyDescent="0.25">
      <c r="B666" s="26" t="s">
        <v>2979</v>
      </c>
      <c r="C666" s="4">
        <v>282</v>
      </c>
    </row>
    <row r="667" spans="2:3" x14ac:dyDescent="0.25">
      <c r="B667" s="26" t="s">
        <v>2980</v>
      </c>
      <c r="C667" s="4">
        <v>1684</v>
      </c>
    </row>
    <row r="668" spans="2:3" x14ac:dyDescent="0.25">
      <c r="B668" s="26" t="s">
        <v>3433</v>
      </c>
      <c r="C668" s="4">
        <v>512</v>
      </c>
    </row>
    <row r="669" spans="2:3" x14ac:dyDescent="0.25">
      <c r="B669" s="26" t="s">
        <v>3434</v>
      </c>
      <c r="C669" s="4">
        <v>597</v>
      </c>
    </row>
    <row r="670" spans="2:3" x14ac:dyDescent="0.25">
      <c r="B670" s="26" t="s">
        <v>3435</v>
      </c>
      <c r="C670" s="4">
        <v>929</v>
      </c>
    </row>
    <row r="671" spans="2:3" x14ac:dyDescent="0.25">
      <c r="B671" s="26" t="s">
        <v>3436</v>
      </c>
      <c r="C671" s="4">
        <v>405</v>
      </c>
    </row>
    <row r="672" spans="2:3" x14ac:dyDescent="0.25">
      <c r="B672" s="26" t="s">
        <v>3437</v>
      </c>
      <c r="C672" s="4">
        <v>39</v>
      </c>
    </row>
    <row r="673" spans="2:3" x14ac:dyDescent="0.25">
      <c r="B673" s="26" t="s">
        <v>3438</v>
      </c>
      <c r="C673" s="4">
        <v>1469</v>
      </c>
    </row>
    <row r="674" spans="2:3" x14ac:dyDescent="0.25">
      <c r="B674" s="26" t="s">
        <v>3439</v>
      </c>
      <c r="C674" s="4">
        <v>679</v>
      </c>
    </row>
    <row r="675" spans="2:3" x14ac:dyDescent="0.25">
      <c r="B675" s="26" t="s">
        <v>3440</v>
      </c>
      <c r="C675" s="4">
        <v>1999</v>
      </c>
    </row>
    <row r="676" spans="2:3" x14ac:dyDescent="0.25">
      <c r="B676" s="26" t="s">
        <v>3441</v>
      </c>
      <c r="C676" s="4">
        <v>1689</v>
      </c>
    </row>
    <row r="677" spans="2:3" x14ac:dyDescent="0.25">
      <c r="B677" s="26" t="s">
        <v>3442</v>
      </c>
      <c r="C677" s="4">
        <v>1129</v>
      </c>
    </row>
    <row r="678" spans="2:3" x14ac:dyDescent="0.25">
      <c r="B678" s="26" t="s">
        <v>3443</v>
      </c>
      <c r="C678" s="4">
        <v>1246</v>
      </c>
    </row>
    <row r="679" spans="2:3" x14ac:dyDescent="0.25">
      <c r="B679" s="26" t="s">
        <v>2981</v>
      </c>
      <c r="C679" s="4">
        <v>3974</v>
      </c>
    </row>
    <row r="680" spans="2:3" x14ac:dyDescent="0.25">
      <c r="B680" s="26" t="s">
        <v>3444</v>
      </c>
      <c r="C680" s="4">
        <v>1110</v>
      </c>
    </row>
    <row r="681" spans="2:3" x14ac:dyDescent="0.25">
      <c r="B681" s="26" t="s">
        <v>2982</v>
      </c>
      <c r="C681" s="4">
        <v>1977</v>
      </c>
    </row>
    <row r="682" spans="2:3" x14ac:dyDescent="0.25">
      <c r="B682" s="26" t="s">
        <v>3061</v>
      </c>
      <c r="C682" s="4">
        <v>1230</v>
      </c>
    </row>
    <row r="683" spans="2:3" x14ac:dyDescent="0.25">
      <c r="B683" s="26" t="s">
        <v>3445</v>
      </c>
      <c r="C683" s="4">
        <v>5</v>
      </c>
    </row>
    <row r="684" spans="2:3" x14ac:dyDescent="0.25">
      <c r="B684" s="26" t="s">
        <v>3062</v>
      </c>
      <c r="C684" s="4">
        <v>2092</v>
      </c>
    </row>
    <row r="685" spans="2:3" x14ac:dyDescent="0.25">
      <c r="B685" s="26" t="s">
        <v>3446</v>
      </c>
      <c r="C685" s="4">
        <v>34</v>
      </c>
    </row>
    <row r="686" spans="2:3" x14ac:dyDescent="0.25">
      <c r="B686" s="26" t="s">
        <v>3447</v>
      </c>
      <c r="C686" s="4">
        <v>349</v>
      </c>
    </row>
    <row r="687" spans="2:3" x14ac:dyDescent="0.25">
      <c r="B687" s="26" t="s">
        <v>3151</v>
      </c>
      <c r="C687" s="4">
        <v>254</v>
      </c>
    </row>
    <row r="688" spans="2:3" x14ac:dyDescent="0.25">
      <c r="B688" s="26" t="s">
        <v>3152</v>
      </c>
      <c r="C688" s="4">
        <v>1197</v>
      </c>
    </row>
    <row r="689" spans="2:3" x14ac:dyDescent="0.25">
      <c r="B689" s="26" t="s">
        <v>3448</v>
      </c>
      <c r="C689" s="4">
        <v>1464</v>
      </c>
    </row>
    <row r="690" spans="2:3" x14ac:dyDescent="0.25">
      <c r="B690" s="26" t="s">
        <v>2983</v>
      </c>
      <c r="C690" s="4">
        <v>2960</v>
      </c>
    </row>
    <row r="691" spans="2:3" x14ac:dyDescent="0.25">
      <c r="B691" s="26" t="s">
        <v>3449</v>
      </c>
      <c r="C691" s="4">
        <v>853</v>
      </c>
    </row>
    <row r="692" spans="2:3" x14ac:dyDescent="0.25">
      <c r="B692" s="26" t="s">
        <v>3450</v>
      </c>
      <c r="C692" s="4">
        <v>1643</v>
      </c>
    </row>
    <row r="693" spans="2:3" x14ac:dyDescent="0.25">
      <c r="B693" s="26" t="s">
        <v>3063</v>
      </c>
      <c r="C693" s="4">
        <v>725</v>
      </c>
    </row>
    <row r="694" spans="2:3" x14ac:dyDescent="0.25">
      <c r="B694" s="26" t="s">
        <v>3451</v>
      </c>
      <c r="C694" s="4">
        <v>438</v>
      </c>
    </row>
    <row r="695" spans="2:3" x14ac:dyDescent="0.25">
      <c r="B695" s="26" t="s">
        <v>3452</v>
      </c>
      <c r="C695" s="4">
        <v>423</v>
      </c>
    </row>
    <row r="696" spans="2:3" x14ac:dyDescent="0.25">
      <c r="B696" s="26" t="s">
        <v>3153</v>
      </c>
      <c r="C696" s="4">
        <v>243</v>
      </c>
    </row>
    <row r="697" spans="2:3" x14ac:dyDescent="0.25">
      <c r="B697" s="26" t="s">
        <v>3453</v>
      </c>
      <c r="C697" s="4">
        <v>1028</v>
      </c>
    </row>
    <row r="698" spans="2:3" x14ac:dyDescent="0.25">
      <c r="B698" s="26" t="s">
        <v>3454</v>
      </c>
      <c r="C698" s="4">
        <v>515</v>
      </c>
    </row>
    <row r="699" spans="2:3" x14ac:dyDescent="0.25">
      <c r="B699" s="26" t="s">
        <v>2984</v>
      </c>
      <c r="C699" s="4">
        <v>152</v>
      </c>
    </row>
    <row r="700" spans="2:3" x14ac:dyDescent="0.25">
      <c r="B700" s="26" t="s">
        <v>3455</v>
      </c>
      <c r="C700" s="4">
        <v>53</v>
      </c>
    </row>
    <row r="701" spans="2:3" x14ac:dyDescent="0.25">
      <c r="B701" s="26" t="s">
        <v>3456</v>
      </c>
      <c r="C701" s="4">
        <v>115</v>
      </c>
    </row>
    <row r="702" spans="2:3" x14ac:dyDescent="0.25">
      <c r="B702" s="26" t="s">
        <v>3457</v>
      </c>
      <c r="C702" s="4">
        <v>873</v>
      </c>
    </row>
    <row r="703" spans="2:3" x14ac:dyDescent="0.25">
      <c r="B703" s="26" t="s">
        <v>3458</v>
      </c>
      <c r="C703" s="4">
        <v>613</v>
      </c>
    </row>
    <row r="704" spans="2:3" x14ac:dyDescent="0.25">
      <c r="B704" s="26" t="s">
        <v>3459</v>
      </c>
      <c r="C704" s="4">
        <v>1779</v>
      </c>
    </row>
    <row r="705" spans="2:3" x14ac:dyDescent="0.25">
      <c r="B705" s="26" t="s">
        <v>3460</v>
      </c>
      <c r="C705" s="4">
        <v>1561</v>
      </c>
    </row>
    <row r="706" spans="2:3" x14ac:dyDescent="0.25">
      <c r="B706" s="26" t="s">
        <v>3461</v>
      </c>
      <c r="C706" s="4">
        <v>432</v>
      </c>
    </row>
    <row r="707" spans="2:3" x14ac:dyDescent="0.25">
      <c r="B707" s="26" t="s">
        <v>3462</v>
      </c>
      <c r="C707" s="4">
        <v>2878</v>
      </c>
    </row>
    <row r="708" spans="2:3" x14ac:dyDescent="0.25">
      <c r="B708" s="26" t="s">
        <v>3463</v>
      </c>
      <c r="C708" s="4">
        <v>606</v>
      </c>
    </row>
    <row r="709" spans="2:3" x14ac:dyDescent="0.25">
      <c r="B709" s="26" t="s">
        <v>2985</v>
      </c>
      <c r="C709" s="4">
        <v>610</v>
      </c>
    </row>
    <row r="710" spans="2:3" x14ac:dyDescent="0.25">
      <c r="B710" s="26" t="s">
        <v>3464</v>
      </c>
      <c r="C710" s="4">
        <v>688</v>
      </c>
    </row>
    <row r="711" spans="2:3" x14ac:dyDescent="0.25">
      <c r="B711" s="26" t="s">
        <v>1478</v>
      </c>
      <c r="C711" s="4">
        <v>482</v>
      </c>
    </row>
    <row r="712" spans="2:3" x14ac:dyDescent="0.25">
      <c r="B712" s="26" t="s">
        <v>3465</v>
      </c>
      <c r="C712" s="4">
        <v>1128</v>
      </c>
    </row>
    <row r="713" spans="2:3" x14ac:dyDescent="0.25">
      <c r="B713" s="26" t="s">
        <v>3064</v>
      </c>
      <c r="C713" s="4">
        <v>828</v>
      </c>
    </row>
    <row r="714" spans="2:3" x14ac:dyDescent="0.25">
      <c r="B714" s="26" t="s">
        <v>3466</v>
      </c>
      <c r="C714" s="4">
        <v>1246</v>
      </c>
    </row>
    <row r="715" spans="2:3" x14ac:dyDescent="0.25">
      <c r="B715" s="26" t="s">
        <v>3467</v>
      </c>
      <c r="C715" s="4">
        <v>241</v>
      </c>
    </row>
    <row r="716" spans="2:3" x14ac:dyDescent="0.25">
      <c r="B716" s="26" t="s">
        <v>3468</v>
      </c>
      <c r="C716" s="4">
        <v>286</v>
      </c>
    </row>
    <row r="717" spans="2:3" x14ac:dyDescent="0.25">
      <c r="B717" s="26" t="s">
        <v>3469</v>
      </c>
      <c r="C717" s="4">
        <v>340</v>
      </c>
    </row>
    <row r="718" spans="2:3" x14ac:dyDescent="0.25">
      <c r="B718" s="26" t="s">
        <v>3470</v>
      </c>
      <c r="C718" s="4">
        <v>863</v>
      </c>
    </row>
    <row r="719" spans="2:3" x14ac:dyDescent="0.25">
      <c r="B719" s="26" t="s">
        <v>3471</v>
      </c>
      <c r="C719" s="4">
        <v>597</v>
      </c>
    </row>
    <row r="720" spans="2:3" x14ac:dyDescent="0.25">
      <c r="B720" s="26" t="s">
        <v>3065</v>
      </c>
      <c r="C720" s="4">
        <v>389</v>
      </c>
    </row>
    <row r="721" spans="2:3" x14ac:dyDescent="0.25">
      <c r="B721" s="26" t="s">
        <v>1479</v>
      </c>
      <c r="C721" s="4">
        <v>1531</v>
      </c>
    </row>
    <row r="722" spans="2:3" x14ac:dyDescent="0.25">
      <c r="B722" s="26" t="s">
        <v>3472</v>
      </c>
      <c r="C722" s="4">
        <v>176</v>
      </c>
    </row>
    <row r="723" spans="2:3" x14ac:dyDescent="0.25">
      <c r="B723" s="26" t="s">
        <v>3473</v>
      </c>
      <c r="C723" s="4">
        <v>1693</v>
      </c>
    </row>
    <row r="724" spans="2:3" x14ac:dyDescent="0.25">
      <c r="B724" s="26" t="s">
        <v>3474</v>
      </c>
      <c r="C724" s="4">
        <v>1716</v>
      </c>
    </row>
    <row r="725" spans="2:3" x14ac:dyDescent="0.25">
      <c r="B725" s="26" t="s">
        <v>2986</v>
      </c>
      <c r="C725" s="4">
        <v>7218</v>
      </c>
    </row>
    <row r="726" spans="2:3" x14ac:dyDescent="0.25">
      <c r="B726" s="26" t="s">
        <v>3475</v>
      </c>
      <c r="C726" s="4">
        <v>800</v>
      </c>
    </row>
    <row r="727" spans="2:3" x14ac:dyDescent="0.25">
      <c r="B727" s="26" t="s">
        <v>2987</v>
      </c>
      <c r="C727" s="4">
        <v>404</v>
      </c>
    </row>
    <row r="728" spans="2:3" x14ac:dyDescent="0.25">
      <c r="B728" s="26" t="s">
        <v>3476</v>
      </c>
      <c r="C728" s="4">
        <v>1460</v>
      </c>
    </row>
    <row r="729" spans="2:3" x14ac:dyDescent="0.25">
      <c r="B729" s="26" t="s">
        <v>3477</v>
      </c>
      <c r="C729" s="4">
        <v>406</v>
      </c>
    </row>
    <row r="730" spans="2:3" x14ac:dyDescent="0.25">
      <c r="B730" s="26" t="s">
        <v>3066</v>
      </c>
      <c r="C730" s="4">
        <v>475</v>
      </c>
    </row>
    <row r="731" spans="2:3" x14ac:dyDescent="0.25">
      <c r="B731" s="26" t="s">
        <v>3478</v>
      </c>
      <c r="C731" s="4">
        <v>460</v>
      </c>
    </row>
    <row r="732" spans="2:3" x14ac:dyDescent="0.25">
      <c r="B732" s="26" t="s">
        <v>956</v>
      </c>
      <c r="C732" s="4">
        <v>3458</v>
      </c>
    </row>
    <row r="733" spans="2:3" x14ac:dyDescent="0.25">
      <c r="B733" s="26" t="s">
        <v>3479</v>
      </c>
      <c r="C733" s="4">
        <v>2206</v>
      </c>
    </row>
    <row r="734" spans="2:3" x14ac:dyDescent="0.25">
      <c r="B734" s="26" t="s">
        <v>3480</v>
      </c>
      <c r="C734" s="4">
        <v>830</v>
      </c>
    </row>
    <row r="735" spans="2:3" x14ac:dyDescent="0.25">
      <c r="B735" s="26" t="s">
        <v>3481</v>
      </c>
      <c r="C735" s="4">
        <v>75</v>
      </c>
    </row>
    <row r="736" spans="2:3" x14ac:dyDescent="0.25">
      <c r="B736" s="26" t="s">
        <v>3482</v>
      </c>
      <c r="C736" s="4">
        <v>4</v>
      </c>
    </row>
    <row r="737" spans="2:3" x14ac:dyDescent="0.25">
      <c r="B737" s="26" t="s">
        <v>3483</v>
      </c>
      <c r="C737" s="4">
        <v>229</v>
      </c>
    </row>
    <row r="738" spans="2:3" x14ac:dyDescent="0.25">
      <c r="B738" s="26" t="s">
        <v>2988</v>
      </c>
      <c r="C738" s="4">
        <v>2604</v>
      </c>
    </row>
    <row r="739" spans="2:3" x14ac:dyDescent="0.25">
      <c r="B739" s="26" t="s">
        <v>3067</v>
      </c>
      <c r="C739" s="4">
        <v>361</v>
      </c>
    </row>
    <row r="740" spans="2:3" x14ac:dyDescent="0.25">
      <c r="B740" s="26" t="s">
        <v>3154</v>
      </c>
      <c r="C740" s="4">
        <v>1177</v>
      </c>
    </row>
    <row r="741" spans="2:3" x14ac:dyDescent="0.25">
      <c r="B741" s="26" t="s">
        <v>3155</v>
      </c>
      <c r="C741" s="4">
        <v>1881</v>
      </c>
    </row>
    <row r="742" spans="2:3" x14ac:dyDescent="0.25">
      <c r="B742" s="26" t="s">
        <v>3156</v>
      </c>
      <c r="C742" s="4">
        <v>179</v>
      </c>
    </row>
    <row r="743" spans="2:3" x14ac:dyDescent="0.25">
      <c r="B743" s="26" t="s">
        <v>2989</v>
      </c>
      <c r="C743" s="4">
        <v>12</v>
      </c>
    </row>
    <row r="744" spans="2:3" x14ac:dyDescent="0.25">
      <c r="B744" s="26" t="s">
        <v>3484</v>
      </c>
      <c r="C744" s="4">
        <v>1020</v>
      </c>
    </row>
    <row r="745" spans="2:3" x14ac:dyDescent="0.25">
      <c r="B745" s="26" t="s">
        <v>2990</v>
      </c>
      <c r="C745" s="4">
        <v>2771</v>
      </c>
    </row>
    <row r="746" spans="2:3" x14ac:dyDescent="0.25">
      <c r="B746" s="26" t="s">
        <v>3485</v>
      </c>
      <c r="C746" s="4">
        <v>286</v>
      </c>
    </row>
    <row r="747" spans="2:3" x14ac:dyDescent="0.25">
      <c r="B747" s="26" t="s">
        <v>3486</v>
      </c>
      <c r="C747" s="4">
        <v>1145</v>
      </c>
    </row>
    <row r="748" spans="2:3" x14ac:dyDescent="0.25">
      <c r="B748" s="26" t="s">
        <v>3487</v>
      </c>
      <c r="C748" s="4">
        <v>878</v>
      </c>
    </row>
    <row r="749" spans="2:3" x14ac:dyDescent="0.25">
      <c r="B749" s="26" t="s">
        <v>2991</v>
      </c>
      <c r="C749" s="4">
        <v>103</v>
      </c>
    </row>
    <row r="750" spans="2:3" x14ac:dyDescent="0.25">
      <c r="B750" s="26" t="s">
        <v>3157</v>
      </c>
      <c r="C750" s="4">
        <v>291</v>
      </c>
    </row>
    <row r="751" spans="2:3" x14ac:dyDescent="0.25">
      <c r="B751" s="26" t="s">
        <v>3158</v>
      </c>
      <c r="C751" s="4">
        <v>1466</v>
      </c>
    </row>
    <row r="752" spans="2:3" x14ac:dyDescent="0.25">
      <c r="B752" s="26" t="s">
        <v>3488</v>
      </c>
      <c r="C752" s="4">
        <v>1934</v>
      </c>
    </row>
    <row r="753" spans="2:3" x14ac:dyDescent="0.25">
      <c r="B753" s="26" t="s">
        <v>3489</v>
      </c>
      <c r="C753" s="4">
        <v>4251</v>
      </c>
    </row>
    <row r="754" spans="2:3" x14ac:dyDescent="0.25">
      <c r="B754" s="26" t="s">
        <v>3490</v>
      </c>
      <c r="C754" s="4">
        <v>396</v>
      </c>
    </row>
    <row r="755" spans="2:3" x14ac:dyDescent="0.25">
      <c r="B755" s="26" t="s">
        <v>3491</v>
      </c>
      <c r="C755" s="4">
        <v>161</v>
      </c>
    </row>
    <row r="756" spans="2:3" x14ac:dyDescent="0.25">
      <c r="B756" s="26" t="s">
        <v>3492</v>
      </c>
      <c r="C756" s="4">
        <v>2465</v>
      </c>
    </row>
    <row r="757" spans="2:3" x14ac:dyDescent="0.25">
      <c r="B757" s="26" t="s">
        <v>3493</v>
      </c>
      <c r="C757" s="4">
        <v>1026</v>
      </c>
    </row>
    <row r="759" spans="2:3" x14ac:dyDescent="0.25">
      <c r="B759" s="27" t="s">
        <v>185</v>
      </c>
      <c r="C759" s="9" t="s">
        <v>184</v>
      </c>
    </row>
    <row r="760" spans="2:3" x14ac:dyDescent="0.25">
      <c r="B760" s="26" t="s">
        <v>3326</v>
      </c>
      <c r="C760" s="4">
        <v>2</v>
      </c>
    </row>
    <row r="761" spans="2:3" x14ac:dyDescent="0.25">
      <c r="B761" s="26" t="s">
        <v>3123</v>
      </c>
      <c r="C761" s="4">
        <v>134</v>
      </c>
    </row>
    <row r="762" spans="2:3" x14ac:dyDescent="0.25">
      <c r="B762" s="26" t="s">
        <v>3050</v>
      </c>
      <c r="C762" s="4">
        <v>180</v>
      </c>
    </row>
    <row r="763" spans="2:3" x14ac:dyDescent="0.25">
      <c r="B763" s="26" t="s">
        <v>2954</v>
      </c>
      <c r="C763" s="4">
        <v>36</v>
      </c>
    </row>
    <row r="764" spans="2:3" x14ac:dyDescent="0.25">
      <c r="B764" s="26" t="s">
        <v>3279</v>
      </c>
      <c r="C764" s="4">
        <v>19</v>
      </c>
    </row>
    <row r="765" spans="2:3" x14ac:dyDescent="0.25">
      <c r="B765" s="26" t="s">
        <v>3051</v>
      </c>
      <c r="C765" s="4">
        <v>211</v>
      </c>
    </row>
    <row r="766" spans="2:3" x14ac:dyDescent="0.25">
      <c r="B766" s="26" t="s">
        <v>3281</v>
      </c>
      <c r="C766" s="4">
        <v>44</v>
      </c>
    </row>
    <row r="767" spans="2:3" x14ac:dyDescent="0.25">
      <c r="B767" s="26" t="s">
        <v>2955</v>
      </c>
      <c r="C767" s="4">
        <v>274</v>
      </c>
    </row>
    <row r="768" spans="2:3" x14ac:dyDescent="0.25">
      <c r="B768" s="26" t="s">
        <v>2956</v>
      </c>
      <c r="C768" s="4">
        <v>8</v>
      </c>
    </row>
    <row r="769" spans="2:3" x14ac:dyDescent="0.25">
      <c r="B769" s="26" t="s">
        <v>3284</v>
      </c>
      <c r="C769" s="4">
        <v>132</v>
      </c>
    </row>
    <row r="770" spans="2:3" x14ac:dyDescent="0.25">
      <c r="B770" s="26" t="s">
        <v>3288</v>
      </c>
      <c r="C770" s="4">
        <v>33</v>
      </c>
    </row>
    <row r="771" spans="2:3" x14ac:dyDescent="0.25">
      <c r="B771" s="26" t="s">
        <v>3289</v>
      </c>
      <c r="C771" s="4">
        <v>11</v>
      </c>
    </row>
    <row r="772" spans="2:3" x14ac:dyDescent="0.25">
      <c r="B772" s="26" t="s">
        <v>3293</v>
      </c>
      <c r="C772" s="4">
        <v>11</v>
      </c>
    </row>
    <row r="773" spans="2:3" x14ac:dyDescent="0.25">
      <c r="B773" s="26" t="s">
        <v>3294</v>
      </c>
      <c r="C773" s="4">
        <v>22</v>
      </c>
    </row>
    <row r="774" spans="2:3" x14ac:dyDescent="0.25">
      <c r="B774" s="26" t="s">
        <v>3053</v>
      </c>
      <c r="C774" s="4">
        <v>379</v>
      </c>
    </row>
    <row r="775" spans="2:3" x14ac:dyDescent="0.25">
      <c r="B775" s="26" t="s">
        <v>3298</v>
      </c>
      <c r="C775" s="4">
        <v>9</v>
      </c>
    </row>
    <row r="776" spans="2:3" x14ac:dyDescent="0.25">
      <c r="B776" s="26" t="s">
        <v>3299</v>
      </c>
      <c r="C776" s="4">
        <v>27</v>
      </c>
    </row>
    <row r="777" spans="2:3" x14ac:dyDescent="0.25">
      <c r="B777" s="26" t="s">
        <v>3304</v>
      </c>
      <c r="C777" s="4">
        <v>6</v>
      </c>
    </row>
    <row r="778" spans="2:3" x14ac:dyDescent="0.25">
      <c r="B778" s="26" t="s">
        <v>3308</v>
      </c>
      <c r="C778" s="4">
        <v>124</v>
      </c>
    </row>
    <row r="779" spans="2:3" x14ac:dyDescent="0.25">
      <c r="B779" s="26" t="s">
        <v>3310</v>
      </c>
      <c r="C779" s="4">
        <v>27</v>
      </c>
    </row>
    <row r="780" spans="2:3" x14ac:dyDescent="0.25">
      <c r="B780" s="26" t="s">
        <v>3311</v>
      </c>
      <c r="C780" s="4">
        <v>64</v>
      </c>
    </row>
    <row r="781" spans="2:3" x14ac:dyDescent="0.25">
      <c r="B781" s="26" t="s">
        <v>3312</v>
      </c>
      <c r="C781" s="4">
        <v>8</v>
      </c>
    </row>
    <row r="782" spans="2:3" x14ac:dyDescent="0.25">
      <c r="B782" s="26" t="s">
        <v>3316</v>
      </c>
      <c r="C782" s="4">
        <v>7</v>
      </c>
    </row>
    <row r="783" spans="2:3" x14ac:dyDescent="0.25">
      <c r="B783" s="26" t="s">
        <v>3381</v>
      </c>
      <c r="C783" s="4">
        <v>36</v>
      </c>
    </row>
    <row r="784" spans="2:3" x14ac:dyDescent="0.25">
      <c r="B784" s="26" t="s">
        <v>3320</v>
      </c>
      <c r="C784" s="4">
        <v>144</v>
      </c>
    </row>
    <row r="785" spans="2:3" x14ac:dyDescent="0.25">
      <c r="B785" s="26" t="s">
        <v>3321</v>
      </c>
      <c r="C785" s="4">
        <v>14</v>
      </c>
    </row>
    <row r="786" spans="2:3" x14ac:dyDescent="0.25">
      <c r="B786" s="26" t="s">
        <v>3322</v>
      </c>
      <c r="C786" s="4">
        <v>156</v>
      </c>
    </row>
    <row r="787" spans="2:3" x14ac:dyDescent="0.25">
      <c r="B787" s="26" t="s">
        <v>3128</v>
      </c>
      <c r="C787" s="4">
        <v>55</v>
      </c>
    </row>
    <row r="788" spans="2:3" x14ac:dyDescent="0.25">
      <c r="B788" s="26" t="s">
        <v>2960</v>
      </c>
      <c r="C788" s="4">
        <v>11</v>
      </c>
    </row>
    <row r="789" spans="2:3" x14ac:dyDescent="0.25">
      <c r="B789" s="26" t="s">
        <v>3325</v>
      </c>
      <c r="C789" s="4">
        <v>23</v>
      </c>
    </row>
    <row r="790" spans="2:3" x14ac:dyDescent="0.25">
      <c r="B790" s="26" t="s">
        <v>3382</v>
      </c>
      <c r="C790" s="4">
        <v>361</v>
      </c>
    </row>
    <row r="791" spans="2:3" x14ac:dyDescent="0.25">
      <c r="B791" s="26" t="s">
        <v>3333</v>
      </c>
      <c r="C791" s="4">
        <v>7</v>
      </c>
    </row>
    <row r="792" spans="2:3" x14ac:dyDescent="0.25">
      <c r="B792" s="26" t="s">
        <v>3335</v>
      </c>
      <c r="C792" s="4">
        <v>223</v>
      </c>
    </row>
    <row r="793" spans="2:3" x14ac:dyDescent="0.25">
      <c r="B793" s="26" t="s">
        <v>3336</v>
      </c>
      <c r="C793" s="4">
        <v>436</v>
      </c>
    </row>
    <row r="794" spans="2:3" x14ac:dyDescent="0.25">
      <c r="B794" s="26" t="s">
        <v>3129</v>
      </c>
      <c r="C794" s="4">
        <v>871</v>
      </c>
    </row>
    <row r="795" spans="2:3" x14ac:dyDescent="0.25">
      <c r="B795" s="26" t="s">
        <v>3337</v>
      </c>
      <c r="C795" s="4">
        <v>40</v>
      </c>
    </row>
    <row r="796" spans="2:3" x14ac:dyDescent="0.25">
      <c r="B796" s="26" t="s">
        <v>2962</v>
      </c>
      <c r="C796" s="4">
        <v>7</v>
      </c>
    </row>
    <row r="797" spans="2:3" x14ac:dyDescent="0.25">
      <c r="B797" s="26" t="s">
        <v>3338</v>
      </c>
      <c r="C797" s="4">
        <v>31</v>
      </c>
    </row>
    <row r="798" spans="2:3" x14ac:dyDescent="0.25">
      <c r="B798" s="26" t="s">
        <v>3054</v>
      </c>
      <c r="C798" s="4">
        <v>48</v>
      </c>
    </row>
    <row r="799" spans="2:3" x14ac:dyDescent="0.25">
      <c r="B799" s="26" t="s">
        <v>3130</v>
      </c>
      <c r="C799" s="4">
        <v>77</v>
      </c>
    </row>
    <row r="800" spans="2:3" x14ac:dyDescent="0.25">
      <c r="B800" s="26" t="s">
        <v>3131</v>
      </c>
      <c r="C800" s="4">
        <v>113</v>
      </c>
    </row>
    <row r="801" spans="2:3" x14ac:dyDescent="0.25">
      <c r="B801" s="26" t="s">
        <v>2963</v>
      </c>
      <c r="C801" s="4">
        <v>21</v>
      </c>
    </row>
    <row r="802" spans="2:3" x14ac:dyDescent="0.25">
      <c r="B802" s="26" t="s">
        <v>3343</v>
      </c>
      <c r="C802" s="4">
        <v>11</v>
      </c>
    </row>
    <row r="803" spans="2:3" x14ac:dyDescent="0.25">
      <c r="B803" s="26" t="s">
        <v>3344</v>
      </c>
      <c r="C803" s="4">
        <v>19</v>
      </c>
    </row>
    <row r="804" spans="2:3" x14ac:dyDescent="0.25">
      <c r="B804" s="26" t="s">
        <v>3346</v>
      </c>
      <c r="C804" s="4">
        <v>19</v>
      </c>
    </row>
    <row r="805" spans="2:3" x14ac:dyDescent="0.25">
      <c r="B805" s="26" t="s">
        <v>3348</v>
      </c>
      <c r="C805" s="4">
        <v>1</v>
      </c>
    </row>
    <row r="806" spans="2:3" x14ac:dyDescent="0.25">
      <c r="B806" s="26" t="s">
        <v>3350</v>
      </c>
      <c r="C806" s="4">
        <v>25</v>
      </c>
    </row>
    <row r="807" spans="2:3" x14ac:dyDescent="0.25">
      <c r="B807" s="26" t="s">
        <v>3354</v>
      </c>
      <c r="C807" s="4">
        <v>2</v>
      </c>
    </row>
    <row r="808" spans="2:3" x14ac:dyDescent="0.25">
      <c r="B808" s="26" t="s">
        <v>1473</v>
      </c>
      <c r="C808" s="4">
        <v>31</v>
      </c>
    </row>
    <row r="809" spans="2:3" x14ac:dyDescent="0.25">
      <c r="B809" s="26" t="s">
        <v>3355</v>
      </c>
      <c r="C809" s="4">
        <v>95</v>
      </c>
    </row>
    <row r="810" spans="2:3" x14ac:dyDescent="0.25">
      <c r="B810" s="26" t="s">
        <v>3356</v>
      </c>
      <c r="C810" s="4">
        <v>240</v>
      </c>
    </row>
    <row r="811" spans="2:3" x14ac:dyDescent="0.25">
      <c r="B811" s="26" t="s">
        <v>3361</v>
      </c>
      <c r="C811" s="4">
        <v>126</v>
      </c>
    </row>
    <row r="812" spans="2:3" x14ac:dyDescent="0.25">
      <c r="B812" s="26" t="s">
        <v>3364</v>
      </c>
      <c r="C812" s="4">
        <v>162</v>
      </c>
    </row>
    <row r="813" spans="2:3" x14ac:dyDescent="0.25">
      <c r="B813" s="26" t="s">
        <v>2966</v>
      </c>
      <c r="C813" s="4">
        <v>88</v>
      </c>
    </row>
    <row r="814" spans="2:3" x14ac:dyDescent="0.25">
      <c r="B814" s="26" t="s">
        <v>3134</v>
      </c>
      <c r="C814" s="4">
        <v>278</v>
      </c>
    </row>
    <row r="815" spans="2:3" x14ac:dyDescent="0.25">
      <c r="B815" s="26" t="s">
        <v>3367</v>
      </c>
      <c r="C815" s="4">
        <v>9</v>
      </c>
    </row>
    <row r="816" spans="2:3" x14ac:dyDescent="0.25">
      <c r="B816" s="26" t="s">
        <v>955</v>
      </c>
      <c r="C816" s="4">
        <v>100</v>
      </c>
    </row>
    <row r="817" spans="2:3" x14ac:dyDescent="0.25">
      <c r="B817" s="26" t="s">
        <v>3135</v>
      </c>
      <c r="C817" s="4">
        <v>1</v>
      </c>
    </row>
    <row r="818" spans="2:3" x14ac:dyDescent="0.25">
      <c r="B818" s="26" t="s">
        <v>3371</v>
      </c>
      <c r="C818" s="4">
        <v>6</v>
      </c>
    </row>
    <row r="819" spans="2:3" x14ac:dyDescent="0.25">
      <c r="B819" s="26" t="s">
        <v>3136</v>
      </c>
      <c r="C819" s="4">
        <v>953</v>
      </c>
    </row>
    <row r="820" spans="2:3" x14ac:dyDescent="0.25">
      <c r="B820" s="26" t="s">
        <v>3137</v>
      </c>
      <c r="C820" s="4">
        <v>775</v>
      </c>
    </row>
    <row r="821" spans="2:3" x14ac:dyDescent="0.25">
      <c r="B821" s="26" t="s">
        <v>2968</v>
      </c>
      <c r="C821" s="4">
        <v>11</v>
      </c>
    </row>
    <row r="822" spans="2:3" x14ac:dyDescent="0.25">
      <c r="B822" s="26" t="s">
        <v>3372</v>
      </c>
      <c r="C822" s="4">
        <v>7</v>
      </c>
    </row>
    <row r="823" spans="2:3" x14ac:dyDescent="0.25">
      <c r="B823" s="26" t="s">
        <v>2969</v>
      </c>
      <c r="C823" s="4">
        <v>125</v>
      </c>
    </row>
    <row r="824" spans="2:3" x14ac:dyDescent="0.25">
      <c r="B824" s="26" t="s">
        <v>3374</v>
      </c>
      <c r="C824" s="4">
        <v>21</v>
      </c>
    </row>
    <row r="825" spans="2:3" x14ac:dyDescent="0.25">
      <c r="B825" s="26" t="s">
        <v>3375</v>
      </c>
      <c r="C825" s="4">
        <v>129</v>
      </c>
    </row>
    <row r="826" spans="2:3" x14ac:dyDescent="0.25">
      <c r="B826" s="26" t="s">
        <v>3141</v>
      </c>
      <c r="C826" s="4">
        <v>60</v>
      </c>
    </row>
    <row r="827" spans="2:3" x14ac:dyDescent="0.25">
      <c r="B827" s="26" t="s">
        <v>3377</v>
      </c>
      <c r="C827" s="4">
        <v>298</v>
      </c>
    </row>
    <row r="828" spans="2:3" x14ac:dyDescent="0.25">
      <c r="B828" s="26" t="s">
        <v>3378</v>
      </c>
      <c r="C828" s="4">
        <v>1</v>
      </c>
    </row>
    <row r="829" spans="2:3" x14ac:dyDescent="0.25">
      <c r="B829" s="26" t="s">
        <v>3383</v>
      </c>
      <c r="C829" s="4">
        <v>751</v>
      </c>
    </row>
    <row r="830" spans="2:3" x14ac:dyDescent="0.25">
      <c r="B830" s="26" t="s">
        <v>3143</v>
      </c>
      <c r="C830" s="4">
        <v>790</v>
      </c>
    </row>
    <row r="831" spans="2:3" x14ac:dyDescent="0.25">
      <c r="B831" s="26" t="s">
        <v>3384</v>
      </c>
      <c r="C831" s="4">
        <v>698</v>
      </c>
    </row>
    <row r="832" spans="2:3" x14ac:dyDescent="0.25">
      <c r="B832" s="26" t="s">
        <v>3055</v>
      </c>
      <c r="C832" s="4">
        <v>609</v>
      </c>
    </row>
    <row r="833" spans="2:3" x14ac:dyDescent="0.25">
      <c r="B833" s="26" t="s">
        <v>3385</v>
      </c>
      <c r="C833" s="4">
        <v>1300</v>
      </c>
    </row>
    <row r="834" spans="2:3" x14ac:dyDescent="0.25">
      <c r="B834" s="26" t="s">
        <v>2972</v>
      </c>
      <c r="C834" s="4">
        <v>1707</v>
      </c>
    </row>
    <row r="835" spans="2:3" x14ac:dyDescent="0.25">
      <c r="B835" s="26" t="s">
        <v>3386</v>
      </c>
      <c r="C835" s="4">
        <v>753</v>
      </c>
    </row>
    <row r="836" spans="2:3" x14ac:dyDescent="0.25">
      <c r="B836" s="26" t="s">
        <v>3387</v>
      </c>
      <c r="C836" s="4">
        <v>792</v>
      </c>
    </row>
    <row r="837" spans="2:3" x14ac:dyDescent="0.25">
      <c r="B837" s="26" t="s">
        <v>3056</v>
      </c>
      <c r="C837" s="4">
        <v>881</v>
      </c>
    </row>
    <row r="838" spans="2:3" x14ac:dyDescent="0.25">
      <c r="B838" s="26" t="s">
        <v>3144</v>
      </c>
      <c r="C838" s="4">
        <v>423</v>
      </c>
    </row>
    <row r="839" spans="2:3" x14ac:dyDescent="0.25">
      <c r="B839" s="26" t="s">
        <v>3388</v>
      </c>
      <c r="C839" s="4">
        <v>40</v>
      </c>
    </row>
    <row r="840" spans="2:3" x14ac:dyDescent="0.25">
      <c r="B840" s="26" t="s">
        <v>2934</v>
      </c>
      <c r="C840" s="4">
        <v>870</v>
      </c>
    </row>
    <row r="841" spans="2:3" x14ac:dyDescent="0.25">
      <c r="B841" s="26" t="s">
        <v>3145</v>
      </c>
      <c r="C841" s="4">
        <v>1074</v>
      </c>
    </row>
    <row r="842" spans="2:3" x14ac:dyDescent="0.25">
      <c r="B842" s="26" t="s">
        <v>3389</v>
      </c>
      <c r="C842" s="4">
        <v>710</v>
      </c>
    </row>
    <row r="843" spans="2:3" x14ac:dyDescent="0.25">
      <c r="B843" s="26" t="s">
        <v>3390</v>
      </c>
      <c r="C843" s="4">
        <v>38</v>
      </c>
    </row>
    <row r="844" spans="2:3" x14ac:dyDescent="0.25">
      <c r="B844" s="26" t="s">
        <v>3057</v>
      </c>
      <c r="C844" s="4">
        <v>63</v>
      </c>
    </row>
    <row r="845" spans="2:3" x14ac:dyDescent="0.25">
      <c r="B845" s="26" t="s">
        <v>2973</v>
      </c>
      <c r="C845" s="4">
        <v>3499</v>
      </c>
    </row>
    <row r="846" spans="2:3" x14ac:dyDescent="0.25">
      <c r="B846" s="26" t="s">
        <v>3391</v>
      </c>
      <c r="C846" s="4">
        <v>2019</v>
      </c>
    </row>
    <row r="847" spans="2:3" x14ac:dyDescent="0.25">
      <c r="B847" s="26" t="s">
        <v>2974</v>
      </c>
      <c r="C847" s="4">
        <v>2589</v>
      </c>
    </row>
    <row r="848" spans="2:3" x14ac:dyDescent="0.25">
      <c r="B848" s="26" t="s">
        <v>3392</v>
      </c>
      <c r="C848" s="4">
        <v>526</v>
      </c>
    </row>
    <row r="849" spans="2:3" x14ac:dyDescent="0.25">
      <c r="B849" s="26" t="s">
        <v>3393</v>
      </c>
      <c r="C849" s="4">
        <v>531</v>
      </c>
    </row>
    <row r="850" spans="2:3" x14ac:dyDescent="0.25">
      <c r="B850" s="26" t="s">
        <v>3394</v>
      </c>
      <c r="C850" s="4">
        <v>510</v>
      </c>
    </row>
    <row r="851" spans="2:3" x14ac:dyDescent="0.25">
      <c r="B851" s="26" t="s">
        <v>3395</v>
      </c>
      <c r="C851" s="4">
        <v>1694</v>
      </c>
    </row>
    <row r="852" spans="2:3" x14ac:dyDescent="0.25">
      <c r="B852" s="26" t="s">
        <v>1475</v>
      </c>
      <c r="C852" s="4">
        <v>2937</v>
      </c>
    </row>
    <row r="853" spans="2:3" x14ac:dyDescent="0.25">
      <c r="B853" s="26" t="s">
        <v>3396</v>
      </c>
      <c r="C853" s="4">
        <v>330</v>
      </c>
    </row>
    <row r="854" spans="2:3" x14ac:dyDescent="0.25">
      <c r="B854" s="26" t="s">
        <v>3397</v>
      </c>
      <c r="C854" s="4">
        <v>1314</v>
      </c>
    </row>
    <row r="855" spans="2:3" x14ac:dyDescent="0.25">
      <c r="B855" s="26" t="s">
        <v>3398</v>
      </c>
      <c r="C855" s="4">
        <v>2860</v>
      </c>
    </row>
    <row r="856" spans="2:3" x14ac:dyDescent="0.25">
      <c r="B856" s="26" t="s">
        <v>3399</v>
      </c>
      <c r="C856" s="4">
        <v>335</v>
      </c>
    </row>
    <row r="857" spans="2:3" x14ac:dyDescent="0.25">
      <c r="B857" s="26" t="s">
        <v>3400</v>
      </c>
      <c r="C857" s="4">
        <v>1963</v>
      </c>
    </row>
    <row r="858" spans="2:3" x14ac:dyDescent="0.25">
      <c r="B858" s="26" t="s">
        <v>3146</v>
      </c>
      <c r="C858" s="4">
        <v>1712</v>
      </c>
    </row>
    <row r="859" spans="2:3" x14ac:dyDescent="0.25">
      <c r="B859" s="26" t="s">
        <v>3058</v>
      </c>
      <c r="C859" s="4">
        <v>2271</v>
      </c>
    </row>
    <row r="860" spans="2:3" x14ac:dyDescent="0.25">
      <c r="B860" s="26" t="s">
        <v>3401</v>
      </c>
      <c r="C860" s="4">
        <v>1028</v>
      </c>
    </row>
    <row r="861" spans="2:3" x14ac:dyDescent="0.25">
      <c r="B861" s="26" t="s">
        <v>3402</v>
      </c>
      <c r="C861" s="4">
        <v>991</v>
      </c>
    </row>
    <row r="862" spans="2:3" x14ac:dyDescent="0.25">
      <c r="B862" s="26" t="s">
        <v>3403</v>
      </c>
      <c r="C862" s="4">
        <v>1306</v>
      </c>
    </row>
    <row r="863" spans="2:3" x14ac:dyDescent="0.25">
      <c r="B863" s="26" t="s">
        <v>3404</v>
      </c>
      <c r="C863" s="4">
        <v>222</v>
      </c>
    </row>
    <row r="864" spans="2:3" x14ac:dyDescent="0.25">
      <c r="B864" s="26" t="s">
        <v>1476</v>
      </c>
      <c r="C864" s="4">
        <v>1547</v>
      </c>
    </row>
    <row r="865" spans="2:3" x14ac:dyDescent="0.25">
      <c r="B865" s="26" t="s">
        <v>3405</v>
      </c>
      <c r="C865" s="4">
        <v>503</v>
      </c>
    </row>
    <row r="866" spans="2:3" x14ac:dyDescent="0.25">
      <c r="B866" s="26" t="s">
        <v>3406</v>
      </c>
      <c r="C866" s="4">
        <v>234</v>
      </c>
    </row>
    <row r="867" spans="2:3" x14ac:dyDescent="0.25">
      <c r="B867" s="26" t="s">
        <v>3147</v>
      </c>
      <c r="C867" s="4">
        <v>631</v>
      </c>
    </row>
    <row r="868" spans="2:3" x14ac:dyDescent="0.25">
      <c r="B868" s="26" t="s">
        <v>3407</v>
      </c>
      <c r="C868" s="4">
        <v>552</v>
      </c>
    </row>
    <row r="869" spans="2:3" x14ac:dyDescent="0.25">
      <c r="B869" s="26" t="s">
        <v>3408</v>
      </c>
      <c r="C869" s="4">
        <v>596</v>
      </c>
    </row>
    <row r="870" spans="2:3" x14ac:dyDescent="0.25">
      <c r="B870" s="26" t="s">
        <v>3409</v>
      </c>
      <c r="C870" s="4">
        <v>112</v>
      </c>
    </row>
    <row r="871" spans="2:3" x14ac:dyDescent="0.25">
      <c r="B871" s="26" t="s">
        <v>3410</v>
      </c>
      <c r="C871" s="4">
        <v>57</v>
      </c>
    </row>
    <row r="872" spans="2:3" x14ac:dyDescent="0.25">
      <c r="B872" s="26" t="s">
        <v>3411</v>
      </c>
      <c r="C872" s="4">
        <v>763</v>
      </c>
    </row>
    <row r="873" spans="2:3" x14ac:dyDescent="0.25">
      <c r="B873" s="26" t="s">
        <v>3412</v>
      </c>
      <c r="C873" s="4">
        <v>298</v>
      </c>
    </row>
    <row r="874" spans="2:3" x14ac:dyDescent="0.25">
      <c r="B874" s="26" t="s">
        <v>3059</v>
      </c>
      <c r="C874" s="4">
        <v>139</v>
      </c>
    </row>
    <row r="875" spans="2:3" x14ac:dyDescent="0.25">
      <c r="B875" s="26" t="s">
        <v>3148</v>
      </c>
      <c r="C875" s="4">
        <v>690</v>
      </c>
    </row>
    <row r="876" spans="2:3" x14ac:dyDescent="0.25">
      <c r="B876" s="26" t="s">
        <v>3413</v>
      </c>
      <c r="C876" s="4">
        <v>679</v>
      </c>
    </row>
    <row r="877" spans="2:3" x14ac:dyDescent="0.25">
      <c r="B877" s="26" t="s">
        <v>3414</v>
      </c>
      <c r="C877" s="4">
        <v>491</v>
      </c>
    </row>
    <row r="878" spans="2:3" x14ac:dyDescent="0.25">
      <c r="B878" s="26" t="s">
        <v>2975</v>
      </c>
      <c r="C878" s="4">
        <v>113</v>
      </c>
    </row>
    <row r="879" spans="2:3" x14ac:dyDescent="0.25">
      <c r="B879" s="26" t="s">
        <v>3415</v>
      </c>
      <c r="C879" s="4">
        <v>1194</v>
      </c>
    </row>
    <row r="880" spans="2:3" x14ac:dyDescent="0.25">
      <c r="B880" s="26" t="s">
        <v>2976</v>
      </c>
      <c r="C880" s="4">
        <v>2195</v>
      </c>
    </row>
    <row r="881" spans="2:3" x14ac:dyDescent="0.25">
      <c r="B881" s="26" t="s">
        <v>3416</v>
      </c>
      <c r="C881" s="4">
        <v>160</v>
      </c>
    </row>
    <row r="882" spans="2:3" x14ac:dyDescent="0.25">
      <c r="B882" s="26" t="s">
        <v>3417</v>
      </c>
      <c r="C882" s="4">
        <v>160</v>
      </c>
    </row>
    <row r="883" spans="2:3" x14ac:dyDescent="0.25">
      <c r="B883" s="26" t="s">
        <v>3418</v>
      </c>
      <c r="C883" s="4">
        <v>181</v>
      </c>
    </row>
    <row r="884" spans="2:3" x14ac:dyDescent="0.25">
      <c r="B884" s="26" t="s">
        <v>3060</v>
      </c>
      <c r="C884" s="4">
        <v>66</v>
      </c>
    </row>
    <row r="885" spans="2:3" x14ac:dyDescent="0.25">
      <c r="B885" s="26" t="s">
        <v>3419</v>
      </c>
      <c r="C885" s="4">
        <v>1180</v>
      </c>
    </row>
    <row r="886" spans="2:3" x14ac:dyDescent="0.25">
      <c r="B886" s="26" t="s">
        <v>3420</v>
      </c>
      <c r="C886" s="4">
        <v>166</v>
      </c>
    </row>
    <row r="887" spans="2:3" x14ac:dyDescent="0.25">
      <c r="B887" s="26" t="s">
        <v>3421</v>
      </c>
      <c r="C887" s="4">
        <v>367</v>
      </c>
    </row>
    <row r="888" spans="2:3" x14ac:dyDescent="0.25">
      <c r="B888" s="26" t="s">
        <v>3422</v>
      </c>
      <c r="C888" s="4">
        <v>803</v>
      </c>
    </row>
    <row r="889" spans="2:3" x14ac:dyDescent="0.25">
      <c r="B889" s="26" t="s">
        <v>1477</v>
      </c>
      <c r="C889" s="4">
        <v>1680</v>
      </c>
    </row>
    <row r="890" spans="2:3" x14ac:dyDescent="0.25">
      <c r="B890" s="26" t="s">
        <v>3423</v>
      </c>
      <c r="C890" s="4">
        <v>93</v>
      </c>
    </row>
    <row r="891" spans="2:3" x14ac:dyDescent="0.25">
      <c r="B891" s="26" t="s">
        <v>3424</v>
      </c>
      <c r="C891" s="4">
        <v>296</v>
      </c>
    </row>
    <row r="892" spans="2:3" x14ac:dyDescent="0.25">
      <c r="B892" s="26" t="s">
        <v>3425</v>
      </c>
      <c r="C892" s="4">
        <v>295</v>
      </c>
    </row>
    <row r="893" spans="2:3" x14ac:dyDescent="0.25">
      <c r="B893" s="26" t="s">
        <v>3426</v>
      </c>
      <c r="C893" s="4">
        <v>358</v>
      </c>
    </row>
    <row r="894" spans="2:3" x14ac:dyDescent="0.25">
      <c r="B894" s="26" t="s">
        <v>3427</v>
      </c>
      <c r="C894" s="4">
        <v>1171</v>
      </c>
    </row>
    <row r="895" spans="2:3" x14ac:dyDescent="0.25">
      <c r="B895" s="26" t="s">
        <v>3149</v>
      </c>
      <c r="C895" s="4">
        <v>4896</v>
      </c>
    </row>
    <row r="896" spans="2:3" x14ac:dyDescent="0.25">
      <c r="B896" s="26" t="s">
        <v>3428</v>
      </c>
      <c r="C896" s="4">
        <v>1661</v>
      </c>
    </row>
    <row r="897" spans="2:3" x14ac:dyDescent="0.25">
      <c r="B897" s="26" t="s">
        <v>2977</v>
      </c>
      <c r="C897" s="4">
        <v>8155</v>
      </c>
    </row>
    <row r="898" spans="2:3" x14ac:dyDescent="0.25">
      <c r="B898" s="26" t="s">
        <v>3429</v>
      </c>
      <c r="C898" s="4">
        <v>2717</v>
      </c>
    </row>
    <row r="899" spans="2:3" x14ac:dyDescent="0.25">
      <c r="B899" s="26" t="s">
        <v>3150</v>
      </c>
      <c r="C899" s="4">
        <v>322</v>
      </c>
    </row>
    <row r="900" spans="2:3" x14ac:dyDescent="0.25">
      <c r="B900" s="26" t="s">
        <v>2978</v>
      </c>
      <c r="C900" s="4">
        <v>1148</v>
      </c>
    </row>
    <row r="901" spans="2:3" x14ac:dyDescent="0.25">
      <c r="B901" s="26" t="s">
        <v>3430</v>
      </c>
      <c r="C901" s="4">
        <v>1644</v>
      </c>
    </row>
    <row r="902" spans="2:3" x14ac:dyDescent="0.25">
      <c r="B902" s="26" t="s">
        <v>3431</v>
      </c>
      <c r="C902" s="4">
        <v>742</v>
      </c>
    </row>
    <row r="903" spans="2:3" x14ac:dyDescent="0.25">
      <c r="B903" s="26" t="s">
        <v>3432</v>
      </c>
      <c r="C903" s="4">
        <v>1262</v>
      </c>
    </row>
    <row r="904" spans="2:3" x14ac:dyDescent="0.25">
      <c r="B904" s="26" t="s">
        <v>2979</v>
      </c>
      <c r="C904" s="4">
        <v>282</v>
      </c>
    </row>
    <row r="905" spans="2:3" x14ac:dyDescent="0.25">
      <c r="B905" s="26" t="s">
        <v>2980</v>
      </c>
      <c r="C905" s="4">
        <v>1684</v>
      </c>
    </row>
    <row r="906" spans="2:3" x14ac:dyDescent="0.25">
      <c r="B906" s="26" t="s">
        <v>3433</v>
      </c>
      <c r="C906" s="4">
        <v>512</v>
      </c>
    </row>
    <row r="907" spans="2:3" x14ac:dyDescent="0.25">
      <c r="B907" s="26" t="s">
        <v>3434</v>
      </c>
      <c r="C907" s="4">
        <v>597</v>
      </c>
    </row>
    <row r="908" spans="2:3" x14ac:dyDescent="0.25">
      <c r="B908" s="26" t="s">
        <v>3435</v>
      </c>
      <c r="C908" s="4">
        <v>929</v>
      </c>
    </row>
    <row r="909" spans="2:3" x14ac:dyDescent="0.25">
      <c r="B909" s="26" t="s">
        <v>3436</v>
      </c>
      <c r="C909" s="4">
        <v>405</v>
      </c>
    </row>
    <row r="910" spans="2:3" x14ac:dyDescent="0.25">
      <c r="B910" s="26" t="s">
        <v>3437</v>
      </c>
      <c r="C910" s="4">
        <v>39</v>
      </c>
    </row>
    <row r="911" spans="2:3" x14ac:dyDescent="0.25">
      <c r="B911" s="26" t="s">
        <v>3438</v>
      </c>
      <c r="C911" s="4">
        <v>1469</v>
      </c>
    </row>
    <row r="912" spans="2:3" x14ac:dyDescent="0.25">
      <c r="B912" s="26" t="s">
        <v>3439</v>
      </c>
      <c r="C912" s="4">
        <v>679</v>
      </c>
    </row>
    <row r="913" spans="2:3" x14ac:dyDescent="0.25">
      <c r="B913" s="26" t="s">
        <v>3440</v>
      </c>
      <c r="C913" s="4">
        <v>1999</v>
      </c>
    </row>
    <row r="914" spans="2:3" x14ac:dyDescent="0.25">
      <c r="B914" s="26" t="s">
        <v>3441</v>
      </c>
      <c r="C914" s="4">
        <v>1689</v>
      </c>
    </row>
    <row r="915" spans="2:3" x14ac:dyDescent="0.25">
      <c r="B915" s="26" t="s">
        <v>3442</v>
      </c>
      <c r="C915" s="4">
        <v>1129</v>
      </c>
    </row>
    <row r="916" spans="2:3" x14ac:dyDescent="0.25">
      <c r="B916" s="26" t="s">
        <v>3443</v>
      </c>
      <c r="C916" s="4">
        <v>1246</v>
      </c>
    </row>
    <row r="917" spans="2:3" x14ac:dyDescent="0.25">
      <c r="B917" s="26" t="s">
        <v>2981</v>
      </c>
      <c r="C917" s="4">
        <v>3974</v>
      </c>
    </row>
    <row r="918" spans="2:3" x14ac:dyDescent="0.25">
      <c r="B918" s="26" t="s">
        <v>3444</v>
      </c>
      <c r="C918" s="4">
        <v>1110</v>
      </c>
    </row>
    <row r="919" spans="2:3" x14ac:dyDescent="0.25">
      <c r="B919" s="26" t="s">
        <v>2982</v>
      </c>
      <c r="C919" s="4">
        <v>1977</v>
      </c>
    </row>
    <row r="920" spans="2:3" x14ac:dyDescent="0.25">
      <c r="B920" s="26" t="s">
        <v>3061</v>
      </c>
      <c r="C920" s="4">
        <v>1230</v>
      </c>
    </row>
    <row r="921" spans="2:3" x14ac:dyDescent="0.25">
      <c r="B921" s="26" t="s">
        <v>3445</v>
      </c>
      <c r="C921" s="4">
        <v>5</v>
      </c>
    </row>
    <row r="922" spans="2:3" x14ac:dyDescent="0.25">
      <c r="B922" s="26" t="s">
        <v>3062</v>
      </c>
      <c r="C922" s="4">
        <v>2092</v>
      </c>
    </row>
    <row r="923" spans="2:3" x14ac:dyDescent="0.25">
      <c r="B923" s="26" t="s">
        <v>3446</v>
      </c>
      <c r="C923" s="4">
        <v>34</v>
      </c>
    </row>
    <row r="924" spans="2:3" x14ac:dyDescent="0.25">
      <c r="B924" s="26" t="s">
        <v>3447</v>
      </c>
      <c r="C924" s="4">
        <v>349</v>
      </c>
    </row>
    <row r="925" spans="2:3" x14ac:dyDescent="0.25">
      <c r="B925" s="26" t="s">
        <v>3151</v>
      </c>
      <c r="C925" s="4">
        <v>254</v>
      </c>
    </row>
    <row r="926" spans="2:3" x14ac:dyDescent="0.25">
      <c r="B926" s="26" t="s">
        <v>3152</v>
      </c>
      <c r="C926" s="4">
        <v>1197</v>
      </c>
    </row>
    <row r="927" spans="2:3" x14ac:dyDescent="0.25">
      <c r="B927" s="26" t="s">
        <v>3448</v>
      </c>
      <c r="C927" s="4">
        <v>1464</v>
      </c>
    </row>
    <row r="928" spans="2:3" x14ac:dyDescent="0.25">
      <c r="B928" s="26" t="s">
        <v>2983</v>
      </c>
      <c r="C928" s="4">
        <v>2960</v>
      </c>
    </row>
    <row r="929" spans="2:3" x14ac:dyDescent="0.25">
      <c r="B929" s="26" t="s">
        <v>3449</v>
      </c>
      <c r="C929" s="4">
        <v>853</v>
      </c>
    </row>
    <row r="930" spans="2:3" x14ac:dyDescent="0.25">
      <c r="B930" s="26" t="s">
        <v>3450</v>
      </c>
      <c r="C930" s="4">
        <v>1643</v>
      </c>
    </row>
    <row r="931" spans="2:3" x14ac:dyDescent="0.25">
      <c r="B931" s="26" t="s">
        <v>3063</v>
      </c>
      <c r="C931" s="4">
        <v>725</v>
      </c>
    </row>
    <row r="932" spans="2:3" x14ac:dyDescent="0.25">
      <c r="B932" s="26" t="s">
        <v>3451</v>
      </c>
      <c r="C932" s="4">
        <v>438</v>
      </c>
    </row>
    <row r="933" spans="2:3" x14ac:dyDescent="0.25">
      <c r="B933" s="26" t="s">
        <v>3452</v>
      </c>
      <c r="C933" s="4">
        <v>423</v>
      </c>
    </row>
    <row r="934" spans="2:3" x14ac:dyDescent="0.25">
      <c r="B934" s="26" t="s">
        <v>3153</v>
      </c>
      <c r="C934" s="4">
        <v>243</v>
      </c>
    </row>
    <row r="935" spans="2:3" x14ac:dyDescent="0.25">
      <c r="B935" s="26" t="s">
        <v>3453</v>
      </c>
      <c r="C935" s="4">
        <v>1028</v>
      </c>
    </row>
    <row r="936" spans="2:3" x14ac:dyDescent="0.25">
      <c r="B936" s="26" t="s">
        <v>3454</v>
      </c>
      <c r="C936" s="4">
        <v>515</v>
      </c>
    </row>
    <row r="937" spans="2:3" x14ac:dyDescent="0.25">
      <c r="B937" s="26" t="s">
        <v>2984</v>
      </c>
      <c r="C937" s="4">
        <v>152</v>
      </c>
    </row>
    <row r="938" spans="2:3" x14ac:dyDescent="0.25">
      <c r="B938" s="26" t="s">
        <v>3455</v>
      </c>
      <c r="C938" s="4">
        <v>53</v>
      </c>
    </row>
    <row r="939" spans="2:3" x14ac:dyDescent="0.25">
      <c r="B939" s="26" t="s">
        <v>3456</v>
      </c>
      <c r="C939" s="4">
        <v>115</v>
      </c>
    </row>
    <row r="940" spans="2:3" x14ac:dyDescent="0.25">
      <c r="B940" s="26" t="s">
        <v>3457</v>
      </c>
      <c r="C940" s="4">
        <v>873</v>
      </c>
    </row>
    <row r="941" spans="2:3" x14ac:dyDescent="0.25">
      <c r="B941" s="26" t="s">
        <v>3458</v>
      </c>
      <c r="C941" s="4">
        <v>613</v>
      </c>
    </row>
    <row r="942" spans="2:3" x14ac:dyDescent="0.25">
      <c r="B942" s="26" t="s">
        <v>3459</v>
      </c>
      <c r="C942" s="4">
        <v>1779</v>
      </c>
    </row>
    <row r="943" spans="2:3" x14ac:dyDescent="0.25">
      <c r="B943" s="26" t="s">
        <v>3460</v>
      </c>
      <c r="C943" s="4">
        <v>1561</v>
      </c>
    </row>
    <row r="944" spans="2:3" x14ac:dyDescent="0.25">
      <c r="B944" s="26" t="s">
        <v>3461</v>
      </c>
      <c r="C944" s="4">
        <v>432</v>
      </c>
    </row>
    <row r="945" spans="2:3" x14ac:dyDescent="0.25">
      <c r="B945" s="26" t="s">
        <v>3462</v>
      </c>
      <c r="C945" s="4">
        <v>2878</v>
      </c>
    </row>
    <row r="946" spans="2:3" x14ac:dyDescent="0.25">
      <c r="B946" s="26" t="s">
        <v>3463</v>
      </c>
      <c r="C946" s="4">
        <v>606</v>
      </c>
    </row>
    <row r="947" spans="2:3" x14ac:dyDescent="0.25">
      <c r="B947" s="26" t="s">
        <v>2985</v>
      </c>
      <c r="C947" s="4">
        <v>610</v>
      </c>
    </row>
    <row r="948" spans="2:3" x14ac:dyDescent="0.25">
      <c r="B948" s="26" t="s">
        <v>3464</v>
      </c>
      <c r="C948" s="4">
        <v>688</v>
      </c>
    </row>
    <row r="949" spans="2:3" x14ac:dyDescent="0.25">
      <c r="B949" s="26" t="s">
        <v>1478</v>
      </c>
      <c r="C949" s="4">
        <v>482</v>
      </c>
    </row>
    <row r="950" spans="2:3" x14ac:dyDescent="0.25">
      <c r="B950" s="26" t="s">
        <v>3465</v>
      </c>
      <c r="C950" s="4">
        <v>1128</v>
      </c>
    </row>
    <row r="951" spans="2:3" x14ac:dyDescent="0.25">
      <c r="B951" s="26" t="s">
        <v>3064</v>
      </c>
      <c r="C951" s="4">
        <v>828</v>
      </c>
    </row>
    <row r="952" spans="2:3" x14ac:dyDescent="0.25">
      <c r="B952" s="26" t="s">
        <v>3466</v>
      </c>
      <c r="C952" s="4">
        <v>1246</v>
      </c>
    </row>
    <row r="953" spans="2:3" x14ac:dyDescent="0.25">
      <c r="B953" s="26" t="s">
        <v>3467</v>
      </c>
      <c r="C953" s="4">
        <v>241</v>
      </c>
    </row>
    <row r="954" spans="2:3" x14ac:dyDescent="0.25">
      <c r="B954" s="26" t="s">
        <v>3468</v>
      </c>
      <c r="C954" s="4">
        <v>286</v>
      </c>
    </row>
    <row r="955" spans="2:3" x14ac:dyDescent="0.25">
      <c r="B955" s="26" t="s">
        <v>3469</v>
      </c>
      <c r="C955" s="4">
        <v>340</v>
      </c>
    </row>
    <row r="956" spans="2:3" x14ac:dyDescent="0.25">
      <c r="B956" s="26" t="s">
        <v>3470</v>
      </c>
      <c r="C956" s="4">
        <v>863</v>
      </c>
    </row>
    <row r="957" spans="2:3" x14ac:dyDescent="0.25">
      <c r="B957" s="26" t="s">
        <v>3471</v>
      </c>
      <c r="C957" s="4">
        <v>597</v>
      </c>
    </row>
    <row r="958" spans="2:3" x14ac:dyDescent="0.25">
      <c r="B958" s="26" t="s">
        <v>3065</v>
      </c>
      <c r="C958" s="4">
        <v>389</v>
      </c>
    </row>
    <row r="959" spans="2:3" x14ac:dyDescent="0.25">
      <c r="B959" s="26" t="s">
        <v>1479</v>
      </c>
      <c r="C959" s="4">
        <v>1531</v>
      </c>
    </row>
    <row r="960" spans="2:3" x14ac:dyDescent="0.25">
      <c r="B960" s="26" t="s">
        <v>3472</v>
      </c>
      <c r="C960" s="4">
        <v>176</v>
      </c>
    </row>
    <row r="961" spans="2:3" x14ac:dyDescent="0.25">
      <c r="B961" s="26" t="s">
        <v>3473</v>
      </c>
      <c r="C961" s="4">
        <v>1693</v>
      </c>
    </row>
    <row r="962" spans="2:3" x14ac:dyDescent="0.25">
      <c r="B962" s="26" t="s">
        <v>3474</v>
      </c>
      <c r="C962" s="4">
        <v>1716</v>
      </c>
    </row>
    <row r="963" spans="2:3" x14ac:dyDescent="0.25">
      <c r="B963" s="26" t="s">
        <v>2986</v>
      </c>
      <c r="C963" s="4">
        <v>7218</v>
      </c>
    </row>
    <row r="964" spans="2:3" x14ac:dyDescent="0.25">
      <c r="B964" s="26" t="s">
        <v>3475</v>
      </c>
      <c r="C964" s="4">
        <v>800</v>
      </c>
    </row>
    <row r="965" spans="2:3" x14ac:dyDescent="0.25">
      <c r="B965" s="26" t="s">
        <v>2987</v>
      </c>
      <c r="C965" s="4">
        <v>404</v>
      </c>
    </row>
    <row r="966" spans="2:3" x14ac:dyDescent="0.25">
      <c r="B966" s="26" t="s">
        <v>3476</v>
      </c>
      <c r="C966" s="4">
        <v>1460</v>
      </c>
    </row>
    <row r="967" spans="2:3" x14ac:dyDescent="0.25">
      <c r="B967" s="26" t="s">
        <v>3477</v>
      </c>
      <c r="C967" s="4">
        <v>406</v>
      </c>
    </row>
    <row r="968" spans="2:3" x14ac:dyDescent="0.25">
      <c r="B968" s="26" t="s">
        <v>3066</v>
      </c>
      <c r="C968" s="4">
        <v>475</v>
      </c>
    </row>
    <row r="969" spans="2:3" x14ac:dyDescent="0.25">
      <c r="B969" s="26" t="s">
        <v>3478</v>
      </c>
      <c r="C969" s="4">
        <v>460</v>
      </c>
    </row>
    <row r="970" spans="2:3" x14ac:dyDescent="0.25">
      <c r="B970" s="26" t="s">
        <v>956</v>
      </c>
      <c r="C970" s="4">
        <v>3458</v>
      </c>
    </row>
    <row r="971" spans="2:3" x14ac:dyDescent="0.25">
      <c r="B971" s="26" t="s">
        <v>3479</v>
      </c>
      <c r="C971" s="4">
        <v>2206</v>
      </c>
    </row>
    <row r="972" spans="2:3" x14ac:dyDescent="0.25">
      <c r="B972" s="26" t="s">
        <v>3480</v>
      </c>
      <c r="C972" s="4">
        <v>830</v>
      </c>
    </row>
    <row r="973" spans="2:3" x14ac:dyDescent="0.25">
      <c r="B973" s="26" t="s">
        <v>3481</v>
      </c>
      <c r="C973" s="4">
        <v>75</v>
      </c>
    </row>
    <row r="974" spans="2:3" x14ac:dyDescent="0.25">
      <c r="B974" s="26" t="s">
        <v>3482</v>
      </c>
      <c r="C974" s="4">
        <v>4</v>
      </c>
    </row>
    <row r="975" spans="2:3" x14ac:dyDescent="0.25">
      <c r="B975" s="26" t="s">
        <v>3483</v>
      </c>
      <c r="C975" s="4">
        <v>229</v>
      </c>
    </row>
    <row r="976" spans="2:3" x14ac:dyDescent="0.25">
      <c r="B976" s="26" t="s">
        <v>2988</v>
      </c>
      <c r="C976" s="4">
        <v>2604</v>
      </c>
    </row>
    <row r="977" spans="2:3" x14ac:dyDescent="0.25">
      <c r="B977" s="26" t="s">
        <v>3067</v>
      </c>
      <c r="C977" s="4">
        <v>361</v>
      </c>
    </row>
    <row r="978" spans="2:3" x14ac:dyDescent="0.25">
      <c r="B978" s="26" t="s">
        <v>3154</v>
      </c>
      <c r="C978" s="4">
        <v>1177</v>
      </c>
    </row>
    <row r="979" spans="2:3" x14ac:dyDescent="0.25">
      <c r="B979" s="26" t="s">
        <v>3155</v>
      </c>
      <c r="C979" s="4">
        <v>1881</v>
      </c>
    </row>
    <row r="980" spans="2:3" x14ac:dyDescent="0.25">
      <c r="B980" s="26" t="s">
        <v>3156</v>
      </c>
      <c r="C980" s="4">
        <v>179</v>
      </c>
    </row>
    <row r="981" spans="2:3" x14ac:dyDescent="0.25">
      <c r="B981" s="26" t="s">
        <v>2989</v>
      </c>
      <c r="C981" s="4">
        <v>12</v>
      </c>
    </row>
    <row r="982" spans="2:3" x14ac:dyDescent="0.25">
      <c r="B982" s="26" t="s">
        <v>3484</v>
      </c>
      <c r="C982" s="4">
        <v>1020</v>
      </c>
    </row>
    <row r="983" spans="2:3" x14ac:dyDescent="0.25">
      <c r="B983" s="26" t="s">
        <v>2990</v>
      </c>
      <c r="C983" s="4">
        <v>2771</v>
      </c>
    </row>
    <row r="984" spans="2:3" x14ac:dyDescent="0.25">
      <c r="B984" s="26" t="s">
        <v>3485</v>
      </c>
      <c r="C984" s="4">
        <v>286</v>
      </c>
    </row>
    <row r="985" spans="2:3" x14ac:dyDescent="0.25">
      <c r="B985" s="26" t="s">
        <v>3486</v>
      </c>
      <c r="C985" s="4">
        <v>1145</v>
      </c>
    </row>
    <row r="986" spans="2:3" x14ac:dyDescent="0.25">
      <c r="B986" s="26" t="s">
        <v>3487</v>
      </c>
      <c r="C986" s="4">
        <v>878</v>
      </c>
    </row>
    <row r="987" spans="2:3" x14ac:dyDescent="0.25">
      <c r="B987" s="26" t="s">
        <v>2991</v>
      </c>
      <c r="C987" s="4">
        <v>103</v>
      </c>
    </row>
    <row r="988" spans="2:3" x14ac:dyDescent="0.25">
      <c r="B988" s="26" t="s">
        <v>3157</v>
      </c>
      <c r="C988" s="4">
        <v>291</v>
      </c>
    </row>
    <row r="989" spans="2:3" x14ac:dyDescent="0.25">
      <c r="B989" s="26" t="s">
        <v>3158</v>
      </c>
      <c r="C989" s="4">
        <v>1466</v>
      </c>
    </row>
    <row r="990" spans="2:3" x14ac:dyDescent="0.25">
      <c r="B990" s="26" t="s">
        <v>3488</v>
      </c>
      <c r="C990" s="4">
        <v>1934</v>
      </c>
    </row>
    <row r="991" spans="2:3" x14ac:dyDescent="0.25">
      <c r="B991" s="26" t="s">
        <v>3489</v>
      </c>
      <c r="C991" s="4">
        <v>4251</v>
      </c>
    </row>
    <row r="992" spans="2:3" x14ac:dyDescent="0.25">
      <c r="B992" s="26" t="s">
        <v>3490</v>
      </c>
      <c r="C992" s="4">
        <v>396</v>
      </c>
    </row>
    <row r="993" spans="2:3" x14ac:dyDescent="0.25">
      <c r="B993" s="26" t="s">
        <v>3491</v>
      </c>
      <c r="C993" s="4">
        <v>161</v>
      </c>
    </row>
    <row r="994" spans="2:3" x14ac:dyDescent="0.25">
      <c r="B994" s="26" t="s">
        <v>3492</v>
      </c>
      <c r="C994" s="4">
        <v>2465</v>
      </c>
    </row>
    <row r="995" spans="2:3" x14ac:dyDescent="0.25">
      <c r="B995" s="26" t="s">
        <v>3493</v>
      </c>
      <c r="C995" s="4">
        <v>1026</v>
      </c>
    </row>
    <row r="998" spans="2:3" x14ac:dyDescent="0.25">
      <c r="B998" s="27" t="s">
        <v>875</v>
      </c>
      <c r="C998" s="9" t="s">
        <v>187</v>
      </c>
    </row>
    <row r="999" spans="2:3" x14ac:dyDescent="0.25">
      <c r="B999" s="26" t="s">
        <v>3326</v>
      </c>
      <c r="C999" s="154">
        <v>1676710</v>
      </c>
    </row>
    <row r="1000" spans="2:3" x14ac:dyDescent="0.25">
      <c r="B1000" s="26" t="s">
        <v>3123</v>
      </c>
      <c r="C1000" s="154">
        <v>144104231.61000001</v>
      </c>
    </row>
    <row r="1001" spans="2:3" x14ac:dyDescent="0.25">
      <c r="B1001" s="26" t="s">
        <v>3050</v>
      </c>
      <c r="C1001" s="154">
        <v>142416344.63999999</v>
      </c>
    </row>
    <row r="1002" spans="2:3" x14ac:dyDescent="0.25">
      <c r="B1002" s="26" t="s">
        <v>2954</v>
      </c>
      <c r="C1002" s="154">
        <v>21132780.239999998</v>
      </c>
    </row>
    <row r="1003" spans="2:3" x14ac:dyDescent="0.25">
      <c r="B1003" s="26" t="s">
        <v>3279</v>
      </c>
      <c r="C1003" s="154">
        <v>24685829.460000001</v>
      </c>
    </row>
    <row r="1004" spans="2:3" x14ac:dyDescent="0.25">
      <c r="B1004" s="26" t="s">
        <v>3051</v>
      </c>
      <c r="C1004" s="154">
        <v>126961647.03</v>
      </c>
    </row>
    <row r="1005" spans="2:3" x14ac:dyDescent="0.25">
      <c r="B1005" s="26" t="s">
        <v>3281</v>
      </c>
      <c r="C1005" s="154">
        <v>38399260.68</v>
      </c>
    </row>
    <row r="1006" spans="2:3" x14ac:dyDescent="0.25">
      <c r="B1006" s="26" t="s">
        <v>2955</v>
      </c>
      <c r="C1006" s="154">
        <v>218743471.13</v>
      </c>
    </row>
    <row r="1007" spans="2:3" x14ac:dyDescent="0.25">
      <c r="B1007" s="26" t="s">
        <v>2956</v>
      </c>
      <c r="C1007" s="154">
        <v>7194293.7999999998</v>
      </c>
    </row>
    <row r="1008" spans="2:3" x14ac:dyDescent="0.25">
      <c r="B1008" s="26" t="s">
        <v>3284</v>
      </c>
      <c r="C1008" s="154">
        <v>105311298.55</v>
      </c>
    </row>
    <row r="1009" spans="2:3" x14ac:dyDescent="0.25">
      <c r="B1009" s="26" t="s">
        <v>3288</v>
      </c>
      <c r="C1009" s="154">
        <v>18646462.5</v>
      </c>
    </row>
    <row r="1010" spans="2:3" x14ac:dyDescent="0.25">
      <c r="B1010" s="26" t="s">
        <v>3289</v>
      </c>
      <c r="C1010" s="154">
        <v>7332864.2599999998</v>
      </c>
    </row>
    <row r="1011" spans="2:3" x14ac:dyDescent="0.25">
      <c r="B1011" s="26" t="s">
        <v>3293</v>
      </c>
      <c r="C1011" s="154">
        <v>8777737.2400000002</v>
      </c>
    </row>
    <row r="1012" spans="2:3" x14ac:dyDescent="0.25">
      <c r="B1012" s="26" t="s">
        <v>3294</v>
      </c>
      <c r="C1012" s="154">
        <v>12077279.279999999</v>
      </c>
    </row>
    <row r="1013" spans="2:3" x14ac:dyDescent="0.25">
      <c r="B1013" s="26" t="s">
        <v>3053</v>
      </c>
      <c r="C1013" s="154">
        <v>266070489.94999999</v>
      </c>
    </row>
    <row r="1014" spans="2:3" x14ac:dyDescent="0.25">
      <c r="B1014" s="26" t="s">
        <v>3298</v>
      </c>
      <c r="C1014" s="154">
        <v>9894940.0399999991</v>
      </c>
    </row>
    <row r="1015" spans="2:3" x14ac:dyDescent="0.25">
      <c r="B1015" s="26" t="s">
        <v>3299</v>
      </c>
      <c r="C1015" s="154">
        <v>24189018.75</v>
      </c>
    </row>
    <row r="1016" spans="2:3" x14ac:dyDescent="0.25">
      <c r="B1016" s="26" t="s">
        <v>3304</v>
      </c>
      <c r="C1016" s="154">
        <v>6004215</v>
      </c>
    </row>
    <row r="1017" spans="2:3" x14ac:dyDescent="0.25">
      <c r="B1017" s="26" t="s">
        <v>3308</v>
      </c>
      <c r="C1017" s="154">
        <v>61892078.799999997</v>
      </c>
    </row>
    <row r="1018" spans="2:3" x14ac:dyDescent="0.25">
      <c r="B1018" s="26" t="s">
        <v>3310</v>
      </c>
      <c r="C1018" s="154">
        <v>31857069.93</v>
      </c>
    </row>
    <row r="1019" spans="2:3" x14ac:dyDescent="0.25">
      <c r="B1019" s="26" t="s">
        <v>3311</v>
      </c>
      <c r="C1019" s="154">
        <v>53804309.310000002</v>
      </c>
    </row>
    <row r="1020" spans="2:3" x14ac:dyDescent="0.25">
      <c r="B1020" s="26" t="s">
        <v>3312</v>
      </c>
      <c r="C1020" s="154">
        <v>9183652.5</v>
      </c>
    </row>
    <row r="1021" spans="2:3" x14ac:dyDescent="0.25">
      <c r="B1021" s="26" t="s">
        <v>3316</v>
      </c>
      <c r="C1021" s="154">
        <v>6287852.5</v>
      </c>
    </row>
    <row r="1022" spans="2:3" x14ac:dyDescent="0.25">
      <c r="B1022" s="26" t="s">
        <v>3381</v>
      </c>
      <c r="C1022" s="154">
        <v>24937908.530000001</v>
      </c>
    </row>
    <row r="1023" spans="2:3" x14ac:dyDescent="0.25">
      <c r="B1023" s="26" t="s">
        <v>3320</v>
      </c>
      <c r="C1023" s="154">
        <v>132414824.7</v>
      </c>
    </row>
    <row r="1024" spans="2:3" x14ac:dyDescent="0.25">
      <c r="B1024" s="26" t="s">
        <v>3321</v>
      </c>
      <c r="C1024" s="154">
        <v>8542604.9100000001</v>
      </c>
    </row>
    <row r="1025" spans="2:3" x14ac:dyDescent="0.25">
      <c r="B1025" s="26" t="s">
        <v>3322</v>
      </c>
      <c r="C1025" s="154">
        <v>101626633.79000001</v>
      </c>
    </row>
    <row r="1026" spans="2:3" x14ac:dyDescent="0.25">
      <c r="B1026" s="26" t="s">
        <v>3128</v>
      </c>
      <c r="C1026" s="154">
        <v>45191625</v>
      </c>
    </row>
    <row r="1027" spans="2:3" x14ac:dyDescent="0.25">
      <c r="B1027" s="26" t="s">
        <v>2960</v>
      </c>
      <c r="C1027" s="154">
        <v>10489779.300000001</v>
      </c>
    </row>
    <row r="1028" spans="2:3" x14ac:dyDescent="0.25">
      <c r="B1028" s="26" t="s">
        <v>3325</v>
      </c>
      <c r="C1028" s="154">
        <v>15795608.720000001</v>
      </c>
    </row>
    <row r="1029" spans="2:3" x14ac:dyDescent="0.25">
      <c r="B1029" s="26" t="s">
        <v>3382</v>
      </c>
      <c r="C1029" s="154">
        <v>299816643.83999997</v>
      </c>
    </row>
    <row r="1030" spans="2:3" x14ac:dyDescent="0.25">
      <c r="B1030" s="26" t="s">
        <v>3333</v>
      </c>
      <c r="C1030" s="154">
        <v>5631843.75</v>
      </c>
    </row>
    <row r="1031" spans="2:3" x14ac:dyDescent="0.25">
      <c r="B1031" s="26" t="s">
        <v>3335</v>
      </c>
      <c r="C1031" s="154">
        <v>154988890.65000001</v>
      </c>
    </row>
    <row r="1032" spans="2:3" x14ac:dyDescent="0.25">
      <c r="B1032" s="26" t="s">
        <v>3336</v>
      </c>
      <c r="C1032" s="154">
        <v>549741583.39999998</v>
      </c>
    </row>
    <row r="1033" spans="2:3" x14ac:dyDescent="0.25">
      <c r="B1033" s="26" t="s">
        <v>3129</v>
      </c>
      <c r="C1033" s="154">
        <v>646404552.64999998</v>
      </c>
    </row>
    <row r="1034" spans="2:3" x14ac:dyDescent="0.25">
      <c r="B1034" s="26" t="s">
        <v>3337</v>
      </c>
      <c r="C1034" s="154">
        <v>40606027.399999999</v>
      </c>
    </row>
    <row r="1035" spans="2:3" x14ac:dyDescent="0.25">
      <c r="B1035" s="26" t="s">
        <v>2962</v>
      </c>
      <c r="C1035" s="154">
        <v>4345120.08</v>
      </c>
    </row>
    <row r="1036" spans="2:3" x14ac:dyDescent="0.25">
      <c r="B1036" s="26" t="s">
        <v>3338</v>
      </c>
      <c r="C1036" s="154">
        <v>39580994.939999998</v>
      </c>
    </row>
    <row r="1037" spans="2:3" x14ac:dyDescent="0.25">
      <c r="B1037" s="26" t="s">
        <v>3054</v>
      </c>
      <c r="C1037" s="154">
        <v>32787518.079999998</v>
      </c>
    </row>
    <row r="1038" spans="2:3" x14ac:dyDescent="0.25">
      <c r="B1038" s="26" t="s">
        <v>3130</v>
      </c>
      <c r="C1038" s="154">
        <v>48709858.280000001</v>
      </c>
    </row>
    <row r="1039" spans="2:3" x14ac:dyDescent="0.25">
      <c r="B1039" s="26" t="s">
        <v>3131</v>
      </c>
      <c r="C1039" s="154">
        <v>82225640.680000007</v>
      </c>
    </row>
    <row r="1040" spans="2:3" x14ac:dyDescent="0.25">
      <c r="B1040" s="26" t="s">
        <v>2963</v>
      </c>
      <c r="C1040" s="154">
        <v>11358195.01</v>
      </c>
    </row>
    <row r="1041" spans="2:3" x14ac:dyDescent="0.25">
      <c r="B1041" s="26" t="s">
        <v>3343</v>
      </c>
      <c r="C1041" s="154">
        <v>8747050.1999999993</v>
      </c>
    </row>
    <row r="1042" spans="2:3" x14ac:dyDescent="0.25">
      <c r="B1042" s="26" t="s">
        <v>3344</v>
      </c>
      <c r="C1042" s="154">
        <v>15453389.91</v>
      </c>
    </row>
    <row r="1043" spans="2:3" x14ac:dyDescent="0.25">
      <c r="B1043" s="26" t="s">
        <v>3346</v>
      </c>
      <c r="C1043" s="154">
        <v>11938650</v>
      </c>
    </row>
    <row r="1044" spans="2:3" x14ac:dyDescent="0.25">
      <c r="B1044" s="26" t="s">
        <v>3348</v>
      </c>
      <c r="C1044" s="154">
        <v>682330</v>
      </c>
    </row>
    <row r="1045" spans="2:3" x14ac:dyDescent="0.25">
      <c r="B1045" s="26" t="s">
        <v>3350</v>
      </c>
      <c r="C1045" s="154">
        <v>19673409.960000001</v>
      </c>
    </row>
    <row r="1046" spans="2:3" x14ac:dyDescent="0.25">
      <c r="B1046" s="26" t="s">
        <v>3354</v>
      </c>
      <c r="C1046" s="154">
        <v>2524410</v>
      </c>
    </row>
    <row r="1047" spans="2:3" x14ac:dyDescent="0.25">
      <c r="B1047" s="26" t="s">
        <v>1473</v>
      </c>
      <c r="C1047" s="154">
        <v>15935631.25</v>
      </c>
    </row>
    <row r="1048" spans="2:3" x14ac:dyDescent="0.25">
      <c r="B1048" s="26" t="s">
        <v>3355</v>
      </c>
      <c r="C1048" s="154">
        <v>93979100.049999997</v>
      </c>
    </row>
    <row r="1049" spans="2:3" x14ac:dyDescent="0.25">
      <c r="B1049" s="26" t="s">
        <v>3356</v>
      </c>
      <c r="C1049" s="154">
        <v>203558050.40000001</v>
      </c>
    </row>
    <row r="1050" spans="2:3" x14ac:dyDescent="0.25">
      <c r="B1050" s="26" t="s">
        <v>3361</v>
      </c>
      <c r="C1050" s="154">
        <v>111349062.25</v>
      </c>
    </row>
    <row r="1051" spans="2:3" x14ac:dyDescent="0.25">
      <c r="B1051" s="26" t="s">
        <v>3364</v>
      </c>
      <c r="C1051" s="154">
        <v>170632998</v>
      </c>
    </row>
    <row r="1052" spans="2:3" x14ac:dyDescent="0.25">
      <c r="B1052" s="26" t="s">
        <v>2966</v>
      </c>
      <c r="C1052" s="154">
        <v>49420482.149999999</v>
      </c>
    </row>
    <row r="1053" spans="2:3" x14ac:dyDescent="0.25">
      <c r="B1053" s="26" t="s">
        <v>3134</v>
      </c>
      <c r="C1053" s="154">
        <v>323448231.83999997</v>
      </c>
    </row>
    <row r="1054" spans="2:3" x14ac:dyDescent="0.25">
      <c r="B1054" s="26" t="s">
        <v>3367</v>
      </c>
      <c r="C1054" s="154">
        <v>8229093.75</v>
      </c>
    </row>
    <row r="1055" spans="2:3" x14ac:dyDescent="0.25">
      <c r="B1055" s="26" t="s">
        <v>955</v>
      </c>
      <c r="C1055" s="154">
        <v>63419925</v>
      </c>
    </row>
    <row r="1056" spans="2:3" x14ac:dyDescent="0.25">
      <c r="B1056" s="26" t="s">
        <v>3135</v>
      </c>
      <c r="C1056" s="154">
        <v>533032.5</v>
      </c>
    </row>
    <row r="1057" spans="2:3" x14ac:dyDescent="0.25">
      <c r="B1057" s="26" t="s">
        <v>3371</v>
      </c>
      <c r="C1057" s="154">
        <v>2976727.59</v>
      </c>
    </row>
    <row r="1058" spans="2:3" x14ac:dyDescent="0.25">
      <c r="B1058" s="26" t="s">
        <v>3136</v>
      </c>
      <c r="C1058" s="154">
        <v>514439733.83999997</v>
      </c>
    </row>
    <row r="1059" spans="2:3" x14ac:dyDescent="0.25">
      <c r="B1059" s="26" t="s">
        <v>3137</v>
      </c>
      <c r="C1059" s="154">
        <v>460453561.88</v>
      </c>
    </row>
    <row r="1060" spans="2:3" x14ac:dyDescent="0.25">
      <c r="B1060" s="26" t="s">
        <v>2968</v>
      </c>
      <c r="C1060" s="154">
        <v>9530430</v>
      </c>
    </row>
    <row r="1061" spans="2:3" x14ac:dyDescent="0.25">
      <c r="B1061" s="26" t="s">
        <v>3372</v>
      </c>
      <c r="C1061" s="154">
        <v>5027155</v>
      </c>
    </row>
    <row r="1062" spans="2:3" x14ac:dyDescent="0.25">
      <c r="B1062" s="26" t="s">
        <v>2969</v>
      </c>
      <c r="C1062" s="154">
        <v>74210299.010000005</v>
      </c>
    </row>
    <row r="1063" spans="2:3" x14ac:dyDescent="0.25">
      <c r="B1063" s="26" t="s">
        <v>3374</v>
      </c>
      <c r="C1063" s="154">
        <v>23121210</v>
      </c>
    </row>
    <row r="1064" spans="2:3" x14ac:dyDescent="0.25">
      <c r="B1064" s="26" t="s">
        <v>3375</v>
      </c>
      <c r="C1064" s="154">
        <v>106715332.92</v>
      </c>
    </row>
    <row r="1065" spans="2:3" x14ac:dyDescent="0.25">
      <c r="B1065" s="26" t="s">
        <v>3141</v>
      </c>
      <c r="C1065" s="154">
        <v>44657145.649999999</v>
      </c>
    </row>
    <row r="1066" spans="2:3" x14ac:dyDescent="0.25">
      <c r="B1066" s="26" t="s">
        <v>3377</v>
      </c>
      <c r="C1066" s="154">
        <v>214455880</v>
      </c>
    </row>
    <row r="1067" spans="2:3" x14ac:dyDescent="0.25">
      <c r="B1067" s="26" t="s">
        <v>3378</v>
      </c>
      <c r="C1067" s="154">
        <v>891840</v>
      </c>
    </row>
    <row r="1068" spans="2:3" x14ac:dyDescent="0.25">
      <c r="B1068" s="26" t="s">
        <v>3383</v>
      </c>
      <c r="C1068" s="154">
        <v>516570760.89999998</v>
      </c>
    </row>
    <row r="1069" spans="2:3" x14ac:dyDescent="0.25">
      <c r="B1069" s="26" t="s">
        <v>3143</v>
      </c>
      <c r="C1069" s="154">
        <v>830183560.65999997</v>
      </c>
    </row>
    <row r="1070" spans="2:3" x14ac:dyDescent="0.25">
      <c r="B1070" s="26" t="s">
        <v>3384</v>
      </c>
      <c r="C1070" s="154">
        <v>376034601.13999999</v>
      </c>
    </row>
    <row r="1071" spans="2:3" x14ac:dyDescent="0.25">
      <c r="B1071" s="26" t="s">
        <v>3055</v>
      </c>
      <c r="C1071" s="154">
        <v>472074809.16000003</v>
      </c>
    </row>
    <row r="1072" spans="2:3" x14ac:dyDescent="0.25">
      <c r="B1072" s="26" t="s">
        <v>3385</v>
      </c>
      <c r="C1072" s="154">
        <v>1283514001.2</v>
      </c>
    </row>
    <row r="1073" spans="2:3" x14ac:dyDescent="0.25">
      <c r="B1073" s="26" t="s">
        <v>2972</v>
      </c>
      <c r="C1073" s="154">
        <v>1012927575.16</v>
      </c>
    </row>
    <row r="1074" spans="2:3" x14ac:dyDescent="0.25">
      <c r="B1074" s="26" t="s">
        <v>3386</v>
      </c>
      <c r="C1074" s="154">
        <v>966890793.24000001</v>
      </c>
    </row>
    <row r="1075" spans="2:3" x14ac:dyDescent="0.25">
      <c r="B1075" s="26" t="s">
        <v>3387</v>
      </c>
      <c r="C1075" s="154">
        <v>400607058.37</v>
      </c>
    </row>
    <row r="1076" spans="2:3" x14ac:dyDescent="0.25">
      <c r="B1076" s="26" t="s">
        <v>3056</v>
      </c>
      <c r="C1076" s="154">
        <v>514991706.56999999</v>
      </c>
    </row>
    <row r="1077" spans="2:3" x14ac:dyDescent="0.25">
      <c r="B1077" s="26" t="s">
        <v>3144</v>
      </c>
      <c r="C1077" s="154">
        <v>324082825.47000003</v>
      </c>
    </row>
    <row r="1078" spans="2:3" x14ac:dyDescent="0.25">
      <c r="B1078" s="26" t="s">
        <v>3388</v>
      </c>
      <c r="C1078" s="154">
        <v>33476314.66</v>
      </c>
    </row>
    <row r="1079" spans="2:3" x14ac:dyDescent="0.25">
      <c r="B1079" s="26" t="s">
        <v>2934</v>
      </c>
      <c r="C1079" s="154">
        <v>998038227</v>
      </c>
    </row>
    <row r="1080" spans="2:3" x14ac:dyDescent="0.25">
      <c r="B1080" s="26" t="s">
        <v>3145</v>
      </c>
      <c r="C1080" s="154">
        <v>622090422.67999995</v>
      </c>
    </row>
    <row r="1081" spans="2:3" x14ac:dyDescent="0.25">
      <c r="B1081" s="26" t="s">
        <v>3389</v>
      </c>
      <c r="C1081" s="154">
        <v>341363404.56999999</v>
      </c>
    </row>
    <row r="1082" spans="2:3" x14ac:dyDescent="0.25">
      <c r="B1082" s="26" t="s">
        <v>3390</v>
      </c>
      <c r="C1082" s="154">
        <v>25268700.5</v>
      </c>
    </row>
    <row r="1083" spans="2:3" x14ac:dyDescent="0.25">
      <c r="B1083" s="26" t="s">
        <v>3057</v>
      </c>
      <c r="C1083" s="154">
        <v>43254695.009999998</v>
      </c>
    </row>
    <row r="1084" spans="2:3" x14ac:dyDescent="0.25">
      <c r="B1084" s="26" t="s">
        <v>2973</v>
      </c>
      <c r="C1084" s="154">
        <v>2633937621.23</v>
      </c>
    </row>
    <row r="1085" spans="2:3" x14ac:dyDescent="0.25">
      <c r="B1085" s="26" t="s">
        <v>3391</v>
      </c>
      <c r="C1085" s="154">
        <v>2430722333.3800001</v>
      </c>
    </row>
    <row r="1086" spans="2:3" x14ac:dyDescent="0.25">
      <c r="B1086" s="26" t="s">
        <v>2974</v>
      </c>
      <c r="C1086" s="154">
        <v>2324257115.6500001</v>
      </c>
    </row>
    <row r="1087" spans="2:3" x14ac:dyDescent="0.25">
      <c r="B1087" s="26" t="s">
        <v>3392</v>
      </c>
      <c r="C1087" s="154">
        <v>417066796.35000002</v>
      </c>
    </row>
    <row r="1088" spans="2:3" x14ac:dyDescent="0.25">
      <c r="B1088" s="26" t="s">
        <v>3393</v>
      </c>
      <c r="C1088" s="154">
        <v>513274829.10000002</v>
      </c>
    </row>
    <row r="1089" spans="2:3" x14ac:dyDescent="0.25">
      <c r="B1089" s="26" t="s">
        <v>3394</v>
      </c>
      <c r="C1089" s="154">
        <v>348677131.19999999</v>
      </c>
    </row>
    <row r="1090" spans="2:3" x14ac:dyDescent="0.25">
      <c r="B1090" s="26" t="s">
        <v>3395</v>
      </c>
      <c r="C1090" s="154">
        <v>865101258.75</v>
      </c>
    </row>
    <row r="1091" spans="2:3" x14ac:dyDescent="0.25">
      <c r="B1091" s="26" t="s">
        <v>1475</v>
      </c>
      <c r="C1091" s="154">
        <v>2410286422.0799999</v>
      </c>
    </row>
    <row r="1092" spans="2:3" x14ac:dyDescent="0.25">
      <c r="B1092" s="26" t="s">
        <v>3396</v>
      </c>
      <c r="C1092" s="154">
        <v>179426192.63</v>
      </c>
    </row>
    <row r="1093" spans="2:3" x14ac:dyDescent="0.25">
      <c r="B1093" s="26" t="s">
        <v>3397</v>
      </c>
      <c r="C1093" s="154">
        <v>865836998.39999998</v>
      </c>
    </row>
    <row r="1094" spans="2:3" x14ac:dyDescent="0.25">
      <c r="B1094" s="26" t="s">
        <v>3398</v>
      </c>
      <c r="C1094" s="154">
        <v>2372194394.98</v>
      </c>
    </row>
    <row r="1095" spans="2:3" x14ac:dyDescent="0.25">
      <c r="B1095" s="26" t="s">
        <v>3399</v>
      </c>
      <c r="C1095" s="154">
        <v>267096600.69999999</v>
      </c>
    </row>
    <row r="1096" spans="2:3" x14ac:dyDescent="0.25">
      <c r="B1096" s="26" t="s">
        <v>3400</v>
      </c>
      <c r="C1096" s="154">
        <v>1510507309.25</v>
      </c>
    </row>
    <row r="1097" spans="2:3" x14ac:dyDescent="0.25">
      <c r="B1097" s="26" t="s">
        <v>3146</v>
      </c>
      <c r="C1097" s="154">
        <v>994952544.57000005</v>
      </c>
    </row>
    <row r="1098" spans="2:3" x14ac:dyDescent="0.25">
      <c r="B1098" s="26" t="s">
        <v>3058</v>
      </c>
      <c r="C1098" s="154">
        <v>1516000428.55</v>
      </c>
    </row>
    <row r="1099" spans="2:3" x14ac:dyDescent="0.25">
      <c r="B1099" s="26" t="s">
        <v>3401</v>
      </c>
      <c r="C1099" s="154">
        <v>860880833.5</v>
      </c>
    </row>
    <row r="1100" spans="2:3" x14ac:dyDescent="0.25">
      <c r="B1100" s="26" t="s">
        <v>3402</v>
      </c>
      <c r="C1100" s="154">
        <v>683522497</v>
      </c>
    </row>
    <row r="1101" spans="2:3" x14ac:dyDescent="0.25">
      <c r="B1101" s="26" t="s">
        <v>3403</v>
      </c>
      <c r="C1101" s="154">
        <v>1423368450.02</v>
      </c>
    </row>
    <row r="1102" spans="2:3" x14ac:dyDescent="0.25">
      <c r="B1102" s="26" t="s">
        <v>3404</v>
      </c>
      <c r="C1102" s="154">
        <v>182235885.30000001</v>
      </c>
    </row>
    <row r="1103" spans="2:3" x14ac:dyDescent="0.25">
      <c r="B1103" s="26" t="s">
        <v>1476</v>
      </c>
      <c r="C1103" s="154">
        <v>1219368551.4100001</v>
      </c>
    </row>
    <row r="1104" spans="2:3" x14ac:dyDescent="0.25">
      <c r="B1104" s="26" t="s">
        <v>3405</v>
      </c>
      <c r="C1104" s="154">
        <v>455311635.88999999</v>
      </c>
    </row>
    <row r="1105" spans="2:3" x14ac:dyDescent="0.25">
      <c r="B1105" s="26" t="s">
        <v>3406</v>
      </c>
      <c r="C1105" s="154">
        <v>193660593.88999999</v>
      </c>
    </row>
    <row r="1106" spans="2:3" x14ac:dyDescent="0.25">
      <c r="B1106" s="26" t="s">
        <v>3147</v>
      </c>
      <c r="C1106" s="154">
        <v>636682998.26999998</v>
      </c>
    </row>
    <row r="1107" spans="2:3" x14ac:dyDescent="0.25">
      <c r="B1107" s="26" t="s">
        <v>3407</v>
      </c>
      <c r="C1107" s="154">
        <v>459306304.5</v>
      </c>
    </row>
    <row r="1108" spans="2:3" x14ac:dyDescent="0.25">
      <c r="B1108" s="26" t="s">
        <v>3408</v>
      </c>
      <c r="C1108" s="154">
        <v>585422776.25999999</v>
      </c>
    </row>
    <row r="1109" spans="2:3" x14ac:dyDescent="0.25">
      <c r="B1109" s="26" t="s">
        <v>3409</v>
      </c>
      <c r="C1109" s="154">
        <v>87320617.519999996</v>
      </c>
    </row>
    <row r="1110" spans="2:3" x14ac:dyDescent="0.25">
      <c r="B1110" s="26" t="s">
        <v>3410</v>
      </c>
      <c r="C1110" s="154">
        <v>55833120.009999998</v>
      </c>
    </row>
    <row r="1111" spans="2:3" x14ac:dyDescent="0.25">
      <c r="B1111" s="26" t="s">
        <v>3411</v>
      </c>
      <c r="C1111" s="154">
        <v>825176218.89999998</v>
      </c>
    </row>
    <row r="1112" spans="2:3" x14ac:dyDescent="0.25">
      <c r="B1112" s="26" t="s">
        <v>3412</v>
      </c>
      <c r="C1112" s="154">
        <v>229591532.34</v>
      </c>
    </row>
    <row r="1113" spans="2:3" x14ac:dyDescent="0.25">
      <c r="B1113" s="26" t="s">
        <v>3059</v>
      </c>
      <c r="C1113" s="154">
        <v>160805324.61000001</v>
      </c>
    </row>
    <row r="1114" spans="2:3" x14ac:dyDescent="0.25">
      <c r="B1114" s="26" t="s">
        <v>3148</v>
      </c>
      <c r="C1114" s="154">
        <v>523999132.55000001</v>
      </c>
    </row>
    <row r="1115" spans="2:3" x14ac:dyDescent="0.25">
      <c r="B1115" s="26" t="s">
        <v>3413</v>
      </c>
      <c r="C1115" s="154">
        <v>311234390.43000001</v>
      </c>
    </row>
    <row r="1116" spans="2:3" x14ac:dyDescent="0.25">
      <c r="B1116" s="26" t="s">
        <v>3414</v>
      </c>
      <c r="C1116" s="154">
        <v>367175310.24000001</v>
      </c>
    </row>
    <row r="1117" spans="2:3" x14ac:dyDescent="0.25">
      <c r="B1117" s="26" t="s">
        <v>2975</v>
      </c>
      <c r="C1117" s="154">
        <v>103552999.95999999</v>
      </c>
    </row>
    <row r="1118" spans="2:3" x14ac:dyDescent="0.25">
      <c r="B1118" s="26" t="s">
        <v>3415</v>
      </c>
      <c r="C1118" s="154">
        <v>1380193504.53</v>
      </c>
    </row>
    <row r="1119" spans="2:3" x14ac:dyDescent="0.25">
      <c r="B1119" s="26" t="s">
        <v>2976</v>
      </c>
      <c r="C1119" s="154">
        <v>1516278515.8499999</v>
      </c>
    </row>
    <row r="1120" spans="2:3" x14ac:dyDescent="0.25">
      <c r="B1120" s="26" t="s">
        <v>3416</v>
      </c>
      <c r="C1120" s="154">
        <v>120283512.42</v>
      </c>
    </row>
    <row r="1121" spans="2:3" x14ac:dyDescent="0.25">
      <c r="B1121" s="26" t="s">
        <v>3417</v>
      </c>
      <c r="C1121" s="154">
        <v>130442671.11</v>
      </c>
    </row>
    <row r="1122" spans="2:3" x14ac:dyDescent="0.25">
      <c r="B1122" s="26" t="s">
        <v>3418</v>
      </c>
      <c r="C1122" s="154">
        <v>153417092.09999999</v>
      </c>
    </row>
    <row r="1123" spans="2:3" x14ac:dyDescent="0.25">
      <c r="B1123" s="26" t="s">
        <v>3060</v>
      </c>
      <c r="C1123" s="154">
        <v>78242848.980000004</v>
      </c>
    </row>
    <row r="1124" spans="2:3" x14ac:dyDescent="0.25">
      <c r="B1124" s="26" t="s">
        <v>3419</v>
      </c>
      <c r="C1124" s="154">
        <v>1213661968.02</v>
      </c>
    </row>
    <row r="1125" spans="2:3" x14ac:dyDescent="0.25">
      <c r="B1125" s="26" t="s">
        <v>3420</v>
      </c>
      <c r="C1125" s="154">
        <v>138332003</v>
      </c>
    </row>
    <row r="1126" spans="2:3" x14ac:dyDescent="0.25">
      <c r="B1126" s="26" t="s">
        <v>3421</v>
      </c>
      <c r="C1126" s="154">
        <v>373513786.49000001</v>
      </c>
    </row>
    <row r="1127" spans="2:3" x14ac:dyDescent="0.25">
      <c r="B1127" s="26" t="s">
        <v>3422</v>
      </c>
      <c r="C1127" s="154">
        <v>708689932.02999997</v>
      </c>
    </row>
    <row r="1128" spans="2:3" x14ac:dyDescent="0.25">
      <c r="B1128" s="26" t="s">
        <v>1477</v>
      </c>
      <c r="C1128" s="154">
        <v>1826239195.1500001</v>
      </c>
    </row>
    <row r="1129" spans="2:3" x14ac:dyDescent="0.25">
      <c r="B1129" s="26" t="s">
        <v>3423</v>
      </c>
      <c r="C1129" s="154">
        <v>65125849.75</v>
      </c>
    </row>
    <row r="1130" spans="2:3" x14ac:dyDescent="0.25">
      <c r="B1130" s="26" t="s">
        <v>3424</v>
      </c>
      <c r="C1130" s="154">
        <v>414703951.49000001</v>
      </c>
    </row>
    <row r="1131" spans="2:3" x14ac:dyDescent="0.25">
      <c r="B1131" s="26" t="s">
        <v>3425</v>
      </c>
      <c r="C1131" s="154">
        <v>290119004.60000002</v>
      </c>
    </row>
    <row r="1132" spans="2:3" x14ac:dyDescent="0.25">
      <c r="B1132" s="26" t="s">
        <v>3426</v>
      </c>
      <c r="C1132" s="154">
        <v>330129928.95999998</v>
      </c>
    </row>
    <row r="1133" spans="2:3" x14ac:dyDescent="0.25">
      <c r="B1133" s="26" t="s">
        <v>3427</v>
      </c>
      <c r="C1133" s="154">
        <v>1122534055.55</v>
      </c>
    </row>
    <row r="1134" spans="2:3" x14ac:dyDescent="0.25">
      <c r="B1134" s="26" t="s">
        <v>3149</v>
      </c>
      <c r="C1134" s="154">
        <v>2468919134.6900001</v>
      </c>
    </row>
    <row r="1135" spans="2:3" x14ac:dyDescent="0.25">
      <c r="B1135" s="26" t="s">
        <v>3428</v>
      </c>
      <c r="C1135" s="154">
        <v>1010118958.08</v>
      </c>
    </row>
    <row r="1136" spans="2:3" x14ac:dyDescent="0.25">
      <c r="B1136" s="26" t="s">
        <v>2977</v>
      </c>
      <c r="C1136" s="154">
        <v>7295307665.71</v>
      </c>
    </row>
    <row r="1137" spans="2:3" x14ac:dyDescent="0.25">
      <c r="B1137" s="26" t="s">
        <v>3429</v>
      </c>
      <c r="C1137" s="154">
        <v>1754497786.03</v>
      </c>
    </row>
    <row r="1138" spans="2:3" x14ac:dyDescent="0.25">
      <c r="B1138" s="26" t="s">
        <v>3150</v>
      </c>
      <c r="C1138" s="154">
        <v>266418997.77000001</v>
      </c>
    </row>
    <row r="1139" spans="2:3" x14ac:dyDescent="0.25">
      <c r="B1139" s="26" t="s">
        <v>2978</v>
      </c>
      <c r="C1139" s="154">
        <v>1051343653.78</v>
      </c>
    </row>
    <row r="1140" spans="2:3" x14ac:dyDescent="0.25">
      <c r="B1140" s="26" t="s">
        <v>3430</v>
      </c>
      <c r="C1140" s="154">
        <v>2566568484.0900002</v>
      </c>
    </row>
    <row r="1141" spans="2:3" x14ac:dyDescent="0.25">
      <c r="B1141" s="26" t="s">
        <v>3431</v>
      </c>
      <c r="C1141" s="154">
        <v>638304057.35000002</v>
      </c>
    </row>
    <row r="1142" spans="2:3" x14ac:dyDescent="0.25">
      <c r="B1142" s="26" t="s">
        <v>3432</v>
      </c>
      <c r="C1142" s="154">
        <v>881032603.88</v>
      </c>
    </row>
    <row r="1143" spans="2:3" x14ac:dyDescent="0.25">
      <c r="B1143" s="26" t="s">
        <v>2979</v>
      </c>
      <c r="C1143" s="154">
        <v>217001475.12</v>
      </c>
    </row>
    <row r="1144" spans="2:3" x14ac:dyDescent="0.25">
      <c r="B1144" s="26" t="s">
        <v>2980</v>
      </c>
      <c r="C1144" s="154">
        <v>1332100641.27</v>
      </c>
    </row>
    <row r="1145" spans="2:3" x14ac:dyDescent="0.25">
      <c r="B1145" s="26" t="s">
        <v>3433</v>
      </c>
      <c r="C1145" s="154">
        <v>444464674.5</v>
      </c>
    </row>
    <row r="1146" spans="2:3" x14ac:dyDescent="0.25">
      <c r="B1146" s="26" t="s">
        <v>3434</v>
      </c>
      <c r="C1146" s="154">
        <v>367719811.5</v>
      </c>
    </row>
    <row r="1147" spans="2:3" x14ac:dyDescent="0.25">
      <c r="B1147" s="26" t="s">
        <v>3435</v>
      </c>
      <c r="C1147" s="154">
        <v>568508011.5</v>
      </c>
    </row>
    <row r="1148" spans="2:3" x14ac:dyDescent="0.25">
      <c r="B1148" s="26" t="s">
        <v>3436</v>
      </c>
      <c r="C1148" s="154">
        <v>265120167.75</v>
      </c>
    </row>
    <row r="1149" spans="2:3" x14ac:dyDescent="0.25">
      <c r="B1149" s="26" t="s">
        <v>3437</v>
      </c>
      <c r="C1149" s="154">
        <v>30279764.91</v>
      </c>
    </row>
    <row r="1150" spans="2:3" x14ac:dyDescent="0.25">
      <c r="B1150" s="26" t="s">
        <v>3438</v>
      </c>
      <c r="C1150" s="154">
        <v>992478844.88999999</v>
      </c>
    </row>
    <row r="1151" spans="2:3" x14ac:dyDescent="0.25">
      <c r="B1151" s="26" t="s">
        <v>3439</v>
      </c>
      <c r="C1151" s="154">
        <v>409328651.69999999</v>
      </c>
    </row>
    <row r="1152" spans="2:3" x14ac:dyDescent="0.25">
      <c r="B1152" s="26" t="s">
        <v>3440</v>
      </c>
      <c r="C1152" s="154">
        <v>1602760662.79</v>
      </c>
    </row>
    <row r="1153" spans="2:3" x14ac:dyDescent="0.25">
      <c r="B1153" s="26" t="s">
        <v>3441</v>
      </c>
      <c r="C1153" s="154">
        <v>1479276104.4300001</v>
      </c>
    </row>
    <row r="1154" spans="2:3" x14ac:dyDescent="0.25">
      <c r="B1154" s="26" t="s">
        <v>3442</v>
      </c>
      <c r="C1154" s="154">
        <v>737588331.14999998</v>
      </c>
    </row>
    <row r="1155" spans="2:3" x14ac:dyDescent="0.25">
      <c r="B1155" s="26" t="s">
        <v>3443</v>
      </c>
      <c r="C1155" s="154">
        <v>1464890467.1600001</v>
      </c>
    </row>
    <row r="1156" spans="2:3" x14ac:dyDescent="0.25">
      <c r="B1156" s="26" t="s">
        <v>2981</v>
      </c>
      <c r="C1156" s="154">
        <v>2977969179.4000001</v>
      </c>
    </row>
    <row r="1157" spans="2:3" x14ac:dyDescent="0.25">
      <c r="B1157" s="26" t="s">
        <v>3444</v>
      </c>
      <c r="C1157" s="154">
        <v>1092588877.49</v>
      </c>
    </row>
    <row r="1158" spans="2:3" x14ac:dyDescent="0.25">
      <c r="B1158" s="26" t="s">
        <v>2982</v>
      </c>
      <c r="C1158" s="154">
        <v>1201190271.3199999</v>
      </c>
    </row>
    <row r="1159" spans="2:3" x14ac:dyDescent="0.25">
      <c r="B1159" s="26" t="s">
        <v>3061</v>
      </c>
      <c r="C1159" s="154">
        <v>1578265090.26</v>
      </c>
    </row>
    <row r="1160" spans="2:3" x14ac:dyDescent="0.25">
      <c r="B1160" s="26" t="s">
        <v>3445</v>
      </c>
      <c r="C1160" s="154">
        <v>3765060</v>
      </c>
    </row>
    <row r="1161" spans="2:3" x14ac:dyDescent="0.25">
      <c r="B1161" s="26" t="s">
        <v>3062</v>
      </c>
      <c r="C1161" s="154">
        <v>1420528864.8</v>
      </c>
    </row>
    <row r="1162" spans="2:3" x14ac:dyDescent="0.25">
      <c r="B1162" s="26" t="s">
        <v>3446</v>
      </c>
      <c r="C1162" s="154">
        <v>16866993.609999999</v>
      </c>
    </row>
    <row r="1163" spans="2:3" x14ac:dyDescent="0.25">
      <c r="B1163" s="26" t="s">
        <v>3447</v>
      </c>
      <c r="C1163" s="154">
        <v>230246374.94</v>
      </c>
    </row>
    <row r="1164" spans="2:3" x14ac:dyDescent="0.25">
      <c r="B1164" s="26" t="s">
        <v>3151</v>
      </c>
      <c r="C1164" s="154">
        <v>158154830.78</v>
      </c>
    </row>
    <row r="1165" spans="2:3" x14ac:dyDescent="0.25">
      <c r="B1165" s="26" t="s">
        <v>3152</v>
      </c>
      <c r="C1165" s="154">
        <v>830169139.24000001</v>
      </c>
    </row>
    <row r="1166" spans="2:3" x14ac:dyDescent="0.25">
      <c r="B1166" s="26" t="s">
        <v>3448</v>
      </c>
      <c r="C1166" s="154">
        <v>1119872637.3099999</v>
      </c>
    </row>
    <row r="1167" spans="2:3" x14ac:dyDescent="0.25">
      <c r="B1167" s="26" t="s">
        <v>2983</v>
      </c>
      <c r="C1167" s="154">
        <v>1637513341.45</v>
      </c>
    </row>
    <row r="1168" spans="2:3" x14ac:dyDescent="0.25">
      <c r="B1168" s="26" t="s">
        <v>3449</v>
      </c>
      <c r="C1168" s="154">
        <v>621950027.07000005</v>
      </c>
    </row>
    <row r="1169" spans="2:3" x14ac:dyDescent="0.25">
      <c r="B1169" s="26" t="s">
        <v>3450</v>
      </c>
      <c r="C1169" s="154">
        <v>1183383246.5999999</v>
      </c>
    </row>
    <row r="1170" spans="2:3" x14ac:dyDescent="0.25">
      <c r="B1170" s="26" t="s">
        <v>3063</v>
      </c>
      <c r="C1170" s="154">
        <v>557815491.33000004</v>
      </c>
    </row>
    <row r="1171" spans="2:3" x14ac:dyDescent="0.25">
      <c r="B1171" s="26" t="s">
        <v>3451</v>
      </c>
      <c r="C1171" s="154">
        <v>292617685.89999998</v>
      </c>
    </row>
    <row r="1172" spans="2:3" x14ac:dyDescent="0.25">
      <c r="B1172" s="26" t="s">
        <v>3452</v>
      </c>
      <c r="C1172" s="154">
        <v>240951561.31999999</v>
      </c>
    </row>
    <row r="1173" spans="2:3" x14ac:dyDescent="0.25">
      <c r="B1173" s="26" t="s">
        <v>3153</v>
      </c>
      <c r="C1173" s="154">
        <v>233573445.63999999</v>
      </c>
    </row>
    <row r="1174" spans="2:3" x14ac:dyDescent="0.25">
      <c r="B1174" s="26" t="s">
        <v>3453</v>
      </c>
      <c r="C1174" s="154">
        <v>580894514.70000005</v>
      </c>
    </row>
    <row r="1175" spans="2:3" x14ac:dyDescent="0.25">
      <c r="B1175" s="26" t="s">
        <v>3454</v>
      </c>
      <c r="C1175" s="154">
        <v>383810709</v>
      </c>
    </row>
    <row r="1176" spans="2:3" x14ac:dyDescent="0.25">
      <c r="B1176" s="26" t="s">
        <v>2984</v>
      </c>
      <c r="C1176" s="154">
        <v>93921629.890000001</v>
      </c>
    </row>
    <row r="1177" spans="2:3" x14ac:dyDescent="0.25">
      <c r="B1177" s="26" t="s">
        <v>3455</v>
      </c>
      <c r="C1177" s="154">
        <v>40147559.520000003</v>
      </c>
    </row>
    <row r="1178" spans="2:3" x14ac:dyDescent="0.25">
      <c r="B1178" s="26" t="s">
        <v>3456</v>
      </c>
      <c r="C1178" s="154">
        <v>89108900</v>
      </c>
    </row>
    <row r="1179" spans="2:3" x14ac:dyDescent="0.25">
      <c r="B1179" s="26" t="s">
        <v>3457</v>
      </c>
      <c r="C1179" s="154">
        <v>575525429.42999995</v>
      </c>
    </row>
    <row r="1180" spans="2:3" x14ac:dyDescent="0.25">
      <c r="B1180" s="26" t="s">
        <v>3458</v>
      </c>
      <c r="C1180" s="154">
        <v>387250149.47000003</v>
      </c>
    </row>
    <row r="1181" spans="2:3" x14ac:dyDescent="0.25">
      <c r="B1181" s="26" t="s">
        <v>3459</v>
      </c>
      <c r="C1181" s="154">
        <v>1328447006.0999999</v>
      </c>
    </row>
    <row r="1182" spans="2:3" x14ac:dyDescent="0.25">
      <c r="B1182" s="26" t="s">
        <v>3460</v>
      </c>
      <c r="C1182" s="154">
        <v>1070763415.51</v>
      </c>
    </row>
    <row r="1183" spans="2:3" x14ac:dyDescent="0.25">
      <c r="B1183" s="26" t="s">
        <v>3461</v>
      </c>
      <c r="C1183" s="154">
        <v>226740203.02000001</v>
      </c>
    </row>
    <row r="1184" spans="2:3" x14ac:dyDescent="0.25">
      <c r="B1184" s="26" t="s">
        <v>3462</v>
      </c>
      <c r="C1184" s="154">
        <v>1454594637.48</v>
      </c>
    </row>
    <row r="1185" spans="2:3" x14ac:dyDescent="0.25">
      <c r="B1185" s="26" t="s">
        <v>3463</v>
      </c>
      <c r="C1185" s="154">
        <v>669047090.39999998</v>
      </c>
    </row>
    <row r="1186" spans="2:3" x14ac:dyDescent="0.25">
      <c r="B1186" s="26" t="s">
        <v>2985</v>
      </c>
      <c r="C1186" s="154">
        <v>318668688.75</v>
      </c>
    </row>
    <row r="1187" spans="2:3" x14ac:dyDescent="0.25">
      <c r="B1187" s="26" t="s">
        <v>3464</v>
      </c>
      <c r="C1187" s="154">
        <v>893025210.21000004</v>
      </c>
    </row>
    <row r="1188" spans="2:3" x14ac:dyDescent="0.25">
      <c r="B1188" s="26" t="s">
        <v>1478</v>
      </c>
      <c r="C1188" s="154">
        <v>236934690.5</v>
      </c>
    </row>
    <row r="1189" spans="2:3" x14ac:dyDescent="0.25">
      <c r="B1189" s="26" t="s">
        <v>3465</v>
      </c>
      <c r="C1189" s="154">
        <v>1083757206.6800001</v>
      </c>
    </row>
    <row r="1190" spans="2:3" x14ac:dyDescent="0.25">
      <c r="B1190" s="26" t="s">
        <v>3064</v>
      </c>
      <c r="C1190" s="154">
        <v>654582188.01999998</v>
      </c>
    </row>
    <row r="1191" spans="2:3" x14ac:dyDescent="0.25">
      <c r="B1191" s="26" t="s">
        <v>3466</v>
      </c>
      <c r="C1191" s="154">
        <v>1193962371</v>
      </c>
    </row>
    <row r="1192" spans="2:3" x14ac:dyDescent="0.25">
      <c r="B1192" s="26" t="s">
        <v>3467</v>
      </c>
      <c r="C1192" s="154">
        <v>219338988.66</v>
      </c>
    </row>
    <row r="1193" spans="2:3" x14ac:dyDescent="0.25">
      <c r="B1193" s="26" t="s">
        <v>3468</v>
      </c>
      <c r="C1193" s="154">
        <v>223576326.30000001</v>
      </c>
    </row>
    <row r="1194" spans="2:3" x14ac:dyDescent="0.25">
      <c r="B1194" s="26" t="s">
        <v>3469</v>
      </c>
      <c r="C1194" s="154">
        <v>229712019.53</v>
      </c>
    </row>
    <row r="1195" spans="2:3" x14ac:dyDescent="0.25">
      <c r="B1195" s="26" t="s">
        <v>3470</v>
      </c>
      <c r="C1195" s="154">
        <v>621138025.48000002</v>
      </c>
    </row>
    <row r="1196" spans="2:3" x14ac:dyDescent="0.25">
      <c r="B1196" s="26" t="s">
        <v>3471</v>
      </c>
      <c r="C1196" s="154">
        <v>1120842754.52</v>
      </c>
    </row>
    <row r="1197" spans="2:3" x14ac:dyDescent="0.25">
      <c r="B1197" s="26" t="s">
        <v>3065</v>
      </c>
      <c r="C1197" s="154">
        <v>460288982.51999998</v>
      </c>
    </row>
    <row r="1198" spans="2:3" x14ac:dyDescent="0.25">
      <c r="B1198" s="26" t="s">
        <v>1479</v>
      </c>
      <c r="C1198" s="154">
        <v>1455760240.8</v>
      </c>
    </row>
    <row r="1199" spans="2:3" x14ac:dyDescent="0.25">
      <c r="B1199" s="26" t="s">
        <v>3472</v>
      </c>
      <c r="C1199" s="154">
        <v>98958610.030000001</v>
      </c>
    </row>
    <row r="1200" spans="2:3" x14ac:dyDescent="0.25">
      <c r="B1200" s="26" t="s">
        <v>3473</v>
      </c>
      <c r="C1200" s="154">
        <v>1084936334.25</v>
      </c>
    </row>
    <row r="1201" spans="2:3" x14ac:dyDescent="0.25">
      <c r="B1201" s="26" t="s">
        <v>3474</v>
      </c>
      <c r="C1201" s="154">
        <v>1770180613.4000001</v>
      </c>
    </row>
    <row r="1202" spans="2:3" x14ac:dyDescent="0.25">
      <c r="B1202" s="26" t="s">
        <v>2986</v>
      </c>
      <c r="C1202" s="154">
        <v>5323163786.0699997</v>
      </c>
    </row>
    <row r="1203" spans="2:3" x14ac:dyDescent="0.25">
      <c r="B1203" s="26" t="s">
        <v>3475</v>
      </c>
      <c r="C1203" s="154">
        <v>900353157.69000006</v>
      </c>
    </row>
    <row r="1204" spans="2:3" x14ac:dyDescent="0.25">
      <c r="B1204" s="26" t="s">
        <v>2987</v>
      </c>
      <c r="C1204" s="154">
        <v>218942794.99000001</v>
      </c>
    </row>
    <row r="1205" spans="2:3" x14ac:dyDescent="0.25">
      <c r="B1205" s="26" t="s">
        <v>3476</v>
      </c>
      <c r="C1205" s="154">
        <v>1004464965.0700001</v>
      </c>
    </row>
    <row r="1206" spans="2:3" x14ac:dyDescent="0.25">
      <c r="B1206" s="26" t="s">
        <v>3477</v>
      </c>
      <c r="C1206" s="154">
        <v>314687476.5</v>
      </c>
    </row>
    <row r="1207" spans="2:3" x14ac:dyDescent="0.25">
      <c r="B1207" s="26" t="s">
        <v>3066</v>
      </c>
      <c r="C1207" s="154">
        <v>537190649.98000002</v>
      </c>
    </row>
    <row r="1208" spans="2:3" x14ac:dyDescent="0.25">
      <c r="B1208" s="26" t="s">
        <v>3478</v>
      </c>
      <c r="C1208" s="154">
        <v>412415308.94999999</v>
      </c>
    </row>
    <row r="1209" spans="2:3" x14ac:dyDescent="0.25">
      <c r="B1209" s="26" t="s">
        <v>956</v>
      </c>
      <c r="C1209" s="154">
        <v>2234142126.46</v>
      </c>
    </row>
    <row r="1210" spans="2:3" x14ac:dyDescent="0.25">
      <c r="B1210" s="26" t="s">
        <v>3479</v>
      </c>
      <c r="C1210" s="154">
        <v>1277863828.4000001</v>
      </c>
    </row>
    <row r="1211" spans="2:3" x14ac:dyDescent="0.25">
      <c r="B1211" s="26" t="s">
        <v>3480</v>
      </c>
      <c r="C1211" s="154">
        <v>438044024.48000002</v>
      </c>
    </row>
    <row r="1212" spans="2:3" x14ac:dyDescent="0.25">
      <c r="B1212" s="26" t="s">
        <v>3481</v>
      </c>
      <c r="C1212" s="154">
        <v>53593850.5</v>
      </c>
    </row>
    <row r="1213" spans="2:3" x14ac:dyDescent="0.25">
      <c r="B1213" s="26" t="s">
        <v>3482</v>
      </c>
      <c r="C1213" s="154">
        <v>2472717.5</v>
      </c>
    </row>
    <row r="1214" spans="2:3" x14ac:dyDescent="0.25">
      <c r="B1214" s="26" t="s">
        <v>3483</v>
      </c>
      <c r="C1214" s="154">
        <v>210618749.34999999</v>
      </c>
    </row>
    <row r="1215" spans="2:3" x14ac:dyDescent="0.25">
      <c r="B1215" s="26" t="s">
        <v>2988</v>
      </c>
      <c r="C1215" s="154">
        <v>1750587835.5699999</v>
      </c>
    </row>
    <row r="1216" spans="2:3" x14ac:dyDescent="0.25">
      <c r="B1216" s="26" t="s">
        <v>3067</v>
      </c>
      <c r="C1216" s="154">
        <v>184123688.52000001</v>
      </c>
    </row>
    <row r="1217" spans="2:3" x14ac:dyDescent="0.25">
      <c r="B1217" s="26" t="s">
        <v>3154</v>
      </c>
      <c r="C1217" s="154">
        <v>1600758445.23</v>
      </c>
    </row>
    <row r="1218" spans="2:3" x14ac:dyDescent="0.25">
      <c r="B1218" s="26" t="s">
        <v>3155</v>
      </c>
      <c r="C1218" s="154">
        <v>2705831267.98</v>
      </c>
    </row>
    <row r="1219" spans="2:3" x14ac:dyDescent="0.25">
      <c r="B1219" s="26" t="s">
        <v>3156</v>
      </c>
      <c r="C1219" s="154">
        <v>169676635.69999999</v>
      </c>
    </row>
    <row r="1220" spans="2:3" x14ac:dyDescent="0.25">
      <c r="B1220" s="26" t="s">
        <v>2989</v>
      </c>
      <c r="C1220" s="154">
        <v>10100100</v>
      </c>
    </row>
    <row r="1221" spans="2:3" x14ac:dyDescent="0.25">
      <c r="B1221" s="26" t="s">
        <v>3484</v>
      </c>
      <c r="C1221" s="154">
        <v>730817975.69000006</v>
      </c>
    </row>
    <row r="1222" spans="2:3" x14ac:dyDescent="0.25">
      <c r="B1222" s="26" t="s">
        <v>2990</v>
      </c>
      <c r="C1222" s="154">
        <v>1674712682.4100001</v>
      </c>
    </row>
    <row r="1223" spans="2:3" x14ac:dyDescent="0.25">
      <c r="B1223" s="26" t="s">
        <v>3485</v>
      </c>
      <c r="C1223" s="154">
        <v>206321050.03</v>
      </c>
    </row>
    <row r="1224" spans="2:3" x14ac:dyDescent="0.25">
      <c r="B1224" s="26" t="s">
        <v>3486</v>
      </c>
      <c r="C1224" s="154">
        <v>1211586928.76</v>
      </c>
    </row>
    <row r="1225" spans="2:3" x14ac:dyDescent="0.25">
      <c r="B1225" s="26" t="s">
        <v>3487</v>
      </c>
      <c r="C1225" s="154">
        <v>741177571.25999999</v>
      </c>
    </row>
    <row r="1226" spans="2:3" x14ac:dyDescent="0.25">
      <c r="B1226" s="26" t="s">
        <v>2991</v>
      </c>
      <c r="C1226" s="154">
        <v>107620960.2</v>
      </c>
    </row>
    <row r="1227" spans="2:3" x14ac:dyDescent="0.25">
      <c r="B1227" s="26" t="s">
        <v>3157</v>
      </c>
      <c r="C1227" s="154">
        <v>260866582.62</v>
      </c>
    </row>
    <row r="1228" spans="2:3" x14ac:dyDescent="0.25">
      <c r="B1228" s="26" t="s">
        <v>3158</v>
      </c>
      <c r="C1228" s="154">
        <v>1076612414.6700001</v>
      </c>
    </row>
    <row r="1229" spans="2:3" x14ac:dyDescent="0.25">
      <c r="B1229" s="26" t="s">
        <v>3488</v>
      </c>
      <c r="C1229" s="154">
        <v>2022763687.21</v>
      </c>
    </row>
    <row r="1230" spans="2:3" x14ac:dyDescent="0.25">
      <c r="B1230" s="26" t="s">
        <v>3489</v>
      </c>
      <c r="C1230" s="154">
        <v>2945108304</v>
      </c>
    </row>
    <row r="1231" spans="2:3" x14ac:dyDescent="0.25">
      <c r="B1231" s="26" t="s">
        <v>3490</v>
      </c>
      <c r="C1231" s="154">
        <v>356044074.66000003</v>
      </c>
    </row>
    <row r="1232" spans="2:3" x14ac:dyDescent="0.25">
      <c r="B1232" s="26" t="s">
        <v>3491</v>
      </c>
      <c r="C1232" s="154">
        <v>119346594</v>
      </c>
    </row>
    <row r="1233" spans="2:3" x14ac:dyDescent="0.25">
      <c r="B1233" s="26" t="s">
        <v>3492</v>
      </c>
      <c r="C1233" s="154">
        <v>1135337574.5999999</v>
      </c>
    </row>
    <row r="1234" spans="2:3" x14ac:dyDescent="0.25">
      <c r="B1234" s="26" t="s">
        <v>3493</v>
      </c>
      <c r="C1234" s="154">
        <v>994798267.91999996</v>
      </c>
    </row>
    <row r="1235" spans="2:3" x14ac:dyDescent="0.25">
      <c r="C1235" s="155">
        <f>SUM(C998:C1234)</f>
        <v>148534419920.4501</v>
      </c>
    </row>
    <row r="1237" spans="2:3" x14ac:dyDescent="0.25">
      <c r="B1237" s="27" t="s">
        <v>186</v>
      </c>
      <c r="C1237" s="9" t="s">
        <v>187</v>
      </c>
    </row>
    <row r="1238" spans="2:3" x14ac:dyDescent="0.25">
      <c r="B1238" s="26" t="s">
        <v>3326</v>
      </c>
      <c r="C1238" s="154">
        <v>1570544.31</v>
      </c>
    </row>
    <row r="1239" spans="2:3" x14ac:dyDescent="0.25">
      <c r="B1239" s="26" t="s">
        <v>3123</v>
      </c>
      <c r="C1239" s="154">
        <v>141654848.99000001</v>
      </c>
    </row>
    <row r="1240" spans="2:3" x14ac:dyDescent="0.25">
      <c r="B1240" s="26" t="s">
        <v>3050</v>
      </c>
      <c r="C1240" s="154">
        <v>140332375.77000001</v>
      </c>
    </row>
    <row r="1241" spans="2:3" x14ac:dyDescent="0.25">
      <c r="B1241" s="26" t="s">
        <v>2954</v>
      </c>
      <c r="C1241" s="154">
        <v>20950499.920000002</v>
      </c>
    </row>
    <row r="1242" spans="2:3" x14ac:dyDescent="0.25">
      <c r="B1242" s="26" t="s">
        <v>3279</v>
      </c>
      <c r="C1242" s="154">
        <v>24644621.32</v>
      </c>
    </row>
    <row r="1243" spans="2:3" x14ac:dyDescent="0.25">
      <c r="B1243" s="26" t="s">
        <v>3051</v>
      </c>
      <c r="C1243" s="154">
        <v>125524007.81</v>
      </c>
    </row>
    <row r="1244" spans="2:3" x14ac:dyDescent="0.25">
      <c r="B1244" s="26" t="s">
        <v>3281</v>
      </c>
      <c r="C1244" s="154">
        <v>36210428.399999999</v>
      </c>
    </row>
    <row r="1245" spans="2:3" x14ac:dyDescent="0.25">
      <c r="B1245" s="26" t="s">
        <v>2955</v>
      </c>
      <c r="C1245" s="154">
        <v>212747061</v>
      </c>
    </row>
    <row r="1246" spans="2:3" x14ac:dyDescent="0.25">
      <c r="B1246" s="26" t="s">
        <v>2956</v>
      </c>
      <c r="C1246" s="154">
        <v>7194371.3799999999</v>
      </c>
    </row>
    <row r="1247" spans="2:3" x14ac:dyDescent="0.25">
      <c r="B1247" s="26" t="s">
        <v>3284</v>
      </c>
      <c r="C1247" s="154">
        <v>105692154.09999999</v>
      </c>
    </row>
    <row r="1248" spans="2:3" x14ac:dyDescent="0.25">
      <c r="B1248" s="26" t="s">
        <v>3288</v>
      </c>
      <c r="C1248" s="154">
        <v>18050141.989999998</v>
      </c>
    </row>
    <row r="1249" spans="2:3" x14ac:dyDescent="0.25">
      <c r="B1249" s="26" t="s">
        <v>3289</v>
      </c>
      <c r="C1249" s="154">
        <v>7294167.5099999998</v>
      </c>
    </row>
    <row r="1250" spans="2:3" x14ac:dyDescent="0.25">
      <c r="B1250" s="26" t="s">
        <v>3293</v>
      </c>
      <c r="C1250" s="154">
        <v>8602593.2200000007</v>
      </c>
    </row>
    <row r="1251" spans="2:3" x14ac:dyDescent="0.25">
      <c r="B1251" s="26" t="s">
        <v>3294</v>
      </c>
      <c r="C1251" s="154">
        <v>12031382.449999999</v>
      </c>
    </row>
    <row r="1252" spans="2:3" x14ac:dyDescent="0.25">
      <c r="B1252" s="26" t="s">
        <v>3053</v>
      </c>
      <c r="C1252" s="154">
        <v>259117561.25</v>
      </c>
    </row>
    <row r="1253" spans="2:3" x14ac:dyDescent="0.25">
      <c r="B1253" s="26" t="s">
        <v>3298</v>
      </c>
      <c r="C1253" s="154">
        <v>9700245.1899999995</v>
      </c>
    </row>
    <row r="1254" spans="2:3" x14ac:dyDescent="0.25">
      <c r="B1254" s="26" t="s">
        <v>3299</v>
      </c>
      <c r="C1254" s="154">
        <v>23767774.760000002</v>
      </c>
    </row>
    <row r="1255" spans="2:3" x14ac:dyDescent="0.25">
      <c r="B1255" s="26" t="s">
        <v>3304</v>
      </c>
      <c r="C1255" s="154">
        <v>5997493.7400000002</v>
      </c>
    </row>
    <row r="1256" spans="2:3" x14ac:dyDescent="0.25">
      <c r="B1256" s="26" t="s">
        <v>3308</v>
      </c>
      <c r="C1256" s="154">
        <v>62397548.600000001</v>
      </c>
    </row>
    <row r="1257" spans="2:3" x14ac:dyDescent="0.25">
      <c r="B1257" s="26" t="s">
        <v>3310</v>
      </c>
      <c r="C1257" s="154">
        <v>31543441.559999999</v>
      </c>
    </row>
    <row r="1258" spans="2:3" x14ac:dyDescent="0.25">
      <c r="B1258" s="26" t="s">
        <v>3311</v>
      </c>
      <c r="C1258" s="154">
        <v>52699903.810000002</v>
      </c>
    </row>
    <row r="1259" spans="2:3" x14ac:dyDescent="0.25">
      <c r="B1259" s="26" t="s">
        <v>3312</v>
      </c>
      <c r="C1259" s="154">
        <v>9194746.0600000005</v>
      </c>
    </row>
    <row r="1260" spans="2:3" x14ac:dyDescent="0.25">
      <c r="B1260" s="26" t="s">
        <v>3316</v>
      </c>
      <c r="C1260" s="154">
        <v>6239383.0199999996</v>
      </c>
    </row>
    <row r="1261" spans="2:3" x14ac:dyDescent="0.25">
      <c r="B1261" s="26" t="s">
        <v>3381</v>
      </c>
      <c r="C1261" s="154">
        <v>24645802.77</v>
      </c>
    </row>
    <row r="1262" spans="2:3" x14ac:dyDescent="0.25">
      <c r="B1262" s="26" t="s">
        <v>3320</v>
      </c>
      <c r="C1262" s="154">
        <v>138980335.69999999</v>
      </c>
    </row>
    <row r="1263" spans="2:3" x14ac:dyDescent="0.25">
      <c r="B1263" s="26" t="s">
        <v>3321</v>
      </c>
      <c r="C1263" s="154">
        <v>8578793.6799999997</v>
      </c>
    </row>
    <row r="1264" spans="2:3" x14ac:dyDescent="0.25">
      <c r="B1264" s="26" t="s">
        <v>3322</v>
      </c>
      <c r="C1264" s="154">
        <v>100248549.69</v>
      </c>
    </row>
    <row r="1265" spans="2:3" x14ac:dyDescent="0.25">
      <c r="B1265" s="26" t="s">
        <v>3128</v>
      </c>
      <c r="C1265" s="154">
        <v>45737728.640000001</v>
      </c>
    </row>
    <row r="1266" spans="2:3" x14ac:dyDescent="0.25">
      <c r="B1266" s="26" t="s">
        <v>2960</v>
      </c>
      <c r="C1266" s="154">
        <v>10626456.810000001</v>
      </c>
    </row>
    <row r="1267" spans="2:3" x14ac:dyDescent="0.25">
      <c r="B1267" s="26" t="s">
        <v>3325</v>
      </c>
      <c r="C1267" s="154">
        <v>15839130.220000001</v>
      </c>
    </row>
    <row r="1268" spans="2:3" x14ac:dyDescent="0.25">
      <c r="B1268" s="26" t="s">
        <v>3382</v>
      </c>
      <c r="C1268" s="154">
        <v>247376923.16999999</v>
      </c>
    </row>
    <row r="1269" spans="2:3" x14ac:dyDescent="0.25">
      <c r="B1269" s="26" t="s">
        <v>3333</v>
      </c>
      <c r="C1269" s="154">
        <v>5678882.5199999996</v>
      </c>
    </row>
    <row r="1270" spans="2:3" x14ac:dyDescent="0.25">
      <c r="B1270" s="26" t="s">
        <v>3335</v>
      </c>
      <c r="C1270" s="154">
        <v>146627535.69</v>
      </c>
    </row>
    <row r="1271" spans="2:3" x14ac:dyDescent="0.25">
      <c r="B1271" s="26" t="s">
        <v>3336</v>
      </c>
      <c r="C1271" s="154">
        <v>498077663.75</v>
      </c>
    </row>
    <row r="1272" spans="2:3" x14ac:dyDescent="0.25">
      <c r="B1272" s="26" t="s">
        <v>3129</v>
      </c>
      <c r="C1272" s="154">
        <v>647323010.74000001</v>
      </c>
    </row>
    <row r="1273" spans="2:3" x14ac:dyDescent="0.25">
      <c r="B1273" s="26" t="s">
        <v>3337</v>
      </c>
      <c r="C1273" s="154">
        <v>40071559.18</v>
      </c>
    </row>
    <row r="1274" spans="2:3" x14ac:dyDescent="0.25">
      <c r="B1274" s="26" t="s">
        <v>2962</v>
      </c>
      <c r="C1274" s="154">
        <v>4236660.12</v>
      </c>
    </row>
    <row r="1275" spans="2:3" x14ac:dyDescent="0.25">
      <c r="B1275" s="26" t="s">
        <v>3338</v>
      </c>
      <c r="C1275" s="154">
        <v>40000830.689999998</v>
      </c>
    </row>
    <row r="1276" spans="2:3" x14ac:dyDescent="0.25">
      <c r="B1276" s="26" t="s">
        <v>3054</v>
      </c>
      <c r="C1276" s="154">
        <v>32781207.09</v>
      </c>
    </row>
    <row r="1277" spans="2:3" x14ac:dyDescent="0.25">
      <c r="B1277" s="26" t="s">
        <v>3130</v>
      </c>
      <c r="C1277" s="154">
        <v>48409371.759999998</v>
      </c>
    </row>
    <row r="1278" spans="2:3" x14ac:dyDescent="0.25">
      <c r="B1278" s="26" t="s">
        <v>3131</v>
      </c>
      <c r="C1278" s="154">
        <v>80107260.120000005</v>
      </c>
    </row>
    <row r="1279" spans="2:3" x14ac:dyDescent="0.25">
      <c r="B1279" s="26" t="s">
        <v>2963</v>
      </c>
      <c r="C1279" s="154">
        <v>11299150.57</v>
      </c>
    </row>
    <row r="1280" spans="2:3" x14ac:dyDescent="0.25">
      <c r="B1280" s="26" t="s">
        <v>3343</v>
      </c>
      <c r="C1280" s="154">
        <v>8176578.5999999996</v>
      </c>
    </row>
    <row r="1281" spans="2:3" x14ac:dyDescent="0.25">
      <c r="B1281" s="26" t="s">
        <v>3344</v>
      </c>
      <c r="C1281" s="154">
        <v>14731080.5</v>
      </c>
    </row>
    <row r="1282" spans="2:3" x14ac:dyDescent="0.25">
      <c r="B1282" s="26" t="s">
        <v>3346</v>
      </c>
      <c r="C1282" s="154">
        <v>11079334.800000001</v>
      </c>
    </row>
    <row r="1283" spans="2:3" x14ac:dyDescent="0.25">
      <c r="B1283" s="26" t="s">
        <v>3348</v>
      </c>
      <c r="C1283" s="154">
        <v>669280.22</v>
      </c>
    </row>
    <row r="1284" spans="2:3" x14ac:dyDescent="0.25">
      <c r="B1284" s="26" t="s">
        <v>3350</v>
      </c>
      <c r="C1284" s="154">
        <v>19370274.510000002</v>
      </c>
    </row>
    <row r="1285" spans="2:3" x14ac:dyDescent="0.25">
      <c r="B1285" s="26" t="s">
        <v>3354</v>
      </c>
      <c r="C1285" s="154">
        <v>2606698.86</v>
      </c>
    </row>
    <row r="1286" spans="2:3" x14ac:dyDescent="0.25">
      <c r="B1286" s="26" t="s">
        <v>1473</v>
      </c>
      <c r="C1286" s="154">
        <v>16089929.32</v>
      </c>
    </row>
    <row r="1287" spans="2:3" x14ac:dyDescent="0.25">
      <c r="B1287" s="26" t="s">
        <v>3355</v>
      </c>
      <c r="C1287" s="154">
        <v>92850560.409999996</v>
      </c>
    </row>
    <row r="1288" spans="2:3" x14ac:dyDescent="0.25">
      <c r="B1288" s="26" t="s">
        <v>3356</v>
      </c>
      <c r="C1288" s="154">
        <v>193651693.66999999</v>
      </c>
    </row>
    <row r="1289" spans="2:3" x14ac:dyDescent="0.25">
      <c r="B1289" s="26" t="s">
        <v>3361</v>
      </c>
      <c r="C1289" s="154">
        <v>112987927.78</v>
      </c>
    </row>
    <row r="1290" spans="2:3" x14ac:dyDescent="0.25">
      <c r="B1290" s="26" t="s">
        <v>3364</v>
      </c>
      <c r="C1290" s="154">
        <v>166976867.87</v>
      </c>
    </row>
    <row r="1291" spans="2:3" x14ac:dyDescent="0.25">
      <c r="B1291" s="26" t="s">
        <v>2966</v>
      </c>
      <c r="C1291" s="154">
        <v>48226824.049999997</v>
      </c>
    </row>
    <row r="1292" spans="2:3" x14ac:dyDescent="0.25">
      <c r="B1292" s="26" t="s">
        <v>3134</v>
      </c>
      <c r="C1292" s="154">
        <v>318466906.33999997</v>
      </c>
    </row>
    <row r="1293" spans="2:3" x14ac:dyDescent="0.25">
      <c r="B1293" s="26" t="s">
        <v>3367</v>
      </c>
      <c r="C1293" s="154">
        <v>8160216.21</v>
      </c>
    </row>
    <row r="1294" spans="2:3" x14ac:dyDescent="0.25">
      <c r="B1294" s="26" t="s">
        <v>955</v>
      </c>
      <c r="C1294" s="154">
        <v>63344371.740000002</v>
      </c>
    </row>
    <row r="1295" spans="2:3" x14ac:dyDescent="0.25">
      <c r="B1295" s="26" t="s">
        <v>3135</v>
      </c>
      <c r="C1295" s="154">
        <v>527713.43999999994</v>
      </c>
    </row>
    <row r="1296" spans="2:3" x14ac:dyDescent="0.25">
      <c r="B1296" s="26" t="s">
        <v>3371</v>
      </c>
      <c r="C1296" s="154">
        <v>2951406.82</v>
      </c>
    </row>
    <row r="1297" spans="2:3" x14ac:dyDescent="0.25">
      <c r="B1297" s="26" t="s">
        <v>3136</v>
      </c>
      <c r="C1297" s="154">
        <v>503713882.35000002</v>
      </c>
    </row>
    <row r="1298" spans="2:3" x14ac:dyDescent="0.25">
      <c r="B1298" s="26" t="s">
        <v>3137</v>
      </c>
      <c r="C1298" s="154">
        <v>454894858.33999997</v>
      </c>
    </row>
    <row r="1299" spans="2:3" x14ac:dyDescent="0.25">
      <c r="B1299" s="26" t="s">
        <v>2968</v>
      </c>
      <c r="C1299" s="154">
        <v>9414891.5700000003</v>
      </c>
    </row>
    <row r="1300" spans="2:3" x14ac:dyDescent="0.25">
      <c r="B1300" s="26" t="s">
        <v>3372</v>
      </c>
      <c r="C1300" s="154">
        <v>5005872.22</v>
      </c>
    </row>
    <row r="1301" spans="2:3" x14ac:dyDescent="0.25">
      <c r="B1301" s="26" t="s">
        <v>2969</v>
      </c>
      <c r="C1301" s="154">
        <v>75160652.480000004</v>
      </c>
    </row>
    <row r="1302" spans="2:3" x14ac:dyDescent="0.25">
      <c r="B1302" s="26" t="s">
        <v>3374</v>
      </c>
      <c r="C1302" s="154">
        <v>22536011.030000001</v>
      </c>
    </row>
    <row r="1303" spans="2:3" x14ac:dyDescent="0.25">
      <c r="B1303" s="26" t="s">
        <v>3375</v>
      </c>
      <c r="C1303" s="154">
        <v>110036021.66</v>
      </c>
    </row>
    <row r="1304" spans="2:3" x14ac:dyDescent="0.25">
      <c r="B1304" s="26" t="s">
        <v>3141</v>
      </c>
      <c r="C1304" s="154">
        <v>44812119.200000003</v>
      </c>
    </row>
    <row r="1305" spans="2:3" x14ac:dyDescent="0.25">
      <c r="B1305" s="26" t="s">
        <v>3377</v>
      </c>
      <c r="C1305" s="154">
        <v>206820231.05000001</v>
      </c>
    </row>
    <row r="1306" spans="2:3" x14ac:dyDescent="0.25">
      <c r="B1306" s="26" t="s">
        <v>3378</v>
      </c>
      <c r="C1306" s="154">
        <v>910643.18</v>
      </c>
    </row>
    <row r="1307" spans="2:3" x14ac:dyDescent="0.25">
      <c r="B1307" s="26" t="s">
        <v>3383</v>
      </c>
      <c r="C1307" s="154">
        <v>491860257.72000003</v>
      </c>
    </row>
    <row r="1308" spans="2:3" x14ac:dyDescent="0.25">
      <c r="B1308" s="26" t="s">
        <v>3143</v>
      </c>
      <c r="C1308" s="154">
        <v>833608789.47000003</v>
      </c>
    </row>
    <row r="1309" spans="2:3" x14ac:dyDescent="0.25">
      <c r="B1309" s="26" t="s">
        <v>3384</v>
      </c>
      <c r="C1309" s="154">
        <v>369514470.86000001</v>
      </c>
    </row>
    <row r="1310" spans="2:3" x14ac:dyDescent="0.25">
      <c r="B1310" s="26" t="s">
        <v>3055</v>
      </c>
      <c r="C1310" s="154">
        <v>466100979.25999999</v>
      </c>
    </row>
    <row r="1311" spans="2:3" x14ac:dyDescent="0.25">
      <c r="B1311" s="26" t="s">
        <v>3385</v>
      </c>
      <c r="C1311" s="154">
        <v>1281720168.05</v>
      </c>
    </row>
    <row r="1312" spans="2:3" x14ac:dyDescent="0.25">
      <c r="B1312" s="26" t="s">
        <v>2972</v>
      </c>
      <c r="C1312" s="154">
        <v>947925204.54999995</v>
      </c>
    </row>
    <row r="1313" spans="2:3" x14ac:dyDescent="0.25">
      <c r="B1313" s="26" t="s">
        <v>3386</v>
      </c>
      <c r="C1313" s="154">
        <v>917753827.69000006</v>
      </c>
    </row>
    <row r="1314" spans="2:3" x14ac:dyDescent="0.25">
      <c r="B1314" s="26" t="s">
        <v>3387</v>
      </c>
      <c r="C1314" s="154">
        <v>400385436.81999999</v>
      </c>
    </row>
    <row r="1315" spans="2:3" x14ac:dyDescent="0.25">
      <c r="B1315" s="26" t="s">
        <v>3056</v>
      </c>
      <c r="C1315" s="154">
        <v>497559824.00999999</v>
      </c>
    </row>
    <row r="1316" spans="2:3" x14ac:dyDescent="0.25">
      <c r="B1316" s="26" t="s">
        <v>3144</v>
      </c>
      <c r="C1316" s="154">
        <v>313835768.75999999</v>
      </c>
    </row>
    <row r="1317" spans="2:3" x14ac:dyDescent="0.25">
      <c r="B1317" s="26" t="s">
        <v>3388</v>
      </c>
      <c r="C1317" s="154">
        <v>33367004.829999998</v>
      </c>
    </row>
    <row r="1318" spans="2:3" x14ac:dyDescent="0.25">
      <c r="B1318" s="26" t="s">
        <v>2934</v>
      </c>
      <c r="C1318" s="154">
        <v>991437407.59000003</v>
      </c>
    </row>
    <row r="1319" spans="2:3" x14ac:dyDescent="0.25">
      <c r="B1319" s="26" t="s">
        <v>3145</v>
      </c>
      <c r="C1319" s="154">
        <v>620907702.20000005</v>
      </c>
    </row>
    <row r="1320" spans="2:3" x14ac:dyDescent="0.25">
      <c r="B1320" s="26" t="s">
        <v>3389</v>
      </c>
      <c r="C1320" s="154">
        <v>314300834.67000002</v>
      </c>
    </row>
    <row r="1321" spans="2:3" x14ac:dyDescent="0.25">
      <c r="B1321" s="26" t="s">
        <v>3390</v>
      </c>
      <c r="C1321" s="154">
        <v>25292948.199999999</v>
      </c>
    </row>
    <row r="1322" spans="2:3" x14ac:dyDescent="0.25">
      <c r="B1322" s="26" t="s">
        <v>3057</v>
      </c>
      <c r="C1322" s="154">
        <v>42053357.520000003</v>
      </c>
    </row>
    <row r="1323" spans="2:3" x14ac:dyDescent="0.25">
      <c r="B1323" s="26" t="s">
        <v>2973</v>
      </c>
      <c r="C1323" s="154">
        <v>2600423567.02</v>
      </c>
    </row>
    <row r="1324" spans="2:3" x14ac:dyDescent="0.25">
      <c r="B1324" s="26" t="s">
        <v>3391</v>
      </c>
      <c r="C1324" s="154">
        <v>2290783480.4200001</v>
      </c>
    </row>
    <row r="1325" spans="2:3" x14ac:dyDescent="0.25">
      <c r="B1325" s="26" t="s">
        <v>2974</v>
      </c>
      <c r="C1325" s="154">
        <v>2225091396.6199999</v>
      </c>
    </row>
    <row r="1326" spans="2:3" x14ac:dyDescent="0.25">
      <c r="B1326" s="26" t="s">
        <v>3392</v>
      </c>
      <c r="C1326" s="154">
        <v>411285727.75</v>
      </c>
    </row>
    <row r="1327" spans="2:3" x14ac:dyDescent="0.25">
      <c r="B1327" s="26" t="s">
        <v>3393</v>
      </c>
      <c r="C1327" s="154">
        <v>470429266.07999998</v>
      </c>
    </row>
    <row r="1328" spans="2:3" x14ac:dyDescent="0.25">
      <c r="B1328" s="26" t="s">
        <v>3394</v>
      </c>
      <c r="C1328" s="154">
        <v>324957929.27999997</v>
      </c>
    </row>
    <row r="1329" spans="2:3" x14ac:dyDescent="0.25">
      <c r="B1329" s="26" t="s">
        <v>3395</v>
      </c>
      <c r="C1329" s="154">
        <v>814167176.29999995</v>
      </c>
    </row>
    <row r="1330" spans="2:3" x14ac:dyDescent="0.25">
      <c r="B1330" s="26" t="s">
        <v>1475</v>
      </c>
      <c r="C1330" s="154">
        <v>2306026353.9699998</v>
      </c>
    </row>
    <row r="1331" spans="2:3" x14ac:dyDescent="0.25">
      <c r="B1331" s="26" t="s">
        <v>3396</v>
      </c>
      <c r="C1331" s="154">
        <v>180064273.93000001</v>
      </c>
    </row>
    <row r="1332" spans="2:3" x14ac:dyDescent="0.25">
      <c r="B1332" s="26" t="s">
        <v>3397</v>
      </c>
      <c r="C1332" s="154">
        <v>826345485.75999999</v>
      </c>
    </row>
    <row r="1333" spans="2:3" x14ac:dyDescent="0.25">
      <c r="B1333" s="26" t="s">
        <v>3398</v>
      </c>
      <c r="C1333" s="154">
        <v>2299806024.1100001</v>
      </c>
    </row>
    <row r="1334" spans="2:3" x14ac:dyDescent="0.25">
      <c r="B1334" s="26" t="s">
        <v>3399</v>
      </c>
      <c r="C1334" s="154">
        <v>251772449.84999999</v>
      </c>
    </row>
    <row r="1335" spans="2:3" x14ac:dyDescent="0.25">
      <c r="B1335" s="26" t="s">
        <v>3400</v>
      </c>
      <c r="C1335" s="154">
        <v>1515376546.29</v>
      </c>
    </row>
    <row r="1336" spans="2:3" x14ac:dyDescent="0.25">
      <c r="B1336" s="26" t="s">
        <v>3146</v>
      </c>
      <c r="C1336" s="154">
        <v>1047682232.8200001</v>
      </c>
    </row>
    <row r="1337" spans="2:3" x14ac:dyDescent="0.25">
      <c r="B1337" s="26" t="s">
        <v>3058</v>
      </c>
      <c r="C1337" s="154">
        <v>1507508303.6300001</v>
      </c>
    </row>
    <row r="1338" spans="2:3" x14ac:dyDescent="0.25">
      <c r="B1338" s="26" t="s">
        <v>3401</v>
      </c>
      <c r="C1338" s="154">
        <v>823285433.08000004</v>
      </c>
    </row>
    <row r="1339" spans="2:3" x14ac:dyDescent="0.25">
      <c r="B1339" s="26" t="s">
        <v>3402</v>
      </c>
      <c r="C1339" s="154">
        <v>625742898.5</v>
      </c>
    </row>
    <row r="1340" spans="2:3" x14ac:dyDescent="0.25">
      <c r="B1340" s="26" t="s">
        <v>3403</v>
      </c>
      <c r="C1340" s="154">
        <v>1384887422.54</v>
      </c>
    </row>
    <row r="1341" spans="2:3" x14ac:dyDescent="0.25">
      <c r="B1341" s="26" t="s">
        <v>3404</v>
      </c>
      <c r="C1341" s="154">
        <v>169993103.88</v>
      </c>
    </row>
    <row r="1342" spans="2:3" x14ac:dyDescent="0.25">
      <c r="B1342" s="26" t="s">
        <v>1476</v>
      </c>
      <c r="C1342" s="154">
        <v>1246137767.5</v>
      </c>
    </row>
    <row r="1343" spans="2:3" x14ac:dyDescent="0.25">
      <c r="B1343" s="26" t="s">
        <v>3405</v>
      </c>
      <c r="C1343" s="154">
        <v>381728143</v>
      </c>
    </row>
    <row r="1344" spans="2:3" x14ac:dyDescent="0.25">
      <c r="B1344" s="26" t="s">
        <v>3406</v>
      </c>
      <c r="C1344" s="154">
        <v>183192373.81999999</v>
      </c>
    </row>
    <row r="1345" spans="2:3" x14ac:dyDescent="0.25">
      <c r="B1345" s="26" t="s">
        <v>3147</v>
      </c>
      <c r="C1345" s="154">
        <v>613237622.40999997</v>
      </c>
    </row>
    <row r="1346" spans="2:3" x14ac:dyDescent="0.25">
      <c r="B1346" s="26" t="s">
        <v>3407</v>
      </c>
      <c r="C1346" s="154">
        <v>426235522.5</v>
      </c>
    </row>
    <row r="1347" spans="2:3" x14ac:dyDescent="0.25">
      <c r="B1347" s="26" t="s">
        <v>3408</v>
      </c>
      <c r="C1347" s="154">
        <v>616311324.33000004</v>
      </c>
    </row>
    <row r="1348" spans="2:3" x14ac:dyDescent="0.25">
      <c r="B1348" s="26" t="s">
        <v>3409</v>
      </c>
      <c r="C1348" s="154">
        <v>84342712.700000003</v>
      </c>
    </row>
    <row r="1349" spans="2:3" x14ac:dyDescent="0.25">
      <c r="B1349" s="26" t="s">
        <v>3410</v>
      </c>
      <c r="C1349" s="154">
        <v>54590688.5</v>
      </c>
    </row>
    <row r="1350" spans="2:3" x14ac:dyDescent="0.25">
      <c r="B1350" s="26" t="s">
        <v>3411</v>
      </c>
      <c r="C1350" s="154">
        <v>838088251.89999998</v>
      </c>
    </row>
    <row r="1351" spans="2:3" x14ac:dyDescent="0.25">
      <c r="B1351" s="26" t="s">
        <v>3412</v>
      </c>
      <c r="C1351" s="154">
        <v>210865141.08000001</v>
      </c>
    </row>
    <row r="1352" spans="2:3" x14ac:dyDescent="0.25">
      <c r="B1352" s="26" t="s">
        <v>3059</v>
      </c>
      <c r="C1352" s="154">
        <v>159144601.41</v>
      </c>
    </row>
    <row r="1353" spans="2:3" x14ac:dyDescent="0.25">
      <c r="B1353" s="26" t="s">
        <v>3148</v>
      </c>
      <c r="C1353" s="154">
        <v>492328233.26999998</v>
      </c>
    </row>
    <row r="1354" spans="2:3" x14ac:dyDescent="0.25">
      <c r="B1354" s="26" t="s">
        <v>3413</v>
      </c>
      <c r="C1354" s="154">
        <v>302931889.25</v>
      </c>
    </row>
    <row r="1355" spans="2:3" x14ac:dyDescent="0.25">
      <c r="B1355" s="26" t="s">
        <v>3414</v>
      </c>
      <c r="C1355" s="154">
        <v>345466437.24000001</v>
      </c>
    </row>
    <row r="1356" spans="2:3" x14ac:dyDescent="0.25">
      <c r="B1356" s="26" t="s">
        <v>2975</v>
      </c>
      <c r="C1356" s="154">
        <v>99460030.319999993</v>
      </c>
    </row>
    <row r="1357" spans="2:3" x14ac:dyDescent="0.25">
      <c r="B1357" s="26" t="s">
        <v>3415</v>
      </c>
      <c r="C1357" s="154">
        <v>1134106325.79</v>
      </c>
    </row>
    <row r="1358" spans="2:3" x14ac:dyDescent="0.25">
      <c r="B1358" s="26" t="s">
        <v>2976</v>
      </c>
      <c r="C1358" s="154">
        <v>1490699902.3499999</v>
      </c>
    </row>
    <row r="1359" spans="2:3" x14ac:dyDescent="0.25">
      <c r="B1359" s="26" t="s">
        <v>3416</v>
      </c>
      <c r="C1359" s="154">
        <v>117045093.73999999</v>
      </c>
    </row>
    <row r="1360" spans="2:3" x14ac:dyDescent="0.25">
      <c r="B1360" s="26" t="s">
        <v>3417</v>
      </c>
      <c r="C1360" s="154">
        <v>129131420.09</v>
      </c>
    </row>
    <row r="1361" spans="2:3" x14ac:dyDescent="0.25">
      <c r="B1361" s="26" t="s">
        <v>3418</v>
      </c>
      <c r="C1361" s="154">
        <v>146111936.50999999</v>
      </c>
    </row>
    <row r="1362" spans="2:3" x14ac:dyDescent="0.25">
      <c r="B1362" s="26" t="s">
        <v>3060</v>
      </c>
      <c r="C1362" s="154">
        <v>72313642.340000004</v>
      </c>
    </row>
    <row r="1363" spans="2:3" x14ac:dyDescent="0.25">
      <c r="B1363" s="26" t="s">
        <v>3419</v>
      </c>
      <c r="C1363" s="154">
        <v>1061126017.38</v>
      </c>
    </row>
    <row r="1364" spans="2:3" x14ac:dyDescent="0.25">
      <c r="B1364" s="26" t="s">
        <v>3420</v>
      </c>
      <c r="C1364" s="154">
        <v>136216199.74000001</v>
      </c>
    </row>
    <row r="1365" spans="2:3" x14ac:dyDescent="0.25">
      <c r="B1365" s="26" t="s">
        <v>3421</v>
      </c>
      <c r="C1365" s="154">
        <v>344602180.82999998</v>
      </c>
    </row>
    <row r="1366" spans="2:3" x14ac:dyDescent="0.25">
      <c r="B1366" s="26" t="s">
        <v>3422</v>
      </c>
      <c r="C1366" s="154">
        <v>666213859.5</v>
      </c>
    </row>
    <row r="1367" spans="2:3" x14ac:dyDescent="0.25">
      <c r="B1367" s="26" t="s">
        <v>1477</v>
      </c>
      <c r="C1367" s="154">
        <v>1669583666.27</v>
      </c>
    </row>
    <row r="1368" spans="2:3" x14ac:dyDescent="0.25">
      <c r="B1368" s="26" t="s">
        <v>3423</v>
      </c>
      <c r="C1368" s="154">
        <v>62337049.299999997</v>
      </c>
    </row>
    <row r="1369" spans="2:3" x14ac:dyDescent="0.25">
      <c r="B1369" s="26" t="s">
        <v>3424</v>
      </c>
      <c r="C1369" s="154">
        <v>390588609.76999998</v>
      </c>
    </row>
    <row r="1370" spans="2:3" x14ac:dyDescent="0.25">
      <c r="B1370" s="26" t="s">
        <v>3425</v>
      </c>
      <c r="C1370" s="154">
        <v>260333301</v>
      </c>
    </row>
    <row r="1371" spans="2:3" x14ac:dyDescent="0.25">
      <c r="B1371" s="26" t="s">
        <v>3426</v>
      </c>
      <c r="C1371" s="154">
        <v>310642413.38</v>
      </c>
    </row>
    <row r="1372" spans="2:3" x14ac:dyDescent="0.25">
      <c r="B1372" s="26" t="s">
        <v>3427</v>
      </c>
      <c r="C1372" s="154">
        <v>1076554774.3499999</v>
      </c>
    </row>
    <row r="1373" spans="2:3" x14ac:dyDescent="0.25">
      <c r="B1373" s="26" t="s">
        <v>3149</v>
      </c>
      <c r="C1373" s="154">
        <v>2328271508.6399999</v>
      </c>
    </row>
    <row r="1374" spans="2:3" x14ac:dyDescent="0.25">
      <c r="B1374" s="26" t="s">
        <v>3428</v>
      </c>
      <c r="C1374" s="154">
        <v>962637270.14999998</v>
      </c>
    </row>
    <row r="1375" spans="2:3" x14ac:dyDescent="0.25">
      <c r="B1375" s="26" t="s">
        <v>2977</v>
      </c>
      <c r="C1375" s="154">
        <v>6843174178.9399996</v>
      </c>
    </row>
    <row r="1376" spans="2:3" x14ac:dyDescent="0.25">
      <c r="B1376" s="26" t="s">
        <v>3429</v>
      </c>
      <c r="C1376" s="154">
        <v>1705830394.77</v>
      </c>
    </row>
    <row r="1377" spans="2:3" x14ac:dyDescent="0.25">
      <c r="B1377" s="26" t="s">
        <v>3150</v>
      </c>
      <c r="C1377" s="154">
        <v>270645750.13</v>
      </c>
    </row>
    <row r="1378" spans="2:3" x14ac:dyDescent="0.25">
      <c r="B1378" s="26" t="s">
        <v>2978</v>
      </c>
      <c r="C1378" s="154">
        <v>1100849187.3099999</v>
      </c>
    </row>
    <row r="1379" spans="2:3" x14ac:dyDescent="0.25">
      <c r="B1379" s="26" t="s">
        <v>3430</v>
      </c>
      <c r="C1379" s="154">
        <v>2356088128.77</v>
      </c>
    </row>
    <row r="1380" spans="2:3" x14ac:dyDescent="0.25">
      <c r="B1380" s="26" t="s">
        <v>3431</v>
      </c>
      <c r="C1380" s="154">
        <v>734682167.58000004</v>
      </c>
    </row>
    <row r="1381" spans="2:3" x14ac:dyDescent="0.25">
      <c r="B1381" s="26" t="s">
        <v>3432</v>
      </c>
      <c r="C1381" s="154">
        <v>911534579.23000002</v>
      </c>
    </row>
    <row r="1382" spans="2:3" x14ac:dyDescent="0.25">
      <c r="B1382" s="26" t="s">
        <v>2979</v>
      </c>
      <c r="C1382" s="154">
        <v>203543715.06</v>
      </c>
    </row>
    <row r="1383" spans="2:3" x14ac:dyDescent="0.25">
      <c r="B1383" s="26" t="s">
        <v>2980</v>
      </c>
      <c r="C1383" s="154">
        <v>1312064122.04</v>
      </c>
    </row>
    <row r="1384" spans="2:3" x14ac:dyDescent="0.25">
      <c r="B1384" s="26" t="s">
        <v>3433</v>
      </c>
      <c r="C1384" s="154">
        <v>404533023.55000001</v>
      </c>
    </row>
    <row r="1385" spans="2:3" x14ac:dyDescent="0.25">
      <c r="B1385" s="26" t="s">
        <v>3434</v>
      </c>
      <c r="C1385" s="154">
        <v>348409861.5</v>
      </c>
    </row>
    <row r="1386" spans="2:3" x14ac:dyDescent="0.25">
      <c r="B1386" s="26" t="s">
        <v>3435</v>
      </c>
      <c r="C1386" s="154">
        <v>540675949</v>
      </c>
    </row>
    <row r="1387" spans="2:3" x14ac:dyDescent="0.25">
      <c r="B1387" s="26" t="s">
        <v>3436</v>
      </c>
      <c r="C1387" s="154">
        <v>253845825.28</v>
      </c>
    </row>
    <row r="1388" spans="2:3" x14ac:dyDescent="0.25">
      <c r="B1388" s="26" t="s">
        <v>3437</v>
      </c>
      <c r="C1388" s="154">
        <v>29015580.449999999</v>
      </c>
    </row>
    <row r="1389" spans="2:3" x14ac:dyDescent="0.25">
      <c r="B1389" s="26" t="s">
        <v>3438</v>
      </c>
      <c r="C1389" s="154">
        <v>886533533.25999999</v>
      </c>
    </row>
    <row r="1390" spans="2:3" x14ac:dyDescent="0.25">
      <c r="B1390" s="26" t="s">
        <v>3439</v>
      </c>
      <c r="C1390" s="154">
        <v>382848371.16000003</v>
      </c>
    </row>
    <row r="1391" spans="2:3" x14ac:dyDescent="0.25">
      <c r="B1391" s="26" t="s">
        <v>3440</v>
      </c>
      <c r="C1391" s="154">
        <v>1615131745.02</v>
      </c>
    </row>
    <row r="1392" spans="2:3" x14ac:dyDescent="0.25">
      <c r="B1392" s="26" t="s">
        <v>3441</v>
      </c>
      <c r="C1392" s="154">
        <v>1585128078.6400001</v>
      </c>
    </row>
    <row r="1393" spans="2:3" x14ac:dyDescent="0.25">
      <c r="B1393" s="26" t="s">
        <v>3442</v>
      </c>
      <c r="C1393" s="154">
        <v>731291409.78999996</v>
      </c>
    </row>
    <row r="1394" spans="2:3" x14ac:dyDescent="0.25">
      <c r="B1394" s="26" t="s">
        <v>3443</v>
      </c>
      <c r="C1394" s="154">
        <v>1431338550.3699999</v>
      </c>
    </row>
    <row r="1395" spans="2:3" x14ac:dyDescent="0.25">
      <c r="B1395" s="26" t="s">
        <v>2981</v>
      </c>
      <c r="C1395" s="154">
        <v>2925368728.3800001</v>
      </c>
    </row>
    <row r="1396" spans="2:3" x14ac:dyDescent="0.25">
      <c r="B1396" s="26" t="s">
        <v>3444</v>
      </c>
      <c r="C1396" s="154">
        <v>1013261113.49</v>
      </c>
    </row>
    <row r="1397" spans="2:3" x14ac:dyDescent="0.25">
      <c r="B1397" s="26" t="s">
        <v>2982</v>
      </c>
      <c r="C1397" s="154">
        <v>1149699313.4000001</v>
      </c>
    </row>
    <row r="1398" spans="2:3" x14ac:dyDescent="0.25">
      <c r="B1398" s="26" t="s">
        <v>3061</v>
      </c>
      <c r="C1398" s="154">
        <v>1583157007.47</v>
      </c>
    </row>
    <row r="1399" spans="2:3" x14ac:dyDescent="0.25">
      <c r="B1399" s="26" t="s">
        <v>3445</v>
      </c>
      <c r="C1399" s="154">
        <v>3694762.5</v>
      </c>
    </row>
    <row r="1400" spans="2:3" x14ac:dyDescent="0.25">
      <c r="B1400" s="26" t="s">
        <v>3062</v>
      </c>
      <c r="C1400" s="154">
        <v>1444808990.1500001</v>
      </c>
    </row>
    <row r="1401" spans="2:3" x14ac:dyDescent="0.25">
      <c r="B1401" s="26" t="s">
        <v>3446</v>
      </c>
      <c r="C1401" s="154">
        <v>16913705.91</v>
      </c>
    </row>
    <row r="1402" spans="2:3" x14ac:dyDescent="0.25">
      <c r="B1402" s="26" t="s">
        <v>3447</v>
      </c>
      <c r="C1402" s="154">
        <v>223991811.71000001</v>
      </c>
    </row>
    <row r="1403" spans="2:3" x14ac:dyDescent="0.25">
      <c r="B1403" s="26" t="s">
        <v>3151</v>
      </c>
      <c r="C1403" s="154">
        <v>155502751.28</v>
      </c>
    </row>
    <row r="1404" spans="2:3" x14ac:dyDescent="0.25">
      <c r="B1404" s="26" t="s">
        <v>3152</v>
      </c>
      <c r="C1404" s="154">
        <v>808817696.75</v>
      </c>
    </row>
    <row r="1405" spans="2:3" x14ac:dyDescent="0.25">
      <c r="B1405" s="26" t="s">
        <v>3448</v>
      </c>
      <c r="C1405" s="154">
        <v>1092297927.53</v>
      </c>
    </row>
    <row r="1406" spans="2:3" x14ac:dyDescent="0.25">
      <c r="B1406" s="26" t="s">
        <v>2983</v>
      </c>
      <c r="C1406" s="154">
        <v>1573312012.6900001</v>
      </c>
    </row>
    <row r="1407" spans="2:3" x14ac:dyDescent="0.25">
      <c r="B1407" s="26" t="s">
        <v>3449</v>
      </c>
      <c r="C1407" s="154">
        <v>643741584.16999996</v>
      </c>
    </row>
    <row r="1408" spans="2:3" x14ac:dyDescent="0.25">
      <c r="B1408" s="26" t="s">
        <v>3450</v>
      </c>
      <c r="C1408" s="154">
        <v>1089284592.1600001</v>
      </c>
    </row>
    <row r="1409" spans="2:3" x14ac:dyDescent="0.25">
      <c r="B1409" s="26" t="s">
        <v>3063</v>
      </c>
      <c r="C1409" s="154">
        <v>532100714.55000001</v>
      </c>
    </row>
    <row r="1410" spans="2:3" x14ac:dyDescent="0.25">
      <c r="B1410" s="26" t="s">
        <v>3451</v>
      </c>
      <c r="C1410" s="154">
        <v>296492134.29000002</v>
      </c>
    </row>
    <row r="1411" spans="2:3" x14ac:dyDescent="0.25">
      <c r="B1411" s="26" t="s">
        <v>3452</v>
      </c>
      <c r="C1411" s="154">
        <v>222584972.62</v>
      </c>
    </row>
    <row r="1412" spans="2:3" x14ac:dyDescent="0.25">
      <c r="B1412" s="26" t="s">
        <v>3153</v>
      </c>
      <c r="C1412" s="154">
        <v>221224797.02000001</v>
      </c>
    </row>
    <row r="1413" spans="2:3" x14ac:dyDescent="0.25">
      <c r="B1413" s="26" t="s">
        <v>3453</v>
      </c>
      <c r="C1413" s="154">
        <v>534253139.39999998</v>
      </c>
    </row>
    <row r="1414" spans="2:3" x14ac:dyDescent="0.25">
      <c r="B1414" s="26" t="s">
        <v>3454</v>
      </c>
      <c r="C1414" s="154">
        <v>380220198.95999998</v>
      </c>
    </row>
    <row r="1415" spans="2:3" x14ac:dyDescent="0.25">
      <c r="B1415" s="26" t="s">
        <v>2984</v>
      </c>
      <c r="C1415" s="154">
        <v>96604533.140000001</v>
      </c>
    </row>
    <row r="1416" spans="2:3" x14ac:dyDescent="0.25">
      <c r="B1416" s="26" t="s">
        <v>3455</v>
      </c>
      <c r="C1416" s="154">
        <v>39865402.329999998</v>
      </c>
    </row>
    <row r="1417" spans="2:3" x14ac:dyDescent="0.25">
      <c r="B1417" s="26" t="s">
        <v>3456</v>
      </c>
      <c r="C1417" s="154">
        <v>91655539.560000002</v>
      </c>
    </row>
    <row r="1418" spans="2:3" x14ac:dyDescent="0.25">
      <c r="B1418" s="26" t="s">
        <v>3457</v>
      </c>
      <c r="C1418" s="154">
        <v>580506755.20000005</v>
      </c>
    </row>
    <row r="1419" spans="2:3" x14ac:dyDescent="0.25">
      <c r="B1419" s="26" t="s">
        <v>3458</v>
      </c>
      <c r="C1419" s="154">
        <v>388481257.02999997</v>
      </c>
    </row>
    <row r="1420" spans="2:3" x14ac:dyDescent="0.25">
      <c r="B1420" s="26" t="s">
        <v>3459</v>
      </c>
      <c r="C1420" s="154">
        <v>1319855002.7</v>
      </c>
    </row>
    <row r="1421" spans="2:3" x14ac:dyDescent="0.25">
      <c r="B1421" s="26" t="s">
        <v>3460</v>
      </c>
      <c r="C1421" s="154">
        <v>1154703569.26</v>
      </c>
    </row>
    <row r="1422" spans="2:3" x14ac:dyDescent="0.25">
      <c r="B1422" s="26" t="s">
        <v>3461</v>
      </c>
      <c r="C1422" s="154">
        <v>211993707.30000001</v>
      </c>
    </row>
    <row r="1423" spans="2:3" x14ac:dyDescent="0.25">
      <c r="B1423" s="26" t="s">
        <v>3462</v>
      </c>
      <c r="C1423" s="154">
        <v>1418156747.1400001</v>
      </c>
    </row>
    <row r="1424" spans="2:3" x14ac:dyDescent="0.25">
      <c r="B1424" s="26" t="s">
        <v>3463</v>
      </c>
      <c r="C1424" s="154">
        <v>700555799.70000005</v>
      </c>
    </row>
    <row r="1425" spans="2:3" x14ac:dyDescent="0.25">
      <c r="B1425" s="26" t="s">
        <v>2985</v>
      </c>
      <c r="C1425" s="154">
        <v>330652923.75</v>
      </c>
    </row>
    <row r="1426" spans="2:3" x14ac:dyDescent="0.25">
      <c r="B1426" s="26" t="s">
        <v>3464</v>
      </c>
      <c r="C1426" s="154">
        <v>896872449.12</v>
      </c>
    </row>
    <row r="1427" spans="2:3" x14ac:dyDescent="0.25">
      <c r="B1427" s="26" t="s">
        <v>1478</v>
      </c>
      <c r="C1427" s="154">
        <v>252321709.86000001</v>
      </c>
    </row>
    <row r="1428" spans="2:3" x14ac:dyDescent="0.25">
      <c r="B1428" s="26" t="s">
        <v>3465</v>
      </c>
      <c r="C1428" s="154">
        <v>916939350.44000006</v>
      </c>
    </row>
    <row r="1429" spans="2:3" x14ac:dyDescent="0.25">
      <c r="B1429" s="26" t="s">
        <v>3064</v>
      </c>
      <c r="C1429" s="154">
        <v>579711864.62</v>
      </c>
    </row>
    <row r="1430" spans="2:3" x14ac:dyDescent="0.25">
      <c r="B1430" s="26" t="s">
        <v>3466</v>
      </c>
      <c r="C1430" s="154">
        <v>1122473597.22</v>
      </c>
    </row>
    <row r="1431" spans="2:3" x14ac:dyDescent="0.25">
      <c r="B1431" s="26" t="s">
        <v>3467</v>
      </c>
      <c r="C1431" s="154">
        <v>220436648.69999999</v>
      </c>
    </row>
    <row r="1432" spans="2:3" x14ac:dyDescent="0.25">
      <c r="B1432" s="26" t="s">
        <v>3468</v>
      </c>
      <c r="C1432" s="154">
        <v>221573736.74000001</v>
      </c>
    </row>
    <row r="1433" spans="2:3" x14ac:dyDescent="0.25">
      <c r="B1433" s="26" t="s">
        <v>3469</v>
      </c>
      <c r="C1433" s="154">
        <v>212490150.62</v>
      </c>
    </row>
    <row r="1434" spans="2:3" x14ac:dyDescent="0.25">
      <c r="B1434" s="26" t="s">
        <v>3470</v>
      </c>
      <c r="C1434" s="154">
        <v>588094206.97000003</v>
      </c>
    </row>
    <row r="1435" spans="2:3" x14ac:dyDescent="0.25">
      <c r="B1435" s="26" t="s">
        <v>3471</v>
      </c>
      <c r="C1435" s="154">
        <v>1178739480.5899999</v>
      </c>
    </row>
    <row r="1436" spans="2:3" x14ac:dyDescent="0.25">
      <c r="B1436" s="26" t="s">
        <v>3065</v>
      </c>
      <c r="C1436" s="154">
        <v>432298442.16000003</v>
      </c>
    </row>
    <row r="1437" spans="2:3" x14ac:dyDescent="0.25">
      <c r="B1437" s="26" t="s">
        <v>1479</v>
      </c>
      <c r="C1437" s="154">
        <v>1563680451.77</v>
      </c>
    </row>
    <row r="1438" spans="2:3" x14ac:dyDescent="0.25">
      <c r="B1438" s="26" t="s">
        <v>3472</v>
      </c>
      <c r="C1438" s="154">
        <v>96496571.370000005</v>
      </c>
    </row>
    <row r="1439" spans="2:3" x14ac:dyDescent="0.25">
      <c r="B1439" s="26" t="s">
        <v>3473</v>
      </c>
      <c r="C1439" s="154">
        <v>1081049315.25</v>
      </c>
    </row>
    <row r="1440" spans="2:3" x14ac:dyDescent="0.25">
      <c r="B1440" s="26" t="s">
        <v>3474</v>
      </c>
      <c r="C1440" s="154">
        <v>1756093885</v>
      </c>
    </row>
    <row r="1441" spans="2:3" x14ac:dyDescent="0.25">
      <c r="B1441" s="26" t="s">
        <v>2986</v>
      </c>
      <c r="C1441" s="154">
        <v>5247104272.3000002</v>
      </c>
    </row>
    <row r="1442" spans="2:3" x14ac:dyDescent="0.25">
      <c r="B1442" s="26" t="s">
        <v>3475</v>
      </c>
      <c r="C1442" s="154">
        <v>827640069.83000004</v>
      </c>
    </row>
    <row r="1443" spans="2:3" x14ac:dyDescent="0.25">
      <c r="B1443" s="26" t="s">
        <v>2987</v>
      </c>
      <c r="C1443" s="154">
        <v>213954232.5</v>
      </c>
    </row>
    <row r="1444" spans="2:3" x14ac:dyDescent="0.25">
      <c r="B1444" s="26" t="s">
        <v>3476</v>
      </c>
      <c r="C1444" s="154">
        <v>941477679.76999998</v>
      </c>
    </row>
    <row r="1445" spans="2:3" x14ac:dyDescent="0.25">
      <c r="B1445" s="26" t="s">
        <v>3477</v>
      </c>
      <c r="C1445" s="154">
        <v>292948482.54000002</v>
      </c>
    </row>
    <row r="1446" spans="2:3" x14ac:dyDescent="0.25">
      <c r="B1446" s="26" t="s">
        <v>3066</v>
      </c>
      <c r="C1446" s="154">
        <v>480300756.82999998</v>
      </c>
    </row>
    <row r="1447" spans="2:3" x14ac:dyDescent="0.25">
      <c r="B1447" s="26" t="s">
        <v>3478</v>
      </c>
      <c r="C1447" s="154">
        <v>412612348.01999998</v>
      </c>
    </row>
    <row r="1448" spans="2:3" x14ac:dyDescent="0.25">
      <c r="B1448" s="26" t="s">
        <v>956</v>
      </c>
      <c r="C1448" s="154">
        <v>2153789107.4499998</v>
      </c>
    </row>
    <row r="1449" spans="2:3" x14ac:dyDescent="0.25">
      <c r="B1449" s="26" t="s">
        <v>3479</v>
      </c>
      <c r="C1449" s="154">
        <v>1481042526</v>
      </c>
    </row>
    <row r="1450" spans="2:3" x14ac:dyDescent="0.25">
      <c r="B1450" s="26" t="s">
        <v>3480</v>
      </c>
      <c r="C1450" s="154">
        <v>427519641.85000002</v>
      </c>
    </row>
    <row r="1451" spans="2:3" x14ac:dyDescent="0.25">
      <c r="B1451" s="26" t="s">
        <v>3481</v>
      </c>
      <c r="C1451" s="154">
        <v>51358251.100000001</v>
      </c>
    </row>
    <row r="1452" spans="2:3" x14ac:dyDescent="0.25">
      <c r="B1452" s="26" t="s">
        <v>3482</v>
      </c>
      <c r="C1452" s="154">
        <v>2362910</v>
      </c>
    </row>
    <row r="1453" spans="2:3" x14ac:dyDescent="0.25">
      <c r="B1453" s="26" t="s">
        <v>3483</v>
      </c>
      <c r="C1453" s="154">
        <v>208331075.15000001</v>
      </c>
    </row>
    <row r="1454" spans="2:3" x14ac:dyDescent="0.25">
      <c r="B1454" s="26" t="s">
        <v>2988</v>
      </c>
      <c r="C1454" s="154">
        <v>1721206698.74</v>
      </c>
    </row>
    <row r="1455" spans="2:3" x14ac:dyDescent="0.25">
      <c r="B1455" s="26" t="s">
        <v>3067</v>
      </c>
      <c r="C1455" s="154">
        <v>175154300.72999999</v>
      </c>
    </row>
    <row r="1456" spans="2:3" x14ac:dyDescent="0.25">
      <c r="B1456" s="26" t="s">
        <v>3154</v>
      </c>
      <c r="C1456" s="154">
        <v>1596229458.51</v>
      </c>
    </row>
    <row r="1457" spans="2:3" x14ac:dyDescent="0.25">
      <c r="B1457" s="26" t="s">
        <v>3155</v>
      </c>
      <c r="C1457" s="154">
        <v>2825240752.1300001</v>
      </c>
    </row>
    <row r="1458" spans="2:3" x14ac:dyDescent="0.25">
      <c r="B1458" s="26" t="s">
        <v>3156</v>
      </c>
      <c r="C1458" s="154">
        <v>173290196.74000001</v>
      </c>
    </row>
    <row r="1459" spans="2:3" x14ac:dyDescent="0.25">
      <c r="B1459" s="26" t="s">
        <v>2989</v>
      </c>
      <c r="C1459" s="154">
        <v>10237241.720000001</v>
      </c>
    </row>
    <row r="1460" spans="2:3" x14ac:dyDescent="0.25">
      <c r="B1460" s="26" t="s">
        <v>3484</v>
      </c>
      <c r="C1460" s="154">
        <v>679439525.61000001</v>
      </c>
    </row>
    <row r="1461" spans="2:3" x14ac:dyDescent="0.25">
      <c r="B1461" s="26" t="s">
        <v>2990</v>
      </c>
      <c r="C1461" s="154">
        <v>1639835356.01</v>
      </c>
    </row>
    <row r="1462" spans="2:3" x14ac:dyDescent="0.25">
      <c r="B1462" s="26" t="s">
        <v>3485</v>
      </c>
      <c r="C1462" s="154">
        <v>195246111.77000001</v>
      </c>
    </row>
    <row r="1463" spans="2:3" x14ac:dyDescent="0.25">
      <c r="B1463" s="26" t="s">
        <v>3486</v>
      </c>
      <c r="C1463" s="154">
        <v>1095697818.3299999</v>
      </c>
    </row>
    <row r="1464" spans="2:3" x14ac:dyDescent="0.25">
      <c r="B1464" s="26" t="s">
        <v>3487</v>
      </c>
      <c r="C1464" s="154">
        <v>696664359.30999994</v>
      </c>
    </row>
    <row r="1465" spans="2:3" x14ac:dyDescent="0.25">
      <c r="B1465" s="26" t="s">
        <v>2991</v>
      </c>
      <c r="C1465" s="154">
        <v>104031819.15000001</v>
      </c>
    </row>
    <row r="1466" spans="2:3" x14ac:dyDescent="0.25">
      <c r="B1466" s="26" t="s">
        <v>3157</v>
      </c>
      <c r="C1466" s="154">
        <v>256172270.96000001</v>
      </c>
    </row>
    <row r="1467" spans="2:3" x14ac:dyDescent="0.25">
      <c r="B1467" s="26" t="s">
        <v>3158</v>
      </c>
      <c r="C1467" s="154">
        <v>1008214108.98</v>
      </c>
    </row>
    <row r="1468" spans="2:3" x14ac:dyDescent="0.25">
      <c r="B1468" s="26" t="s">
        <v>3488</v>
      </c>
      <c r="C1468" s="154">
        <v>2073436945.52</v>
      </c>
    </row>
    <row r="1469" spans="2:3" x14ac:dyDescent="0.25">
      <c r="B1469" s="26" t="s">
        <v>3489</v>
      </c>
      <c r="C1469" s="154">
        <v>2589757209.3400002</v>
      </c>
    </row>
    <row r="1470" spans="2:3" x14ac:dyDescent="0.25">
      <c r="B1470" s="26" t="s">
        <v>3490</v>
      </c>
      <c r="C1470" s="154">
        <v>347496749.57999998</v>
      </c>
    </row>
    <row r="1471" spans="2:3" x14ac:dyDescent="0.25">
      <c r="B1471" s="26" t="s">
        <v>3491</v>
      </c>
      <c r="C1471" s="154">
        <v>118199625.59999999</v>
      </c>
    </row>
    <row r="1472" spans="2:3" x14ac:dyDescent="0.25">
      <c r="B1472" s="26" t="s">
        <v>3492</v>
      </c>
      <c r="C1472" s="154">
        <v>1106979741.9000001</v>
      </c>
    </row>
    <row r="1473" spans="2:7" x14ac:dyDescent="0.25">
      <c r="B1473" s="26" t="s">
        <v>3493</v>
      </c>
      <c r="C1473" s="154">
        <v>978372954.07000005</v>
      </c>
    </row>
    <row r="1474" spans="2:7" x14ac:dyDescent="0.25">
      <c r="C1474" s="155">
        <f>SUM(C1237:C1473)</f>
        <v>144161345763.53995</v>
      </c>
    </row>
    <row r="1477" spans="2:7" x14ac:dyDescent="0.25">
      <c r="B1477" s="8" t="s">
        <v>188</v>
      </c>
      <c r="C1477" s="155">
        <f xml:space="preserve"> C1474-C1235</f>
        <v>-4373074156.9101563</v>
      </c>
    </row>
    <row r="1479" spans="2:7" x14ac:dyDescent="0.25">
      <c r="B1479" s="8" t="s">
        <v>189</v>
      </c>
      <c r="C1479" s="33">
        <v>45473</v>
      </c>
      <c r="D1479" s="3"/>
      <c r="E1479" s="26"/>
      <c r="F1479" s="32"/>
    </row>
    <row r="1480" spans="2:7" x14ac:dyDescent="0.25">
      <c r="B1480" s="8" t="s">
        <v>176</v>
      </c>
      <c r="C1480" s="9" t="s">
        <v>177</v>
      </c>
      <c r="D1480" s="8" t="s">
        <v>178</v>
      </c>
      <c r="E1480" s="27" t="s">
        <v>179</v>
      </c>
      <c r="F1480" s="24" t="s">
        <v>180</v>
      </c>
      <c r="G1480" s="23"/>
    </row>
    <row r="1481" spans="2:7" x14ac:dyDescent="0.25">
      <c r="B1481" s="30" t="s">
        <v>161</v>
      </c>
      <c r="C1481" s="31" t="s">
        <v>161</v>
      </c>
      <c r="D1481" s="30" t="s">
        <v>161</v>
      </c>
      <c r="E1481" s="29" t="s">
        <v>161</v>
      </c>
      <c r="F1481" s="28" t="s">
        <v>161</v>
      </c>
    </row>
    <row r="1482" spans="2:7" x14ac:dyDescent="0.25">
      <c r="B1482" s="17" t="s">
        <v>181</v>
      </c>
    </row>
    <row r="1483" spans="2:7" x14ac:dyDescent="0.25">
      <c r="B1483" s="17"/>
    </row>
    <row r="1484" spans="2:7" x14ac:dyDescent="0.25">
      <c r="B1484" s="17" t="s">
        <v>182</v>
      </c>
    </row>
    <row r="1485" spans="2:7" x14ac:dyDescent="0.25">
      <c r="B1485" s="8" t="s">
        <v>183</v>
      </c>
      <c r="C1485" s="9" t="s">
        <v>184</v>
      </c>
      <c r="D1485" s="17"/>
    </row>
    <row r="1486" spans="2:7" x14ac:dyDescent="0.25">
      <c r="B1486" s="3" t="s">
        <v>161</v>
      </c>
      <c r="C1486" s="4" t="s">
        <v>161</v>
      </c>
    </row>
    <row r="1488" spans="2:7" x14ac:dyDescent="0.25">
      <c r="B1488" s="8" t="s">
        <v>185</v>
      </c>
      <c r="C1488" s="9" t="s">
        <v>184</v>
      </c>
    </row>
    <row r="1489" spans="2:6" x14ac:dyDescent="0.25">
      <c r="B1489" s="3" t="s">
        <v>161</v>
      </c>
      <c r="C1489" s="4" t="s">
        <v>161</v>
      </c>
    </row>
    <row r="1491" spans="2:6" x14ac:dyDescent="0.25">
      <c r="B1491" s="8" t="s">
        <v>161</v>
      </c>
      <c r="C1491" s="9" t="s">
        <v>161</v>
      </c>
    </row>
    <row r="1492" spans="2:6" x14ac:dyDescent="0.25">
      <c r="B1492" s="3" t="s">
        <v>161</v>
      </c>
      <c r="C1492" s="4" t="s">
        <v>161</v>
      </c>
    </row>
    <row r="1494" spans="2:6" x14ac:dyDescent="0.25">
      <c r="B1494" s="27" t="s">
        <v>186</v>
      </c>
      <c r="C1494" s="9" t="s">
        <v>187</v>
      </c>
    </row>
    <row r="1495" spans="2:6" x14ac:dyDescent="0.25">
      <c r="B1495" s="26" t="s">
        <v>161</v>
      </c>
      <c r="C1495" s="4" t="s">
        <v>161</v>
      </c>
    </row>
    <row r="1497" spans="2:6" x14ac:dyDescent="0.25">
      <c r="B1497" s="8" t="s">
        <v>188</v>
      </c>
      <c r="C1497" s="9" t="s">
        <v>161</v>
      </c>
    </row>
    <row r="1500" spans="2:6" x14ac:dyDescent="0.25">
      <c r="B1500" s="17" t="s">
        <v>190</v>
      </c>
    </row>
    <row r="1502" spans="2:6" x14ac:dyDescent="0.25">
      <c r="B1502" s="8" t="s">
        <v>176</v>
      </c>
      <c r="C1502" s="9" t="s">
        <v>191</v>
      </c>
      <c r="D1502" s="8" t="s">
        <v>192</v>
      </c>
      <c r="E1502" s="8" t="s">
        <v>193</v>
      </c>
      <c r="F1502" s="23"/>
    </row>
    <row r="1503" spans="2:6" x14ac:dyDescent="0.25">
      <c r="B1503" s="3" t="s">
        <v>161</v>
      </c>
      <c r="C1503" s="4" t="s">
        <v>161</v>
      </c>
      <c r="D1503" s="3" t="s">
        <v>161</v>
      </c>
      <c r="E1503" s="3" t="s">
        <v>161</v>
      </c>
    </row>
    <row r="1506" spans="2:80" x14ac:dyDescent="0.25">
      <c r="B1506" s="17" t="s">
        <v>194</v>
      </c>
      <c r="C1506" s="25" t="s">
        <v>161</v>
      </c>
      <c r="D1506" s="17"/>
      <c r="E1506" s="17"/>
      <c r="F1506" s="23"/>
      <c r="G1506" s="23"/>
      <c r="H1506" s="23"/>
      <c r="I1506" s="17"/>
      <c r="J1506" s="17"/>
      <c r="K1506" s="17"/>
      <c r="L1506" s="17"/>
      <c r="M1506" s="17"/>
      <c r="N1506" s="17"/>
      <c r="O1506" s="17"/>
      <c r="P1506" s="17"/>
      <c r="Q1506" s="17"/>
      <c r="R1506" s="17"/>
      <c r="S1506" s="17"/>
      <c r="T1506" s="17"/>
      <c r="U1506" s="17"/>
      <c r="V1506" s="17"/>
      <c r="W1506" s="17"/>
      <c r="X1506" s="17"/>
      <c r="Y1506" s="17"/>
      <c r="Z1506" s="17"/>
      <c r="AA1506" s="17"/>
      <c r="AB1506" s="17"/>
      <c r="AC1506" s="17"/>
      <c r="AD1506" s="17"/>
      <c r="AE1506" s="17"/>
      <c r="AF1506" s="17"/>
      <c r="AG1506" s="17"/>
      <c r="AH1506" s="17"/>
      <c r="AI1506" s="17"/>
      <c r="AJ1506" s="17"/>
      <c r="AK1506" s="17"/>
      <c r="AL1506" s="17"/>
      <c r="AM1506" s="17"/>
      <c r="AN1506" s="17"/>
      <c r="AO1506" s="17"/>
      <c r="AP1506" s="17"/>
      <c r="AQ1506" s="17"/>
      <c r="AR1506" s="17"/>
      <c r="AS1506" s="17"/>
      <c r="AT1506" s="17"/>
      <c r="AU1506" s="17"/>
      <c r="AV1506" s="17"/>
      <c r="AW1506" s="17"/>
      <c r="AX1506" s="17"/>
      <c r="AY1506" s="17"/>
      <c r="AZ1506" s="17"/>
      <c r="BA1506" s="17"/>
      <c r="BB1506" s="17"/>
      <c r="BC1506" s="17"/>
      <c r="BD1506" s="17"/>
      <c r="BE1506" s="17"/>
      <c r="BF1506" s="17"/>
      <c r="BG1506" s="17"/>
      <c r="BH1506" s="17"/>
      <c r="BI1506" s="17"/>
      <c r="BJ1506" s="17"/>
      <c r="BK1506" s="17"/>
      <c r="BL1506" s="17"/>
      <c r="BM1506" s="17"/>
      <c r="BN1506" s="17"/>
      <c r="BO1506" s="17"/>
      <c r="BP1506" s="17"/>
      <c r="BQ1506" s="17"/>
      <c r="BR1506" s="17"/>
      <c r="BS1506" s="17"/>
      <c r="BT1506" s="17"/>
      <c r="BU1506" s="17"/>
      <c r="BV1506" s="17"/>
      <c r="BW1506" s="17"/>
      <c r="BX1506" s="17"/>
      <c r="BY1506" s="17"/>
      <c r="BZ1506" s="17"/>
      <c r="CA1506" s="17"/>
      <c r="CB1506" s="17"/>
    </row>
    <row r="1508" spans="2:80" x14ac:dyDescent="0.25">
      <c r="B1508" s="17" t="s">
        <v>195</v>
      </c>
    </row>
    <row r="1510" spans="2:80" x14ac:dyDescent="0.25">
      <c r="B1510" s="8" t="s">
        <v>196</v>
      </c>
      <c r="C1510" s="9" t="s">
        <v>184</v>
      </c>
      <c r="D1510" s="17"/>
    </row>
    <row r="1511" spans="2:80" x14ac:dyDescent="0.25">
      <c r="B1511" s="3" t="s">
        <v>161</v>
      </c>
      <c r="C1511" s="4" t="s">
        <v>161</v>
      </c>
    </row>
    <row r="1514" spans="2:80" x14ac:dyDescent="0.25">
      <c r="B1514" s="8" t="s">
        <v>197</v>
      </c>
      <c r="C1514" s="9" t="s">
        <v>198</v>
      </c>
      <c r="D1514" s="17"/>
    </row>
    <row r="1515" spans="2:80" x14ac:dyDescent="0.25">
      <c r="B1515" s="3" t="s">
        <v>161</v>
      </c>
      <c r="C1515" s="4" t="s">
        <v>161</v>
      </c>
    </row>
    <row r="1518" spans="2:80" x14ac:dyDescent="0.25">
      <c r="B1518" s="17" t="s">
        <v>199</v>
      </c>
    </row>
    <row r="1521" spans="2:80" x14ac:dyDescent="0.25">
      <c r="B1521" s="17" t="s">
        <v>200</v>
      </c>
    </row>
    <row r="1523" spans="2:80" x14ac:dyDescent="0.25">
      <c r="B1523" s="8" t="s">
        <v>176</v>
      </c>
      <c r="C1523" s="9" t="s">
        <v>201</v>
      </c>
      <c r="D1523" s="8" t="s">
        <v>191</v>
      </c>
      <c r="E1523" s="8" t="s">
        <v>192</v>
      </c>
      <c r="F1523" s="24" t="s">
        <v>193</v>
      </c>
      <c r="G1523" s="23"/>
    </row>
    <row r="1524" spans="2:80" x14ac:dyDescent="0.25">
      <c r="B1524" s="3" t="s">
        <v>161</v>
      </c>
      <c r="C1524" s="4" t="s">
        <v>161</v>
      </c>
      <c r="D1524" s="3" t="s">
        <v>161</v>
      </c>
      <c r="E1524" s="3" t="s">
        <v>161</v>
      </c>
      <c r="F1524" s="22" t="s">
        <v>161</v>
      </c>
    </row>
    <row r="1527" spans="2:80" x14ac:dyDescent="0.25">
      <c r="B1527" s="17" t="s">
        <v>194</v>
      </c>
      <c r="C1527" s="25" t="s">
        <v>161</v>
      </c>
      <c r="D1527" s="17"/>
      <c r="E1527" s="17"/>
      <c r="F1527" s="23"/>
      <c r="G1527" s="23"/>
      <c r="H1527" s="23"/>
      <c r="I1527" s="17"/>
      <c r="J1527" s="17"/>
      <c r="K1527" s="17"/>
      <c r="L1527" s="17"/>
      <c r="M1527" s="17"/>
      <c r="N1527" s="17"/>
      <c r="O1527" s="17"/>
      <c r="P1527" s="17"/>
      <c r="Q1527" s="17"/>
      <c r="R1527" s="17"/>
      <c r="S1527" s="17"/>
      <c r="T1527" s="17"/>
      <c r="U1527" s="17"/>
      <c r="V1527" s="17"/>
      <c r="W1527" s="17"/>
      <c r="X1527" s="17"/>
      <c r="Y1527" s="17"/>
      <c r="Z1527" s="17"/>
      <c r="AA1527" s="17"/>
      <c r="AB1527" s="17"/>
      <c r="AC1527" s="17"/>
      <c r="AD1527" s="17"/>
      <c r="AE1527" s="17"/>
      <c r="AF1527" s="17"/>
      <c r="AG1527" s="17"/>
      <c r="AH1527" s="17"/>
      <c r="AI1527" s="17"/>
      <c r="AJ1527" s="17"/>
      <c r="AK1527" s="17"/>
      <c r="AL1527" s="17"/>
      <c r="AM1527" s="17"/>
      <c r="AN1527" s="17"/>
      <c r="AO1527" s="17"/>
      <c r="AP1527" s="17"/>
      <c r="AQ1527" s="17"/>
      <c r="AR1527" s="17"/>
      <c r="AS1527" s="17"/>
      <c r="AT1527" s="17"/>
      <c r="AU1527" s="17"/>
      <c r="AV1527" s="17"/>
      <c r="AW1527" s="17"/>
      <c r="AX1527" s="17"/>
      <c r="AY1527" s="17"/>
      <c r="AZ1527" s="17"/>
      <c r="BA1527" s="17"/>
      <c r="BB1527" s="17"/>
      <c r="BC1527" s="17"/>
      <c r="BD1527" s="17"/>
      <c r="BE1527" s="17"/>
      <c r="BF1527" s="17"/>
      <c r="BG1527" s="17"/>
      <c r="BH1527" s="17"/>
      <c r="BI1527" s="17"/>
      <c r="BJ1527" s="17"/>
      <c r="BK1527" s="17"/>
      <c r="BL1527" s="17"/>
      <c r="BM1527" s="17"/>
      <c r="BN1527" s="17"/>
      <c r="BO1527" s="17"/>
      <c r="BP1527" s="17"/>
      <c r="BQ1527" s="17"/>
      <c r="BR1527" s="17"/>
      <c r="BS1527" s="17"/>
      <c r="BT1527" s="17"/>
      <c r="BU1527" s="17"/>
      <c r="BV1527" s="17"/>
      <c r="BW1527" s="17"/>
      <c r="BX1527" s="17"/>
      <c r="BY1527" s="17"/>
      <c r="BZ1527" s="17"/>
      <c r="CA1527" s="17"/>
      <c r="CB1527" s="17"/>
    </row>
    <row r="1529" spans="2:80" x14ac:dyDescent="0.25">
      <c r="B1529" s="17" t="s">
        <v>195</v>
      </c>
    </row>
    <row r="1531" spans="2:80" x14ac:dyDescent="0.25">
      <c r="B1531" s="8" t="s">
        <v>196</v>
      </c>
      <c r="C1531" s="9" t="s">
        <v>184</v>
      </c>
      <c r="D1531" s="17"/>
    </row>
    <row r="1532" spans="2:80" x14ac:dyDescent="0.25">
      <c r="B1532" s="3" t="s">
        <v>161</v>
      </c>
      <c r="C1532" s="4" t="s">
        <v>161</v>
      </c>
    </row>
    <row r="1535" spans="2:80" x14ac:dyDescent="0.25">
      <c r="B1535" s="8" t="s">
        <v>197</v>
      </c>
      <c r="C1535" s="9" t="s">
        <v>198</v>
      </c>
      <c r="D1535" s="17"/>
    </row>
    <row r="1536" spans="2:80" x14ac:dyDescent="0.25">
      <c r="B1536" s="3" t="s">
        <v>161</v>
      </c>
      <c r="C1536" s="4" t="s">
        <v>161</v>
      </c>
    </row>
    <row r="1539" spans="2:7" x14ac:dyDescent="0.25">
      <c r="B1539" s="17" t="s">
        <v>199</v>
      </c>
    </row>
    <row r="1542" spans="2:7" x14ac:dyDescent="0.25">
      <c r="B1542" s="17" t="s">
        <v>202</v>
      </c>
    </row>
    <row r="1543" spans="2:7" x14ac:dyDescent="0.25">
      <c r="B1543" s="8" t="s">
        <v>176</v>
      </c>
      <c r="C1543" s="9" t="s">
        <v>203</v>
      </c>
      <c r="D1543" s="8" t="s">
        <v>204</v>
      </c>
      <c r="E1543" s="8" t="s">
        <v>205</v>
      </c>
      <c r="F1543" s="24" t="s">
        <v>206</v>
      </c>
      <c r="G1543" s="23"/>
    </row>
    <row r="1544" spans="2:7" x14ac:dyDescent="0.25">
      <c r="B1544" s="3" t="s">
        <v>161</v>
      </c>
      <c r="C1544" s="4" t="s">
        <v>161</v>
      </c>
      <c r="D1544" s="3" t="s">
        <v>161</v>
      </c>
      <c r="E1544" s="3" t="s">
        <v>161</v>
      </c>
      <c r="F1544" s="22" t="s">
        <v>161</v>
      </c>
    </row>
    <row r="1545" spans="2:7" x14ac:dyDescent="0.25">
      <c r="B1545" s="11" t="s">
        <v>207</v>
      </c>
    </row>
  </sheetData>
  <mergeCells count="3">
    <mergeCell ref="B1:E1"/>
    <mergeCell ref="C3:C7"/>
    <mergeCell ref="D3:D7"/>
  </mergeCells>
  <hyperlinks>
    <hyperlink ref="A1" location="Index!A1" display="Index" xr:uid="{0296EAEA-1D2C-47CD-8D36-3542006AB302}"/>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2AA73-0C0A-41AF-B8CC-B0AD6EB016AA}">
  <dimension ref="A1:CB220"/>
  <sheetViews>
    <sheetView workbookViewId="0">
      <selection activeCell="C26" sqref="C26"/>
    </sheetView>
  </sheetViews>
  <sheetFormatPr defaultColWidth="9.140625" defaultRowHeight="15" x14ac:dyDescent="0.25"/>
  <cols>
    <col min="1" max="1" width="5.42578125" style="11" bestFit="1" customWidth="1"/>
    <col min="2" max="2" width="89.570312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ol min="9" max="16384" width="9.140625" style="11"/>
  </cols>
  <sheetData>
    <row r="1" spans="1:5" x14ac:dyDescent="0.25">
      <c r="A1" s="45" t="s">
        <v>0</v>
      </c>
      <c r="B1" s="197" t="s">
        <v>120</v>
      </c>
      <c r="C1" s="197"/>
      <c r="D1" s="197"/>
      <c r="E1" s="197"/>
    </row>
    <row r="3" spans="1:5" x14ac:dyDescent="0.25">
      <c r="B3" s="1" t="s">
        <v>1722</v>
      </c>
      <c r="C3" s="198"/>
      <c r="D3" s="199"/>
    </row>
    <row r="4" spans="1:5" x14ac:dyDescent="0.25">
      <c r="B4" s="7" t="s">
        <v>1721</v>
      </c>
      <c r="C4" s="198"/>
      <c r="D4" s="199"/>
    </row>
    <row r="5" spans="1:5" x14ac:dyDescent="0.25">
      <c r="B5" s="2" t="s">
        <v>127</v>
      </c>
      <c r="C5" s="198"/>
      <c r="D5" s="199"/>
    </row>
    <row r="6" spans="1:5" x14ac:dyDescent="0.25">
      <c r="B6" s="2" t="s">
        <v>1720</v>
      </c>
      <c r="C6" s="198"/>
      <c r="D6" s="199"/>
    </row>
    <row r="7" spans="1:5" x14ac:dyDescent="0.25">
      <c r="B7" s="7" t="s">
        <v>1719</v>
      </c>
      <c r="C7" s="198"/>
      <c r="D7" s="199"/>
    </row>
    <row r="8" spans="1:5" x14ac:dyDescent="0.25">
      <c r="B8" s="3" t="s">
        <v>130</v>
      </c>
      <c r="C8" s="198"/>
      <c r="D8" s="199"/>
    </row>
    <row r="9" spans="1:5" x14ac:dyDescent="0.25">
      <c r="B9" s="3"/>
      <c r="C9" s="14" t="s">
        <v>131</v>
      </c>
      <c r="D9" s="14" t="s">
        <v>132</v>
      </c>
    </row>
    <row r="10" spans="1:5" x14ac:dyDescent="0.25">
      <c r="C10" s="44"/>
    </row>
    <row r="11" spans="1:5" x14ac:dyDescent="0.25">
      <c r="B11" s="212" t="s">
        <v>1718</v>
      </c>
      <c r="C11" s="212"/>
      <c r="D11" s="212"/>
      <c r="E11" s="212"/>
    </row>
    <row r="12" spans="1:5" x14ac:dyDescent="0.25">
      <c r="B12" s="39" t="s">
        <v>1717</v>
      </c>
      <c r="C12" s="213" t="s">
        <v>1716</v>
      </c>
      <c r="D12" s="212" t="s">
        <v>1715</v>
      </c>
      <c r="E12" s="212" t="s">
        <v>1714</v>
      </c>
    </row>
    <row r="13" spans="1:5" x14ac:dyDescent="0.25">
      <c r="B13" s="39" t="s">
        <v>1713</v>
      </c>
      <c r="C13" s="213"/>
      <c r="D13" s="212"/>
      <c r="E13" s="212"/>
    </row>
    <row r="14" spans="1:5" x14ac:dyDescent="0.25">
      <c r="B14" s="1" t="s">
        <v>1712</v>
      </c>
      <c r="C14" s="42"/>
      <c r="D14" s="43" t="s">
        <v>1711</v>
      </c>
      <c r="E14" s="41"/>
    </row>
    <row r="15" spans="1:5" x14ac:dyDescent="0.25">
      <c r="B15" s="1" t="s">
        <v>1710</v>
      </c>
      <c r="C15" s="42"/>
      <c r="D15" s="41"/>
      <c r="E15" s="41"/>
    </row>
    <row r="16" spans="1:5" x14ac:dyDescent="0.25">
      <c r="B16" s="1" t="s">
        <v>1709</v>
      </c>
      <c r="C16" s="42"/>
      <c r="D16" s="41"/>
      <c r="E16" s="41"/>
    </row>
    <row r="17" spans="2:8" x14ac:dyDescent="0.25">
      <c r="B17" s="8" t="s">
        <v>1708</v>
      </c>
      <c r="C17" s="40"/>
      <c r="D17" s="39"/>
      <c r="E17" s="39"/>
    </row>
    <row r="20" spans="2:8" x14ac:dyDescent="0.25">
      <c r="B20" s="11" t="s">
        <v>144</v>
      </c>
    </row>
    <row r="22" spans="2:8" x14ac:dyDescent="0.25">
      <c r="B22" s="37" t="s">
        <v>133</v>
      </c>
      <c r="C22" s="38" t="s">
        <v>1707</v>
      </c>
      <c r="D22" s="37" t="s">
        <v>213</v>
      </c>
      <c r="E22" s="37" t="s">
        <v>136</v>
      </c>
      <c r="F22" s="36" t="s">
        <v>145</v>
      </c>
      <c r="G22" s="36" t="s">
        <v>146</v>
      </c>
      <c r="H22" s="36" t="s">
        <v>147</v>
      </c>
    </row>
    <row r="23" spans="2:8" x14ac:dyDescent="0.25">
      <c r="B23" s="17" t="s">
        <v>214</v>
      </c>
    </row>
    <row r="24" spans="2:8" x14ac:dyDescent="0.25">
      <c r="B24" s="17" t="s">
        <v>1706</v>
      </c>
    </row>
    <row r="25" spans="2:8" x14ac:dyDescent="0.25">
      <c r="B25" s="11" t="s">
        <v>1705</v>
      </c>
      <c r="C25" s="21">
        <v>7.15</v>
      </c>
      <c r="D25" s="11" t="s">
        <v>215</v>
      </c>
      <c r="E25" s="11" t="s">
        <v>1704</v>
      </c>
      <c r="F25" s="13">
        <v>20000</v>
      </c>
      <c r="G25" s="13">
        <v>98742.8</v>
      </c>
      <c r="H25" s="13">
        <v>4.75</v>
      </c>
    </row>
    <row r="26" spans="2:8" x14ac:dyDescent="0.25">
      <c r="B26" s="11" t="s">
        <v>1703</v>
      </c>
      <c r="C26" s="21">
        <v>7.15</v>
      </c>
      <c r="D26" s="11" t="s">
        <v>215</v>
      </c>
      <c r="E26" s="11" t="s">
        <v>1702</v>
      </c>
      <c r="F26" s="13">
        <v>20000</v>
      </c>
      <c r="G26" s="13">
        <v>98477.1</v>
      </c>
      <c r="H26" s="13">
        <v>4.74</v>
      </c>
    </row>
    <row r="27" spans="2:8" x14ac:dyDescent="0.25">
      <c r="B27" s="11" t="s">
        <v>1701</v>
      </c>
      <c r="C27" s="21">
        <v>7.18</v>
      </c>
      <c r="D27" s="11" t="s">
        <v>215</v>
      </c>
      <c r="E27" s="11" t="s">
        <v>1700</v>
      </c>
      <c r="F27" s="13">
        <v>20000</v>
      </c>
      <c r="G27" s="13">
        <v>98470.1</v>
      </c>
      <c r="H27" s="13">
        <v>4.74</v>
      </c>
    </row>
    <row r="28" spans="2:8" x14ac:dyDescent="0.25">
      <c r="B28" s="11" t="s">
        <v>1699</v>
      </c>
      <c r="C28" s="21">
        <v>6.6</v>
      </c>
      <c r="D28" s="11" t="s">
        <v>493</v>
      </c>
      <c r="E28" s="11" t="s">
        <v>1698</v>
      </c>
      <c r="F28" s="13">
        <v>97000000</v>
      </c>
      <c r="G28" s="13">
        <v>96580.86</v>
      </c>
      <c r="H28" s="13">
        <v>4.6500000000000004</v>
      </c>
    </row>
    <row r="29" spans="2:8" x14ac:dyDescent="0.25">
      <c r="B29" s="11" t="s">
        <v>1697</v>
      </c>
      <c r="C29" s="21">
        <v>7.22</v>
      </c>
      <c r="D29" s="11" t="s">
        <v>215</v>
      </c>
      <c r="E29" s="11" t="s">
        <v>1696</v>
      </c>
      <c r="F29" s="13">
        <v>19500</v>
      </c>
      <c r="G29" s="13">
        <v>96357.2</v>
      </c>
      <c r="H29" s="13">
        <v>4.6399999999999997</v>
      </c>
    </row>
    <row r="30" spans="2:8" x14ac:dyDescent="0.25">
      <c r="B30" s="11" t="s">
        <v>1695</v>
      </c>
      <c r="C30" s="21">
        <v>6.94</v>
      </c>
      <c r="D30" s="11" t="s">
        <v>215</v>
      </c>
      <c r="E30" s="11" t="s">
        <v>1694</v>
      </c>
      <c r="F30" s="13">
        <v>15000</v>
      </c>
      <c r="G30" s="13">
        <v>75000</v>
      </c>
      <c r="H30" s="13">
        <v>3.61</v>
      </c>
    </row>
    <row r="31" spans="2:8" x14ac:dyDescent="0.25">
      <c r="B31" s="11" t="s">
        <v>1693</v>
      </c>
      <c r="C31" s="21">
        <v>7.2</v>
      </c>
      <c r="D31" s="11" t="s">
        <v>215</v>
      </c>
      <c r="E31" s="11" t="s">
        <v>1692</v>
      </c>
      <c r="F31" s="13">
        <v>15000</v>
      </c>
      <c r="G31" s="13">
        <v>74065.649999999994</v>
      </c>
      <c r="H31" s="13">
        <v>3.57</v>
      </c>
    </row>
    <row r="32" spans="2:8" x14ac:dyDescent="0.25">
      <c r="B32" s="11" t="s">
        <v>1691</v>
      </c>
      <c r="C32" s="21">
        <v>7.18</v>
      </c>
      <c r="D32" s="11" t="s">
        <v>215</v>
      </c>
      <c r="E32" s="11" t="s">
        <v>1690</v>
      </c>
      <c r="F32" s="13">
        <v>15000</v>
      </c>
      <c r="G32" s="13">
        <v>74053.8</v>
      </c>
      <c r="H32" s="13">
        <v>3.57</v>
      </c>
    </row>
    <row r="33" spans="2:8" x14ac:dyDescent="0.25">
      <c r="B33" s="11" t="s">
        <v>1689</v>
      </c>
      <c r="C33" s="21">
        <v>7.16</v>
      </c>
      <c r="D33" s="11" t="s">
        <v>1668</v>
      </c>
      <c r="E33" s="11" t="s">
        <v>1688</v>
      </c>
      <c r="F33" s="13">
        <v>14500</v>
      </c>
      <c r="G33" s="13">
        <v>71753.98</v>
      </c>
      <c r="H33" s="13">
        <v>3.46</v>
      </c>
    </row>
    <row r="34" spans="2:8" x14ac:dyDescent="0.25">
      <c r="B34" s="11" t="s">
        <v>1687</v>
      </c>
      <c r="C34" s="21">
        <v>7.18</v>
      </c>
      <c r="D34" s="11" t="s">
        <v>215</v>
      </c>
      <c r="E34" s="11" t="s">
        <v>1686</v>
      </c>
      <c r="F34" s="13">
        <v>14500</v>
      </c>
      <c r="G34" s="13">
        <v>71488.19</v>
      </c>
      <c r="H34" s="13">
        <v>3.44</v>
      </c>
    </row>
    <row r="35" spans="2:8" x14ac:dyDescent="0.25">
      <c r="B35" s="11" t="s">
        <v>1685</v>
      </c>
      <c r="C35" s="21">
        <v>7.23</v>
      </c>
      <c r="D35" s="11" t="s">
        <v>215</v>
      </c>
      <c r="E35" s="11" t="s">
        <v>1684</v>
      </c>
      <c r="F35" s="13">
        <v>12000</v>
      </c>
      <c r="G35" s="13">
        <v>59645.34</v>
      </c>
      <c r="H35" s="13">
        <v>2.87</v>
      </c>
    </row>
    <row r="36" spans="2:8" x14ac:dyDescent="0.25">
      <c r="B36" s="11" t="s">
        <v>1683</v>
      </c>
      <c r="C36" s="21">
        <v>7.22</v>
      </c>
      <c r="D36" s="11" t="s">
        <v>215</v>
      </c>
      <c r="E36" s="11" t="s">
        <v>1682</v>
      </c>
      <c r="F36" s="13">
        <v>11000</v>
      </c>
      <c r="G36" s="13">
        <v>54281.1</v>
      </c>
      <c r="H36" s="13">
        <v>2.61</v>
      </c>
    </row>
    <row r="37" spans="2:8" x14ac:dyDescent="0.25">
      <c r="B37" s="11" t="s">
        <v>1681</v>
      </c>
      <c r="C37" s="21">
        <v>7.31</v>
      </c>
      <c r="D37" s="11" t="s">
        <v>215</v>
      </c>
      <c r="E37" s="11" t="s">
        <v>1680</v>
      </c>
      <c r="F37" s="13">
        <v>10000</v>
      </c>
      <c r="G37" s="13">
        <v>49622.65</v>
      </c>
      <c r="H37" s="13">
        <v>2.39</v>
      </c>
    </row>
    <row r="38" spans="2:8" x14ac:dyDescent="0.25">
      <c r="B38" s="11" t="s">
        <v>1679</v>
      </c>
      <c r="C38" s="21">
        <v>7.37</v>
      </c>
      <c r="D38" s="11" t="s">
        <v>215</v>
      </c>
      <c r="E38" s="11" t="s">
        <v>1678</v>
      </c>
      <c r="F38" s="13">
        <v>10000</v>
      </c>
      <c r="G38" s="13">
        <v>49293.8</v>
      </c>
      <c r="H38" s="13">
        <v>2.37</v>
      </c>
    </row>
    <row r="39" spans="2:8" x14ac:dyDescent="0.25">
      <c r="B39" s="11" t="s">
        <v>1677</v>
      </c>
      <c r="C39" s="21">
        <v>7.15</v>
      </c>
      <c r="D39" s="11" t="s">
        <v>215</v>
      </c>
      <c r="E39" s="11" t="s">
        <v>1676</v>
      </c>
      <c r="F39" s="13">
        <v>10000</v>
      </c>
      <c r="G39" s="13">
        <v>49229.1</v>
      </c>
      <c r="H39" s="13">
        <v>2.37</v>
      </c>
    </row>
    <row r="40" spans="2:8" x14ac:dyDescent="0.25">
      <c r="B40" s="11" t="s">
        <v>1675</v>
      </c>
      <c r="C40" s="21">
        <v>7.2</v>
      </c>
      <c r="D40" s="11" t="s">
        <v>215</v>
      </c>
      <c r="E40" s="11" t="s">
        <v>1674</v>
      </c>
      <c r="F40" s="13">
        <v>10000</v>
      </c>
      <c r="G40" s="13">
        <v>49213.7</v>
      </c>
      <c r="H40" s="13">
        <v>2.37</v>
      </c>
    </row>
    <row r="41" spans="2:8" x14ac:dyDescent="0.25">
      <c r="B41" s="11" t="s">
        <v>1673</v>
      </c>
      <c r="C41" s="21">
        <v>7.15</v>
      </c>
      <c r="D41" s="11" t="s">
        <v>215</v>
      </c>
      <c r="E41" s="11" t="s">
        <v>1672</v>
      </c>
      <c r="F41" s="13">
        <v>9500</v>
      </c>
      <c r="G41" s="13">
        <v>47305.39</v>
      </c>
      <c r="H41" s="13">
        <v>2.2799999999999998</v>
      </c>
    </row>
    <row r="42" spans="2:8" x14ac:dyDescent="0.25">
      <c r="B42" s="11" t="s">
        <v>1671</v>
      </c>
      <c r="C42" s="21">
        <v>7.15</v>
      </c>
      <c r="D42" s="11" t="s">
        <v>215</v>
      </c>
      <c r="E42" s="11" t="s">
        <v>1670</v>
      </c>
      <c r="F42" s="13">
        <v>9500</v>
      </c>
      <c r="G42" s="13">
        <v>47149.02</v>
      </c>
      <c r="H42" s="13">
        <v>2.27</v>
      </c>
    </row>
    <row r="43" spans="2:8" x14ac:dyDescent="0.25">
      <c r="B43" s="11" t="s">
        <v>1669</v>
      </c>
      <c r="C43" s="21">
        <v>7.16</v>
      </c>
      <c r="D43" s="11" t="s">
        <v>1668</v>
      </c>
      <c r="E43" s="11" t="s">
        <v>1667</v>
      </c>
      <c r="F43" s="13">
        <v>9500</v>
      </c>
      <c r="G43" s="13">
        <v>46965.63</v>
      </c>
      <c r="H43" s="13">
        <v>2.2599999999999998</v>
      </c>
    </row>
    <row r="44" spans="2:8" x14ac:dyDescent="0.25">
      <c r="B44" s="11" t="s">
        <v>1666</v>
      </c>
      <c r="C44" s="21">
        <v>7.2</v>
      </c>
      <c r="D44" s="11" t="s">
        <v>215</v>
      </c>
      <c r="E44" s="11" t="s">
        <v>1665</v>
      </c>
      <c r="F44" s="13">
        <v>9500</v>
      </c>
      <c r="G44" s="13">
        <v>46835.29</v>
      </c>
      <c r="H44" s="13">
        <v>2.2599999999999998</v>
      </c>
    </row>
    <row r="45" spans="2:8" x14ac:dyDescent="0.25">
      <c r="B45" s="11" t="s">
        <v>1664</v>
      </c>
      <c r="C45" s="21">
        <v>6.72</v>
      </c>
      <c r="D45" s="11" t="s">
        <v>493</v>
      </c>
      <c r="E45" s="11" t="s">
        <v>1663</v>
      </c>
      <c r="F45" s="13">
        <v>47000000</v>
      </c>
      <c r="G45" s="13">
        <v>46673.59</v>
      </c>
      <c r="H45" s="13">
        <v>2.25</v>
      </c>
    </row>
    <row r="46" spans="2:8" x14ac:dyDescent="0.25">
      <c r="B46" s="11" t="s">
        <v>217</v>
      </c>
      <c r="C46" s="21">
        <v>6.6</v>
      </c>
      <c r="D46" s="11" t="s">
        <v>493</v>
      </c>
      <c r="E46" s="11" t="s">
        <v>218</v>
      </c>
      <c r="F46" s="13">
        <v>46500000</v>
      </c>
      <c r="G46" s="13">
        <v>46240.81</v>
      </c>
      <c r="H46" s="13">
        <v>2.23</v>
      </c>
    </row>
    <row r="47" spans="2:8" x14ac:dyDescent="0.25">
      <c r="B47" s="11" t="s">
        <v>1662</v>
      </c>
      <c r="C47" s="21">
        <v>7.8</v>
      </c>
      <c r="D47" s="11" t="s">
        <v>215</v>
      </c>
      <c r="E47" s="11" t="s">
        <v>1661</v>
      </c>
      <c r="F47" s="13">
        <v>8000</v>
      </c>
      <c r="G47" s="13">
        <v>39795.919999999998</v>
      </c>
      <c r="H47" s="13">
        <v>1.92</v>
      </c>
    </row>
    <row r="48" spans="2:8" x14ac:dyDescent="0.25">
      <c r="B48" s="11" t="s">
        <v>1660</v>
      </c>
      <c r="C48" s="21">
        <v>7.7</v>
      </c>
      <c r="D48" s="11" t="s">
        <v>215</v>
      </c>
      <c r="E48" s="11" t="s">
        <v>1659</v>
      </c>
      <c r="F48" s="13">
        <v>8000</v>
      </c>
      <c r="G48" s="13">
        <v>39409.72</v>
      </c>
      <c r="H48" s="13">
        <v>1.9</v>
      </c>
    </row>
    <row r="49" spans="2:8" x14ac:dyDescent="0.25">
      <c r="B49" s="11" t="s">
        <v>1658</v>
      </c>
      <c r="C49" s="21">
        <v>8.4499999999999993</v>
      </c>
      <c r="D49" s="11" t="s">
        <v>215</v>
      </c>
      <c r="E49" s="11" t="s">
        <v>1657</v>
      </c>
      <c r="F49" s="13">
        <v>7000</v>
      </c>
      <c r="G49" s="13">
        <v>34426.18</v>
      </c>
      <c r="H49" s="13">
        <v>1.66</v>
      </c>
    </row>
    <row r="50" spans="2:8" x14ac:dyDescent="0.25">
      <c r="B50" s="11" t="s">
        <v>1656</v>
      </c>
      <c r="C50" s="21">
        <v>7.91</v>
      </c>
      <c r="D50" s="11" t="s">
        <v>215</v>
      </c>
      <c r="E50" s="11" t="s">
        <v>1655</v>
      </c>
      <c r="F50" s="13">
        <v>6500</v>
      </c>
      <c r="G50" s="13">
        <v>32041.88</v>
      </c>
      <c r="H50" s="13">
        <v>1.54</v>
      </c>
    </row>
    <row r="51" spans="2:8" x14ac:dyDescent="0.25">
      <c r="B51" s="11" t="s">
        <v>1654</v>
      </c>
      <c r="C51" s="21">
        <v>7.85</v>
      </c>
      <c r="D51" s="11" t="s">
        <v>215</v>
      </c>
      <c r="E51" s="11" t="s">
        <v>1653</v>
      </c>
      <c r="F51" s="13">
        <v>6000</v>
      </c>
      <c r="G51" s="13">
        <v>29718.78</v>
      </c>
      <c r="H51" s="13">
        <v>1.43</v>
      </c>
    </row>
    <row r="52" spans="2:8" x14ac:dyDescent="0.25">
      <c r="B52" s="11" t="s">
        <v>1652</v>
      </c>
      <c r="C52" s="21">
        <v>6.78</v>
      </c>
      <c r="D52" s="11" t="s">
        <v>493</v>
      </c>
      <c r="E52" s="11" t="s">
        <v>1651</v>
      </c>
      <c r="F52" s="13">
        <v>30000000</v>
      </c>
      <c r="G52" s="13">
        <v>29713.14</v>
      </c>
      <c r="H52" s="13">
        <v>1.43</v>
      </c>
    </row>
    <row r="53" spans="2:8" x14ac:dyDescent="0.25">
      <c r="B53" s="11" t="s">
        <v>1650</v>
      </c>
      <c r="C53" s="21">
        <v>7.2</v>
      </c>
      <c r="D53" s="11" t="s">
        <v>215</v>
      </c>
      <c r="E53" s="11" t="s">
        <v>1649</v>
      </c>
      <c r="F53" s="13">
        <v>6000</v>
      </c>
      <c r="G53" s="13">
        <v>29591.4</v>
      </c>
      <c r="H53" s="13">
        <v>1.42</v>
      </c>
    </row>
    <row r="54" spans="2:8" x14ac:dyDescent="0.25">
      <c r="B54" s="11" t="s">
        <v>1648</v>
      </c>
      <c r="C54" s="21">
        <v>7.91</v>
      </c>
      <c r="D54" s="11" t="s">
        <v>215</v>
      </c>
      <c r="E54" s="11" t="s">
        <v>1647</v>
      </c>
      <c r="F54" s="13">
        <v>6000</v>
      </c>
      <c r="G54" s="13">
        <v>29570.79</v>
      </c>
      <c r="H54" s="13">
        <v>1.42</v>
      </c>
    </row>
    <row r="55" spans="2:8" x14ac:dyDescent="0.25">
      <c r="B55" s="11" t="s">
        <v>1646</v>
      </c>
      <c r="C55" s="21">
        <v>8.73</v>
      </c>
      <c r="D55" s="11" t="s">
        <v>215</v>
      </c>
      <c r="E55" s="11" t="s">
        <v>1645</v>
      </c>
      <c r="F55" s="13">
        <v>6000</v>
      </c>
      <c r="G55" s="13">
        <v>29527.11</v>
      </c>
      <c r="H55" s="13">
        <v>1.42</v>
      </c>
    </row>
    <row r="56" spans="2:8" x14ac:dyDescent="0.25">
      <c r="B56" s="11" t="s">
        <v>1644</v>
      </c>
      <c r="C56" s="21">
        <v>6.76</v>
      </c>
      <c r="D56" s="11" t="s">
        <v>493</v>
      </c>
      <c r="E56" s="11" t="s">
        <v>1643</v>
      </c>
      <c r="F56" s="13">
        <v>29500000</v>
      </c>
      <c r="G56" s="13">
        <v>29293.74</v>
      </c>
      <c r="H56" s="13">
        <v>1.41</v>
      </c>
    </row>
    <row r="57" spans="2:8" x14ac:dyDescent="0.25">
      <c r="B57" s="11" t="s">
        <v>1642</v>
      </c>
      <c r="C57" s="21">
        <v>8.1300000000000008</v>
      </c>
      <c r="D57" s="11" t="s">
        <v>215</v>
      </c>
      <c r="E57" s="11" t="s">
        <v>1641</v>
      </c>
      <c r="F57" s="13">
        <v>5500</v>
      </c>
      <c r="G57" s="13">
        <v>27066.22</v>
      </c>
      <c r="H57" s="13">
        <v>1.3</v>
      </c>
    </row>
    <row r="58" spans="2:8" x14ac:dyDescent="0.25">
      <c r="B58" s="11" t="s">
        <v>1640</v>
      </c>
      <c r="C58" s="21">
        <v>7.76</v>
      </c>
      <c r="D58" s="11" t="s">
        <v>215</v>
      </c>
      <c r="E58" s="11" t="s">
        <v>1639</v>
      </c>
      <c r="F58" s="13">
        <v>5000</v>
      </c>
      <c r="G58" s="13">
        <v>24768.48</v>
      </c>
      <c r="H58" s="13">
        <v>1.19</v>
      </c>
    </row>
    <row r="59" spans="2:8" x14ac:dyDescent="0.25">
      <c r="B59" s="11" t="s">
        <v>1638</v>
      </c>
      <c r="C59" s="21">
        <v>7.2</v>
      </c>
      <c r="D59" s="11" t="s">
        <v>215</v>
      </c>
      <c r="E59" s="11" t="s">
        <v>1637</v>
      </c>
      <c r="F59" s="13">
        <v>5000</v>
      </c>
      <c r="G59" s="13">
        <v>24741.53</v>
      </c>
      <c r="H59" s="13">
        <v>1.19</v>
      </c>
    </row>
    <row r="60" spans="2:8" x14ac:dyDescent="0.25">
      <c r="B60" s="11" t="s">
        <v>1636</v>
      </c>
      <c r="C60" s="21">
        <v>7.82</v>
      </c>
      <c r="D60" s="11" t="s">
        <v>215</v>
      </c>
      <c r="E60" s="11" t="s">
        <v>1635</v>
      </c>
      <c r="F60" s="13">
        <v>5000</v>
      </c>
      <c r="G60" s="13">
        <v>24573.43</v>
      </c>
      <c r="H60" s="13">
        <v>1.18</v>
      </c>
    </row>
    <row r="61" spans="2:8" x14ac:dyDescent="0.25">
      <c r="B61" s="11" t="s">
        <v>1634</v>
      </c>
      <c r="C61" s="21">
        <v>7.8</v>
      </c>
      <c r="D61" s="11" t="s">
        <v>215</v>
      </c>
      <c r="E61" s="11" t="s">
        <v>1633</v>
      </c>
      <c r="F61" s="13">
        <v>4000</v>
      </c>
      <c r="G61" s="13">
        <v>19923.400000000001</v>
      </c>
      <c r="H61" s="13">
        <v>0.96</v>
      </c>
    </row>
    <row r="62" spans="2:8" x14ac:dyDescent="0.25">
      <c r="B62" s="11" t="s">
        <v>1632</v>
      </c>
      <c r="C62" s="21">
        <v>7.35</v>
      </c>
      <c r="D62" s="11" t="s">
        <v>215</v>
      </c>
      <c r="E62" s="11" t="s">
        <v>1631</v>
      </c>
      <c r="F62" s="13">
        <v>4000</v>
      </c>
      <c r="G62" s="13">
        <v>19899.82</v>
      </c>
      <c r="H62" s="13">
        <v>0.96</v>
      </c>
    </row>
    <row r="63" spans="2:8" x14ac:dyDescent="0.25">
      <c r="B63" s="11" t="s">
        <v>1630</v>
      </c>
      <c r="C63" s="21">
        <v>7.84</v>
      </c>
      <c r="D63" s="11" t="s">
        <v>215</v>
      </c>
      <c r="E63" s="11" t="s">
        <v>219</v>
      </c>
      <c r="F63" s="13">
        <v>4000</v>
      </c>
      <c r="G63" s="13">
        <v>19846.5</v>
      </c>
      <c r="H63" s="13">
        <v>0.96</v>
      </c>
    </row>
    <row r="64" spans="2:8" x14ac:dyDescent="0.25">
      <c r="B64" s="11" t="s">
        <v>1629</v>
      </c>
      <c r="C64" s="21">
        <v>7.78</v>
      </c>
      <c r="D64" s="11" t="s">
        <v>220</v>
      </c>
      <c r="E64" s="11" t="s">
        <v>1628</v>
      </c>
      <c r="F64" s="13">
        <v>4000</v>
      </c>
      <c r="G64" s="13">
        <v>19822.66</v>
      </c>
      <c r="H64" s="13">
        <v>0.95</v>
      </c>
    </row>
    <row r="65" spans="2:8" x14ac:dyDescent="0.25">
      <c r="B65" s="11" t="s">
        <v>1627</v>
      </c>
      <c r="C65" s="21">
        <v>7.84</v>
      </c>
      <c r="D65" s="11" t="s">
        <v>215</v>
      </c>
      <c r="E65" s="11" t="s">
        <v>1626</v>
      </c>
      <c r="F65" s="13">
        <v>4000</v>
      </c>
      <c r="G65" s="13">
        <v>19804.259999999998</v>
      </c>
      <c r="H65" s="13">
        <v>0.95</v>
      </c>
    </row>
    <row r="66" spans="2:8" x14ac:dyDescent="0.25">
      <c r="B66" s="11" t="s">
        <v>1625</v>
      </c>
      <c r="C66" s="21">
        <v>8.1</v>
      </c>
      <c r="D66" s="11" t="s">
        <v>215</v>
      </c>
      <c r="E66" s="11" t="s">
        <v>1624</v>
      </c>
      <c r="F66" s="13">
        <v>4000</v>
      </c>
      <c r="G66" s="13">
        <v>19745.84</v>
      </c>
      <c r="H66" s="13">
        <v>0.95</v>
      </c>
    </row>
    <row r="67" spans="2:8" x14ac:dyDescent="0.25">
      <c r="B67" s="11" t="s">
        <v>1623</v>
      </c>
      <c r="C67" s="21">
        <v>8.32</v>
      </c>
      <c r="D67" s="11" t="s">
        <v>215</v>
      </c>
      <c r="E67" s="11" t="s">
        <v>1622</v>
      </c>
      <c r="F67" s="13">
        <v>4000</v>
      </c>
      <c r="G67" s="13">
        <v>19734.68</v>
      </c>
      <c r="H67" s="13">
        <v>0.95</v>
      </c>
    </row>
    <row r="68" spans="2:8" x14ac:dyDescent="0.25">
      <c r="B68" s="11" t="s">
        <v>1621</v>
      </c>
      <c r="C68" s="21">
        <v>8.7899999999999991</v>
      </c>
      <c r="D68" s="11" t="s">
        <v>215</v>
      </c>
      <c r="E68" s="11" t="s">
        <v>1620</v>
      </c>
      <c r="F68" s="13">
        <v>3500</v>
      </c>
      <c r="G68" s="13">
        <v>17279.45</v>
      </c>
      <c r="H68" s="13">
        <v>0.83</v>
      </c>
    </row>
    <row r="69" spans="2:8" x14ac:dyDescent="0.25">
      <c r="B69" s="11" t="s">
        <v>1619</v>
      </c>
      <c r="C69" s="21">
        <v>6.61</v>
      </c>
      <c r="D69" s="11" t="s">
        <v>493</v>
      </c>
      <c r="E69" s="11" t="s">
        <v>1618</v>
      </c>
      <c r="F69" s="13">
        <v>15000000</v>
      </c>
      <c r="G69" s="13">
        <v>14913.57</v>
      </c>
      <c r="H69" s="13">
        <v>0.72</v>
      </c>
    </row>
    <row r="70" spans="2:8" x14ac:dyDescent="0.25">
      <c r="B70" s="11" t="s">
        <v>1617</v>
      </c>
      <c r="C70" s="21">
        <v>7.84</v>
      </c>
      <c r="D70" s="11" t="s">
        <v>215</v>
      </c>
      <c r="E70" s="11" t="s">
        <v>1616</v>
      </c>
      <c r="F70" s="13">
        <v>3000</v>
      </c>
      <c r="G70" s="13">
        <v>14878.53</v>
      </c>
      <c r="H70" s="13">
        <v>0.72</v>
      </c>
    </row>
    <row r="71" spans="2:8" x14ac:dyDescent="0.25">
      <c r="B71" s="11" t="s">
        <v>1615</v>
      </c>
      <c r="C71" s="21">
        <v>7.84</v>
      </c>
      <c r="D71" s="11" t="s">
        <v>215</v>
      </c>
      <c r="E71" s="11" t="s">
        <v>1614</v>
      </c>
      <c r="F71" s="13">
        <v>3000</v>
      </c>
      <c r="G71" s="13">
        <v>14831.12</v>
      </c>
      <c r="H71" s="13">
        <v>0.71</v>
      </c>
    </row>
    <row r="72" spans="2:8" x14ac:dyDescent="0.25">
      <c r="B72" s="11" t="s">
        <v>1613</v>
      </c>
      <c r="C72" s="21">
        <v>6.78</v>
      </c>
      <c r="D72" s="11" t="s">
        <v>493</v>
      </c>
      <c r="E72" s="11" t="s">
        <v>1612</v>
      </c>
      <c r="F72" s="13">
        <v>15000000</v>
      </c>
      <c r="G72" s="13">
        <v>14780.42</v>
      </c>
      <c r="H72" s="13">
        <v>0.71</v>
      </c>
    </row>
    <row r="73" spans="2:8" x14ac:dyDescent="0.25">
      <c r="B73" s="11" t="s">
        <v>1611</v>
      </c>
      <c r="C73" s="21">
        <v>8.35</v>
      </c>
      <c r="D73" s="11" t="s">
        <v>215</v>
      </c>
      <c r="E73" s="11" t="s">
        <v>1610</v>
      </c>
      <c r="F73" s="13">
        <v>3000</v>
      </c>
      <c r="G73" s="13">
        <v>14757</v>
      </c>
      <c r="H73" s="13">
        <v>0.71</v>
      </c>
    </row>
    <row r="74" spans="2:8" x14ac:dyDescent="0.25">
      <c r="B74" s="11" t="s">
        <v>1609</v>
      </c>
      <c r="C74" s="21">
        <v>7.23</v>
      </c>
      <c r="D74" s="11" t="s">
        <v>220</v>
      </c>
      <c r="E74" s="11" t="s">
        <v>1608</v>
      </c>
      <c r="F74" s="13">
        <v>2500</v>
      </c>
      <c r="G74" s="13">
        <v>12411.5</v>
      </c>
      <c r="H74" s="13">
        <v>0.6</v>
      </c>
    </row>
    <row r="75" spans="2:8" x14ac:dyDescent="0.25">
      <c r="B75" s="11" t="s">
        <v>1607</v>
      </c>
      <c r="C75" s="21">
        <v>7.91</v>
      </c>
      <c r="D75" s="11" t="s">
        <v>215</v>
      </c>
      <c r="E75" s="11" t="s">
        <v>1606</v>
      </c>
      <c r="F75" s="13">
        <v>2500</v>
      </c>
      <c r="G75" s="13">
        <v>12397.94</v>
      </c>
      <c r="H75" s="13">
        <v>0.6</v>
      </c>
    </row>
    <row r="76" spans="2:8" x14ac:dyDescent="0.25">
      <c r="B76" s="11" t="s">
        <v>1605</v>
      </c>
      <c r="C76" s="21">
        <v>6.6</v>
      </c>
      <c r="D76" s="11" t="s">
        <v>493</v>
      </c>
      <c r="E76" s="11" t="s">
        <v>1604</v>
      </c>
      <c r="F76" s="13">
        <v>10000000</v>
      </c>
      <c r="G76" s="13">
        <v>9944.26</v>
      </c>
      <c r="H76" s="13">
        <v>0.48</v>
      </c>
    </row>
    <row r="77" spans="2:8" x14ac:dyDescent="0.25">
      <c r="B77" s="11" t="s">
        <v>1603</v>
      </c>
      <c r="C77" s="21">
        <v>7.78</v>
      </c>
      <c r="D77" s="11" t="s">
        <v>220</v>
      </c>
      <c r="E77" s="11" t="s">
        <v>1602</v>
      </c>
      <c r="F77" s="13">
        <v>2000</v>
      </c>
      <c r="G77" s="13">
        <v>9917.61</v>
      </c>
      <c r="H77" s="13">
        <v>0.48</v>
      </c>
    </row>
    <row r="78" spans="2:8" x14ac:dyDescent="0.25">
      <c r="B78" s="11" t="s">
        <v>1601</v>
      </c>
      <c r="C78" s="21">
        <v>7.85</v>
      </c>
      <c r="D78" s="11" t="s">
        <v>215</v>
      </c>
      <c r="E78" s="11" t="s">
        <v>1600</v>
      </c>
      <c r="F78" s="13">
        <v>2000</v>
      </c>
      <c r="G78" s="13">
        <v>9881.07</v>
      </c>
      <c r="H78" s="13">
        <v>0.48</v>
      </c>
    </row>
    <row r="79" spans="2:8" x14ac:dyDescent="0.25">
      <c r="B79" s="11" t="s">
        <v>1599</v>
      </c>
      <c r="C79" s="21">
        <v>7.15</v>
      </c>
      <c r="D79" s="11" t="s">
        <v>215</v>
      </c>
      <c r="E79" s="11" t="s">
        <v>1598</v>
      </c>
      <c r="F79" s="13">
        <v>2000</v>
      </c>
      <c r="G79" s="13">
        <v>9860.92</v>
      </c>
      <c r="H79" s="13">
        <v>0.47</v>
      </c>
    </row>
    <row r="80" spans="2:8" x14ac:dyDescent="0.25">
      <c r="B80" s="11" t="s">
        <v>1597</v>
      </c>
      <c r="C80" s="21">
        <v>8.73</v>
      </c>
      <c r="D80" s="11" t="s">
        <v>215</v>
      </c>
      <c r="E80" s="11" t="s">
        <v>1596</v>
      </c>
      <c r="F80" s="13">
        <v>2000</v>
      </c>
      <c r="G80" s="13">
        <v>9858.6</v>
      </c>
      <c r="H80" s="13">
        <v>0.47</v>
      </c>
    </row>
    <row r="81" spans="2:8" x14ac:dyDescent="0.25">
      <c r="B81" s="11" t="s">
        <v>1595</v>
      </c>
      <c r="C81" s="21">
        <v>7.15</v>
      </c>
      <c r="D81" s="11" t="s">
        <v>215</v>
      </c>
      <c r="E81" s="11" t="s">
        <v>1594</v>
      </c>
      <c r="F81" s="13">
        <v>1500</v>
      </c>
      <c r="G81" s="13">
        <v>7392.84</v>
      </c>
      <c r="H81" s="13">
        <v>0.36</v>
      </c>
    </row>
    <row r="82" spans="2:8" x14ac:dyDescent="0.25">
      <c r="B82" s="11" t="s">
        <v>1593</v>
      </c>
      <c r="C82" s="21">
        <v>8.32</v>
      </c>
      <c r="D82" s="11" t="s">
        <v>215</v>
      </c>
      <c r="E82" s="11" t="s">
        <v>1592</v>
      </c>
      <c r="F82" s="13">
        <v>1000</v>
      </c>
      <c r="G82" s="13">
        <v>4940.34</v>
      </c>
      <c r="H82" s="13">
        <v>0.24</v>
      </c>
    </row>
    <row r="83" spans="2:8" x14ac:dyDescent="0.25">
      <c r="B83" s="11" t="s">
        <v>221</v>
      </c>
      <c r="C83" s="21">
        <v>6.78</v>
      </c>
      <c r="D83" s="11" t="s">
        <v>493</v>
      </c>
      <c r="E83" s="11" t="s">
        <v>222</v>
      </c>
      <c r="F83" s="13">
        <v>5000000</v>
      </c>
      <c r="G83" s="13">
        <v>4933.16</v>
      </c>
      <c r="H83" s="13">
        <v>0.24</v>
      </c>
    </row>
    <row r="84" spans="2:8" x14ac:dyDescent="0.25">
      <c r="B84" s="11" t="s">
        <v>1591</v>
      </c>
      <c r="C84" s="21">
        <v>6.77</v>
      </c>
      <c r="D84" s="11" t="s">
        <v>493</v>
      </c>
      <c r="E84" s="11" t="s">
        <v>1590</v>
      </c>
      <c r="F84" s="13">
        <v>2500000</v>
      </c>
      <c r="G84" s="13">
        <v>2482.52</v>
      </c>
      <c r="H84" s="13">
        <v>0.12</v>
      </c>
    </row>
    <row r="85" spans="2:8" x14ac:dyDescent="0.25">
      <c r="B85" s="17" t="s">
        <v>223</v>
      </c>
      <c r="C85" s="25"/>
      <c r="D85" s="17"/>
      <c r="E85" s="17"/>
      <c r="F85" s="23"/>
      <c r="G85" s="23">
        <f>SUM(G22:G84)</f>
        <v>2195921.4299999992</v>
      </c>
      <c r="H85" s="23">
        <f>SUM(H22:H84)</f>
        <v>105.72999999999999</v>
      </c>
    </row>
    <row r="86" spans="2:8" x14ac:dyDescent="0.25">
      <c r="B86" s="17" t="s">
        <v>1589</v>
      </c>
    </row>
    <row r="87" spans="2:8" x14ac:dyDescent="0.25">
      <c r="B87" s="11" t="s">
        <v>1588</v>
      </c>
      <c r="C87" s="21" t="s">
        <v>139</v>
      </c>
      <c r="E87" s="11" t="s">
        <v>1587</v>
      </c>
      <c r="F87" s="13">
        <v>57861.417000000001</v>
      </c>
      <c r="G87" s="13">
        <v>5953</v>
      </c>
      <c r="H87" s="13">
        <v>0.28999999999999998</v>
      </c>
    </row>
    <row r="88" spans="2:8" x14ac:dyDescent="0.25">
      <c r="B88" s="17" t="s">
        <v>1586</v>
      </c>
      <c r="C88" s="25"/>
      <c r="D88" s="17"/>
      <c r="E88" s="17"/>
      <c r="F88" s="23"/>
      <c r="G88" s="23">
        <f>SUM(G86:G87)</f>
        <v>5953</v>
      </c>
      <c r="H88" s="23">
        <f>SUM(H86:H87)</f>
        <v>0.28999999999999998</v>
      </c>
    </row>
    <row r="89" spans="2:8" x14ac:dyDescent="0.25">
      <c r="B89" s="17" t="s">
        <v>1585</v>
      </c>
      <c r="C89" s="25"/>
      <c r="D89" s="17"/>
      <c r="E89" s="17"/>
      <c r="F89" s="23"/>
      <c r="G89" s="23">
        <v>9998.11</v>
      </c>
      <c r="H89" s="23">
        <v>0.48</v>
      </c>
    </row>
    <row r="90" spans="2:8" x14ac:dyDescent="0.25">
      <c r="B90" s="17" t="s">
        <v>224</v>
      </c>
      <c r="C90" s="25"/>
      <c r="D90" s="17"/>
      <c r="E90" s="17"/>
      <c r="F90" s="23"/>
      <c r="G90" s="23">
        <v>1051.67</v>
      </c>
      <c r="H90" s="23">
        <v>0.05</v>
      </c>
    </row>
    <row r="91" spans="2:8" x14ac:dyDescent="0.25">
      <c r="B91" s="17" t="s">
        <v>153</v>
      </c>
      <c r="C91" s="25"/>
      <c r="D91" s="17"/>
      <c r="E91" s="17"/>
      <c r="F91" s="23"/>
      <c r="G91" s="23">
        <v>2212924.21</v>
      </c>
      <c r="H91" s="23">
        <v>106.55</v>
      </c>
    </row>
    <row r="92" spans="2:8" x14ac:dyDescent="0.25">
      <c r="B92" s="17" t="s">
        <v>154</v>
      </c>
      <c r="C92" s="25"/>
      <c r="D92" s="17"/>
      <c r="E92" s="17"/>
      <c r="F92" s="23"/>
      <c r="G92" s="23">
        <v>-136289.9368232202</v>
      </c>
      <c r="H92" s="23">
        <v>-6.5499999999999972</v>
      </c>
    </row>
    <row r="93" spans="2:8" x14ac:dyDescent="0.25">
      <c r="B93" s="17" t="s">
        <v>155</v>
      </c>
      <c r="C93" s="25"/>
      <c r="D93" s="17"/>
      <c r="E93" s="17"/>
      <c r="F93" s="23"/>
      <c r="G93" s="23">
        <v>2076634.27317678</v>
      </c>
      <c r="H93" s="23">
        <v>100</v>
      </c>
    </row>
    <row r="94" spans="2:8" x14ac:dyDescent="0.25">
      <c r="B94" s="11" t="s">
        <v>156</v>
      </c>
    </row>
    <row r="95" spans="2:8" x14ac:dyDescent="0.25">
      <c r="B95" s="11" t="s">
        <v>157</v>
      </c>
    </row>
    <row r="96" spans="2:8" x14ac:dyDescent="0.25">
      <c r="B96" s="11" t="s">
        <v>158</v>
      </c>
      <c r="C96" s="21" t="s">
        <v>159</v>
      </c>
    </row>
    <row r="97" spans="2:3" x14ac:dyDescent="0.25">
      <c r="B97" s="17"/>
    </row>
    <row r="98" spans="2:3" ht="30" x14ac:dyDescent="0.25">
      <c r="B98" s="35" t="s">
        <v>160</v>
      </c>
      <c r="C98" s="21" t="s">
        <v>161</v>
      </c>
    </row>
    <row r="99" spans="2:3" x14ac:dyDescent="0.25">
      <c r="B99" s="17"/>
    </row>
    <row r="100" spans="2:3" x14ac:dyDescent="0.25">
      <c r="B100" s="17" t="s">
        <v>162</v>
      </c>
      <c r="C100" s="21" t="s">
        <v>161</v>
      </c>
    </row>
    <row r="101" spans="2:3" x14ac:dyDescent="0.25">
      <c r="B101" s="17" t="s">
        <v>164</v>
      </c>
      <c r="C101" s="21" t="s">
        <v>165</v>
      </c>
    </row>
    <row r="102" spans="2:3" x14ac:dyDescent="0.25">
      <c r="B102" s="17" t="s">
        <v>1584</v>
      </c>
      <c r="C102" s="25"/>
    </row>
    <row r="103" spans="2:3" x14ac:dyDescent="0.25">
      <c r="B103" s="17" t="s">
        <v>1583</v>
      </c>
      <c r="C103" s="25"/>
    </row>
    <row r="104" spans="2:3" x14ac:dyDescent="0.25">
      <c r="B104" s="17" t="s">
        <v>1582</v>
      </c>
      <c r="C104" s="25"/>
    </row>
    <row r="105" spans="2:3" x14ac:dyDescent="0.25">
      <c r="B105" s="17" t="s">
        <v>1581</v>
      </c>
      <c r="C105" s="25"/>
    </row>
    <row r="106" spans="2:3" x14ac:dyDescent="0.25">
      <c r="B106" s="17" t="s">
        <v>1580</v>
      </c>
      <c r="C106" s="25"/>
    </row>
    <row r="107" spans="2:3" x14ac:dyDescent="0.25">
      <c r="B107" s="17" t="s">
        <v>1579</v>
      </c>
      <c r="C107" s="25"/>
    </row>
    <row r="108" spans="2:3" x14ac:dyDescent="0.25">
      <c r="B108" s="17" t="s">
        <v>1578</v>
      </c>
      <c r="C108" s="25"/>
    </row>
    <row r="109" spans="2:3" x14ac:dyDescent="0.25">
      <c r="B109" s="17" t="s">
        <v>1577</v>
      </c>
      <c r="C109" s="25"/>
    </row>
    <row r="110" spans="2:3" x14ac:dyDescent="0.25">
      <c r="B110" s="17" t="s">
        <v>1576</v>
      </c>
      <c r="C110" s="25"/>
    </row>
    <row r="111" spans="2:3" x14ac:dyDescent="0.25">
      <c r="B111" s="11" t="s">
        <v>1575</v>
      </c>
    </row>
    <row r="113" spans="2:5" x14ac:dyDescent="0.25">
      <c r="B113" s="3"/>
      <c r="C113" s="4" t="s">
        <v>1574</v>
      </c>
    </row>
    <row r="114" spans="2:5" x14ac:dyDescent="0.25">
      <c r="B114" s="3" t="s">
        <v>1573</v>
      </c>
      <c r="C114" s="5" t="s">
        <v>120</v>
      </c>
    </row>
    <row r="115" spans="2:5" x14ac:dyDescent="0.25">
      <c r="B115" s="3" t="s">
        <v>1572</v>
      </c>
      <c r="C115" s="4"/>
    </row>
    <row r="116" spans="2:5" x14ac:dyDescent="0.25">
      <c r="B116" s="3"/>
      <c r="C116" s="4"/>
    </row>
    <row r="117" spans="2:5" x14ac:dyDescent="0.25">
      <c r="B117" s="3" t="s">
        <v>1571</v>
      </c>
      <c r="C117" s="34">
        <v>7.3300000000000004E-2</v>
      </c>
    </row>
    <row r="118" spans="2:5" x14ac:dyDescent="0.25">
      <c r="B118" s="3"/>
      <c r="C118" s="4"/>
    </row>
    <row r="119" spans="2:5" x14ac:dyDescent="0.25">
      <c r="B119" s="3" t="s">
        <v>1570</v>
      </c>
      <c r="C119" s="4" t="s">
        <v>1568</v>
      </c>
    </row>
    <row r="120" spans="2:5" x14ac:dyDescent="0.25">
      <c r="B120" s="3" t="s">
        <v>1569</v>
      </c>
      <c r="C120" s="4" t="s">
        <v>1568</v>
      </c>
    </row>
    <row r="121" spans="2:5" x14ac:dyDescent="0.25">
      <c r="B121" s="3"/>
      <c r="C121" s="4"/>
    </row>
    <row r="122" spans="2:5" x14ac:dyDescent="0.25">
      <c r="B122" s="3" t="s">
        <v>1567</v>
      </c>
      <c r="C122" s="4" t="s">
        <v>159</v>
      </c>
    </row>
    <row r="123" spans="2:5" x14ac:dyDescent="0.25">
      <c r="B123" s="211" t="s">
        <v>1566</v>
      </c>
      <c r="C123" s="211"/>
    </row>
    <row r="125" spans="2:5" x14ac:dyDescent="0.25">
      <c r="B125" s="206" t="s">
        <v>1565</v>
      </c>
      <c r="C125" s="206"/>
      <c r="D125" s="206"/>
      <c r="E125" s="206"/>
    </row>
    <row r="128" spans="2:5" x14ac:dyDescent="0.25">
      <c r="B128" s="3" t="s">
        <v>171</v>
      </c>
      <c r="C128" s="4"/>
      <c r="D128" s="3"/>
    </row>
    <row r="129" spans="2:7" ht="30" x14ac:dyDescent="0.25">
      <c r="B129" s="6" t="s">
        <v>172</v>
      </c>
      <c r="C129" s="5" t="s">
        <v>173</v>
      </c>
      <c r="D129" s="6" t="s">
        <v>174</v>
      </c>
    </row>
    <row r="130" spans="2:7" x14ac:dyDescent="0.25">
      <c r="B130" s="3" t="s">
        <v>161</v>
      </c>
      <c r="C130" s="4" t="s">
        <v>161</v>
      </c>
      <c r="D130" s="3" t="s">
        <v>161</v>
      </c>
    </row>
    <row r="132" spans="2:7" x14ac:dyDescent="0.25">
      <c r="B132" s="8" t="s">
        <v>175</v>
      </c>
      <c r="C132" s="33">
        <v>45473</v>
      </c>
      <c r="D132" s="3"/>
      <c r="E132" s="26"/>
      <c r="F132" s="32"/>
    </row>
    <row r="133" spans="2:7" x14ac:dyDescent="0.25">
      <c r="B133" s="8" t="s">
        <v>176</v>
      </c>
      <c r="C133" s="9" t="s">
        <v>177</v>
      </c>
      <c r="D133" s="8" t="s">
        <v>178</v>
      </c>
      <c r="E133" s="27" t="s">
        <v>179</v>
      </c>
      <c r="F133" s="24" t="s">
        <v>180</v>
      </c>
      <c r="G133" s="23"/>
    </row>
    <row r="134" spans="2:7" x14ac:dyDescent="0.25">
      <c r="B134" s="30" t="s">
        <v>161</v>
      </c>
      <c r="C134" s="31" t="s">
        <v>161</v>
      </c>
      <c r="D134" s="30" t="s">
        <v>161</v>
      </c>
      <c r="E134" s="29" t="s">
        <v>161</v>
      </c>
      <c r="F134" s="28" t="s">
        <v>161</v>
      </c>
    </row>
    <row r="137" spans="2:7" x14ac:dyDescent="0.25">
      <c r="B137" s="17" t="s">
        <v>181</v>
      </c>
    </row>
    <row r="138" spans="2:7" x14ac:dyDescent="0.25">
      <c r="B138" s="17"/>
    </row>
    <row r="139" spans="2:7" x14ac:dyDescent="0.25">
      <c r="B139" s="17" t="s">
        <v>182</v>
      </c>
    </row>
    <row r="140" spans="2:7" x14ac:dyDescent="0.25">
      <c r="B140" s="8" t="s">
        <v>183</v>
      </c>
      <c r="C140" s="9" t="s">
        <v>184</v>
      </c>
      <c r="D140" s="17"/>
    </row>
    <row r="141" spans="2:7" x14ac:dyDescent="0.25">
      <c r="B141" s="3" t="s">
        <v>161</v>
      </c>
      <c r="C141" s="4" t="s">
        <v>161</v>
      </c>
    </row>
    <row r="143" spans="2:7" x14ac:dyDescent="0.25">
      <c r="B143" s="8" t="s">
        <v>185</v>
      </c>
      <c r="C143" s="9" t="s">
        <v>184</v>
      </c>
    </row>
    <row r="144" spans="2:7" x14ac:dyDescent="0.25">
      <c r="B144" s="3" t="s">
        <v>161</v>
      </c>
      <c r="C144" s="4" t="s">
        <v>161</v>
      </c>
    </row>
    <row r="146" spans="2:7" x14ac:dyDescent="0.25">
      <c r="B146" s="8" t="s">
        <v>161</v>
      </c>
      <c r="C146" s="9" t="s">
        <v>161</v>
      </c>
    </row>
    <row r="147" spans="2:7" x14ac:dyDescent="0.25">
      <c r="B147" s="3" t="s">
        <v>161</v>
      </c>
      <c r="C147" s="4" t="s">
        <v>161</v>
      </c>
    </row>
    <row r="149" spans="2:7" x14ac:dyDescent="0.25">
      <c r="B149" s="27" t="s">
        <v>186</v>
      </c>
      <c r="C149" s="9" t="s">
        <v>187</v>
      </c>
    </row>
    <row r="150" spans="2:7" x14ac:dyDescent="0.25">
      <c r="B150" s="26" t="s">
        <v>161</v>
      </c>
      <c r="C150" s="4" t="s">
        <v>161</v>
      </c>
    </row>
    <row r="152" spans="2:7" x14ac:dyDescent="0.25">
      <c r="B152" s="8" t="s">
        <v>188</v>
      </c>
      <c r="C152" s="9" t="s">
        <v>161</v>
      </c>
    </row>
    <row r="154" spans="2:7" x14ac:dyDescent="0.25">
      <c r="B154" s="8" t="s">
        <v>189</v>
      </c>
      <c r="C154" s="33">
        <v>45473</v>
      </c>
      <c r="D154" s="3"/>
      <c r="E154" s="26"/>
      <c r="F154" s="32"/>
    </row>
    <row r="155" spans="2:7" x14ac:dyDescent="0.25">
      <c r="B155" s="8" t="s">
        <v>176</v>
      </c>
      <c r="C155" s="9" t="s">
        <v>177</v>
      </c>
      <c r="D155" s="8" t="s">
        <v>178</v>
      </c>
      <c r="E155" s="27" t="s">
        <v>179</v>
      </c>
      <c r="F155" s="24" t="s">
        <v>180</v>
      </c>
      <c r="G155" s="23"/>
    </row>
    <row r="156" spans="2:7" x14ac:dyDescent="0.25">
      <c r="B156" s="30" t="s">
        <v>161</v>
      </c>
      <c r="C156" s="31" t="s">
        <v>161</v>
      </c>
      <c r="D156" s="30" t="s">
        <v>161</v>
      </c>
      <c r="E156" s="29" t="s">
        <v>161</v>
      </c>
      <c r="F156" s="28" t="s">
        <v>161</v>
      </c>
    </row>
    <row r="157" spans="2:7" x14ac:dyDescent="0.25">
      <c r="B157" s="17" t="s">
        <v>181</v>
      </c>
    </row>
    <row r="158" spans="2:7" x14ac:dyDescent="0.25">
      <c r="B158" s="17"/>
    </row>
    <row r="159" spans="2:7" x14ac:dyDescent="0.25">
      <c r="B159" s="17" t="s">
        <v>182</v>
      </c>
    </row>
    <row r="160" spans="2:7" x14ac:dyDescent="0.25">
      <c r="B160" s="8" t="s">
        <v>183</v>
      </c>
      <c r="C160" s="9" t="s">
        <v>184</v>
      </c>
      <c r="D160" s="17"/>
    </row>
    <row r="161" spans="2:3" x14ac:dyDescent="0.25">
      <c r="B161" s="3" t="s">
        <v>161</v>
      </c>
      <c r="C161" s="4" t="s">
        <v>161</v>
      </c>
    </row>
    <row r="163" spans="2:3" x14ac:dyDescent="0.25">
      <c r="B163" s="8" t="s">
        <v>185</v>
      </c>
      <c r="C163" s="9" t="s">
        <v>184</v>
      </c>
    </row>
    <row r="164" spans="2:3" x14ac:dyDescent="0.25">
      <c r="B164" s="3" t="s">
        <v>161</v>
      </c>
      <c r="C164" s="4" t="s">
        <v>161</v>
      </c>
    </row>
    <row r="166" spans="2:3" x14ac:dyDescent="0.25">
      <c r="B166" s="8" t="s">
        <v>161</v>
      </c>
      <c r="C166" s="9" t="s">
        <v>161</v>
      </c>
    </row>
    <row r="167" spans="2:3" x14ac:dyDescent="0.25">
      <c r="B167" s="3" t="s">
        <v>161</v>
      </c>
      <c r="C167" s="4" t="s">
        <v>161</v>
      </c>
    </row>
    <row r="169" spans="2:3" x14ac:dyDescent="0.25">
      <c r="B169" s="27" t="s">
        <v>186</v>
      </c>
      <c r="C169" s="9" t="s">
        <v>187</v>
      </c>
    </row>
    <row r="170" spans="2:3" x14ac:dyDescent="0.25">
      <c r="B170" s="26" t="s">
        <v>161</v>
      </c>
      <c r="C170" s="4" t="s">
        <v>161</v>
      </c>
    </row>
    <row r="172" spans="2:3" x14ac:dyDescent="0.25">
      <c r="B172" s="8" t="s">
        <v>188</v>
      </c>
      <c r="C172" s="9" t="s">
        <v>161</v>
      </c>
    </row>
    <row r="175" spans="2:3" x14ac:dyDescent="0.25">
      <c r="B175" s="17" t="s">
        <v>190</v>
      </c>
    </row>
    <row r="177" spans="2:80" x14ac:dyDescent="0.25">
      <c r="B177" s="8" t="s">
        <v>176</v>
      </c>
      <c r="C177" s="9" t="s">
        <v>191</v>
      </c>
      <c r="D177" s="8" t="s">
        <v>192</v>
      </c>
      <c r="E177" s="8" t="s">
        <v>193</v>
      </c>
      <c r="F177" s="23"/>
    </row>
    <row r="178" spans="2:80" x14ac:dyDescent="0.25">
      <c r="B178" s="3" t="s">
        <v>161</v>
      </c>
      <c r="C178" s="4" t="s">
        <v>161</v>
      </c>
      <c r="D178" s="3" t="s">
        <v>161</v>
      </c>
      <c r="E178" s="3" t="s">
        <v>161</v>
      </c>
    </row>
    <row r="181" spans="2:80" x14ac:dyDescent="0.25">
      <c r="B181" s="17" t="s">
        <v>194</v>
      </c>
      <c r="C181" s="25" t="s">
        <v>161</v>
      </c>
      <c r="D181" s="17"/>
      <c r="E181" s="17"/>
      <c r="F181" s="23"/>
      <c r="G181" s="23"/>
      <c r="H181" s="23"/>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c r="BU181" s="17"/>
      <c r="BV181" s="17"/>
      <c r="BW181" s="17"/>
      <c r="BX181" s="17"/>
      <c r="BY181" s="17"/>
      <c r="BZ181" s="17"/>
      <c r="CA181" s="17"/>
      <c r="CB181" s="17"/>
    </row>
    <row r="183" spans="2:80" x14ac:dyDescent="0.25">
      <c r="B183" s="17" t="s">
        <v>195</v>
      </c>
    </row>
    <row r="185" spans="2:80" x14ac:dyDescent="0.25">
      <c r="B185" s="8" t="s">
        <v>196</v>
      </c>
      <c r="C185" s="9" t="s">
        <v>184</v>
      </c>
      <c r="D185" s="17"/>
    </row>
    <row r="186" spans="2:80" x14ac:dyDescent="0.25">
      <c r="B186" s="3" t="s">
        <v>161</v>
      </c>
      <c r="C186" s="4" t="s">
        <v>161</v>
      </c>
    </row>
    <row r="189" spans="2:80" x14ac:dyDescent="0.25">
      <c r="B189" s="8" t="s">
        <v>197</v>
      </c>
      <c r="C189" s="9" t="s">
        <v>198</v>
      </c>
      <c r="D189" s="17"/>
    </row>
    <row r="190" spans="2:80" x14ac:dyDescent="0.25">
      <c r="B190" s="3" t="s">
        <v>161</v>
      </c>
      <c r="C190" s="4" t="s">
        <v>161</v>
      </c>
    </row>
    <row r="193" spans="2:80" x14ac:dyDescent="0.25">
      <c r="B193" s="17" t="s">
        <v>199</v>
      </c>
    </row>
    <row r="196" spans="2:80" x14ac:dyDescent="0.25">
      <c r="B196" s="17" t="s">
        <v>200</v>
      </c>
    </row>
    <row r="198" spans="2:80" x14ac:dyDescent="0.25">
      <c r="B198" s="8" t="s">
        <v>176</v>
      </c>
      <c r="C198" s="9" t="s">
        <v>201</v>
      </c>
      <c r="D198" s="8" t="s">
        <v>191</v>
      </c>
      <c r="E198" s="8" t="s">
        <v>192</v>
      </c>
      <c r="F198" s="24" t="s">
        <v>193</v>
      </c>
      <c r="G198" s="23"/>
    </row>
    <row r="199" spans="2:80" x14ac:dyDescent="0.25">
      <c r="B199" s="3" t="s">
        <v>161</v>
      </c>
      <c r="C199" s="4" t="s">
        <v>161</v>
      </c>
      <c r="D199" s="3" t="s">
        <v>161</v>
      </c>
      <c r="E199" s="3" t="s">
        <v>161</v>
      </c>
      <c r="F199" s="22" t="s">
        <v>161</v>
      </c>
    </row>
    <row r="202" spans="2:80" x14ac:dyDescent="0.25">
      <c r="B202" s="17" t="s">
        <v>194</v>
      </c>
      <c r="C202" s="25" t="s">
        <v>161</v>
      </c>
      <c r="D202" s="17"/>
      <c r="E202" s="17"/>
      <c r="F202" s="23"/>
      <c r="G202" s="23"/>
      <c r="H202" s="23"/>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row>
    <row r="204" spans="2:80" x14ac:dyDescent="0.25">
      <c r="B204" s="17" t="s">
        <v>195</v>
      </c>
    </row>
    <row r="206" spans="2:80" x14ac:dyDescent="0.25">
      <c r="B206" s="8" t="s">
        <v>196</v>
      </c>
      <c r="C206" s="9" t="s">
        <v>184</v>
      </c>
      <c r="D206" s="17"/>
    </row>
    <row r="207" spans="2:80" x14ac:dyDescent="0.25">
      <c r="B207" s="3" t="s">
        <v>161</v>
      </c>
      <c r="C207" s="4" t="s">
        <v>161</v>
      </c>
    </row>
    <row r="210" spans="2:7" x14ac:dyDescent="0.25">
      <c r="B210" s="8" t="s">
        <v>197</v>
      </c>
      <c r="C210" s="9" t="s">
        <v>198</v>
      </c>
      <c r="D210" s="17"/>
    </row>
    <row r="211" spans="2:7" x14ac:dyDescent="0.25">
      <c r="B211" s="3" t="s">
        <v>161</v>
      </c>
      <c r="C211" s="4" t="s">
        <v>161</v>
      </c>
    </row>
    <row r="214" spans="2:7" x14ac:dyDescent="0.25">
      <c r="B214" s="17" t="s">
        <v>199</v>
      </c>
    </row>
    <row r="217" spans="2:7" x14ac:dyDescent="0.25">
      <c r="B217" s="17" t="s">
        <v>202</v>
      </c>
    </row>
    <row r="218" spans="2:7" x14ac:dyDescent="0.25">
      <c r="B218" s="8" t="s">
        <v>176</v>
      </c>
      <c r="C218" s="9" t="s">
        <v>203</v>
      </c>
      <c r="D218" s="8" t="s">
        <v>204</v>
      </c>
      <c r="E218" s="8" t="s">
        <v>205</v>
      </c>
      <c r="F218" s="24" t="s">
        <v>206</v>
      </c>
      <c r="G218" s="23"/>
    </row>
    <row r="219" spans="2:7" x14ac:dyDescent="0.25">
      <c r="B219" s="3" t="s">
        <v>161</v>
      </c>
      <c r="C219" s="4" t="s">
        <v>161</v>
      </c>
      <c r="D219" s="3" t="s">
        <v>161</v>
      </c>
      <c r="E219" s="3" t="s">
        <v>161</v>
      </c>
      <c r="F219" s="22" t="s">
        <v>161</v>
      </c>
    </row>
    <row r="220" spans="2:7" x14ac:dyDescent="0.25">
      <c r="B220" s="11" t="s">
        <v>207</v>
      </c>
    </row>
  </sheetData>
  <mergeCells count="9">
    <mergeCell ref="B125:E125"/>
    <mergeCell ref="B123:C123"/>
    <mergeCell ref="B1:E1"/>
    <mergeCell ref="C3:C8"/>
    <mergeCell ref="D3:D8"/>
    <mergeCell ref="B11:E11"/>
    <mergeCell ref="C12:C13"/>
    <mergeCell ref="D12:D13"/>
    <mergeCell ref="E12:E13"/>
  </mergeCells>
  <hyperlinks>
    <hyperlink ref="A1" location="Index!A1" display="Index" xr:uid="{D2EEE3CF-A209-4E82-AB51-5314952CB112}"/>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1690B-58EB-4DA1-A181-AC12CA7D25DE}">
  <dimension ref="A1:CB229"/>
  <sheetViews>
    <sheetView workbookViewId="0">
      <selection activeCell="E6" sqref="E6"/>
    </sheetView>
  </sheetViews>
  <sheetFormatPr defaultColWidth="9.140625" defaultRowHeight="15" x14ac:dyDescent="0.25"/>
  <cols>
    <col min="1" max="1" width="5.42578125" style="11" bestFit="1" customWidth="1"/>
    <col min="2" max="2" width="89.570312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ol min="9" max="16384" width="9.140625" style="11"/>
  </cols>
  <sheetData>
    <row r="1" spans="1:5" x14ac:dyDescent="0.25">
      <c r="A1" s="45" t="s">
        <v>0</v>
      </c>
      <c r="B1" s="197" t="s">
        <v>30</v>
      </c>
      <c r="C1" s="197"/>
      <c r="D1" s="197"/>
      <c r="E1" s="197"/>
    </row>
    <row r="3" spans="1:5" x14ac:dyDescent="0.25">
      <c r="B3" s="1" t="s">
        <v>1833</v>
      </c>
      <c r="C3" s="198"/>
      <c r="D3" s="199"/>
    </row>
    <row r="4" spans="1:5" ht="45" x14ac:dyDescent="0.25">
      <c r="B4" s="2" t="s">
        <v>1832</v>
      </c>
      <c r="C4" s="198"/>
      <c r="D4" s="199"/>
      <c r="E4" s="54"/>
    </row>
    <row r="5" spans="1:5" x14ac:dyDescent="0.25">
      <c r="B5" s="2" t="s">
        <v>127</v>
      </c>
      <c r="C5" s="198"/>
      <c r="D5" s="199"/>
    </row>
    <row r="6" spans="1:5" x14ac:dyDescent="0.25">
      <c r="B6" s="2" t="s">
        <v>1831</v>
      </c>
      <c r="C6" s="198"/>
      <c r="D6" s="199"/>
    </row>
    <row r="7" spans="1:5" ht="30" x14ac:dyDescent="0.25">
      <c r="B7" s="2" t="s">
        <v>1830</v>
      </c>
      <c r="C7" s="198"/>
      <c r="D7" s="199"/>
    </row>
    <row r="8" spans="1:5" x14ac:dyDescent="0.25">
      <c r="B8" s="3" t="s">
        <v>130</v>
      </c>
      <c r="C8" s="14" t="s">
        <v>131</v>
      </c>
      <c r="D8" s="14" t="s">
        <v>132</v>
      </c>
    </row>
    <row r="9" spans="1:5" x14ac:dyDescent="0.25">
      <c r="C9" s="44"/>
    </row>
    <row r="10" spans="1:5" x14ac:dyDescent="0.25">
      <c r="B10" s="214"/>
      <c r="C10" s="214"/>
      <c r="D10" s="214"/>
      <c r="E10" s="214"/>
    </row>
    <row r="11" spans="1:5" x14ac:dyDescent="0.25">
      <c r="B11" s="212" t="s">
        <v>1718</v>
      </c>
      <c r="C11" s="212"/>
      <c r="D11" s="212"/>
      <c r="E11" s="212"/>
    </row>
    <row r="12" spans="1:5" x14ac:dyDescent="0.25">
      <c r="B12" s="39" t="s">
        <v>1717</v>
      </c>
      <c r="C12" s="213" t="s">
        <v>1716</v>
      </c>
      <c r="D12" s="212" t="s">
        <v>1715</v>
      </c>
      <c r="E12" s="212" t="s">
        <v>1714</v>
      </c>
    </row>
    <row r="13" spans="1:5" x14ac:dyDescent="0.25">
      <c r="B13" s="39" t="s">
        <v>1713</v>
      </c>
      <c r="C13" s="213"/>
      <c r="D13" s="212"/>
      <c r="E13" s="212"/>
    </row>
    <row r="14" spans="1:5" x14ac:dyDescent="0.25">
      <c r="B14" s="52" t="s">
        <v>1712</v>
      </c>
      <c r="C14" s="42"/>
      <c r="D14" s="53" t="s">
        <v>1711</v>
      </c>
      <c r="E14" s="41"/>
    </row>
    <row r="15" spans="1:5" x14ac:dyDescent="0.25">
      <c r="B15" s="52" t="s">
        <v>1710</v>
      </c>
      <c r="C15" s="51"/>
      <c r="D15" s="50"/>
      <c r="E15" s="41"/>
    </row>
    <row r="16" spans="1:5" x14ac:dyDescent="0.25">
      <c r="B16" s="1" t="s">
        <v>1709</v>
      </c>
      <c r="C16" s="42"/>
      <c r="D16" s="41"/>
      <c r="E16" s="41"/>
    </row>
    <row r="17" spans="2:8" x14ac:dyDescent="0.25">
      <c r="B17" s="8" t="s">
        <v>1708</v>
      </c>
      <c r="C17" s="40"/>
      <c r="D17" s="39"/>
      <c r="E17" s="39"/>
    </row>
    <row r="20" spans="2:8" x14ac:dyDescent="0.25">
      <c r="B20" s="11" t="s">
        <v>144</v>
      </c>
    </row>
    <row r="22" spans="2:8" x14ac:dyDescent="0.25">
      <c r="B22" s="37" t="s">
        <v>133</v>
      </c>
      <c r="C22" s="38" t="s">
        <v>134</v>
      </c>
      <c r="D22" s="37" t="s">
        <v>213</v>
      </c>
      <c r="E22" s="37" t="s">
        <v>136</v>
      </c>
      <c r="F22" s="36" t="s">
        <v>145</v>
      </c>
      <c r="G22" s="36" t="s">
        <v>146</v>
      </c>
      <c r="H22" s="36" t="s">
        <v>147</v>
      </c>
    </row>
    <row r="23" spans="2:8" x14ac:dyDescent="0.25">
      <c r="B23" s="17" t="s">
        <v>214</v>
      </c>
    </row>
    <row r="24" spans="2:8" x14ac:dyDescent="0.25">
      <c r="B24" s="17" t="s">
        <v>138</v>
      </c>
    </row>
    <row r="25" spans="2:8" x14ac:dyDescent="0.25">
      <c r="B25" s="17" t="s">
        <v>491</v>
      </c>
    </row>
    <row r="26" spans="2:8" x14ac:dyDescent="0.25">
      <c r="B26" s="11" t="s">
        <v>1829</v>
      </c>
      <c r="C26" s="21">
        <v>7.09</v>
      </c>
      <c r="D26" s="11" t="s">
        <v>493</v>
      </c>
      <c r="E26" s="11" t="s">
        <v>1828</v>
      </c>
      <c r="F26" s="13">
        <v>5000000</v>
      </c>
      <c r="G26" s="13">
        <v>4962.37</v>
      </c>
      <c r="H26" s="13">
        <v>2.41</v>
      </c>
    </row>
    <row r="27" spans="2:8" x14ac:dyDescent="0.25">
      <c r="B27" s="11" t="s">
        <v>1827</v>
      </c>
      <c r="C27" s="21">
        <v>6.5350000000000001</v>
      </c>
      <c r="E27" s="11" t="s">
        <v>1826</v>
      </c>
      <c r="F27" s="13">
        <v>2500000</v>
      </c>
      <c r="G27" s="13">
        <v>2499.13</v>
      </c>
      <c r="H27" s="13">
        <v>1.21</v>
      </c>
    </row>
    <row r="28" spans="2:8" x14ac:dyDescent="0.25">
      <c r="B28" s="11" t="s">
        <v>1825</v>
      </c>
      <c r="C28" s="21">
        <v>7.08</v>
      </c>
      <c r="D28" s="11" t="s">
        <v>493</v>
      </c>
      <c r="E28" s="11" t="s">
        <v>1344</v>
      </c>
      <c r="F28" s="13">
        <v>500000</v>
      </c>
      <c r="G28" s="13">
        <v>498.61</v>
      </c>
      <c r="H28" s="13">
        <v>0.24</v>
      </c>
    </row>
    <row r="29" spans="2:8" x14ac:dyDescent="0.25">
      <c r="B29" s="17" t="s">
        <v>505</v>
      </c>
      <c r="C29" s="25"/>
      <c r="D29" s="17"/>
      <c r="E29" s="17"/>
      <c r="F29" s="23"/>
      <c r="G29" s="23">
        <f>SUM(G22:G28)</f>
        <v>7960.11</v>
      </c>
      <c r="H29" s="23">
        <f>SUM(H22:H28)</f>
        <v>3.8600000000000003</v>
      </c>
    </row>
    <row r="30" spans="2:8" x14ac:dyDescent="0.25">
      <c r="B30" s="17" t="s">
        <v>506</v>
      </c>
    </row>
    <row r="31" spans="2:8" x14ac:dyDescent="0.25">
      <c r="B31" s="11" t="s">
        <v>1824</v>
      </c>
      <c r="C31" s="21">
        <v>7.8</v>
      </c>
      <c r="D31" s="11" t="s">
        <v>507</v>
      </c>
      <c r="E31" s="11" t="s">
        <v>513</v>
      </c>
      <c r="F31" s="13">
        <v>800</v>
      </c>
      <c r="G31" s="13">
        <v>6922.14</v>
      </c>
      <c r="H31" s="13">
        <v>3.36</v>
      </c>
    </row>
    <row r="32" spans="2:8" x14ac:dyDescent="0.25">
      <c r="B32" s="11" t="s">
        <v>942</v>
      </c>
      <c r="C32" s="21">
        <v>8.31</v>
      </c>
      <c r="D32" s="11" t="s">
        <v>519</v>
      </c>
      <c r="E32" s="11" t="s">
        <v>943</v>
      </c>
      <c r="F32" s="13">
        <v>7000</v>
      </c>
      <c r="G32" s="13">
        <v>6801.89</v>
      </c>
      <c r="H32" s="13">
        <v>3.3</v>
      </c>
    </row>
    <row r="33" spans="2:8" x14ac:dyDescent="0.25">
      <c r="B33" s="11" t="s">
        <v>1823</v>
      </c>
      <c r="C33" s="21">
        <v>8.93</v>
      </c>
      <c r="D33" s="11" t="s">
        <v>1400</v>
      </c>
      <c r="E33" s="11" t="s">
        <v>1822</v>
      </c>
      <c r="F33" s="13">
        <v>5000</v>
      </c>
      <c r="G33" s="13">
        <v>5027.8599999999997</v>
      </c>
      <c r="H33" s="13">
        <v>2.44</v>
      </c>
    </row>
    <row r="34" spans="2:8" x14ac:dyDescent="0.25">
      <c r="B34" s="11" t="s">
        <v>1821</v>
      </c>
      <c r="C34" s="21">
        <v>7.52</v>
      </c>
      <c r="D34" s="11" t="s">
        <v>519</v>
      </c>
      <c r="E34" s="11" t="s">
        <v>1820</v>
      </c>
      <c r="F34" s="13">
        <v>500</v>
      </c>
      <c r="G34" s="13">
        <v>5017.2</v>
      </c>
      <c r="H34" s="13">
        <v>2.4300000000000002</v>
      </c>
    </row>
    <row r="35" spans="2:8" x14ac:dyDescent="0.25">
      <c r="B35" s="11" t="s">
        <v>1819</v>
      </c>
      <c r="C35" s="21">
        <v>7.68</v>
      </c>
      <c r="D35" s="11" t="s">
        <v>1818</v>
      </c>
      <c r="E35" s="11" t="s">
        <v>1817</v>
      </c>
      <c r="F35" s="13">
        <v>500</v>
      </c>
      <c r="G35" s="13">
        <v>4987.82</v>
      </c>
      <c r="H35" s="13">
        <v>2.42</v>
      </c>
    </row>
    <row r="36" spans="2:8" x14ac:dyDescent="0.25">
      <c r="B36" s="11" t="s">
        <v>1360</v>
      </c>
      <c r="C36" s="21">
        <v>7.78</v>
      </c>
      <c r="D36" s="11" t="s">
        <v>507</v>
      </c>
      <c r="E36" s="11" t="s">
        <v>1361</v>
      </c>
      <c r="F36" s="13">
        <v>5000</v>
      </c>
      <c r="G36" s="13">
        <v>4983.28</v>
      </c>
      <c r="H36" s="13">
        <v>2.42</v>
      </c>
    </row>
    <row r="37" spans="2:8" x14ac:dyDescent="0.25">
      <c r="B37" s="11" t="s">
        <v>1816</v>
      </c>
      <c r="C37" s="21">
        <v>7.74</v>
      </c>
      <c r="D37" s="11" t="s">
        <v>507</v>
      </c>
      <c r="E37" s="11" t="s">
        <v>1815</v>
      </c>
      <c r="F37" s="13">
        <v>1000</v>
      </c>
      <c r="G37" s="13">
        <v>4972.43</v>
      </c>
      <c r="H37" s="13">
        <v>2.41</v>
      </c>
    </row>
    <row r="38" spans="2:8" x14ac:dyDescent="0.25">
      <c r="B38" s="11" t="s">
        <v>1814</v>
      </c>
      <c r="C38" s="21">
        <v>7.49</v>
      </c>
      <c r="D38" s="11" t="s">
        <v>519</v>
      </c>
      <c r="E38" s="11" t="s">
        <v>1813</v>
      </c>
      <c r="F38" s="13">
        <v>350</v>
      </c>
      <c r="G38" s="13">
        <v>3515.61</v>
      </c>
      <c r="H38" s="13">
        <v>1.71</v>
      </c>
    </row>
    <row r="39" spans="2:8" x14ac:dyDescent="0.25">
      <c r="B39" s="11" t="s">
        <v>1812</v>
      </c>
      <c r="C39" s="21">
        <v>7.96</v>
      </c>
      <c r="D39" s="11" t="s">
        <v>517</v>
      </c>
      <c r="E39" s="11" t="s">
        <v>1811</v>
      </c>
      <c r="F39" s="13">
        <v>2500</v>
      </c>
      <c r="G39" s="13">
        <v>2507.84</v>
      </c>
      <c r="H39" s="13">
        <v>1.22</v>
      </c>
    </row>
    <row r="40" spans="2:8" x14ac:dyDescent="0.25">
      <c r="B40" s="11" t="s">
        <v>1810</v>
      </c>
      <c r="C40" s="21">
        <v>7.95</v>
      </c>
      <c r="D40" s="11" t="s">
        <v>1809</v>
      </c>
      <c r="E40" s="11" t="s">
        <v>1808</v>
      </c>
      <c r="F40" s="13">
        <v>250</v>
      </c>
      <c r="G40" s="13">
        <v>2497.15</v>
      </c>
      <c r="H40" s="13">
        <v>1.21</v>
      </c>
    </row>
    <row r="41" spans="2:8" x14ac:dyDescent="0.25">
      <c r="B41" s="11" t="s">
        <v>1807</v>
      </c>
      <c r="C41" s="21">
        <v>8.43</v>
      </c>
      <c r="D41" s="11" t="s">
        <v>1133</v>
      </c>
      <c r="E41" s="11" t="s">
        <v>1134</v>
      </c>
      <c r="F41" s="13">
        <v>2500</v>
      </c>
      <c r="G41" s="13">
        <v>2487.5100000000002</v>
      </c>
      <c r="H41" s="13">
        <v>1.21</v>
      </c>
    </row>
    <row r="42" spans="2:8" x14ac:dyDescent="0.25">
      <c r="B42" s="11" t="s">
        <v>1806</v>
      </c>
      <c r="C42" s="21">
        <v>10.15</v>
      </c>
      <c r="D42" s="11" t="s">
        <v>1400</v>
      </c>
      <c r="E42" s="11" t="s">
        <v>1805</v>
      </c>
      <c r="F42" s="13">
        <v>2500</v>
      </c>
      <c r="G42" s="13">
        <v>2473.02</v>
      </c>
      <c r="H42" s="13">
        <v>1.2</v>
      </c>
    </row>
    <row r="43" spans="2:8" x14ac:dyDescent="0.25">
      <c r="B43" s="11" t="s">
        <v>1804</v>
      </c>
      <c r="C43" s="21">
        <v>8.07</v>
      </c>
      <c r="D43" s="11" t="s">
        <v>507</v>
      </c>
      <c r="E43" s="11" t="s">
        <v>1803</v>
      </c>
      <c r="F43" s="13">
        <v>150</v>
      </c>
      <c r="G43" s="13">
        <v>1493.2</v>
      </c>
      <c r="H43" s="13">
        <v>0.72</v>
      </c>
    </row>
    <row r="44" spans="2:8" x14ac:dyDescent="0.25">
      <c r="B44" s="17" t="s">
        <v>523</v>
      </c>
      <c r="C44" s="25"/>
      <c r="D44" s="17"/>
      <c r="E44" s="17"/>
      <c r="F44" s="23"/>
      <c r="G44" s="23">
        <f>SUM(G30:G43)</f>
        <v>53686.950000000004</v>
      </c>
      <c r="H44" s="23">
        <f>SUM(H30:H43)</f>
        <v>26.049999999999997</v>
      </c>
    </row>
    <row r="45" spans="2:8" x14ac:dyDescent="0.25">
      <c r="B45" s="17" t="s">
        <v>944</v>
      </c>
    </row>
    <row r="46" spans="2:8" x14ac:dyDescent="0.25">
      <c r="B46" s="11" t="s">
        <v>1802</v>
      </c>
      <c r="C46" s="21">
        <v>7.5</v>
      </c>
      <c r="D46" s="11" t="s">
        <v>215</v>
      </c>
      <c r="E46" s="11" t="s">
        <v>1801</v>
      </c>
      <c r="F46" s="13">
        <v>3500</v>
      </c>
      <c r="G46" s="13">
        <v>16932.86</v>
      </c>
      <c r="H46" s="13">
        <v>8.2100000000000009</v>
      </c>
    </row>
    <row r="47" spans="2:8" x14ac:dyDescent="0.25">
      <c r="B47" s="11" t="s">
        <v>1800</v>
      </c>
      <c r="C47" s="21">
        <v>7.14</v>
      </c>
      <c r="D47" s="11" t="s">
        <v>215</v>
      </c>
      <c r="E47" s="11" t="s">
        <v>1799</v>
      </c>
      <c r="F47" s="13">
        <v>2800</v>
      </c>
      <c r="G47" s="13">
        <v>13762.94</v>
      </c>
      <c r="H47" s="13">
        <v>6.68</v>
      </c>
    </row>
    <row r="48" spans="2:8" x14ac:dyDescent="0.25">
      <c r="B48" s="11" t="s">
        <v>1798</v>
      </c>
      <c r="C48" s="21">
        <v>6.93</v>
      </c>
      <c r="D48" s="11" t="s">
        <v>493</v>
      </c>
      <c r="E48" s="11" t="s">
        <v>1797</v>
      </c>
      <c r="F48" s="13">
        <v>10000000</v>
      </c>
      <c r="G48" s="13">
        <v>9698.23</v>
      </c>
      <c r="H48" s="13">
        <v>4.7</v>
      </c>
    </row>
    <row r="49" spans="2:8" x14ac:dyDescent="0.25">
      <c r="B49" s="11" t="s">
        <v>1796</v>
      </c>
      <c r="C49" s="21">
        <v>7.43</v>
      </c>
      <c r="D49" s="11" t="s">
        <v>215</v>
      </c>
      <c r="E49" s="11" t="s">
        <v>1795</v>
      </c>
      <c r="F49" s="13">
        <v>2000</v>
      </c>
      <c r="G49" s="13">
        <v>9688.39</v>
      </c>
      <c r="H49" s="13">
        <v>4.7</v>
      </c>
    </row>
    <row r="50" spans="2:8" x14ac:dyDescent="0.25">
      <c r="B50" s="11" t="s">
        <v>221</v>
      </c>
      <c r="C50" s="21">
        <v>6.78</v>
      </c>
      <c r="D50" s="11" t="s">
        <v>493</v>
      </c>
      <c r="E50" s="11" t="s">
        <v>222</v>
      </c>
      <c r="F50" s="13">
        <v>7500000</v>
      </c>
      <c r="G50" s="13">
        <v>7399.73</v>
      </c>
      <c r="H50" s="13">
        <v>3.59</v>
      </c>
    </row>
    <row r="51" spans="2:8" x14ac:dyDescent="0.25">
      <c r="B51" s="11" t="s">
        <v>1794</v>
      </c>
      <c r="C51" s="21">
        <v>7.55</v>
      </c>
      <c r="D51" s="11" t="s">
        <v>215</v>
      </c>
      <c r="E51" s="11" t="s">
        <v>1793</v>
      </c>
      <c r="F51" s="13">
        <v>1500</v>
      </c>
      <c r="G51" s="13">
        <v>7172.14</v>
      </c>
      <c r="H51" s="13">
        <v>3.48</v>
      </c>
    </row>
    <row r="52" spans="2:8" x14ac:dyDescent="0.25">
      <c r="B52" s="11" t="s">
        <v>1792</v>
      </c>
      <c r="C52" s="21">
        <v>7.5</v>
      </c>
      <c r="D52" s="11" t="s">
        <v>215</v>
      </c>
      <c r="E52" s="11" t="s">
        <v>1791</v>
      </c>
      <c r="F52" s="13">
        <v>1500</v>
      </c>
      <c r="G52" s="13">
        <v>7116.86</v>
      </c>
      <c r="H52" s="13">
        <v>3.45</v>
      </c>
    </row>
    <row r="53" spans="2:8" x14ac:dyDescent="0.25">
      <c r="B53" s="11" t="s">
        <v>1790</v>
      </c>
      <c r="C53" s="21">
        <v>8.36</v>
      </c>
      <c r="D53" s="11" t="s">
        <v>215</v>
      </c>
      <c r="E53" s="11" t="s">
        <v>1789</v>
      </c>
      <c r="F53" s="13">
        <v>1200</v>
      </c>
      <c r="G53" s="13">
        <v>5690.02</v>
      </c>
      <c r="H53" s="13">
        <v>2.76</v>
      </c>
    </row>
    <row r="54" spans="2:8" x14ac:dyDescent="0.25">
      <c r="B54" s="11" t="s">
        <v>1788</v>
      </c>
      <c r="C54" s="21">
        <v>7.99</v>
      </c>
      <c r="D54" s="11" t="s">
        <v>215</v>
      </c>
      <c r="E54" s="11" t="s">
        <v>1787</v>
      </c>
      <c r="F54" s="13">
        <v>1000</v>
      </c>
      <c r="G54" s="13">
        <v>4944.83</v>
      </c>
      <c r="H54" s="13">
        <v>2.4</v>
      </c>
    </row>
    <row r="55" spans="2:8" x14ac:dyDescent="0.25">
      <c r="B55" s="11" t="s">
        <v>1786</v>
      </c>
      <c r="C55" s="21">
        <v>7.53</v>
      </c>
      <c r="D55" s="11" t="s">
        <v>215</v>
      </c>
      <c r="E55" s="11" t="s">
        <v>1785</v>
      </c>
      <c r="F55" s="13">
        <v>1000</v>
      </c>
      <c r="G55" s="13">
        <v>4935.8999999999996</v>
      </c>
      <c r="H55" s="13">
        <v>2.39</v>
      </c>
    </row>
    <row r="56" spans="2:8" x14ac:dyDescent="0.25">
      <c r="B56" s="11" t="s">
        <v>1784</v>
      </c>
      <c r="C56" s="21">
        <v>8.1</v>
      </c>
      <c r="D56" s="11" t="s">
        <v>215</v>
      </c>
      <c r="E56" s="11" t="s">
        <v>1783</v>
      </c>
      <c r="F56" s="13">
        <v>1000</v>
      </c>
      <c r="G56" s="13">
        <v>4919.22</v>
      </c>
      <c r="H56" s="13">
        <v>2.39</v>
      </c>
    </row>
    <row r="57" spans="2:8" x14ac:dyDescent="0.25">
      <c r="B57" s="11" t="s">
        <v>1782</v>
      </c>
      <c r="C57" s="21">
        <v>8.1999999999999993</v>
      </c>
      <c r="D57" s="11" t="s">
        <v>220</v>
      </c>
      <c r="E57" s="11" t="s">
        <v>1781</v>
      </c>
      <c r="F57" s="13">
        <v>1000</v>
      </c>
      <c r="G57" s="13">
        <v>4806.71</v>
      </c>
      <c r="H57" s="13">
        <v>2.33</v>
      </c>
    </row>
    <row r="58" spans="2:8" x14ac:dyDescent="0.25">
      <c r="B58" s="11" t="s">
        <v>1780</v>
      </c>
      <c r="C58" s="21">
        <v>7.49</v>
      </c>
      <c r="D58" s="11" t="s">
        <v>215</v>
      </c>
      <c r="E58" s="11" t="s">
        <v>1779</v>
      </c>
      <c r="F58" s="13">
        <v>1000</v>
      </c>
      <c r="G58" s="13">
        <v>4784.03</v>
      </c>
      <c r="H58" s="13">
        <v>2.3199999999999998</v>
      </c>
    </row>
    <row r="59" spans="2:8" x14ac:dyDescent="0.25">
      <c r="B59" s="11" t="s">
        <v>1778</v>
      </c>
      <c r="C59" s="21">
        <v>7.53</v>
      </c>
      <c r="D59" s="11" t="s">
        <v>215</v>
      </c>
      <c r="E59" s="11" t="s">
        <v>945</v>
      </c>
      <c r="F59" s="13">
        <v>1000</v>
      </c>
      <c r="G59" s="13">
        <v>4763.33</v>
      </c>
      <c r="H59" s="13">
        <v>2.31</v>
      </c>
    </row>
    <row r="60" spans="2:8" x14ac:dyDescent="0.25">
      <c r="B60" s="11" t="s">
        <v>1140</v>
      </c>
      <c r="C60" s="21">
        <v>7.56</v>
      </c>
      <c r="D60" s="11" t="s">
        <v>215</v>
      </c>
      <c r="E60" s="11" t="s">
        <v>1141</v>
      </c>
      <c r="F60" s="13">
        <v>1000</v>
      </c>
      <c r="G60" s="13">
        <v>4761.3500000000004</v>
      </c>
      <c r="H60" s="13">
        <v>2.31</v>
      </c>
    </row>
    <row r="61" spans="2:8" x14ac:dyDescent="0.25">
      <c r="B61" s="11" t="s">
        <v>1777</v>
      </c>
      <c r="C61" s="21">
        <v>7.6</v>
      </c>
      <c r="D61" s="11" t="s">
        <v>215</v>
      </c>
      <c r="E61" s="11" t="s">
        <v>1776</v>
      </c>
      <c r="F61" s="13">
        <v>1000</v>
      </c>
      <c r="G61" s="13">
        <v>4753.7</v>
      </c>
      <c r="H61" s="13">
        <v>2.31</v>
      </c>
    </row>
    <row r="62" spans="2:8" x14ac:dyDescent="0.25">
      <c r="B62" s="11" t="s">
        <v>1775</v>
      </c>
      <c r="C62" s="21">
        <v>7.62</v>
      </c>
      <c r="D62" s="11" t="s">
        <v>215</v>
      </c>
      <c r="E62" s="11" t="s">
        <v>1774</v>
      </c>
      <c r="F62" s="13">
        <v>1000</v>
      </c>
      <c r="G62" s="13">
        <v>4728.7</v>
      </c>
      <c r="H62" s="13">
        <v>2.29</v>
      </c>
    </row>
    <row r="63" spans="2:8" x14ac:dyDescent="0.25">
      <c r="B63" s="11" t="s">
        <v>1773</v>
      </c>
      <c r="C63" s="21">
        <v>8.3800000000000008</v>
      </c>
      <c r="D63" s="11" t="s">
        <v>215</v>
      </c>
      <c r="E63" s="11" t="s">
        <v>1772</v>
      </c>
      <c r="F63" s="13">
        <v>1000</v>
      </c>
      <c r="G63" s="13">
        <v>4715.28</v>
      </c>
      <c r="H63" s="13">
        <v>2.29</v>
      </c>
    </row>
    <row r="64" spans="2:8" x14ac:dyDescent="0.25">
      <c r="B64" s="11" t="s">
        <v>1771</v>
      </c>
      <c r="C64" s="21">
        <v>8.7899999999999991</v>
      </c>
      <c r="D64" s="11" t="s">
        <v>215</v>
      </c>
      <c r="E64" s="11" t="s">
        <v>1770</v>
      </c>
      <c r="F64" s="13">
        <v>800</v>
      </c>
      <c r="G64" s="13">
        <v>3929.97</v>
      </c>
      <c r="H64" s="13">
        <v>1.91</v>
      </c>
    </row>
    <row r="65" spans="2:8" x14ac:dyDescent="0.25">
      <c r="B65" s="11" t="s">
        <v>1769</v>
      </c>
      <c r="C65" s="21">
        <v>6.6</v>
      </c>
      <c r="D65" s="11" t="s">
        <v>493</v>
      </c>
      <c r="E65" s="11" t="s">
        <v>1768</v>
      </c>
      <c r="F65" s="13">
        <v>2500000</v>
      </c>
      <c r="G65" s="13">
        <v>2495.4899999999998</v>
      </c>
      <c r="H65" s="13">
        <v>1.21</v>
      </c>
    </row>
    <row r="66" spans="2:8" x14ac:dyDescent="0.25">
      <c r="B66" s="11" t="s">
        <v>1595</v>
      </c>
      <c r="C66" s="21">
        <v>7.15</v>
      </c>
      <c r="D66" s="11" t="s">
        <v>215</v>
      </c>
      <c r="E66" s="11" t="s">
        <v>1594</v>
      </c>
      <c r="F66" s="13">
        <v>500</v>
      </c>
      <c r="G66" s="13">
        <v>2464.2800000000002</v>
      </c>
      <c r="H66" s="13">
        <v>1.2</v>
      </c>
    </row>
    <row r="67" spans="2:8" x14ac:dyDescent="0.25">
      <c r="B67" s="11" t="s">
        <v>1767</v>
      </c>
      <c r="C67" s="21">
        <v>7.7</v>
      </c>
      <c r="D67" s="11" t="s">
        <v>215</v>
      </c>
      <c r="E67" s="11" t="s">
        <v>1766</v>
      </c>
      <c r="F67" s="13">
        <v>500</v>
      </c>
      <c r="G67" s="13">
        <v>2462.6</v>
      </c>
      <c r="H67" s="13">
        <v>1.19</v>
      </c>
    </row>
    <row r="68" spans="2:8" x14ac:dyDescent="0.25">
      <c r="B68" s="11" t="s">
        <v>1765</v>
      </c>
      <c r="C68" s="21">
        <v>7.73</v>
      </c>
      <c r="D68" s="11" t="s">
        <v>215</v>
      </c>
      <c r="E68" s="11" t="s">
        <v>1764</v>
      </c>
      <c r="F68" s="13">
        <v>500</v>
      </c>
      <c r="G68" s="13">
        <v>2437.04</v>
      </c>
      <c r="H68" s="13">
        <v>1.18</v>
      </c>
    </row>
    <row r="69" spans="2:8" x14ac:dyDescent="0.25">
      <c r="B69" s="11" t="s">
        <v>1763</v>
      </c>
      <c r="C69" s="21">
        <v>8.2899999999999991</v>
      </c>
      <c r="D69" s="11" t="s">
        <v>215</v>
      </c>
      <c r="E69" s="11" t="s">
        <v>1762</v>
      </c>
      <c r="F69" s="13">
        <v>500</v>
      </c>
      <c r="G69" s="13">
        <v>2422.4299999999998</v>
      </c>
      <c r="H69" s="13">
        <v>1.18</v>
      </c>
    </row>
    <row r="70" spans="2:8" x14ac:dyDescent="0.25">
      <c r="B70" s="11" t="s">
        <v>1761</v>
      </c>
      <c r="C70" s="21">
        <v>8.24</v>
      </c>
      <c r="D70" s="11" t="s">
        <v>215</v>
      </c>
      <c r="E70" s="11" t="s">
        <v>1760</v>
      </c>
      <c r="F70" s="13">
        <v>500</v>
      </c>
      <c r="G70" s="13">
        <v>2422.35</v>
      </c>
      <c r="H70" s="13">
        <v>1.18</v>
      </c>
    </row>
    <row r="71" spans="2:8" x14ac:dyDescent="0.25">
      <c r="B71" s="11" t="s">
        <v>1759</v>
      </c>
      <c r="C71" s="21">
        <v>8.36</v>
      </c>
      <c r="D71" s="11" t="s">
        <v>215</v>
      </c>
      <c r="E71" s="11" t="s">
        <v>1758</v>
      </c>
      <c r="F71" s="13">
        <v>500</v>
      </c>
      <c r="G71" s="13">
        <v>2422.33</v>
      </c>
      <c r="H71" s="13">
        <v>1.18</v>
      </c>
    </row>
    <row r="72" spans="2:8" x14ac:dyDescent="0.25">
      <c r="B72" s="11" t="s">
        <v>1757</v>
      </c>
      <c r="C72" s="21">
        <v>7.55</v>
      </c>
      <c r="D72" s="11" t="s">
        <v>215</v>
      </c>
      <c r="E72" s="11" t="s">
        <v>1756</v>
      </c>
      <c r="F72" s="13">
        <v>500</v>
      </c>
      <c r="G72" s="13">
        <v>2400.69</v>
      </c>
      <c r="H72" s="13">
        <v>1.1599999999999999</v>
      </c>
    </row>
    <row r="73" spans="2:8" x14ac:dyDescent="0.25">
      <c r="B73" s="11" t="s">
        <v>1755</v>
      </c>
      <c r="C73" s="21">
        <v>8.0399999999999991</v>
      </c>
      <c r="D73" s="11" t="s">
        <v>215</v>
      </c>
      <c r="E73" s="11" t="s">
        <v>1754</v>
      </c>
      <c r="F73" s="13">
        <v>500</v>
      </c>
      <c r="G73" s="13">
        <v>2393</v>
      </c>
      <c r="H73" s="13">
        <v>1.1599999999999999</v>
      </c>
    </row>
    <row r="74" spans="2:8" x14ac:dyDescent="0.25">
      <c r="B74" s="11" t="s">
        <v>1753</v>
      </c>
      <c r="C74" s="21">
        <v>8.3800000000000008</v>
      </c>
      <c r="D74" s="11" t="s">
        <v>215</v>
      </c>
      <c r="E74" s="11" t="s">
        <v>1752</v>
      </c>
      <c r="F74" s="13">
        <v>500</v>
      </c>
      <c r="G74" s="13">
        <v>2391.8200000000002</v>
      </c>
      <c r="H74" s="13">
        <v>1.1599999999999999</v>
      </c>
    </row>
    <row r="75" spans="2:8" x14ac:dyDescent="0.25">
      <c r="B75" s="11" t="s">
        <v>1751</v>
      </c>
      <c r="C75" s="21">
        <v>8.23</v>
      </c>
      <c r="D75" s="11" t="s">
        <v>215</v>
      </c>
      <c r="E75" s="11" t="s">
        <v>1750</v>
      </c>
      <c r="F75" s="13">
        <v>500</v>
      </c>
      <c r="G75" s="13">
        <v>2389.0700000000002</v>
      </c>
      <c r="H75" s="13">
        <v>1.1599999999999999</v>
      </c>
    </row>
    <row r="76" spans="2:8" x14ac:dyDescent="0.25">
      <c r="B76" s="11" t="s">
        <v>1749</v>
      </c>
      <c r="C76" s="21">
        <v>7.55</v>
      </c>
      <c r="D76" s="11" t="s">
        <v>215</v>
      </c>
      <c r="E76" s="11" t="s">
        <v>1748</v>
      </c>
      <c r="F76" s="13">
        <v>500</v>
      </c>
      <c r="G76" s="13">
        <v>2387.41</v>
      </c>
      <c r="H76" s="13">
        <v>1.1599999999999999</v>
      </c>
    </row>
    <row r="77" spans="2:8" x14ac:dyDescent="0.25">
      <c r="B77" s="11" t="s">
        <v>1747</v>
      </c>
      <c r="C77" s="21">
        <v>7.49</v>
      </c>
      <c r="D77" s="11" t="s">
        <v>215</v>
      </c>
      <c r="E77" s="11" t="s">
        <v>1746</v>
      </c>
      <c r="F77" s="13">
        <v>500</v>
      </c>
      <c r="G77" s="13">
        <v>2376.62</v>
      </c>
      <c r="H77" s="13">
        <v>1.1499999999999999</v>
      </c>
    </row>
    <row r="78" spans="2:8" x14ac:dyDescent="0.25">
      <c r="B78" s="11" t="s">
        <v>1745</v>
      </c>
      <c r="C78" s="21">
        <v>8.39</v>
      </c>
      <c r="D78" s="11" t="s">
        <v>215</v>
      </c>
      <c r="E78" s="11" t="s">
        <v>1744</v>
      </c>
      <c r="F78" s="13">
        <v>500</v>
      </c>
      <c r="G78" s="13">
        <v>2375.5100000000002</v>
      </c>
      <c r="H78" s="13">
        <v>1.1499999999999999</v>
      </c>
    </row>
    <row r="79" spans="2:8" x14ac:dyDescent="0.25">
      <c r="B79" s="11" t="s">
        <v>1743</v>
      </c>
      <c r="C79" s="21">
        <v>8.75</v>
      </c>
      <c r="D79" s="11" t="s">
        <v>220</v>
      </c>
      <c r="E79" s="11" t="s">
        <v>1742</v>
      </c>
      <c r="F79" s="13">
        <v>500</v>
      </c>
      <c r="G79" s="13">
        <v>2368.29</v>
      </c>
      <c r="H79" s="13">
        <v>1.1499999999999999</v>
      </c>
    </row>
    <row r="80" spans="2:8" x14ac:dyDescent="0.25">
      <c r="B80" s="17" t="s">
        <v>223</v>
      </c>
      <c r="C80" s="25"/>
      <c r="D80" s="17"/>
      <c r="E80" s="17"/>
      <c r="F80" s="23"/>
      <c r="G80" s="23">
        <f>SUM(G45:G79)</f>
        <v>165713.12000000002</v>
      </c>
      <c r="H80" s="23">
        <f>SUM(H45:H79)</f>
        <v>80.390000000000029</v>
      </c>
    </row>
    <row r="81" spans="2:8" x14ac:dyDescent="0.25">
      <c r="B81" s="17" t="s">
        <v>1589</v>
      </c>
    </row>
    <row r="82" spans="2:8" x14ac:dyDescent="0.25">
      <c r="B82" s="11" t="s">
        <v>1588</v>
      </c>
      <c r="C82" s="21" t="s">
        <v>139</v>
      </c>
      <c r="E82" s="11" t="s">
        <v>1587</v>
      </c>
      <c r="F82" s="13">
        <v>4564.2749999999996</v>
      </c>
      <c r="G82" s="13">
        <v>469.59</v>
      </c>
      <c r="H82" s="13">
        <v>0.23</v>
      </c>
    </row>
    <row r="83" spans="2:8" x14ac:dyDescent="0.25">
      <c r="B83" s="17" t="s">
        <v>1586</v>
      </c>
      <c r="C83" s="25"/>
      <c r="D83" s="17"/>
      <c r="E83" s="17"/>
      <c r="F83" s="23"/>
      <c r="G83" s="23">
        <f>SUM(G81:G82)</f>
        <v>469.59</v>
      </c>
      <c r="H83" s="23">
        <f>SUM(H81:H82)</f>
        <v>0.23</v>
      </c>
    </row>
    <row r="84" spans="2:8" x14ac:dyDescent="0.25">
      <c r="B84" s="17" t="s">
        <v>224</v>
      </c>
      <c r="C84" s="25"/>
      <c r="D84" s="17"/>
      <c r="E84" s="17"/>
      <c r="F84" s="23"/>
      <c r="G84" s="23">
        <v>449.98</v>
      </c>
      <c r="H84" s="23">
        <v>0.22</v>
      </c>
    </row>
    <row r="85" spans="2:8" x14ac:dyDescent="0.25">
      <c r="B85" s="17" t="s">
        <v>153</v>
      </c>
      <c r="C85" s="25"/>
      <c r="D85" s="17"/>
      <c r="E85" s="17"/>
      <c r="F85" s="23"/>
      <c r="G85" s="23">
        <v>228279.75</v>
      </c>
      <c r="H85" s="23">
        <v>110.75</v>
      </c>
    </row>
    <row r="86" spans="2:8" x14ac:dyDescent="0.25">
      <c r="B86" s="17" t="s">
        <v>154</v>
      </c>
      <c r="C86" s="25"/>
      <c r="D86" s="17"/>
      <c r="E86" s="17"/>
      <c r="F86" s="23"/>
      <c r="G86" s="23">
        <v>-22128.537363619998</v>
      </c>
      <c r="H86" s="23">
        <v>-10.75</v>
      </c>
    </row>
    <row r="87" spans="2:8" x14ac:dyDescent="0.25">
      <c r="B87" s="17" t="s">
        <v>155</v>
      </c>
      <c r="C87" s="25"/>
      <c r="D87" s="17"/>
      <c r="E87" s="17"/>
      <c r="F87" s="23"/>
      <c r="G87" s="23">
        <v>206151.21263637999</v>
      </c>
      <c r="H87" s="23">
        <v>100</v>
      </c>
    </row>
    <row r="88" spans="2:8" x14ac:dyDescent="0.25">
      <c r="B88" s="11" t="s">
        <v>156</v>
      </c>
    </row>
    <row r="89" spans="2:8" x14ac:dyDescent="0.25">
      <c r="B89" s="11" t="s">
        <v>157</v>
      </c>
    </row>
    <row r="90" spans="2:8" x14ac:dyDescent="0.25">
      <c r="B90" s="11" t="s">
        <v>158</v>
      </c>
      <c r="C90" s="21" t="s">
        <v>159</v>
      </c>
    </row>
    <row r="91" spans="2:8" x14ac:dyDescent="0.25">
      <c r="B91" s="17"/>
    </row>
    <row r="92" spans="2:8" ht="30" x14ac:dyDescent="0.25">
      <c r="B92" s="35" t="s">
        <v>160</v>
      </c>
      <c r="C92" s="21" t="s">
        <v>161</v>
      </c>
    </row>
    <row r="93" spans="2:8" x14ac:dyDescent="0.25">
      <c r="B93" s="17"/>
    </row>
    <row r="94" spans="2:8" x14ac:dyDescent="0.25">
      <c r="B94" s="17" t="s">
        <v>162</v>
      </c>
      <c r="C94" s="21" t="s">
        <v>161</v>
      </c>
    </row>
    <row r="95" spans="2:8" x14ac:dyDescent="0.25">
      <c r="B95" s="17" t="s">
        <v>164</v>
      </c>
      <c r="C95" s="21" t="s">
        <v>165</v>
      </c>
    </row>
    <row r="96" spans="2:8" x14ac:dyDescent="0.25">
      <c r="B96" s="17" t="s">
        <v>1741</v>
      </c>
      <c r="C96" s="25"/>
    </row>
    <row r="97" spans="2:3" x14ac:dyDescent="0.25">
      <c r="B97" s="17" t="s">
        <v>1740</v>
      </c>
      <c r="C97" s="25"/>
    </row>
    <row r="98" spans="2:3" x14ac:dyDescent="0.25">
      <c r="B98" s="17" t="s">
        <v>1739</v>
      </c>
      <c r="C98" s="25"/>
    </row>
    <row r="99" spans="2:3" x14ac:dyDescent="0.25">
      <c r="B99" s="17" t="s">
        <v>1738</v>
      </c>
      <c r="C99" s="25"/>
    </row>
    <row r="100" spans="2:3" x14ac:dyDescent="0.25">
      <c r="B100" s="17" t="s">
        <v>1737</v>
      </c>
      <c r="C100" s="25"/>
    </row>
    <row r="101" spans="2:3" x14ac:dyDescent="0.25">
      <c r="B101" s="17" t="s">
        <v>1736</v>
      </c>
      <c r="C101" s="25"/>
    </row>
    <row r="102" spans="2:3" x14ac:dyDescent="0.25">
      <c r="B102" s="17" t="s">
        <v>1735</v>
      </c>
      <c r="C102" s="25"/>
    </row>
    <row r="103" spans="2:3" x14ac:dyDescent="0.25">
      <c r="B103" s="17" t="s">
        <v>1734</v>
      </c>
      <c r="C103" s="25"/>
    </row>
    <row r="104" spans="2:3" x14ac:dyDescent="0.25">
      <c r="B104" s="17" t="s">
        <v>1733</v>
      </c>
      <c r="C104" s="25"/>
    </row>
    <row r="105" spans="2:3" x14ac:dyDescent="0.25">
      <c r="B105" s="17" t="s">
        <v>1732</v>
      </c>
      <c r="C105" s="25"/>
    </row>
    <row r="106" spans="2:3" x14ac:dyDescent="0.25">
      <c r="B106" s="17" t="s">
        <v>1731</v>
      </c>
      <c r="C106" s="25"/>
    </row>
    <row r="107" spans="2:3" x14ac:dyDescent="0.25">
      <c r="B107" s="17" t="s">
        <v>1730</v>
      </c>
      <c r="C107" s="25"/>
    </row>
    <row r="108" spans="2:3" x14ac:dyDescent="0.25">
      <c r="B108" s="17" t="s">
        <v>1729</v>
      </c>
      <c r="C108" s="25"/>
    </row>
    <row r="109" spans="2:3" x14ac:dyDescent="0.25">
      <c r="B109" s="11" t="s">
        <v>1575</v>
      </c>
    </row>
    <row r="111" spans="2:3" x14ac:dyDescent="0.25">
      <c r="B111" s="3"/>
      <c r="C111" s="4" t="s">
        <v>1574</v>
      </c>
    </row>
    <row r="112" spans="2:3" x14ac:dyDescent="0.25">
      <c r="B112" s="3" t="s">
        <v>1573</v>
      </c>
      <c r="C112" s="5" t="s">
        <v>30</v>
      </c>
    </row>
    <row r="113" spans="2:54" x14ac:dyDescent="0.25">
      <c r="B113" s="3" t="s">
        <v>1572</v>
      </c>
      <c r="C113" s="4"/>
    </row>
    <row r="114" spans="2:54" x14ac:dyDescent="0.25">
      <c r="B114" s="3"/>
      <c r="C114" s="4"/>
    </row>
    <row r="115" spans="2:54" x14ac:dyDescent="0.25">
      <c r="B115" s="3" t="s">
        <v>1571</v>
      </c>
      <c r="C115" s="34">
        <v>7.8399999999999997E-2</v>
      </c>
    </row>
    <row r="116" spans="2:54" x14ac:dyDescent="0.25">
      <c r="B116" s="3"/>
      <c r="C116" s="4"/>
    </row>
    <row r="117" spans="2:54" x14ac:dyDescent="0.25">
      <c r="B117" s="3" t="s">
        <v>1570</v>
      </c>
      <c r="C117" s="4" t="s">
        <v>1728</v>
      </c>
    </row>
    <row r="118" spans="2:54" x14ac:dyDescent="0.25">
      <c r="B118" s="3" t="s">
        <v>1569</v>
      </c>
      <c r="C118" s="4" t="s">
        <v>1727</v>
      </c>
    </row>
    <row r="119" spans="2:54" x14ac:dyDescent="0.25">
      <c r="B119" s="3"/>
      <c r="C119" s="4"/>
    </row>
    <row r="120" spans="2:54" x14ac:dyDescent="0.25">
      <c r="B120" s="3" t="s">
        <v>1567</v>
      </c>
      <c r="C120" s="4" t="s">
        <v>159</v>
      </c>
    </row>
    <row r="121" spans="2:54" x14ac:dyDescent="0.25">
      <c r="B121" s="211" t="s">
        <v>1566</v>
      </c>
      <c r="C121" s="211"/>
    </row>
    <row r="122" spans="2:54" s="46" customFormat="1" x14ac:dyDescent="0.25">
      <c r="F122" s="47"/>
      <c r="G122" s="47"/>
      <c r="H122" s="47"/>
    </row>
    <row r="123" spans="2:54" s="46" customFormat="1" x14ac:dyDescent="0.25">
      <c r="B123" s="206" t="s">
        <v>1726</v>
      </c>
      <c r="C123" s="206"/>
      <c r="D123" s="206"/>
      <c r="E123" s="206"/>
      <c r="F123" s="47"/>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row>
    <row r="124" spans="2:54" s="46" customFormat="1" x14ac:dyDescent="0.25">
      <c r="F124" s="47"/>
      <c r="G124" s="47"/>
      <c r="H124" s="47"/>
    </row>
    <row r="125" spans="2:54" s="46" customFormat="1" x14ac:dyDescent="0.25">
      <c r="B125" s="215" t="s">
        <v>1723</v>
      </c>
      <c r="C125" s="215"/>
      <c r="D125" s="215"/>
      <c r="E125" s="215"/>
      <c r="F125" s="215"/>
      <c r="G125" s="47"/>
      <c r="H125" s="47"/>
    </row>
    <row r="127" spans="2:54" x14ac:dyDescent="0.25">
      <c r="B127" s="3" t="s">
        <v>171</v>
      </c>
      <c r="C127" s="4"/>
      <c r="D127" s="3"/>
    </row>
    <row r="128" spans="2:54" ht="30" x14ac:dyDescent="0.25">
      <c r="B128" s="6" t="s">
        <v>172</v>
      </c>
      <c r="C128" s="5" t="s">
        <v>173</v>
      </c>
      <c r="D128" s="6" t="s">
        <v>174</v>
      </c>
    </row>
    <row r="129" spans="2:8" x14ac:dyDescent="0.25">
      <c r="B129" s="3" t="s">
        <v>1218</v>
      </c>
      <c r="C129" s="49">
        <v>5</v>
      </c>
      <c r="D129" s="48">
        <v>3.38</v>
      </c>
    </row>
    <row r="131" spans="2:8" s="46" customFormat="1" x14ac:dyDescent="0.25">
      <c r="B131" s="206" t="s">
        <v>1725</v>
      </c>
      <c r="C131" s="206"/>
      <c r="D131" s="206"/>
      <c r="E131" s="206"/>
      <c r="F131" s="206"/>
      <c r="G131" s="47"/>
      <c r="H131" s="47"/>
    </row>
    <row r="132" spans="2:8" s="46" customFormat="1" x14ac:dyDescent="0.25">
      <c r="F132" s="47"/>
      <c r="G132" s="47"/>
      <c r="H132" s="47"/>
    </row>
    <row r="133" spans="2:8" s="46" customFormat="1" x14ac:dyDescent="0.25">
      <c r="B133" s="206" t="s">
        <v>1724</v>
      </c>
      <c r="C133" s="206"/>
      <c r="D133" s="206"/>
      <c r="E133" s="206"/>
      <c r="F133" s="206"/>
      <c r="G133" s="47"/>
      <c r="H133" s="47"/>
    </row>
    <row r="134" spans="2:8" s="46" customFormat="1" x14ac:dyDescent="0.25">
      <c r="B134" s="206"/>
      <c r="C134" s="206"/>
      <c r="D134" s="206"/>
      <c r="E134" s="206"/>
      <c r="F134" s="206"/>
      <c r="G134" s="47"/>
      <c r="H134" s="47"/>
    </row>
    <row r="135" spans="2:8" s="46" customFormat="1" x14ac:dyDescent="0.25">
      <c r="B135" s="206"/>
      <c r="C135" s="206"/>
      <c r="D135" s="206"/>
      <c r="E135" s="206"/>
      <c r="F135" s="206"/>
      <c r="G135" s="47"/>
      <c r="H135" s="47"/>
    </row>
    <row r="136" spans="2:8" s="46" customFormat="1" x14ac:dyDescent="0.25">
      <c r="B136" s="206"/>
      <c r="C136" s="206"/>
      <c r="D136" s="206"/>
      <c r="E136" s="206"/>
      <c r="F136" s="206"/>
      <c r="G136" s="47"/>
      <c r="H136" s="47"/>
    </row>
    <row r="137" spans="2:8" s="46" customFormat="1" x14ac:dyDescent="0.25">
      <c r="B137" s="206"/>
      <c r="C137" s="206"/>
      <c r="D137" s="206"/>
      <c r="E137" s="206"/>
      <c r="F137" s="206"/>
      <c r="G137" s="47"/>
      <c r="H137" s="47"/>
    </row>
    <row r="138" spans="2:8" s="46" customFormat="1" x14ac:dyDescent="0.25">
      <c r="F138" s="47"/>
      <c r="G138" s="47"/>
      <c r="H138" s="47"/>
    </row>
    <row r="139" spans="2:8" s="46" customFormat="1" x14ac:dyDescent="0.25">
      <c r="B139" s="215" t="s">
        <v>1723</v>
      </c>
      <c r="C139" s="215"/>
      <c r="D139" s="215"/>
      <c r="E139" s="215"/>
      <c r="F139" s="215"/>
      <c r="G139" s="47"/>
      <c r="H139" s="47"/>
    </row>
    <row r="141" spans="2:8" x14ac:dyDescent="0.25">
      <c r="B141" s="8" t="s">
        <v>175</v>
      </c>
      <c r="C141" s="33">
        <v>45473</v>
      </c>
      <c r="D141" s="3"/>
      <c r="E141" s="26"/>
      <c r="F141" s="32"/>
    </row>
    <row r="142" spans="2:8" x14ac:dyDescent="0.25">
      <c r="B142" s="8" t="s">
        <v>176</v>
      </c>
      <c r="C142" s="9" t="s">
        <v>177</v>
      </c>
      <c r="D142" s="8" t="s">
        <v>178</v>
      </c>
      <c r="E142" s="27" t="s">
        <v>179</v>
      </c>
      <c r="F142" s="24" t="s">
        <v>180</v>
      </c>
      <c r="G142" s="23"/>
    </row>
    <row r="143" spans="2:8" x14ac:dyDescent="0.25">
      <c r="B143" s="30" t="s">
        <v>161</v>
      </c>
      <c r="C143" s="31" t="s">
        <v>161</v>
      </c>
      <c r="D143" s="30" t="s">
        <v>161</v>
      </c>
      <c r="E143" s="29" t="s">
        <v>161</v>
      </c>
      <c r="F143" s="28" t="s">
        <v>161</v>
      </c>
    </row>
    <row r="146" spans="2:4" x14ac:dyDescent="0.25">
      <c r="B146" s="17" t="s">
        <v>181</v>
      </c>
    </row>
    <row r="147" spans="2:4" x14ac:dyDescent="0.25">
      <c r="B147" s="17"/>
    </row>
    <row r="148" spans="2:4" x14ac:dyDescent="0.25">
      <c r="B148" s="17" t="s">
        <v>182</v>
      </c>
    </row>
    <row r="149" spans="2:4" x14ac:dyDescent="0.25">
      <c r="B149" s="8" t="s">
        <v>183</v>
      </c>
      <c r="C149" s="9" t="s">
        <v>184</v>
      </c>
      <c r="D149" s="17"/>
    </row>
    <row r="150" spans="2:4" x14ac:dyDescent="0.25">
      <c r="B150" s="3" t="s">
        <v>161</v>
      </c>
      <c r="C150" s="4" t="s">
        <v>161</v>
      </c>
    </row>
    <row r="152" spans="2:4" x14ac:dyDescent="0.25">
      <c r="B152" s="8" t="s">
        <v>185</v>
      </c>
      <c r="C152" s="9" t="s">
        <v>184</v>
      </c>
    </row>
    <row r="153" spans="2:4" x14ac:dyDescent="0.25">
      <c r="B153" s="3" t="s">
        <v>161</v>
      </c>
      <c r="C153" s="4" t="s">
        <v>161</v>
      </c>
    </row>
    <row r="155" spans="2:4" x14ac:dyDescent="0.25">
      <c r="B155" s="8" t="s">
        <v>161</v>
      </c>
      <c r="C155" s="9" t="s">
        <v>161</v>
      </c>
    </row>
    <row r="156" spans="2:4" x14ac:dyDescent="0.25">
      <c r="B156" s="3" t="s">
        <v>161</v>
      </c>
      <c r="C156" s="4" t="s">
        <v>161</v>
      </c>
    </row>
    <row r="158" spans="2:4" x14ac:dyDescent="0.25">
      <c r="B158" s="27" t="s">
        <v>186</v>
      </c>
      <c r="C158" s="9" t="s">
        <v>187</v>
      </c>
    </row>
    <row r="159" spans="2:4" x14ac:dyDescent="0.25">
      <c r="B159" s="26" t="s">
        <v>161</v>
      </c>
      <c r="C159" s="4" t="s">
        <v>161</v>
      </c>
    </row>
    <row r="161" spans="2:7" x14ac:dyDescent="0.25">
      <c r="B161" s="8" t="s">
        <v>188</v>
      </c>
      <c r="C161" s="9" t="s">
        <v>161</v>
      </c>
    </row>
    <row r="163" spans="2:7" x14ac:dyDescent="0.25">
      <c r="B163" s="8" t="s">
        <v>189</v>
      </c>
      <c r="C163" s="33">
        <v>45473</v>
      </c>
      <c r="D163" s="3"/>
      <c r="E163" s="26"/>
      <c r="F163" s="32"/>
    </row>
    <row r="164" spans="2:7" x14ac:dyDescent="0.25">
      <c r="B164" s="8" t="s">
        <v>176</v>
      </c>
      <c r="C164" s="9" t="s">
        <v>177</v>
      </c>
      <c r="D164" s="8" t="s">
        <v>178</v>
      </c>
      <c r="E164" s="27" t="s">
        <v>179</v>
      </c>
      <c r="F164" s="24" t="s">
        <v>180</v>
      </c>
      <c r="G164" s="23"/>
    </row>
    <row r="165" spans="2:7" x14ac:dyDescent="0.25">
      <c r="B165" s="30" t="s">
        <v>161</v>
      </c>
      <c r="C165" s="31" t="s">
        <v>161</v>
      </c>
      <c r="D165" s="30" t="s">
        <v>161</v>
      </c>
      <c r="E165" s="29" t="s">
        <v>161</v>
      </c>
      <c r="F165" s="28" t="s">
        <v>161</v>
      </c>
    </row>
    <row r="166" spans="2:7" x14ac:dyDescent="0.25">
      <c r="B166" s="17" t="s">
        <v>181</v>
      </c>
    </row>
    <row r="167" spans="2:7" x14ac:dyDescent="0.25">
      <c r="B167" s="17"/>
    </row>
    <row r="168" spans="2:7" x14ac:dyDescent="0.25">
      <c r="B168" s="17" t="s">
        <v>182</v>
      </c>
    </row>
    <row r="169" spans="2:7" x14ac:dyDescent="0.25">
      <c r="B169" s="8" t="s">
        <v>183</v>
      </c>
      <c r="C169" s="9" t="s">
        <v>184</v>
      </c>
      <c r="D169" s="17"/>
    </row>
    <row r="170" spans="2:7" x14ac:dyDescent="0.25">
      <c r="B170" s="3" t="s">
        <v>161</v>
      </c>
      <c r="C170" s="4" t="s">
        <v>161</v>
      </c>
    </row>
    <row r="172" spans="2:7" x14ac:dyDescent="0.25">
      <c r="B172" s="8" t="s">
        <v>185</v>
      </c>
      <c r="C172" s="9" t="s">
        <v>184</v>
      </c>
    </row>
    <row r="173" spans="2:7" x14ac:dyDescent="0.25">
      <c r="B173" s="3" t="s">
        <v>161</v>
      </c>
      <c r="C173" s="4" t="s">
        <v>161</v>
      </c>
    </row>
    <row r="175" spans="2:7" x14ac:dyDescent="0.25">
      <c r="B175" s="8" t="s">
        <v>161</v>
      </c>
      <c r="C175" s="9" t="s">
        <v>161</v>
      </c>
    </row>
    <row r="176" spans="2:7" x14ac:dyDescent="0.25">
      <c r="B176" s="3" t="s">
        <v>161</v>
      </c>
      <c r="C176" s="4" t="s">
        <v>161</v>
      </c>
    </row>
    <row r="178" spans="2:80" x14ac:dyDescent="0.25">
      <c r="B178" s="27" t="s">
        <v>186</v>
      </c>
      <c r="C178" s="9" t="s">
        <v>187</v>
      </c>
    </row>
    <row r="179" spans="2:80" x14ac:dyDescent="0.25">
      <c r="B179" s="26" t="s">
        <v>161</v>
      </c>
      <c r="C179" s="4" t="s">
        <v>161</v>
      </c>
    </row>
    <row r="181" spans="2:80" x14ac:dyDescent="0.25">
      <c r="B181" s="8" t="s">
        <v>188</v>
      </c>
      <c r="C181" s="9" t="s">
        <v>161</v>
      </c>
    </row>
    <row r="184" spans="2:80" x14ac:dyDescent="0.25">
      <c r="B184" s="17" t="s">
        <v>190</v>
      </c>
    </row>
    <row r="186" spans="2:80" x14ac:dyDescent="0.25">
      <c r="B186" s="8" t="s">
        <v>176</v>
      </c>
      <c r="C186" s="9" t="s">
        <v>191</v>
      </c>
      <c r="D186" s="8" t="s">
        <v>192</v>
      </c>
      <c r="E186" s="8" t="s">
        <v>193</v>
      </c>
      <c r="F186" s="23"/>
    </row>
    <row r="187" spans="2:80" x14ac:dyDescent="0.25">
      <c r="B187" s="3" t="s">
        <v>161</v>
      </c>
      <c r="C187" s="4" t="s">
        <v>161</v>
      </c>
      <c r="D187" s="3" t="s">
        <v>161</v>
      </c>
      <c r="E187" s="3" t="s">
        <v>161</v>
      </c>
    </row>
    <row r="190" spans="2:80" x14ac:dyDescent="0.25">
      <c r="B190" s="17" t="s">
        <v>194</v>
      </c>
      <c r="C190" s="25" t="s">
        <v>161</v>
      </c>
      <c r="D190" s="17"/>
      <c r="E190" s="17"/>
      <c r="F190" s="23"/>
      <c r="G190" s="23"/>
      <c r="H190" s="23"/>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row>
    <row r="192" spans="2:80" x14ac:dyDescent="0.25">
      <c r="B192" s="17" t="s">
        <v>195</v>
      </c>
    </row>
    <row r="194" spans="2:7" x14ac:dyDescent="0.25">
      <c r="B194" s="8" t="s">
        <v>196</v>
      </c>
      <c r="C194" s="9" t="s">
        <v>184</v>
      </c>
      <c r="D194" s="17"/>
    </row>
    <row r="195" spans="2:7" x14ac:dyDescent="0.25">
      <c r="B195" s="3" t="s">
        <v>161</v>
      </c>
      <c r="C195" s="4" t="s">
        <v>161</v>
      </c>
    </row>
    <row r="198" spans="2:7" x14ac:dyDescent="0.25">
      <c r="B198" s="8" t="s">
        <v>197</v>
      </c>
      <c r="C198" s="9" t="s">
        <v>198</v>
      </c>
      <c r="D198" s="17"/>
    </row>
    <row r="199" spans="2:7" x14ac:dyDescent="0.25">
      <c r="B199" s="3" t="s">
        <v>161</v>
      </c>
      <c r="C199" s="4" t="s">
        <v>161</v>
      </c>
    </row>
    <row r="202" spans="2:7" x14ac:dyDescent="0.25">
      <c r="B202" s="17" t="s">
        <v>199</v>
      </c>
    </row>
    <row r="205" spans="2:7" x14ac:dyDescent="0.25">
      <c r="B205" s="17" t="s">
        <v>200</v>
      </c>
    </row>
    <row r="207" spans="2:7" x14ac:dyDescent="0.25">
      <c r="B207" s="8" t="s">
        <v>176</v>
      </c>
      <c r="C207" s="9" t="s">
        <v>201</v>
      </c>
      <c r="D207" s="8" t="s">
        <v>191</v>
      </c>
      <c r="E207" s="8" t="s">
        <v>192</v>
      </c>
      <c r="F207" s="24" t="s">
        <v>193</v>
      </c>
      <c r="G207" s="23"/>
    </row>
    <row r="208" spans="2:7" x14ac:dyDescent="0.25">
      <c r="B208" s="3" t="s">
        <v>161</v>
      </c>
      <c r="C208" s="4" t="s">
        <v>161</v>
      </c>
      <c r="D208" s="3" t="s">
        <v>161</v>
      </c>
      <c r="E208" s="3" t="s">
        <v>161</v>
      </c>
      <c r="F208" s="22" t="s">
        <v>161</v>
      </c>
    </row>
    <row r="211" spans="2:80" x14ac:dyDescent="0.25">
      <c r="B211" s="17" t="s">
        <v>194</v>
      </c>
      <c r="C211" s="25" t="s">
        <v>161</v>
      </c>
      <c r="D211" s="17"/>
      <c r="E211" s="17"/>
      <c r="F211" s="23"/>
      <c r="G211" s="23"/>
      <c r="H211" s="23"/>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c r="BU211" s="17"/>
      <c r="BV211" s="17"/>
      <c r="BW211" s="17"/>
      <c r="BX211" s="17"/>
      <c r="BY211" s="17"/>
      <c r="BZ211" s="17"/>
      <c r="CA211" s="17"/>
      <c r="CB211" s="17"/>
    </row>
    <row r="213" spans="2:80" x14ac:dyDescent="0.25">
      <c r="B213" s="17" t="s">
        <v>195</v>
      </c>
    </row>
    <row r="215" spans="2:80" x14ac:dyDescent="0.25">
      <c r="B215" s="8" t="s">
        <v>196</v>
      </c>
      <c r="C215" s="9" t="s">
        <v>184</v>
      </c>
      <c r="D215" s="17"/>
    </row>
    <row r="216" spans="2:80" x14ac:dyDescent="0.25">
      <c r="B216" s="3" t="s">
        <v>161</v>
      </c>
      <c r="C216" s="4" t="s">
        <v>161</v>
      </c>
    </row>
    <row r="219" spans="2:80" x14ac:dyDescent="0.25">
      <c r="B219" s="8" t="s">
        <v>197</v>
      </c>
      <c r="C219" s="9" t="s">
        <v>198</v>
      </c>
      <c r="D219" s="17"/>
    </row>
    <row r="220" spans="2:80" x14ac:dyDescent="0.25">
      <c r="B220" s="3" t="s">
        <v>161</v>
      </c>
      <c r="C220" s="4" t="s">
        <v>161</v>
      </c>
    </row>
    <row r="223" spans="2:80" x14ac:dyDescent="0.25">
      <c r="B223" s="17" t="s">
        <v>199</v>
      </c>
    </row>
    <row r="226" spans="2:7" x14ac:dyDescent="0.25">
      <c r="B226" s="17" t="s">
        <v>202</v>
      </c>
    </row>
    <row r="227" spans="2:7" x14ac:dyDescent="0.25">
      <c r="B227" s="8" t="s">
        <v>176</v>
      </c>
      <c r="C227" s="9" t="s">
        <v>203</v>
      </c>
      <c r="D227" s="8" t="s">
        <v>204</v>
      </c>
      <c r="E227" s="8" t="s">
        <v>205</v>
      </c>
      <c r="F227" s="24" t="s">
        <v>206</v>
      </c>
      <c r="G227" s="23"/>
    </row>
    <row r="228" spans="2:7" x14ac:dyDescent="0.25">
      <c r="B228" s="3" t="s">
        <v>161</v>
      </c>
      <c r="C228" s="4" t="s">
        <v>161</v>
      </c>
      <c r="D228" s="3" t="s">
        <v>161</v>
      </c>
      <c r="E228" s="3" t="s">
        <v>161</v>
      </c>
      <c r="F228" s="22" t="s">
        <v>161</v>
      </c>
    </row>
    <row r="229" spans="2:7" x14ac:dyDescent="0.25">
      <c r="B229" s="11" t="s">
        <v>207</v>
      </c>
    </row>
  </sheetData>
  <mergeCells count="14">
    <mergeCell ref="B131:F131"/>
    <mergeCell ref="B133:F137"/>
    <mergeCell ref="B139:F139"/>
    <mergeCell ref="B121:C121"/>
    <mergeCell ref="C12:C13"/>
    <mergeCell ref="D12:D13"/>
    <mergeCell ref="E12:E13"/>
    <mergeCell ref="B123:E123"/>
    <mergeCell ref="B125:F125"/>
    <mergeCell ref="B1:E1"/>
    <mergeCell ref="C3:C7"/>
    <mergeCell ref="D3:D7"/>
    <mergeCell ref="B10:E10"/>
    <mergeCell ref="B11:E11"/>
  </mergeCells>
  <hyperlinks>
    <hyperlink ref="A1" location="Index!A1" display="Index" xr:uid="{96C9642B-34B9-435C-AB92-FAEE97E5957F}"/>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F4315-0529-4EB7-B386-0FDD95D69FDE}">
  <dimension ref="A1:CB262"/>
  <sheetViews>
    <sheetView workbookViewId="0">
      <selection sqref="A1:XFD1048576"/>
    </sheetView>
  </sheetViews>
  <sheetFormatPr defaultColWidth="9.140625" defaultRowHeight="15" x14ac:dyDescent="0.25"/>
  <cols>
    <col min="1" max="1" width="5.42578125" style="11" bestFit="1" customWidth="1"/>
    <col min="2" max="2" width="89.570312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ol min="9" max="16384" width="9.140625" style="11"/>
  </cols>
  <sheetData>
    <row r="1" spans="1:5" x14ac:dyDescent="0.25">
      <c r="A1" s="45" t="s">
        <v>0</v>
      </c>
      <c r="B1" s="197" t="s">
        <v>1956</v>
      </c>
      <c r="C1" s="197"/>
      <c r="D1" s="197"/>
      <c r="E1" s="197"/>
    </row>
    <row r="3" spans="1:5" x14ac:dyDescent="0.25">
      <c r="B3" s="1" t="s">
        <v>1955</v>
      </c>
      <c r="C3" s="198"/>
      <c r="D3" s="199"/>
    </row>
    <row r="4" spans="1:5" ht="60" x14ac:dyDescent="0.25">
      <c r="B4" s="2" t="s">
        <v>1954</v>
      </c>
      <c r="C4" s="198"/>
      <c r="D4" s="199"/>
    </row>
    <row r="5" spans="1:5" x14ac:dyDescent="0.25">
      <c r="B5" s="2" t="s">
        <v>127</v>
      </c>
      <c r="C5" s="198"/>
      <c r="D5" s="199"/>
    </row>
    <row r="6" spans="1:5" x14ac:dyDescent="0.25">
      <c r="B6" s="2" t="s">
        <v>1953</v>
      </c>
      <c r="C6" s="198"/>
      <c r="D6" s="199"/>
    </row>
    <row r="7" spans="1:5" x14ac:dyDescent="0.25">
      <c r="B7" s="2" t="s">
        <v>1952</v>
      </c>
      <c r="C7" s="198"/>
      <c r="D7" s="199"/>
    </row>
    <row r="8" spans="1:5" x14ac:dyDescent="0.25">
      <c r="B8" s="3" t="s">
        <v>130</v>
      </c>
      <c r="C8" s="14" t="s">
        <v>131</v>
      </c>
      <c r="D8" s="14" t="s">
        <v>132</v>
      </c>
    </row>
    <row r="9" spans="1:5" x14ac:dyDescent="0.25">
      <c r="C9" s="70"/>
      <c r="D9" s="70"/>
    </row>
    <row r="10" spans="1:5" x14ac:dyDescent="0.25">
      <c r="B10" s="214"/>
      <c r="C10" s="214"/>
      <c r="D10" s="214"/>
      <c r="E10" s="214"/>
    </row>
    <row r="11" spans="1:5" x14ac:dyDescent="0.25">
      <c r="B11" s="212" t="s">
        <v>1718</v>
      </c>
      <c r="C11" s="212"/>
      <c r="D11" s="212"/>
      <c r="E11" s="212"/>
    </row>
    <row r="12" spans="1:5" x14ac:dyDescent="0.25">
      <c r="B12" s="39" t="s">
        <v>1717</v>
      </c>
      <c r="C12" s="213" t="s">
        <v>1716</v>
      </c>
      <c r="D12" s="212" t="s">
        <v>1715</v>
      </c>
      <c r="E12" s="212" t="s">
        <v>1714</v>
      </c>
    </row>
    <row r="13" spans="1:5" x14ac:dyDescent="0.25">
      <c r="B13" s="39" t="s">
        <v>1713</v>
      </c>
      <c r="C13" s="213"/>
      <c r="D13" s="212"/>
      <c r="E13" s="212"/>
    </row>
    <row r="14" spans="1:5" x14ac:dyDescent="0.25">
      <c r="B14" s="1" t="s">
        <v>1712</v>
      </c>
      <c r="C14" s="42"/>
      <c r="D14" s="41"/>
      <c r="E14" s="41"/>
    </row>
    <row r="15" spans="1:5" x14ac:dyDescent="0.25">
      <c r="B15" s="1" t="s">
        <v>1710</v>
      </c>
      <c r="C15" s="42"/>
      <c r="D15" s="41" t="s">
        <v>1951</v>
      </c>
      <c r="E15" s="41"/>
    </row>
    <row r="16" spans="1:5" x14ac:dyDescent="0.25">
      <c r="B16" s="1" t="s">
        <v>1709</v>
      </c>
      <c r="C16" s="42"/>
      <c r="D16" s="41"/>
      <c r="E16" s="41"/>
    </row>
    <row r="17" spans="2:8" x14ac:dyDescent="0.25">
      <c r="B17" s="8" t="s">
        <v>1708</v>
      </c>
      <c r="C17" s="40"/>
      <c r="D17" s="39"/>
      <c r="E17" s="39"/>
    </row>
    <row r="20" spans="2:8" x14ac:dyDescent="0.25">
      <c r="B20" s="11" t="s">
        <v>144</v>
      </c>
    </row>
    <row r="22" spans="2:8" x14ac:dyDescent="0.25">
      <c r="B22" s="37" t="s">
        <v>133</v>
      </c>
      <c r="C22" s="38" t="s">
        <v>134</v>
      </c>
      <c r="D22" s="37" t="s">
        <v>213</v>
      </c>
      <c r="E22" s="37" t="s">
        <v>136</v>
      </c>
      <c r="F22" s="36" t="s">
        <v>145</v>
      </c>
      <c r="G22" s="36" t="s">
        <v>146</v>
      </c>
      <c r="H22" s="36" t="s">
        <v>147</v>
      </c>
    </row>
    <row r="23" spans="2:8" x14ac:dyDescent="0.25">
      <c r="B23" s="17" t="s">
        <v>214</v>
      </c>
    </row>
    <row r="24" spans="2:8" x14ac:dyDescent="0.25">
      <c r="B24" s="17" t="s">
        <v>138</v>
      </c>
    </row>
    <row r="25" spans="2:8" x14ac:dyDescent="0.25">
      <c r="B25" s="17" t="s">
        <v>491</v>
      </c>
    </row>
    <row r="26" spans="2:8" x14ac:dyDescent="0.25">
      <c r="B26" s="11" t="s">
        <v>1950</v>
      </c>
      <c r="C26" s="21">
        <v>6.75</v>
      </c>
      <c r="D26" s="11" t="s">
        <v>493</v>
      </c>
      <c r="E26" s="11" t="s">
        <v>1949</v>
      </c>
      <c r="F26" s="13">
        <v>10500000</v>
      </c>
      <c r="G26" s="13">
        <v>10511.82</v>
      </c>
      <c r="H26" s="13">
        <v>4.8499999999999996</v>
      </c>
    </row>
    <row r="27" spans="2:8" x14ac:dyDescent="0.25">
      <c r="B27" s="11" t="s">
        <v>1825</v>
      </c>
      <c r="C27" s="21">
        <v>7.08</v>
      </c>
      <c r="D27" s="11" t="s">
        <v>493</v>
      </c>
      <c r="E27" s="11" t="s">
        <v>1344</v>
      </c>
      <c r="F27" s="13">
        <v>5000000</v>
      </c>
      <c r="G27" s="13">
        <v>4986.1400000000003</v>
      </c>
      <c r="H27" s="13">
        <v>2.2999999999999998</v>
      </c>
    </row>
    <row r="28" spans="2:8" x14ac:dyDescent="0.25">
      <c r="B28" s="11" t="s">
        <v>1948</v>
      </c>
      <c r="C28" s="21">
        <v>7.31</v>
      </c>
      <c r="D28" s="11" t="s">
        <v>493</v>
      </c>
      <c r="E28" s="11" t="s">
        <v>1947</v>
      </c>
      <c r="F28" s="13">
        <v>4200000</v>
      </c>
      <c r="G28" s="13">
        <v>4093.05</v>
      </c>
      <c r="H28" s="13">
        <v>1.89</v>
      </c>
    </row>
    <row r="29" spans="2:8" x14ac:dyDescent="0.25">
      <c r="B29" s="11" t="s">
        <v>1946</v>
      </c>
      <c r="C29" s="21">
        <v>7.3</v>
      </c>
      <c r="D29" s="11" t="s">
        <v>493</v>
      </c>
      <c r="E29" s="11" t="s">
        <v>1945</v>
      </c>
      <c r="F29" s="13">
        <v>2500000</v>
      </c>
      <c r="G29" s="13">
        <v>2504.84</v>
      </c>
      <c r="H29" s="13">
        <v>1.1599999999999999</v>
      </c>
    </row>
    <row r="30" spans="2:8" x14ac:dyDescent="0.25">
      <c r="B30" s="11" t="s">
        <v>1944</v>
      </c>
      <c r="C30" s="21">
        <v>6.8</v>
      </c>
      <c r="D30" s="11" t="s">
        <v>493</v>
      </c>
      <c r="E30" s="11" t="s">
        <v>1943</v>
      </c>
      <c r="F30" s="13">
        <v>2500000</v>
      </c>
      <c r="G30" s="13">
        <v>2502.9899999999998</v>
      </c>
      <c r="H30" s="13">
        <v>1.1499999999999999</v>
      </c>
    </row>
    <row r="31" spans="2:8" x14ac:dyDescent="0.25">
      <c r="B31" s="11" t="s">
        <v>1942</v>
      </c>
      <c r="C31" s="21">
        <v>7.33</v>
      </c>
      <c r="D31" s="11" t="s">
        <v>493</v>
      </c>
      <c r="E31" s="11" t="s">
        <v>1941</v>
      </c>
      <c r="F31" s="13">
        <v>1500000</v>
      </c>
      <c r="G31" s="13">
        <v>1540.78</v>
      </c>
      <c r="H31" s="13">
        <v>0.71</v>
      </c>
    </row>
    <row r="32" spans="2:8" x14ac:dyDescent="0.25">
      <c r="B32" s="11" t="s">
        <v>1940</v>
      </c>
      <c r="C32" s="21">
        <v>7.13</v>
      </c>
      <c r="D32" s="11" t="s">
        <v>493</v>
      </c>
      <c r="E32" s="11" t="s">
        <v>1939</v>
      </c>
      <c r="F32" s="13">
        <v>1500000</v>
      </c>
      <c r="G32" s="13">
        <v>1507.68</v>
      </c>
      <c r="H32" s="13">
        <v>0.7</v>
      </c>
    </row>
    <row r="33" spans="2:8" x14ac:dyDescent="0.25">
      <c r="B33" s="11" t="s">
        <v>1938</v>
      </c>
      <c r="C33" s="21">
        <v>7</v>
      </c>
      <c r="D33" s="11" t="s">
        <v>493</v>
      </c>
      <c r="E33" s="11" t="s">
        <v>1937</v>
      </c>
      <c r="F33" s="13">
        <v>1000000</v>
      </c>
      <c r="G33" s="13">
        <v>1005.1</v>
      </c>
      <c r="H33" s="13">
        <v>0.46</v>
      </c>
    </row>
    <row r="34" spans="2:8" x14ac:dyDescent="0.25">
      <c r="B34" s="11" t="s">
        <v>1936</v>
      </c>
      <c r="C34" s="21">
        <v>6.82</v>
      </c>
      <c r="D34" s="11" t="s">
        <v>493</v>
      </c>
      <c r="E34" s="11" t="s">
        <v>1935</v>
      </c>
      <c r="F34" s="13">
        <v>500000</v>
      </c>
      <c r="G34" s="13">
        <v>500.6</v>
      </c>
      <c r="H34" s="13">
        <v>0.23</v>
      </c>
    </row>
    <row r="35" spans="2:8" x14ac:dyDescent="0.25">
      <c r="B35" s="11" t="s">
        <v>1934</v>
      </c>
      <c r="C35" s="21">
        <v>7.31</v>
      </c>
      <c r="D35" s="11" t="s">
        <v>493</v>
      </c>
      <c r="E35" s="11" t="s">
        <v>1933</v>
      </c>
      <c r="F35" s="13">
        <v>400000</v>
      </c>
      <c r="G35" s="13">
        <v>411.64</v>
      </c>
      <c r="H35" s="13">
        <v>0.19</v>
      </c>
    </row>
    <row r="36" spans="2:8" x14ac:dyDescent="0.25">
      <c r="B36" s="11" t="s">
        <v>1932</v>
      </c>
      <c r="C36" s="21">
        <v>7.31</v>
      </c>
      <c r="D36" s="11" t="s">
        <v>493</v>
      </c>
      <c r="E36" s="11" t="s">
        <v>1931</v>
      </c>
      <c r="F36" s="13">
        <v>350000</v>
      </c>
      <c r="G36" s="13">
        <v>360.68</v>
      </c>
      <c r="H36" s="13">
        <v>0.17</v>
      </c>
    </row>
    <row r="37" spans="2:8" x14ac:dyDescent="0.25">
      <c r="B37" s="11" t="s">
        <v>1930</v>
      </c>
      <c r="C37" s="21">
        <v>7.32</v>
      </c>
      <c r="D37" s="11" t="s">
        <v>493</v>
      </c>
      <c r="E37" s="11" t="s">
        <v>1929</v>
      </c>
      <c r="F37" s="13">
        <v>150000</v>
      </c>
      <c r="G37" s="13">
        <v>157.35</v>
      </c>
      <c r="H37" s="13">
        <v>7.0000000000000007E-2</v>
      </c>
    </row>
    <row r="38" spans="2:8" x14ac:dyDescent="0.25">
      <c r="B38" s="11" t="s">
        <v>1928</v>
      </c>
      <c r="C38" s="21">
        <v>7.32</v>
      </c>
      <c r="D38" s="11" t="s">
        <v>493</v>
      </c>
      <c r="E38" s="11" t="s">
        <v>1927</v>
      </c>
      <c r="F38" s="13">
        <v>150000</v>
      </c>
      <c r="G38" s="13">
        <v>156.68</v>
      </c>
      <c r="H38" s="13">
        <v>7.0000000000000007E-2</v>
      </c>
    </row>
    <row r="39" spans="2:8" x14ac:dyDescent="0.25">
      <c r="B39" s="17" t="s">
        <v>505</v>
      </c>
      <c r="C39" s="25"/>
      <c r="D39" s="17"/>
      <c r="E39" s="17"/>
      <c r="F39" s="23"/>
      <c r="G39" s="23">
        <f>SUM(G22:G38)</f>
        <v>30239.349999999991</v>
      </c>
      <c r="H39" s="23">
        <f>SUM(H22:H38)</f>
        <v>13.95</v>
      </c>
    </row>
    <row r="40" spans="2:8" x14ac:dyDescent="0.25">
      <c r="B40" s="17" t="s">
        <v>1359</v>
      </c>
    </row>
    <row r="41" spans="2:8" x14ac:dyDescent="0.25">
      <c r="B41" s="11" t="s">
        <v>1374</v>
      </c>
      <c r="C41" s="21">
        <v>7.71</v>
      </c>
      <c r="D41" s="11" t="s">
        <v>507</v>
      </c>
      <c r="E41" s="11" t="s">
        <v>1375</v>
      </c>
      <c r="F41" s="13">
        <v>1000</v>
      </c>
      <c r="G41" s="13">
        <v>9947.85</v>
      </c>
      <c r="H41" s="13">
        <v>4.59</v>
      </c>
    </row>
    <row r="42" spans="2:8" x14ac:dyDescent="0.25">
      <c r="B42" s="11" t="s">
        <v>1926</v>
      </c>
      <c r="C42" s="21">
        <v>7.61</v>
      </c>
      <c r="D42" s="11" t="s">
        <v>519</v>
      </c>
      <c r="E42" s="11" t="s">
        <v>1925</v>
      </c>
      <c r="F42" s="13">
        <v>950</v>
      </c>
      <c r="G42" s="13">
        <v>9484.2900000000009</v>
      </c>
      <c r="H42" s="13">
        <v>4.38</v>
      </c>
    </row>
    <row r="43" spans="2:8" x14ac:dyDescent="0.25">
      <c r="B43" s="11" t="s">
        <v>1924</v>
      </c>
      <c r="C43" s="21">
        <v>8.18</v>
      </c>
      <c r="D43" s="11" t="s">
        <v>507</v>
      </c>
      <c r="E43" s="11" t="s">
        <v>1923</v>
      </c>
      <c r="F43" s="13">
        <v>750</v>
      </c>
      <c r="G43" s="13">
        <v>7460.69</v>
      </c>
      <c r="H43" s="13">
        <v>3.44</v>
      </c>
    </row>
    <row r="44" spans="2:8" x14ac:dyDescent="0.25">
      <c r="B44" s="11" t="s">
        <v>1922</v>
      </c>
      <c r="C44" s="21">
        <v>7.77</v>
      </c>
      <c r="D44" s="11" t="s">
        <v>507</v>
      </c>
      <c r="E44" s="11" t="s">
        <v>1376</v>
      </c>
      <c r="F44" s="13">
        <v>750</v>
      </c>
      <c r="G44" s="13">
        <v>7295.06</v>
      </c>
      <c r="H44" s="13">
        <v>3.37</v>
      </c>
    </row>
    <row r="45" spans="2:8" x14ac:dyDescent="0.25">
      <c r="B45" s="11" t="s">
        <v>1921</v>
      </c>
      <c r="C45" s="21">
        <v>7.53</v>
      </c>
      <c r="D45" s="11" t="s">
        <v>507</v>
      </c>
      <c r="E45" s="11" t="s">
        <v>1920</v>
      </c>
      <c r="F45" s="13">
        <v>550</v>
      </c>
      <c r="G45" s="13">
        <v>5517.35</v>
      </c>
      <c r="H45" s="13">
        <v>2.5499999999999998</v>
      </c>
    </row>
    <row r="46" spans="2:8" x14ac:dyDescent="0.25">
      <c r="B46" s="11" t="s">
        <v>1919</v>
      </c>
      <c r="C46" s="21">
        <v>7.68</v>
      </c>
      <c r="D46" s="11" t="s">
        <v>507</v>
      </c>
      <c r="E46" s="11" t="s">
        <v>1918</v>
      </c>
      <c r="F46" s="13">
        <v>5000</v>
      </c>
      <c r="G46" s="13">
        <v>5000.67</v>
      </c>
      <c r="H46" s="13">
        <v>2.31</v>
      </c>
    </row>
    <row r="47" spans="2:8" x14ac:dyDescent="0.25">
      <c r="B47" s="11" t="s">
        <v>1917</v>
      </c>
      <c r="C47" s="21">
        <v>8.11</v>
      </c>
      <c r="D47" s="11" t="s">
        <v>507</v>
      </c>
      <c r="E47" s="11" t="s">
        <v>1916</v>
      </c>
      <c r="F47" s="13">
        <v>500</v>
      </c>
      <c r="G47" s="13">
        <v>4988.2299999999996</v>
      </c>
      <c r="H47" s="13">
        <v>2.2999999999999998</v>
      </c>
    </row>
    <row r="48" spans="2:8" x14ac:dyDescent="0.25">
      <c r="B48" s="11" t="s">
        <v>1915</v>
      </c>
      <c r="C48" s="21">
        <v>8.25</v>
      </c>
      <c r="D48" s="11" t="s">
        <v>507</v>
      </c>
      <c r="E48" s="11" t="s">
        <v>939</v>
      </c>
      <c r="F48" s="13">
        <v>500</v>
      </c>
      <c r="G48" s="13">
        <v>4987.3900000000003</v>
      </c>
      <c r="H48" s="13">
        <v>2.2999999999999998</v>
      </c>
    </row>
    <row r="49" spans="2:8" x14ac:dyDescent="0.25">
      <c r="B49" s="11" t="s">
        <v>1914</v>
      </c>
      <c r="C49" s="21">
        <v>8.07</v>
      </c>
      <c r="D49" s="11" t="s">
        <v>507</v>
      </c>
      <c r="E49" s="11" t="s">
        <v>1131</v>
      </c>
      <c r="F49" s="13">
        <v>500</v>
      </c>
      <c r="G49" s="13">
        <v>4985.54</v>
      </c>
      <c r="H49" s="13">
        <v>2.2999999999999998</v>
      </c>
    </row>
    <row r="50" spans="2:8" x14ac:dyDescent="0.25">
      <c r="B50" s="11" t="s">
        <v>1389</v>
      </c>
      <c r="C50" s="21">
        <v>7.73</v>
      </c>
      <c r="D50" s="11" t="s">
        <v>507</v>
      </c>
      <c r="E50" s="11" t="s">
        <v>1390</v>
      </c>
      <c r="F50" s="13">
        <v>5000</v>
      </c>
      <c r="G50" s="13">
        <v>4975.88</v>
      </c>
      <c r="H50" s="13">
        <v>2.2999999999999998</v>
      </c>
    </row>
    <row r="51" spans="2:8" x14ac:dyDescent="0.25">
      <c r="B51" s="11" t="s">
        <v>1913</v>
      </c>
      <c r="C51" s="21">
        <v>8.15</v>
      </c>
      <c r="D51" s="11" t="s">
        <v>507</v>
      </c>
      <c r="E51" s="11" t="s">
        <v>1402</v>
      </c>
      <c r="F51" s="13">
        <v>500</v>
      </c>
      <c r="G51" s="13">
        <v>4960.6499999999996</v>
      </c>
      <c r="H51" s="13">
        <v>2.29</v>
      </c>
    </row>
    <row r="52" spans="2:8" x14ac:dyDescent="0.25">
      <c r="B52" s="11" t="s">
        <v>1912</v>
      </c>
      <c r="C52" s="21">
        <v>8.07</v>
      </c>
      <c r="D52" s="11" t="s">
        <v>507</v>
      </c>
      <c r="E52" s="11" t="s">
        <v>1911</v>
      </c>
      <c r="F52" s="13">
        <v>500</v>
      </c>
      <c r="G52" s="13">
        <v>4746.47</v>
      </c>
      <c r="H52" s="13">
        <v>2.19</v>
      </c>
    </row>
    <row r="53" spans="2:8" x14ac:dyDescent="0.25">
      <c r="B53" s="11" t="s">
        <v>1910</v>
      </c>
      <c r="C53" s="21">
        <v>7.78</v>
      </c>
      <c r="D53" s="11" t="s">
        <v>507</v>
      </c>
      <c r="E53" s="11" t="s">
        <v>1909</v>
      </c>
      <c r="F53" s="13">
        <v>450</v>
      </c>
      <c r="G53" s="13">
        <v>4482.95</v>
      </c>
      <c r="H53" s="13">
        <v>2.0699999999999998</v>
      </c>
    </row>
    <row r="54" spans="2:8" x14ac:dyDescent="0.25">
      <c r="B54" s="11" t="s">
        <v>1908</v>
      </c>
      <c r="C54" s="21">
        <v>7.77</v>
      </c>
      <c r="D54" s="11" t="s">
        <v>507</v>
      </c>
      <c r="E54" s="11" t="s">
        <v>1907</v>
      </c>
      <c r="F54" s="13">
        <v>300</v>
      </c>
      <c r="G54" s="13">
        <v>3010.36</v>
      </c>
      <c r="H54" s="13">
        <v>1.39</v>
      </c>
    </row>
    <row r="55" spans="2:8" x14ac:dyDescent="0.25">
      <c r="B55" s="11" t="s">
        <v>1906</v>
      </c>
      <c r="C55" s="21">
        <v>7.49</v>
      </c>
      <c r="D55" s="11" t="s">
        <v>507</v>
      </c>
      <c r="E55" s="11" t="s">
        <v>1905</v>
      </c>
      <c r="F55" s="13">
        <v>300</v>
      </c>
      <c r="G55" s="13">
        <v>2976.14</v>
      </c>
      <c r="H55" s="13">
        <v>1.37</v>
      </c>
    </row>
    <row r="56" spans="2:8" x14ac:dyDescent="0.25">
      <c r="B56" s="11" t="s">
        <v>1904</v>
      </c>
      <c r="C56" s="21">
        <v>7.6</v>
      </c>
      <c r="D56" s="11" t="s">
        <v>507</v>
      </c>
      <c r="E56" s="11" t="s">
        <v>1903</v>
      </c>
      <c r="F56" s="13">
        <v>250</v>
      </c>
      <c r="G56" s="13">
        <v>2517.94</v>
      </c>
      <c r="H56" s="13">
        <v>1.1599999999999999</v>
      </c>
    </row>
    <row r="57" spans="2:8" x14ac:dyDescent="0.25">
      <c r="B57" s="11" t="s">
        <v>1902</v>
      </c>
      <c r="C57" s="21">
        <v>7.62</v>
      </c>
      <c r="D57" s="11" t="s">
        <v>507</v>
      </c>
      <c r="E57" s="11" t="s">
        <v>1901</v>
      </c>
      <c r="F57" s="13">
        <v>250</v>
      </c>
      <c r="G57" s="13">
        <v>2515.12</v>
      </c>
      <c r="H57" s="13">
        <v>1.1599999999999999</v>
      </c>
    </row>
    <row r="58" spans="2:8" x14ac:dyDescent="0.25">
      <c r="B58" s="11" t="s">
        <v>1900</v>
      </c>
      <c r="C58" s="21">
        <v>7.48</v>
      </c>
      <c r="D58" s="11" t="s">
        <v>507</v>
      </c>
      <c r="E58" s="11" t="s">
        <v>1899</v>
      </c>
      <c r="F58" s="13">
        <v>250</v>
      </c>
      <c r="G58" s="13">
        <v>2507.84</v>
      </c>
      <c r="H58" s="13">
        <v>1.1599999999999999</v>
      </c>
    </row>
    <row r="59" spans="2:8" x14ac:dyDescent="0.25">
      <c r="B59" s="11" t="s">
        <v>1898</v>
      </c>
      <c r="C59" s="21">
        <v>7.49</v>
      </c>
      <c r="D59" s="11" t="s">
        <v>507</v>
      </c>
      <c r="E59" s="11" t="s">
        <v>1897</v>
      </c>
      <c r="F59" s="13">
        <v>250</v>
      </c>
      <c r="G59" s="13">
        <v>2505.34</v>
      </c>
      <c r="H59" s="13">
        <v>1.1599999999999999</v>
      </c>
    </row>
    <row r="60" spans="2:8" x14ac:dyDescent="0.25">
      <c r="B60" s="11" t="s">
        <v>1896</v>
      </c>
      <c r="C60" s="21">
        <v>8.1300000000000008</v>
      </c>
      <c r="D60" s="11" t="s">
        <v>507</v>
      </c>
      <c r="E60" s="11" t="s">
        <v>1124</v>
      </c>
      <c r="F60" s="13">
        <v>2500</v>
      </c>
      <c r="G60" s="13">
        <v>2496.85</v>
      </c>
      <c r="H60" s="13">
        <v>1.1499999999999999</v>
      </c>
    </row>
    <row r="61" spans="2:8" x14ac:dyDescent="0.25">
      <c r="B61" s="11" t="s">
        <v>515</v>
      </c>
      <c r="C61" s="21">
        <v>7.48</v>
      </c>
      <c r="D61" s="11" t="s">
        <v>507</v>
      </c>
      <c r="E61" s="11" t="s">
        <v>516</v>
      </c>
      <c r="F61" s="13">
        <v>250</v>
      </c>
      <c r="G61" s="13">
        <v>2496.25</v>
      </c>
      <c r="H61" s="13">
        <v>1.1499999999999999</v>
      </c>
    </row>
    <row r="62" spans="2:8" x14ac:dyDescent="0.25">
      <c r="B62" s="11" t="s">
        <v>1895</v>
      </c>
      <c r="C62" s="21">
        <v>8.36</v>
      </c>
      <c r="D62" s="11" t="s">
        <v>507</v>
      </c>
      <c r="E62" s="11" t="s">
        <v>1894</v>
      </c>
      <c r="F62" s="13">
        <v>250</v>
      </c>
      <c r="G62" s="13">
        <v>2491.4499999999998</v>
      </c>
      <c r="H62" s="13">
        <v>1.1499999999999999</v>
      </c>
    </row>
    <row r="63" spans="2:8" x14ac:dyDescent="0.25">
      <c r="B63" s="11" t="s">
        <v>1893</v>
      </c>
      <c r="C63" s="21">
        <v>7.75</v>
      </c>
      <c r="D63" s="11" t="s">
        <v>507</v>
      </c>
      <c r="E63" s="11" t="s">
        <v>1892</v>
      </c>
      <c r="F63" s="13">
        <v>2500</v>
      </c>
      <c r="G63" s="13">
        <v>2485.38</v>
      </c>
      <c r="H63" s="13">
        <v>1.1499999999999999</v>
      </c>
    </row>
    <row r="64" spans="2:8" x14ac:dyDescent="0.25">
      <c r="B64" s="11" t="s">
        <v>1891</v>
      </c>
      <c r="C64" s="21">
        <v>7.54</v>
      </c>
      <c r="D64" s="11" t="s">
        <v>507</v>
      </c>
      <c r="E64" s="11" t="s">
        <v>1890</v>
      </c>
      <c r="F64" s="13">
        <v>250</v>
      </c>
      <c r="G64" s="13">
        <v>2481.92</v>
      </c>
      <c r="H64" s="13">
        <v>1.1499999999999999</v>
      </c>
    </row>
    <row r="65" spans="2:8" x14ac:dyDescent="0.25">
      <c r="B65" s="11" t="s">
        <v>1889</v>
      </c>
      <c r="C65" s="21">
        <v>7.71</v>
      </c>
      <c r="D65" s="11" t="s">
        <v>507</v>
      </c>
      <c r="E65" s="11" t="s">
        <v>1888</v>
      </c>
      <c r="F65" s="13">
        <v>250</v>
      </c>
      <c r="G65" s="13">
        <v>2469.44</v>
      </c>
      <c r="H65" s="13">
        <v>1.1399999999999999</v>
      </c>
    </row>
    <row r="66" spans="2:8" x14ac:dyDescent="0.25">
      <c r="B66" s="11" t="s">
        <v>1887</v>
      </c>
      <c r="C66" s="21">
        <v>7.71</v>
      </c>
      <c r="D66" s="11" t="s">
        <v>507</v>
      </c>
      <c r="E66" s="11" t="s">
        <v>1886</v>
      </c>
      <c r="F66" s="13">
        <v>200</v>
      </c>
      <c r="G66" s="13">
        <v>1993.03</v>
      </c>
      <c r="H66" s="13">
        <v>0.92</v>
      </c>
    </row>
    <row r="67" spans="2:8" x14ac:dyDescent="0.25">
      <c r="B67" s="11" t="s">
        <v>1885</v>
      </c>
      <c r="C67" s="21">
        <v>8.2100000000000009</v>
      </c>
      <c r="D67" s="11" t="s">
        <v>507</v>
      </c>
      <c r="E67" s="11" t="s">
        <v>1393</v>
      </c>
      <c r="F67" s="13">
        <v>200</v>
      </c>
      <c r="G67" s="13">
        <v>1979.64</v>
      </c>
      <c r="H67" s="13">
        <v>0.91</v>
      </c>
    </row>
    <row r="68" spans="2:8" x14ac:dyDescent="0.25">
      <c r="B68" s="11" t="s">
        <v>1884</v>
      </c>
      <c r="C68" s="21">
        <v>8.3000000000000007</v>
      </c>
      <c r="D68" s="11" t="s">
        <v>507</v>
      </c>
      <c r="E68" s="11" t="s">
        <v>1409</v>
      </c>
      <c r="F68" s="13">
        <v>150</v>
      </c>
      <c r="G68" s="13">
        <v>1703.63</v>
      </c>
      <c r="H68" s="13">
        <v>0.79</v>
      </c>
    </row>
    <row r="69" spans="2:8" x14ac:dyDescent="0.25">
      <c r="B69" s="11" t="s">
        <v>1883</v>
      </c>
      <c r="C69" s="21">
        <v>7.52</v>
      </c>
      <c r="D69" s="11" t="s">
        <v>507</v>
      </c>
      <c r="E69" s="11" t="s">
        <v>1882</v>
      </c>
      <c r="F69" s="13">
        <v>150</v>
      </c>
      <c r="G69" s="13">
        <v>1505.84</v>
      </c>
      <c r="H69" s="13">
        <v>0.69</v>
      </c>
    </row>
    <row r="70" spans="2:8" x14ac:dyDescent="0.25">
      <c r="B70" s="11" t="s">
        <v>1881</v>
      </c>
      <c r="C70" s="21">
        <v>7.4</v>
      </c>
      <c r="D70" s="11" t="s">
        <v>507</v>
      </c>
      <c r="E70" s="11" t="s">
        <v>1411</v>
      </c>
      <c r="F70" s="13">
        <v>100</v>
      </c>
      <c r="G70" s="13">
        <v>1010.3</v>
      </c>
      <c r="H70" s="13">
        <v>0.47</v>
      </c>
    </row>
    <row r="71" spans="2:8" x14ac:dyDescent="0.25">
      <c r="B71" s="11" t="s">
        <v>1880</v>
      </c>
      <c r="C71" s="21">
        <v>7.69</v>
      </c>
      <c r="D71" s="11" t="s">
        <v>507</v>
      </c>
      <c r="E71" s="11" t="s">
        <v>1879</v>
      </c>
      <c r="F71" s="13">
        <v>100</v>
      </c>
      <c r="G71" s="13">
        <v>999.84</v>
      </c>
      <c r="H71" s="13">
        <v>0.46</v>
      </c>
    </row>
    <row r="72" spans="2:8" x14ac:dyDescent="0.25">
      <c r="B72" s="11" t="s">
        <v>1878</v>
      </c>
      <c r="C72" s="21">
        <v>7.98</v>
      </c>
      <c r="D72" s="11" t="s">
        <v>507</v>
      </c>
      <c r="E72" s="11" t="s">
        <v>1398</v>
      </c>
      <c r="F72" s="13">
        <v>50</v>
      </c>
      <c r="G72" s="13">
        <v>504.21</v>
      </c>
      <c r="H72" s="13">
        <v>0.23</v>
      </c>
    </row>
    <row r="73" spans="2:8" x14ac:dyDescent="0.25">
      <c r="B73" s="11" t="s">
        <v>1877</v>
      </c>
      <c r="C73" s="21">
        <v>7.43</v>
      </c>
      <c r="D73" s="11" t="s">
        <v>507</v>
      </c>
      <c r="E73" s="11" t="s">
        <v>1410</v>
      </c>
      <c r="F73" s="13">
        <v>40</v>
      </c>
      <c r="G73" s="13">
        <v>404.34</v>
      </c>
      <c r="H73" s="13">
        <v>0.19</v>
      </c>
    </row>
    <row r="74" spans="2:8" x14ac:dyDescent="0.25">
      <c r="B74" s="17" t="s">
        <v>523</v>
      </c>
      <c r="C74" s="25"/>
      <c r="D74" s="17"/>
      <c r="E74" s="17"/>
      <c r="F74" s="23"/>
      <c r="G74" s="23">
        <f>SUM(G40:G73)</f>
        <v>119887.87999999999</v>
      </c>
      <c r="H74" s="23">
        <f>SUM(H40:H73)</f>
        <v>55.339999999999968</v>
      </c>
    </row>
    <row r="75" spans="2:8" x14ac:dyDescent="0.25">
      <c r="B75" s="17" t="s">
        <v>944</v>
      </c>
    </row>
    <row r="76" spans="2:8" x14ac:dyDescent="0.25">
      <c r="B76" s="11" t="s">
        <v>1876</v>
      </c>
      <c r="C76" s="21">
        <v>7.5</v>
      </c>
      <c r="D76" s="11" t="s">
        <v>215</v>
      </c>
      <c r="E76" s="11" t="s">
        <v>1875</v>
      </c>
      <c r="F76" s="13">
        <v>2000</v>
      </c>
      <c r="G76" s="13">
        <v>9595.7999999999993</v>
      </c>
      <c r="H76" s="13">
        <v>4.43</v>
      </c>
    </row>
    <row r="77" spans="2:8" x14ac:dyDescent="0.25">
      <c r="B77" s="11" t="s">
        <v>1595</v>
      </c>
      <c r="C77" s="21">
        <v>7.15</v>
      </c>
      <c r="D77" s="11" t="s">
        <v>215</v>
      </c>
      <c r="E77" s="11" t="s">
        <v>1594</v>
      </c>
      <c r="F77" s="13">
        <v>1000</v>
      </c>
      <c r="G77" s="13">
        <v>4928.5600000000004</v>
      </c>
      <c r="H77" s="13">
        <v>2.27</v>
      </c>
    </row>
    <row r="78" spans="2:8" x14ac:dyDescent="0.25">
      <c r="B78" s="11" t="s">
        <v>1800</v>
      </c>
      <c r="C78" s="21">
        <v>7.14</v>
      </c>
      <c r="D78" s="11" t="s">
        <v>215</v>
      </c>
      <c r="E78" s="11" t="s">
        <v>1799</v>
      </c>
      <c r="F78" s="13">
        <v>1000</v>
      </c>
      <c r="G78" s="13">
        <v>4915.34</v>
      </c>
      <c r="H78" s="13">
        <v>2.27</v>
      </c>
    </row>
    <row r="79" spans="2:8" x14ac:dyDescent="0.25">
      <c r="B79" s="11" t="s">
        <v>1796</v>
      </c>
      <c r="C79" s="21">
        <v>7.43</v>
      </c>
      <c r="D79" s="11" t="s">
        <v>215</v>
      </c>
      <c r="E79" s="11" t="s">
        <v>1795</v>
      </c>
      <c r="F79" s="13">
        <v>1000</v>
      </c>
      <c r="G79" s="13">
        <v>4844.2</v>
      </c>
      <c r="H79" s="13">
        <v>2.2400000000000002</v>
      </c>
    </row>
    <row r="80" spans="2:8" x14ac:dyDescent="0.25">
      <c r="B80" s="11" t="s">
        <v>1802</v>
      </c>
      <c r="C80" s="21">
        <v>7.5</v>
      </c>
      <c r="D80" s="11" t="s">
        <v>215</v>
      </c>
      <c r="E80" s="11" t="s">
        <v>1801</v>
      </c>
      <c r="F80" s="13">
        <v>1000</v>
      </c>
      <c r="G80" s="13">
        <v>4837.96</v>
      </c>
      <c r="H80" s="13">
        <v>2.23</v>
      </c>
    </row>
    <row r="81" spans="2:8" x14ac:dyDescent="0.25">
      <c r="B81" s="11" t="s">
        <v>1874</v>
      </c>
      <c r="C81" s="21">
        <v>8.15</v>
      </c>
      <c r="D81" s="11" t="s">
        <v>215</v>
      </c>
      <c r="E81" s="11" t="s">
        <v>1414</v>
      </c>
      <c r="F81" s="13">
        <v>1000</v>
      </c>
      <c r="G81" s="13">
        <v>4817.1499999999996</v>
      </c>
      <c r="H81" s="13">
        <v>2.2200000000000002</v>
      </c>
    </row>
    <row r="82" spans="2:8" x14ac:dyDescent="0.25">
      <c r="B82" s="11" t="s">
        <v>1873</v>
      </c>
      <c r="C82" s="21">
        <v>7.5</v>
      </c>
      <c r="D82" s="11" t="s">
        <v>215</v>
      </c>
      <c r="E82" s="11" t="s">
        <v>1872</v>
      </c>
      <c r="F82" s="13">
        <v>1000</v>
      </c>
      <c r="G82" s="13">
        <v>4751.99</v>
      </c>
      <c r="H82" s="13">
        <v>2.19</v>
      </c>
    </row>
    <row r="83" spans="2:8" x14ac:dyDescent="0.25">
      <c r="B83" s="11" t="s">
        <v>1790</v>
      </c>
      <c r="C83" s="21">
        <v>8.36</v>
      </c>
      <c r="D83" s="11" t="s">
        <v>215</v>
      </c>
      <c r="E83" s="11" t="s">
        <v>1789</v>
      </c>
      <c r="F83" s="13">
        <v>1000</v>
      </c>
      <c r="G83" s="13">
        <v>4741.68</v>
      </c>
      <c r="H83" s="13">
        <v>2.19</v>
      </c>
    </row>
    <row r="84" spans="2:8" x14ac:dyDescent="0.25">
      <c r="B84" s="11" t="s">
        <v>1871</v>
      </c>
      <c r="C84" s="21">
        <v>7.66</v>
      </c>
      <c r="D84" s="11" t="s">
        <v>215</v>
      </c>
      <c r="E84" s="11" t="s">
        <v>1870</v>
      </c>
      <c r="F84" s="13">
        <v>1000</v>
      </c>
      <c r="G84" s="13">
        <v>4667.2</v>
      </c>
      <c r="H84" s="13">
        <v>2.15</v>
      </c>
    </row>
    <row r="85" spans="2:8" x14ac:dyDescent="0.25">
      <c r="B85" s="11" t="s">
        <v>1767</v>
      </c>
      <c r="C85" s="21">
        <v>7.7</v>
      </c>
      <c r="D85" s="11" t="s">
        <v>215</v>
      </c>
      <c r="E85" s="11" t="s">
        <v>1766</v>
      </c>
      <c r="F85" s="13">
        <v>500</v>
      </c>
      <c r="G85" s="13">
        <v>2462.6</v>
      </c>
      <c r="H85" s="13">
        <v>1.1399999999999999</v>
      </c>
    </row>
    <row r="86" spans="2:8" x14ac:dyDescent="0.25">
      <c r="B86" s="11" t="s">
        <v>1761</v>
      </c>
      <c r="C86" s="21">
        <v>8.24</v>
      </c>
      <c r="D86" s="11" t="s">
        <v>215</v>
      </c>
      <c r="E86" s="11" t="s">
        <v>1760</v>
      </c>
      <c r="F86" s="13">
        <v>500</v>
      </c>
      <c r="G86" s="13">
        <v>2422.35</v>
      </c>
      <c r="H86" s="13">
        <v>1.1200000000000001</v>
      </c>
    </row>
    <row r="87" spans="2:8" x14ac:dyDescent="0.25">
      <c r="B87" s="11" t="s">
        <v>1869</v>
      </c>
      <c r="C87" s="21">
        <v>7.49</v>
      </c>
      <c r="D87" s="11" t="s">
        <v>215</v>
      </c>
      <c r="E87" s="11" t="s">
        <v>1868</v>
      </c>
      <c r="F87" s="13">
        <v>500</v>
      </c>
      <c r="G87" s="13">
        <v>2383.12</v>
      </c>
      <c r="H87" s="13">
        <v>1.1000000000000001</v>
      </c>
    </row>
    <row r="88" spans="2:8" x14ac:dyDescent="0.25">
      <c r="B88" s="11" t="s">
        <v>1867</v>
      </c>
      <c r="C88" s="21">
        <v>7.52</v>
      </c>
      <c r="D88" s="11" t="s">
        <v>215</v>
      </c>
      <c r="E88" s="11" t="s">
        <v>1866</v>
      </c>
      <c r="F88" s="13">
        <v>500</v>
      </c>
      <c r="G88" s="13">
        <v>2381.2800000000002</v>
      </c>
      <c r="H88" s="13">
        <v>1.1000000000000001</v>
      </c>
    </row>
    <row r="89" spans="2:8" x14ac:dyDescent="0.25">
      <c r="B89" s="11" t="s">
        <v>1792</v>
      </c>
      <c r="C89" s="21">
        <v>7.5</v>
      </c>
      <c r="D89" s="11" t="s">
        <v>215</v>
      </c>
      <c r="E89" s="11" t="s">
        <v>1791</v>
      </c>
      <c r="F89" s="13">
        <v>500</v>
      </c>
      <c r="G89" s="13">
        <v>2372.29</v>
      </c>
      <c r="H89" s="13">
        <v>1.0900000000000001</v>
      </c>
    </row>
    <row r="90" spans="2:8" x14ac:dyDescent="0.25">
      <c r="B90" s="17" t="s">
        <v>223</v>
      </c>
      <c r="C90" s="25"/>
      <c r="D90" s="17"/>
      <c r="E90" s="17"/>
      <c r="F90" s="23"/>
      <c r="G90" s="23">
        <f>SUM(G75:G89)</f>
        <v>60121.52</v>
      </c>
      <c r="H90" s="23">
        <f>SUM(H75:H89)</f>
        <v>27.740000000000006</v>
      </c>
    </row>
    <row r="91" spans="2:8" x14ac:dyDescent="0.25">
      <c r="B91" s="17" t="s">
        <v>1589</v>
      </c>
    </row>
    <row r="92" spans="2:8" x14ac:dyDescent="0.25">
      <c r="B92" s="11" t="s">
        <v>1588</v>
      </c>
      <c r="C92" s="21" t="s">
        <v>139</v>
      </c>
      <c r="E92" s="11" t="s">
        <v>1587</v>
      </c>
      <c r="F92" s="13">
        <v>6755.8620000000001</v>
      </c>
      <c r="G92" s="13">
        <v>695.07</v>
      </c>
      <c r="H92" s="13">
        <v>0.32</v>
      </c>
    </row>
    <row r="93" spans="2:8" x14ac:dyDescent="0.25">
      <c r="B93" s="17" t="s">
        <v>1586</v>
      </c>
      <c r="C93" s="25"/>
      <c r="D93" s="17"/>
      <c r="E93" s="17"/>
      <c r="F93" s="23"/>
      <c r="G93" s="23">
        <f>SUM(G91:G92)</f>
        <v>695.07</v>
      </c>
      <c r="H93" s="23">
        <f>SUM(H91:H92)</f>
        <v>0.32</v>
      </c>
    </row>
    <row r="94" spans="2:8" x14ac:dyDescent="0.25">
      <c r="B94" s="17" t="s">
        <v>224</v>
      </c>
      <c r="C94" s="25"/>
      <c r="D94" s="17"/>
      <c r="E94" s="17"/>
      <c r="F94" s="23"/>
      <c r="G94" s="23">
        <v>1383.78</v>
      </c>
      <c r="H94" s="23">
        <v>0.64</v>
      </c>
    </row>
    <row r="95" spans="2:8" x14ac:dyDescent="0.25">
      <c r="B95" s="17" t="s">
        <v>153</v>
      </c>
      <c r="C95" s="25"/>
      <c r="D95" s="17"/>
      <c r="E95" s="17"/>
      <c r="F95" s="23"/>
      <c r="G95" s="23">
        <v>212327.6</v>
      </c>
      <c r="H95" s="23">
        <v>97.99</v>
      </c>
    </row>
    <row r="96" spans="2:8" x14ac:dyDescent="0.25">
      <c r="B96" s="17" t="s">
        <v>226</v>
      </c>
      <c r="C96" s="25"/>
      <c r="D96" s="17"/>
      <c r="E96" s="17"/>
      <c r="F96" s="23"/>
      <c r="G96" s="23">
        <v>4413.7370869199794</v>
      </c>
      <c r="H96" s="23">
        <v>2.0100000000000051</v>
      </c>
    </row>
    <row r="97" spans="2:8" x14ac:dyDescent="0.25">
      <c r="B97" s="17" t="s">
        <v>155</v>
      </c>
      <c r="C97" s="25"/>
      <c r="D97" s="17"/>
      <c r="E97" s="17"/>
      <c r="F97" s="23"/>
      <c r="G97" s="23">
        <v>216741.33708691999</v>
      </c>
      <c r="H97" s="23">
        <v>100</v>
      </c>
    </row>
    <row r="98" spans="2:8" x14ac:dyDescent="0.25">
      <c r="B98" s="11" t="s">
        <v>156</v>
      </c>
    </row>
    <row r="99" spans="2:8" x14ac:dyDescent="0.25">
      <c r="B99" s="11" t="s">
        <v>157</v>
      </c>
    </row>
    <row r="100" spans="2:8" x14ac:dyDescent="0.25">
      <c r="B100" s="11" t="s">
        <v>158</v>
      </c>
      <c r="C100" s="21" t="s">
        <v>159</v>
      </c>
    </row>
    <row r="101" spans="2:8" x14ac:dyDescent="0.25">
      <c r="B101" s="17"/>
    </row>
    <row r="102" spans="2:8" ht="30" x14ac:dyDescent="0.25">
      <c r="B102" s="35" t="s">
        <v>160</v>
      </c>
      <c r="C102" s="21" t="s">
        <v>161</v>
      </c>
    </row>
    <row r="103" spans="2:8" x14ac:dyDescent="0.25">
      <c r="B103" s="17"/>
    </row>
    <row r="104" spans="2:8" x14ac:dyDescent="0.25">
      <c r="B104" s="17" t="s">
        <v>162</v>
      </c>
      <c r="C104" s="21" t="s">
        <v>161</v>
      </c>
    </row>
    <row r="105" spans="2:8" x14ac:dyDescent="0.25">
      <c r="B105" s="17" t="s">
        <v>164</v>
      </c>
      <c r="C105" s="21" t="s">
        <v>165</v>
      </c>
    </row>
    <row r="106" spans="2:8" x14ac:dyDescent="0.25">
      <c r="B106" s="17" t="s">
        <v>1865</v>
      </c>
      <c r="C106" s="25"/>
    </row>
    <row r="107" spans="2:8" x14ac:dyDescent="0.25">
      <c r="B107" s="17" t="s">
        <v>1864</v>
      </c>
      <c r="C107" s="25"/>
    </row>
    <row r="108" spans="2:8" x14ac:dyDescent="0.25">
      <c r="B108" s="17" t="s">
        <v>1863</v>
      </c>
      <c r="C108" s="25"/>
    </row>
    <row r="109" spans="2:8" x14ac:dyDescent="0.25">
      <c r="B109" s="17" t="s">
        <v>1862</v>
      </c>
      <c r="C109" s="25"/>
    </row>
    <row r="110" spans="2:8" x14ac:dyDescent="0.25">
      <c r="B110" s="17" t="s">
        <v>1861</v>
      </c>
      <c r="C110" s="25"/>
    </row>
    <row r="111" spans="2:8" x14ac:dyDescent="0.25">
      <c r="B111" s="17" t="s">
        <v>1860</v>
      </c>
      <c r="C111" s="25"/>
    </row>
    <row r="112" spans="2:8" x14ac:dyDescent="0.25">
      <c r="B112" s="17" t="s">
        <v>1859</v>
      </c>
      <c r="C112" s="25"/>
    </row>
    <row r="113" spans="2:3" x14ac:dyDescent="0.25">
      <c r="B113" s="17" t="s">
        <v>1858</v>
      </c>
      <c r="C113" s="25"/>
    </row>
    <row r="114" spans="2:3" x14ac:dyDescent="0.25">
      <c r="B114" s="17" t="s">
        <v>1857</v>
      </c>
      <c r="C114" s="25"/>
    </row>
    <row r="115" spans="2:3" x14ac:dyDescent="0.25">
      <c r="B115" s="17" t="s">
        <v>1856</v>
      </c>
      <c r="C115" s="25"/>
    </row>
    <row r="116" spans="2:3" x14ac:dyDescent="0.25">
      <c r="B116" s="17" t="s">
        <v>1855</v>
      </c>
      <c r="C116" s="25"/>
    </row>
    <row r="117" spans="2:3" x14ac:dyDescent="0.25">
      <c r="B117" s="17" t="s">
        <v>1854</v>
      </c>
      <c r="C117" s="25"/>
    </row>
    <row r="118" spans="2:3" x14ac:dyDescent="0.25">
      <c r="B118" s="17" t="s">
        <v>1853</v>
      </c>
      <c r="C118" s="25"/>
    </row>
    <row r="119" spans="2:3" x14ac:dyDescent="0.25">
      <c r="B119" s="17" t="s">
        <v>1852</v>
      </c>
      <c r="C119" s="25"/>
    </row>
    <row r="120" spans="2:3" x14ac:dyDescent="0.25">
      <c r="B120" s="17" t="s">
        <v>1851</v>
      </c>
      <c r="C120" s="25"/>
    </row>
    <row r="121" spans="2:3" x14ac:dyDescent="0.25">
      <c r="B121" s="17" t="s">
        <v>1850</v>
      </c>
      <c r="C121" s="25"/>
    </row>
    <row r="122" spans="2:3" x14ac:dyDescent="0.25">
      <c r="B122" s="17" t="s">
        <v>1849</v>
      </c>
      <c r="C122" s="25"/>
    </row>
    <row r="123" spans="2:3" x14ac:dyDescent="0.25">
      <c r="B123" s="11" t="s">
        <v>1575</v>
      </c>
    </row>
    <row r="125" spans="2:3" x14ac:dyDescent="0.25">
      <c r="B125" s="3"/>
      <c r="C125" s="4" t="s">
        <v>1574</v>
      </c>
    </row>
    <row r="126" spans="2:3" ht="30" x14ac:dyDescent="0.25">
      <c r="B126" s="3" t="s">
        <v>1573</v>
      </c>
      <c r="C126" s="5" t="s">
        <v>28</v>
      </c>
    </row>
    <row r="127" spans="2:3" x14ac:dyDescent="0.25">
      <c r="B127" s="3" t="s">
        <v>1572</v>
      </c>
      <c r="C127" s="4"/>
    </row>
    <row r="128" spans="2:3" x14ac:dyDescent="0.25">
      <c r="B128" s="3"/>
      <c r="C128" s="4"/>
    </row>
    <row r="129" spans="2:8" x14ac:dyDescent="0.25">
      <c r="B129" s="3" t="s">
        <v>1571</v>
      </c>
      <c r="C129" s="34">
        <v>7.6499999999999999E-2</v>
      </c>
    </row>
    <row r="130" spans="2:8" x14ac:dyDescent="0.25">
      <c r="B130" s="3"/>
      <c r="C130" s="4"/>
    </row>
    <row r="131" spans="2:8" x14ac:dyDescent="0.25">
      <c r="B131" s="3" t="s">
        <v>1570</v>
      </c>
      <c r="C131" s="4" t="s">
        <v>1848</v>
      </c>
    </row>
    <row r="132" spans="2:8" x14ac:dyDescent="0.25">
      <c r="B132" s="3" t="s">
        <v>1569</v>
      </c>
      <c r="C132" s="4" t="s">
        <v>1847</v>
      </c>
    </row>
    <row r="133" spans="2:8" x14ac:dyDescent="0.25">
      <c r="B133" s="3"/>
      <c r="C133" s="4"/>
    </row>
    <row r="134" spans="2:8" x14ac:dyDescent="0.25">
      <c r="B134" s="3" t="s">
        <v>1567</v>
      </c>
      <c r="C134" s="4" t="s">
        <v>159</v>
      </c>
    </row>
    <row r="135" spans="2:8" x14ac:dyDescent="0.25">
      <c r="B135" s="211" t="s">
        <v>1566</v>
      </c>
      <c r="C135" s="211"/>
    </row>
    <row r="137" spans="2:8" x14ac:dyDescent="0.25">
      <c r="B137" s="3" t="s">
        <v>171</v>
      </c>
      <c r="C137" s="4"/>
      <c r="D137" s="3"/>
    </row>
    <row r="138" spans="2:8" ht="30" x14ac:dyDescent="0.25">
      <c r="B138" s="6" t="s">
        <v>172</v>
      </c>
      <c r="C138" s="5" t="s">
        <v>173</v>
      </c>
      <c r="D138" s="6" t="s">
        <v>174</v>
      </c>
    </row>
    <row r="139" spans="2:8" x14ac:dyDescent="0.25">
      <c r="B139" s="3" t="s">
        <v>1425</v>
      </c>
      <c r="C139" s="20">
        <v>154.92554013699998</v>
      </c>
      <c r="D139" s="20">
        <v>1.1399999999999999</v>
      </c>
    </row>
    <row r="140" spans="2:8" x14ac:dyDescent="0.25">
      <c r="B140" s="3" t="s">
        <v>876</v>
      </c>
      <c r="C140" s="20">
        <v>24.998749977999999</v>
      </c>
      <c r="D140" s="20">
        <v>0.82</v>
      </c>
    </row>
    <row r="141" spans="2:8" x14ac:dyDescent="0.25">
      <c r="C141" s="69"/>
      <c r="D141" s="69"/>
    </row>
    <row r="142" spans="2:8" s="46" customFormat="1" x14ac:dyDescent="0.25">
      <c r="B142" s="206" t="s">
        <v>1846</v>
      </c>
      <c r="C142" s="206"/>
      <c r="D142" s="206"/>
      <c r="E142" s="206"/>
      <c r="F142" s="47"/>
      <c r="G142" s="47"/>
      <c r="H142" s="47"/>
    </row>
    <row r="143" spans="2:8" s="46" customFormat="1" x14ac:dyDescent="0.25">
      <c r="F143" s="47"/>
      <c r="G143" s="47"/>
      <c r="H143" s="47"/>
    </row>
    <row r="144" spans="2:8" s="46" customFormat="1" x14ac:dyDescent="0.25">
      <c r="B144" s="206" t="s">
        <v>1724</v>
      </c>
      <c r="C144" s="206"/>
      <c r="D144" s="206"/>
      <c r="E144" s="206"/>
      <c r="F144" s="206"/>
      <c r="G144" s="47"/>
      <c r="H144" s="47"/>
    </row>
    <row r="145" spans="2:8" s="46" customFormat="1" x14ac:dyDescent="0.25">
      <c r="B145" s="206"/>
      <c r="C145" s="206"/>
      <c r="D145" s="206"/>
      <c r="E145" s="206"/>
      <c r="F145" s="206"/>
      <c r="G145" s="47"/>
      <c r="H145" s="47"/>
    </row>
    <row r="146" spans="2:8" s="46" customFormat="1" x14ac:dyDescent="0.25">
      <c r="B146" s="206"/>
      <c r="C146" s="206"/>
      <c r="D146" s="206"/>
      <c r="E146" s="206"/>
      <c r="F146" s="206"/>
      <c r="G146" s="47"/>
      <c r="H146" s="47"/>
    </row>
    <row r="147" spans="2:8" s="46" customFormat="1" x14ac:dyDescent="0.25">
      <c r="B147" s="206"/>
      <c r="C147" s="206"/>
      <c r="D147" s="206"/>
      <c r="E147" s="206"/>
      <c r="F147" s="206"/>
      <c r="G147" s="47"/>
      <c r="H147" s="47"/>
    </row>
    <row r="148" spans="2:8" s="46" customFormat="1" x14ac:dyDescent="0.25">
      <c r="B148" s="206"/>
      <c r="C148" s="206"/>
      <c r="D148" s="206"/>
      <c r="E148" s="206"/>
      <c r="F148" s="206"/>
      <c r="G148" s="47"/>
      <c r="H148" s="47"/>
    </row>
    <row r="150" spans="2:8" x14ac:dyDescent="0.25">
      <c r="B150" s="8" t="s">
        <v>175</v>
      </c>
      <c r="C150" s="33">
        <v>45473</v>
      </c>
      <c r="D150" s="3"/>
      <c r="E150" s="26"/>
      <c r="F150" s="32"/>
    </row>
    <row r="151" spans="2:8" x14ac:dyDescent="0.25">
      <c r="B151" s="8" t="s">
        <v>176</v>
      </c>
      <c r="C151" s="9" t="s">
        <v>177</v>
      </c>
      <c r="D151" s="8" t="s">
        <v>178</v>
      </c>
      <c r="E151" s="27" t="s">
        <v>179</v>
      </c>
      <c r="F151" s="24" t="s">
        <v>180</v>
      </c>
      <c r="G151" s="23"/>
    </row>
    <row r="152" spans="2:8" x14ac:dyDescent="0.25">
      <c r="B152" s="30" t="s">
        <v>161</v>
      </c>
      <c r="C152" s="31" t="s">
        <v>161</v>
      </c>
      <c r="D152" s="30" t="s">
        <v>161</v>
      </c>
      <c r="E152" s="29" t="s">
        <v>161</v>
      </c>
      <c r="F152" s="28" t="s">
        <v>161</v>
      </c>
    </row>
    <row r="155" spans="2:8" x14ac:dyDescent="0.25">
      <c r="B155" s="17" t="s">
        <v>181</v>
      </c>
    </row>
    <row r="156" spans="2:8" x14ac:dyDescent="0.25">
      <c r="B156" s="17"/>
    </row>
    <row r="157" spans="2:8" x14ac:dyDescent="0.25">
      <c r="B157" s="17" t="s">
        <v>182</v>
      </c>
    </row>
    <row r="158" spans="2:8" x14ac:dyDescent="0.25">
      <c r="B158" s="8" t="s">
        <v>183</v>
      </c>
      <c r="C158" s="9" t="s">
        <v>184</v>
      </c>
      <c r="D158" s="17"/>
    </row>
    <row r="159" spans="2:8" x14ac:dyDescent="0.25">
      <c r="B159" s="3" t="s">
        <v>161</v>
      </c>
      <c r="C159" s="4" t="s">
        <v>161</v>
      </c>
    </row>
    <row r="161" spans="2:7" x14ac:dyDescent="0.25">
      <c r="B161" s="8" t="s">
        <v>185</v>
      </c>
      <c r="C161" s="9" t="s">
        <v>184</v>
      </c>
    </row>
    <row r="162" spans="2:7" x14ac:dyDescent="0.25">
      <c r="B162" s="3" t="s">
        <v>161</v>
      </c>
      <c r="C162" s="4" t="s">
        <v>161</v>
      </c>
    </row>
    <row r="164" spans="2:7" x14ac:dyDescent="0.25">
      <c r="B164" s="8" t="s">
        <v>161</v>
      </c>
      <c r="C164" s="9" t="s">
        <v>161</v>
      </c>
    </row>
    <row r="165" spans="2:7" x14ac:dyDescent="0.25">
      <c r="B165" s="3" t="s">
        <v>161</v>
      </c>
      <c r="C165" s="4" t="s">
        <v>161</v>
      </c>
    </row>
    <row r="167" spans="2:7" x14ac:dyDescent="0.25">
      <c r="B167" s="27" t="s">
        <v>186</v>
      </c>
      <c r="C167" s="9" t="s">
        <v>187</v>
      </c>
    </row>
    <row r="168" spans="2:7" x14ac:dyDescent="0.25">
      <c r="B168" s="26" t="s">
        <v>161</v>
      </c>
      <c r="C168" s="4" t="s">
        <v>161</v>
      </c>
    </row>
    <row r="170" spans="2:7" x14ac:dyDescent="0.25">
      <c r="B170" s="8" t="s">
        <v>188</v>
      </c>
      <c r="C170" s="9" t="s">
        <v>161</v>
      </c>
    </row>
    <row r="172" spans="2:7" x14ac:dyDescent="0.25">
      <c r="B172" s="8" t="s">
        <v>189</v>
      </c>
      <c r="C172" s="33">
        <v>45473</v>
      </c>
      <c r="D172" s="3"/>
      <c r="E172" s="26"/>
      <c r="F172" s="32"/>
    </row>
    <row r="173" spans="2:7" x14ac:dyDescent="0.25">
      <c r="B173" s="8" t="s">
        <v>176</v>
      </c>
      <c r="C173" s="9" t="s">
        <v>177</v>
      </c>
      <c r="D173" s="8" t="s">
        <v>178</v>
      </c>
      <c r="E173" s="27" t="s">
        <v>179</v>
      </c>
      <c r="F173" s="24" t="s">
        <v>180</v>
      </c>
      <c r="G173" s="23"/>
    </row>
    <row r="174" spans="2:7" x14ac:dyDescent="0.25">
      <c r="B174" s="30" t="s">
        <v>161</v>
      </c>
      <c r="C174" s="31" t="s">
        <v>161</v>
      </c>
      <c r="D174" s="30" t="s">
        <v>161</v>
      </c>
      <c r="E174" s="29" t="s">
        <v>161</v>
      </c>
      <c r="F174" s="28" t="s">
        <v>161</v>
      </c>
    </row>
    <row r="175" spans="2:7" x14ac:dyDescent="0.25">
      <c r="B175" s="17" t="s">
        <v>181</v>
      </c>
    </row>
    <row r="176" spans="2:7" x14ac:dyDescent="0.25">
      <c r="B176" s="17"/>
    </row>
    <row r="177" spans="2:4" x14ac:dyDescent="0.25">
      <c r="B177" s="17" t="s">
        <v>182</v>
      </c>
    </row>
    <row r="178" spans="2:4" x14ac:dyDescent="0.25">
      <c r="B178" s="8" t="s">
        <v>183</v>
      </c>
      <c r="C178" s="9" t="s">
        <v>184</v>
      </c>
      <c r="D178" s="17"/>
    </row>
    <row r="179" spans="2:4" x14ac:dyDescent="0.25">
      <c r="B179" s="3" t="s">
        <v>161</v>
      </c>
      <c r="C179" s="4" t="s">
        <v>161</v>
      </c>
    </row>
    <row r="181" spans="2:4" x14ac:dyDescent="0.25">
      <c r="B181" s="8" t="s">
        <v>185</v>
      </c>
      <c r="C181" s="9" t="s">
        <v>184</v>
      </c>
    </row>
    <row r="182" spans="2:4" x14ac:dyDescent="0.25">
      <c r="B182" s="3" t="s">
        <v>161</v>
      </c>
      <c r="C182" s="4" t="s">
        <v>161</v>
      </c>
    </row>
    <row r="184" spans="2:4" x14ac:dyDescent="0.25">
      <c r="B184" s="8" t="s">
        <v>161</v>
      </c>
      <c r="C184" s="9" t="s">
        <v>161</v>
      </c>
    </row>
    <row r="185" spans="2:4" x14ac:dyDescent="0.25">
      <c r="B185" s="3" t="s">
        <v>161</v>
      </c>
      <c r="C185" s="4" t="s">
        <v>161</v>
      </c>
    </row>
    <row r="187" spans="2:4" x14ac:dyDescent="0.25">
      <c r="B187" s="27" t="s">
        <v>186</v>
      </c>
      <c r="C187" s="9" t="s">
        <v>187</v>
      </c>
    </row>
    <row r="188" spans="2:4" x14ac:dyDescent="0.25">
      <c r="B188" s="26" t="s">
        <v>161</v>
      </c>
      <c r="C188" s="4" t="s">
        <v>161</v>
      </c>
    </row>
    <row r="190" spans="2:4" x14ac:dyDescent="0.25">
      <c r="B190" s="8" t="s">
        <v>188</v>
      </c>
      <c r="C190" s="9" t="s">
        <v>161</v>
      </c>
    </row>
    <row r="193" spans="2:80" x14ac:dyDescent="0.25">
      <c r="B193" s="17" t="s">
        <v>190</v>
      </c>
    </row>
    <row r="195" spans="2:80" x14ac:dyDescent="0.25">
      <c r="B195" s="8" t="s">
        <v>176</v>
      </c>
      <c r="C195" s="9" t="s">
        <v>191</v>
      </c>
      <c r="D195" s="8" t="s">
        <v>192</v>
      </c>
      <c r="E195" s="8" t="s">
        <v>193</v>
      </c>
      <c r="F195" s="23"/>
    </row>
    <row r="196" spans="2:80" x14ac:dyDescent="0.25">
      <c r="B196" s="3" t="s">
        <v>161</v>
      </c>
      <c r="C196" s="4" t="s">
        <v>161</v>
      </c>
      <c r="D196" s="3" t="s">
        <v>161</v>
      </c>
      <c r="E196" s="3" t="s">
        <v>161</v>
      </c>
    </row>
    <row r="199" spans="2:80" x14ac:dyDescent="0.25">
      <c r="B199" s="17" t="s">
        <v>194</v>
      </c>
      <c r="C199" s="25" t="s">
        <v>161</v>
      </c>
      <c r="D199" s="17"/>
      <c r="E199" s="17"/>
      <c r="F199" s="23"/>
      <c r="G199" s="23"/>
      <c r="H199" s="23"/>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row>
    <row r="201" spans="2:80" x14ac:dyDescent="0.25">
      <c r="B201" s="17" t="s">
        <v>195</v>
      </c>
    </row>
    <row r="203" spans="2:80" x14ac:dyDescent="0.25">
      <c r="B203" s="8" t="s">
        <v>196</v>
      </c>
      <c r="C203" s="9" t="s">
        <v>184</v>
      </c>
      <c r="D203" s="17"/>
    </row>
    <row r="204" spans="2:80" x14ac:dyDescent="0.25">
      <c r="B204" s="3" t="s">
        <v>161</v>
      </c>
      <c r="C204" s="4" t="s">
        <v>161</v>
      </c>
    </row>
    <row r="207" spans="2:80" x14ac:dyDescent="0.25">
      <c r="B207" s="8" t="s">
        <v>197</v>
      </c>
      <c r="C207" s="9" t="s">
        <v>198</v>
      </c>
      <c r="D207" s="17"/>
    </row>
    <row r="208" spans="2:80" x14ac:dyDescent="0.25">
      <c r="B208" s="3" t="s">
        <v>161</v>
      </c>
      <c r="C208" s="4" t="s">
        <v>161</v>
      </c>
    </row>
    <row r="211" spans="2:80" x14ac:dyDescent="0.25">
      <c r="B211" s="17" t="s">
        <v>199</v>
      </c>
    </row>
    <row r="214" spans="2:80" x14ac:dyDescent="0.25">
      <c r="B214" s="17" t="s">
        <v>200</v>
      </c>
    </row>
    <row r="216" spans="2:80" x14ac:dyDescent="0.25">
      <c r="B216" s="8" t="s">
        <v>176</v>
      </c>
      <c r="C216" s="9" t="s">
        <v>201</v>
      </c>
      <c r="D216" s="8" t="s">
        <v>191</v>
      </c>
      <c r="E216" s="8" t="s">
        <v>192</v>
      </c>
      <c r="F216" s="24" t="s">
        <v>193</v>
      </c>
      <c r="G216" s="23"/>
    </row>
    <row r="217" spans="2:80" x14ac:dyDescent="0.25">
      <c r="B217" s="3" t="s">
        <v>161</v>
      </c>
      <c r="C217" s="4" t="s">
        <v>161</v>
      </c>
      <c r="D217" s="3" t="s">
        <v>161</v>
      </c>
      <c r="E217" s="3" t="s">
        <v>161</v>
      </c>
      <c r="F217" s="22" t="s">
        <v>161</v>
      </c>
    </row>
    <row r="220" spans="2:80" x14ac:dyDescent="0.25">
      <c r="B220" s="17" t="s">
        <v>194</v>
      </c>
      <c r="C220" s="25" t="s">
        <v>161</v>
      </c>
      <c r="D220" s="17"/>
      <c r="E220" s="17"/>
      <c r="F220" s="23"/>
      <c r="G220" s="23"/>
      <c r="H220" s="23"/>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7"/>
      <c r="BU220" s="17"/>
      <c r="BV220" s="17"/>
      <c r="BW220" s="17"/>
      <c r="BX220" s="17"/>
      <c r="BY220" s="17"/>
      <c r="BZ220" s="17"/>
      <c r="CA220" s="17"/>
      <c r="CB220" s="17"/>
    </row>
    <row r="222" spans="2:80" x14ac:dyDescent="0.25">
      <c r="B222" s="17" t="s">
        <v>195</v>
      </c>
    </row>
    <row r="224" spans="2:80" x14ac:dyDescent="0.25">
      <c r="B224" s="8" t="s">
        <v>196</v>
      </c>
      <c r="C224" s="9" t="s">
        <v>184</v>
      </c>
      <c r="D224" s="17"/>
    </row>
    <row r="225" spans="2:8" x14ac:dyDescent="0.25">
      <c r="B225" s="3" t="s">
        <v>161</v>
      </c>
      <c r="C225" s="4" t="s">
        <v>161</v>
      </c>
    </row>
    <row r="228" spans="2:8" x14ac:dyDescent="0.25">
      <c r="B228" s="8" t="s">
        <v>197</v>
      </c>
      <c r="C228" s="9" t="s">
        <v>198</v>
      </c>
      <c r="D228" s="17"/>
    </row>
    <row r="229" spans="2:8" x14ac:dyDescent="0.25">
      <c r="B229" s="3" t="s">
        <v>161</v>
      </c>
      <c r="C229" s="4" t="s">
        <v>161</v>
      </c>
    </row>
    <row r="232" spans="2:8" x14ac:dyDescent="0.25">
      <c r="B232" s="17" t="s">
        <v>199</v>
      </c>
    </row>
    <row r="235" spans="2:8" x14ac:dyDescent="0.25">
      <c r="B235" s="17" t="s">
        <v>202</v>
      </c>
    </row>
    <row r="236" spans="2:8" x14ac:dyDescent="0.25">
      <c r="B236" s="8" t="s">
        <v>176</v>
      </c>
      <c r="C236" s="9" t="s">
        <v>203</v>
      </c>
      <c r="D236" s="8" t="s">
        <v>204</v>
      </c>
      <c r="E236" s="8" t="s">
        <v>205</v>
      </c>
      <c r="F236" s="24" t="s">
        <v>206</v>
      </c>
      <c r="G236" s="23"/>
    </row>
    <row r="237" spans="2:8" x14ac:dyDescent="0.25">
      <c r="B237" s="3" t="s">
        <v>161</v>
      </c>
      <c r="C237" s="4" t="s">
        <v>161</v>
      </c>
      <c r="D237" s="3" t="s">
        <v>161</v>
      </c>
      <c r="E237" s="3" t="s">
        <v>161</v>
      </c>
      <c r="F237" s="22" t="s">
        <v>161</v>
      </c>
    </row>
    <row r="238" spans="2:8" x14ac:dyDescent="0.25">
      <c r="B238" s="11" t="s">
        <v>207</v>
      </c>
    </row>
    <row r="240" spans="2:8" s="46" customFormat="1" x14ac:dyDescent="0.25">
      <c r="B240" s="216" t="s">
        <v>1845</v>
      </c>
      <c r="C240" s="216"/>
      <c r="D240" s="216"/>
      <c r="E240" s="216"/>
      <c r="F240" s="47"/>
      <c r="G240" s="47"/>
      <c r="H240" s="47"/>
    </row>
    <row r="241" spans="2:10" s="46" customFormat="1" x14ac:dyDescent="0.25">
      <c r="B241" s="62"/>
      <c r="C241" s="67"/>
      <c r="D241" s="62"/>
      <c r="E241" s="62"/>
      <c r="F241" s="66"/>
      <c r="G241" s="66"/>
      <c r="H241" s="66"/>
    </row>
    <row r="242" spans="2:10" s="46" customFormat="1" x14ac:dyDescent="0.25">
      <c r="B242" s="68" t="s">
        <v>1844</v>
      </c>
      <c r="C242" s="67"/>
      <c r="D242" s="62"/>
      <c r="E242" s="62"/>
      <c r="F242" s="66"/>
      <c r="G242" s="66"/>
      <c r="H242" s="66"/>
    </row>
    <row r="243" spans="2:10" s="46" customFormat="1" x14ac:dyDescent="0.25">
      <c r="B243" s="62"/>
      <c r="C243" s="67"/>
      <c r="D243" s="62"/>
      <c r="E243" s="62"/>
      <c r="F243" s="66"/>
      <c r="G243" s="66"/>
      <c r="H243" s="66"/>
    </row>
    <row r="244" spans="2:10" s="46" customFormat="1" x14ac:dyDescent="0.25">
      <c r="B244" s="62" t="s">
        <v>1843</v>
      </c>
      <c r="C244" s="65"/>
      <c r="D244" s="55"/>
      <c r="E244" s="55"/>
      <c r="F244" s="56"/>
      <c r="G244" s="56"/>
      <c r="H244" s="56"/>
      <c r="I244" s="55"/>
      <c r="J244" s="55"/>
    </row>
    <row r="245" spans="2:10" s="46" customFormat="1" x14ac:dyDescent="0.25">
      <c r="C245" s="65"/>
      <c r="D245" s="55"/>
      <c r="E245" s="55"/>
      <c r="F245" s="56"/>
      <c r="G245" s="56"/>
      <c r="H245" s="56"/>
      <c r="I245" s="55"/>
      <c r="J245" s="55"/>
    </row>
    <row r="246" spans="2:10" s="46" customFormat="1" x14ac:dyDescent="0.25">
      <c r="B246" s="46" t="s">
        <v>1842</v>
      </c>
      <c r="C246" s="63">
        <v>788527303.70000005</v>
      </c>
      <c r="D246" s="55"/>
      <c r="E246" s="55"/>
      <c r="F246" s="56"/>
      <c r="G246" s="60"/>
      <c r="H246" s="56"/>
      <c r="I246" s="55"/>
      <c r="J246" s="55"/>
    </row>
    <row r="247" spans="2:10" s="46" customFormat="1" x14ac:dyDescent="0.25">
      <c r="C247" s="63"/>
      <c r="D247" s="55"/>
      <c r="E247" s="55"/>
      <c r="F247" s="56"/>
      <c r="G247" s="60"/>
      <c r="H247" s="56"/>
      <c r="I247" s="55"/>
      <c r="J247" s="55"/>
    </row>
    <row r="248" spans="2:10" s="46" customFormat="1" x14ac:dyDescent="0.25">
      <c r="B248" s="46" t="s">
        <v>1841</v>
      </c>
      <c r="C248" s="63">
        <v>669327303.70000005</v>
      </c>
      <c r="D248" s="55"/>
      <c r="E248" s="55"/>
      <c r="F248" s="56"/>
      <c r="G248" s="60"/>
      <c r="H248" s="56"/>
      <c r="I248" s="55"/>
      <c r="J248" s="55"/>
    </row>
    <row r="249" spans="2:10" s="46" customFormat="1" x14ac:dyDescent="0.25">
      <c r="C249" s="63"/>
      <c r="D249" s="55"/>
      <c r="E249" s="55"/>
      <c r="F249" s="56"/>
      <c r="G249" s="60"/>
      <c r="H249" s="56"/>
      <c r="I249" s="55"/>
      <c r="J249" s="55"/>
    </row>
    <row r="250" spans="2:10" s="46" customFormat="1" x14ac:dyDescent="0.25">
      <c r="B250" s="46" t="s">
        <v>1840</v>
      </c>
      <c r="C250" s="63">
        <v>119200000</v>
      </c>
      <c r="D250" s="55"/>
      <c r="E250" s="55"/>
      <c r="F250" s="56"/>
      <c r="G250" s="60"/>
      <c r="H250" s="56"/>
      <c r="I250" s="55"/>
      <c r="J250" s="55"/>
    </row>
    <row r="251" spans="2:10" s="46" customFormat="1" x14ac:dyDescent="0.25">
      <c r="C251" s="63"/>
      <c r="D251" s="55"/>
      <c r="E251" s="55"/>
      <c r="F251" s="56"/>
      <c r="G251" s="60"/>
      <c r="H251" s="56"/>
      <c r="I251" s="55"/>
      <c r="J251" s="55"/>
    </row>
    <row r="252" spans="2:10" s="46" customFormat="1" x14ac:dyDescent="0.25">
      <c r="B252" s="62" t="s">
        <v>1839</v>
      </c>
      <c r="C252" s="61">
        <v>320030263</v>
      </c>
      <c r="D252" s="55"/>
      <c r="E252" s="55"/>
      <c r="F252" s="56"/>
      <c r="G252" s="60"/>
      <c r="H252" s="56"/>
      <c r="I252" s="55"/>
      <c r="J252" s="55"/>
    </row>
    <row r="253" spans="2:10" s="46" customFormat="1" x14ac:dyDescent="0.25">
      <c r="C253" s="63"/>
      <c r="D253" s="55"/>
      <c r="E253" s="55"/>
      <c r="F253" s="56"/>
      <c r="G253" s="60"/>
      <c r="H253" s="56"/>
      <c r="I253" s="55"/>
      <c r="J253" s="55"/>
    </row>
    <row r="254" spans="2:10" s="46" customFormat="1" x14ac:dyDescent="0.25">
      <c r="B254" s="46" t="s">
        <v>1838</v>
      </c>
      <c r="C254" s="63">
        <v>145374263</v>
      </c>
      <c r="D254" s="55"/>
      <c r="E254" s="55"/>
      <c r="F254" s="56"/>
      <c r="G254" s="60"/>
      <c r="H254" s="56"/>
      <c r="I254" s="55"/>
      <c r="J254" s="55"/>
    </row>
    <row r="255" spans="2:10" s="46" customFormat="1" x14ac:dyDescent="0.25">
      <c r="C255" s="63"/>
      <c r="D255" s="55"/>
      <c r="E255" s="55"/>
      <c r="F255" s="56"/>
      <c r="G255" s="60"/>
      <c r="H255" s="56"/>
      <c r="I255" s="55"/>
      <c r="J255" s="55"/>
    </row>
    <row r="256" spans="2:10" s="46" customFormat="1" ht="30" x14ac:dyDescent="0.25">
      <c r="B256" s="64" t="s">
        <v>1837</v>
      </c>
      <c r="C256" s="63">
        <v>174656000</v>
      </c>
      <c r="D256" s="55"/>
      <c r="E256" s="55"/>
      <c r="F256" s="56"/>
      <c r="G256" s="60"/>
      <c r="H256" s="56"/>
      <c r="I256" s="55"/>
      <c r="J256" s="55"/>
    </row>
    <row r="257" spans="2:10" s="46" customFormat="1" x14ac:dyDescent="0.25">
      <c r="C257" s="63"/>
      <c r="D257" s="55"/>
      <c r="E257" s="55"/>
      <c r="F257" s="56"/>
      <c r="G257" s="60"/>
      <c r="H257" s="56"/>
      <c r="I257" s="55"/>
      <c r="J257" s="55"/>
    </row>
    <row r="258" spans="2:10" s="46" customFormat="1" ht="30" x14ac:dyDescent="0.25">
      <c r="B258" s="64" t="s">
        <v>1836</v>
      </c>
      <c r="C258" s="57">
        <v>149989127.66999999</v>
      </c>
      <c r="D258" s="55"/>
      <c r="E258" s="55"/>
      <c r="F258" s="56"/>
      <c r="G258" s="60"/>
      <c r="H258" s="56"/>
      <c r="I258" s="55"/>
      <c r="J258" s="55"/>
    </row>
    <row r="259" spans="2:10" s="46" customFormat="1" x14ac:dyDescent="0.25">
      <c r="C259" s="63"/>
      <c r="D259" s="55"/>
      <c r="E259" s="55"/>
      <c r="F259" s="56"/>
      <c r="G259" s="60"/>
      <c r="H259" s="56"/>
      <c r="I259" s="55"/>
      <c r="J259" s="55"/>
    </row>
    <row r="260" spans="2:10" s="46" customFormat="1" x14ac:dyDescent="0.25">
      <c r="B260" s="62" t="s">
        <v>1835</v>
      </c>
      <c r="C260" s="61">
        <v>295363390.66999996</v>
      </c>
      <c r="D260" s="55"/>
      <c r="E260" s="55"/>
      <c r="F260" s="56"/>
      <c r="G260" s="60"/>
      <c r="H260" s="56"/>
      <c r="I260" s="55"/>
      <c r="J260" s="55"/>
    </row>
    <row r="261" spans="2:10" s="46" customFormat="1" x14ac:dyDescent="0.25">
      <c r="B261" s="59"/>
      <c r="C261" s="58"/>
      <c r="D261" s="55"/>
      <c r="E261" s="55"/>
      <c r="F261" s="56"/>
      <c r="G261" s="56"/>
      <c r="H261" s="56"/>
      <c r="I261" s="55"/>
      <c r="J261" s="55"/>
    </row>
    <row r="262" spans="2:10" s="46" customFormat="1" x14ac:dyDescent="0.25">
      <c r="B262" s="46" t="s">
        <v>1834</v>
      </c>
      <c r="C262" s="57"/>
      <c r="D262" s="55"/>
      <c r="E262" s="55"/>
      <c r="F262" s="56"/>
      <c r="G262" s="56"/>
      <c r="H262" s="55"/>
      <c r="I262" s="55"/>
      <c r="J262" s="55"/>
    </row>
  </sheetData>
  <mergeCells count="12">
    <mergeCell ref="B1:E1"/>
    <mergeCell ref="C3:C7"/>
    <mergeCell ref="D3:D7"/>
    <mergeCell ref="B10:E10"/>
    <mergeCell ref="B11:E11"/>
    <mergeCell ref="D12:D13"/>
    <mergeCell ref="E12:E13"/>
    <mergeCell ref="B142:E142"/>
    <mergeCell ref="B144:F148"/>
    <mergeCell ref="B240:E240"/>
    <mergeCell ref="B135:C135"/>
    <mergeCell ref="C12:C13"/>
  </mergeCells>
  <hyperlinks>
    <hyperlink ref="A1" location="Index!A1" display="Index" xr:uid="{3784C72D-231A-43ED-BE1A-3C12E22E54AE}"/>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37B71-5C76-476C-BC1D-FEB4DC40D59D}">
  <dimension ref="A1:CB286"/>
  <sheetViews>
    <sheetView workbookViewId="0">
      <selection activeCell="B10" sqref="B10:E10"/>
    </sheetView>
  </sheetViews>
  <sheetFormatPr defaultColWidth="9.140625" defaultRowHeight="15" x14ac:dyDescent="0.25"/>
  <cols>
    <col min="1" max="1" width="5.42578125" style="11" bestFit="1" customWidth="1"/>
    <col min="2" max="2" width="89.570312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ol min="9" max="16384" width="9.140625" style="11"/>
  </cols>
  <sheetData>
    <row r="1" spans="1:5" x14ac:dyDescent="0.25">
      <c r="A1" s="45" t="s">
        <v>0</v>
      </c>
      <c r="B1" s="197" t="s">
        <v>2066</v>
      </c>
      <c r="C1" s="197"/>
      <c r="D1" s="197"/>
      <c r="E1" s="197"/>
    </row>
    <row r="3" spans="1:5" x14ac:dyDescent="0.25">
      <c r="B3" s="1" t="s">
        <v>2065</v>
      </c>
      <c r="C3" s="198"/>
      <c r="D3" s="217"/>
    </row>
    <row r="4" spans="1:5" ht="45" x14ac:dyDescent="0.25">
      <c r="B4" s="2" t="s">
        <v>2064</v>
      </c>
      <c r="C4" s="198"/>
      <c r="D4" s="217"/>
    </row>
    <row r="5" spans="1:5" x14ac:dyDescent="0.25">
      <c r="B5" s="2" t="s">
        <v>127</v>
      </c>
      <c r="C5" s="198"/>
      <c r="D5" s="217"/>
    </row>
    <row r="6" spans="1:5" x14ac:dyDescent="0.25">
      <c r="B6" s="2" t="s">
        <v>2063</v>
      </c>
      <c r="C6" s="198"/>
      <c r="D6" s="217"/>
    </row>
    <row r="7" spans="1:5" x14ac:dyDescent="0.25">
      <c r="B7" s="2" t="s">
        <v>2062</v>
      </c>
      <c r="C7" s="198"/>
      <c r="D7" s="217"/>
    </row>
    <row r="8" spans="1:5" x14ac:dyDescent="0.25">
      <c r="B8" s="3" t="s">
        <v>130</v>
      </c>
      <c r="C8" s="14" t="s">
        <v>131</v>
      </c>
      <c r="D8" s="14" t="s">
        <v>132</v>
      </c>
    </row>
    <row r="9" spans="1:5" x14ac:dyDescent="0.25">
      <c r="C9" s="44"/>
    </row>
    <row r="10" spans="1:5" x14ac:dyDescent="0.25">
      <c r="B10" s="218"/>
      <c r="C10" s="219"/>
      <c r="D10" s="219"/>
      <c r="E10" s="220"/>
    </row>
    <row r="11" spans="1:5" x14ac:dyDescent="0.25">
      <c r="B11" s="221" t="s">
        <v>1718</v>
      </c>
      <c r="C11" s="222"/>
      <c r="D11" s="222"/>
      <c r="E11" s="223"/>
    </row>
    <row r="12" spans="1:5" x14ac:dyDescent="0.25">
      <c r="B12" s="39" t="s">
        <v>1717</v>
      </c>
      <c r="C12" s="225" t="s">
        <v>1716</v>
      </c>
      <c r="D12" s="187" t="s">
        <v>1715</v>
      </c>
      <c r="E12" s="187" t="s">
        <v>1714</v>
      </c>
    </row>
    <row r="13" spans="1:5" x14ac:dyDescent="0.25">
      <c r="B13" s="39" t="s">
        <v>2061</v>
      </c>
      <c r="C13" s="226"/>
      <c r="D13" s="188"/>
      <c r="E13" s="188"/>
    </row>
    <row r="14" spans="1:5" x14ac:dyDescent="0.25">
      <c r="B14" s="39" t="s">
        <v>2060</v>
      </c>
      <c r="C14" s="227"/>
      <c r="D14" s="189"/>
      <c r="E14" s="189"/>
    </row>
    <row r="15" spans="1:5" x14ac:dyDescent="0.25">
      <c r="B15" s="1" t="s">
        <v>1712</v>
      </c>
      <c r="C15" s="42"/>
      <c r="D15" s="41"/>
      <c r="E15" s="41"/>
    </row>
    <row r="16" spans="1:5" x14ac:dyDescent="0.25">
      <c r="B16" s="1" t="s">
        <v>1710</v>
      </c>
      <c r="C16" s="42"/>
      <c r="D16" s="41"/>
      <c r="E16" s="41"/>
    </row>
    <row r="17" spans="2:8" x14ac:dyDescent="0.25">
      <c r="B17" s="1" t="s">
        <v>1709</v>
      </c>
      <c r="C17" s="42"/>
      <c r="D17" s="41" t="s">
        <v>2059</v>
      </c>
      <c r="E17" s="41"/>
    </row>
    <row r="18" spans="2:8" x14ac:dyDescent="0.25">
      <c r="B18" s="8" t="s">
        <v>1708</v>
      </c>
      <c r="C18" s="40"/>
      <c r="D18" s="39"/>
      <c r="E18" s="39"/>
    </row>
    <row r="20" spans="2:8" x14ac:dyDescent="0.25">
      <c r="B20" s="11" t="s">
        <v>144</v>
      </c>
    </row>
    <row r="21" spans="2:8" x14ac:dyDescent="0.25">
      <c r="B21" s="37" t="s">
        <v>133</v>
      </c>
      <c r="C21" s="38" t="s">
        <v>1707</v>
      </c>
      <c r="D21" s="37" t="s">
        <v>213</v>
      </c>
      <c r="E21" s="37" t="s">
        <v>136</v>
      </c>
      <c r="F21" s="36" t="s">
        <v>145</v>
      </c>
      <c r="G21" s="36" t="s">
        <v>146</v>
      </c>
      <c r="H21" s="36" t="s">
        <v>147</v>
      </c>
    </row>
    <row r="22" spans="2:8" x14ac:dyDescent="0.25">
      <c r="B22" s="17" t="s">
        <v>788</v>
      </c>
    </row>
    <row r="23" spans="2:8" x14ac:dyDescent="0.25">
      <c r="B23" s="11" t="s">
        <v>20</v>
      </c>
      <c r="C23" s="21" t="s">
        <v>139</v>
      </c>
      <c r="D23" s="11" t="s">
        <v>789</v>
      </c>
      <c r="E23" s="11" t="s">
        <v>2058</v>
      </c>
      <c r="F23" s="13">
        <v>4962038.5190000003</v>
      </c>
      <c r="G23" s="13">
        <v>568.26</v>
      </c>
      <c r="H23" s="13">
        <v>0.26</v>
      </c>
    </row>
    <row r="24" spans="2:8" x14ac:dyDescent="0.25">
      <c r="B24" s="17" t="s">
        <v>151</v>
      </c>
      <c r="C24" s="25"/>
      <c r="D24" s="17"/>
      <c r="E24" s="17"/>
      <c r="F24" s="23"/>
      <c r="G24" s="23">
        <f>SUM(G22:G23)</f>
        <v>568.26</v>
      </c>
      <c r="H24" s="23">
        <f>SUM(H22:H23)</f>
        <v>0.26</v>
      </c>
    </row>
    <row r="25" spans="2:8" x14ac:dyDescent="0.25">
      <c r="B25" s="37" t="s">
        <v>133</v>
      </c>
      <c r="C25" s="38" t="s">
        <v>134</v>
      </c>
      <c r="D25" s="37" t="s">
        <v>213</v>
      </c>
      <c r="E25" s="37" t="s">
        <v>136</v>
      </c>
      <c r="F25" s="36" t="s">
        <v>145</v>
      </c>
      <c r="G25" s="36" t="s">
        <v>146</v>
      </c>
      <c r="H25" s="36" t="s">
        <v>147</v>
      </c>
    </row>
    <row r="26" spans="2:8" x14ac:dyDescent="0.25">
      <c r="B26" s="17" t="s">
        <v>214</v>
      </c>
    </row>
    <row r="27" spans="2:8" x14ac:dyDescent="0.25">
      <c r="B27" s="17" t="s">
        <v>138</v>
      </c>
    </row>
    <row r="28" spans="2:8" x14ac:dyDescent="0.25">
      <c r="B28" s="17" t="s">
        <v>491</v>
      </c>
    </row>
    <row r="29" spans="2:8" x14ac:dyDescent="0.25">
      <c r="B29" s="11" t="s">
        <v>1089</v>
      </c>
      <c r="C29" s="21">
        <v>7.04</v>
      </c>
      <c r="D29" s="11" t="s">
        <v>493</v>
      </c>
      <c r="E29" s="11" t="s">
        <v>1090</v>
      </c>
      <c r="F29" s="13">
        <v>13500000</v>
      </c>
      <c r="G29" s="13">
        <v>13688.12</v>
      </c>
      <c r="H29" s="13">
        <v>6.2</v>
      </c>
    </row>
    <row r="30" spans="2:8" x14ac:dyDescent="0.25">
      <c r="B30" s="11" t="s">
        <v>2057</v>
      </c>
      <c r="C30" s="21">
        <v>7.01</v>
      </c>
      <c r="D30" s="11" t="s">
        <v>493</v>
      </c>
      <c r="E30" s="11" t="s">
        <v>2056</v>
      </c>
      <c r="F30" s="13">
        <v>12793200</v>
      </c>
      <c r="G30" s="13">
        <v>12873.87</v>
      </c>
      <c r="H30" s="13">
        <v>5.83</v>
      </c>
    </row>
    <row r="31" spans="2:8" x14ac:dyDescent="0.25">
      <c r="B31" s="11" t="s">
        <v>913</v>
      </c>
      <c r="C31" s="21">
        <v>7.05</v>
      </c>
      <c r="D31" s="11" t="s">
        <v>493</v>
      </c>
      <c r="E31" s="11" t="s">
        <v>914</v>
      </c>
      <c r="F31" s="13">
        <v>10250000</v>
      </c>
      <c r="G31" s="13">
        <v>10336.959999999999</v>
      </c>
      <c r="H31" s="13">
        <v>4.68</v>
      </c>
    </row>
    <row r="32" spans="2:8" x14ac:dyDescent="0.25">
      <c r="B32" s="11" t="s">
        <v>1091</v>
      </c>
      <c r="C32" s="21">
        <v>7.04</v>
      </c>
      <c r="D32" s="11" t="s">
        <v>493</v>
      </c>
      <c r="E32" s="11" t="s">
        <v>1092</v>
      </c>
      <c r="F32" s="13">
        <v>6500000</v>
      </c>
      <c r="G32" s="13">
        <v>6539.53</v>
      </c>
      <c r="H32" s="13">
        <v>2.96</v>
      </c>
    </row>
    <row r="33" spans="2:8" x14ac:dyDescent="0.25">
      <c r="B33" s="11" t="s">
        <v>1087</v>
      </c>
      <c r="C33" s="21">
        <v>7.36</v>
      </c>
      <c r="D33" s="11" t="s">
        <v>493</v>
      </c>
      <c r="E33" s="11" t="s">
        <v>1088</v>
      </c>
      <c r="F33" s="13">
        <v>6389600</v>
      </c>
      <c r="G33" s="13">
        <v>6481.14</v>
      </c>
      <c r="H33" s="13">
        <v>2.93</v>
      </c>
    </row>
    <row r="34" spans="2:8" x14ac:dyDescent="0.25">
      <c r="B34" s="11" t="s">
        <v>492</v>
      </c>
      <c r="C34" s="21">
        <v>6.98</v>
      </c>
      <c r="D34" s="11" t="s">
        <v>493</v>
      </c>
      <c r="E34" s="11" t="s">
        <v>494</v>
      </c>
      <c r="F34" s="13">
        <v>5874720</v>
      </c>
      <c r="G34" s="13">
        <v>5937.11</v>
      </c>
      <c r="H34" s="13">
        <v>2.69</v>
      </c>
    </row>
    <row r="35" spans="2:8" x14ac:dyDescent="0.25">
      <c r="B35" s="11" t="s">
        <v>2055</v>
      </c>
      <c r="C35" s="21">
        <v>7.01</v>
      </c>
      <c r="D35" s="11" t="s">
        <v>493</v>
      </c>
      <c r="E35" s="11" t="s">
        <v>2054</v>
      </c>
      <c r="F35" s="13">
        <v>3500000</v>
      </c>
      <c r="G35" s="13">
        <v>3505.6</v>
      </c>
      <c r="H35" s="13">
        <v>1.59</v>
      </c>
    </row>
    <row r="36" spans="2:8" x14ac:dyDescent="0.25">
      <c r="B36" s="11" t="s">
        <v>1093</v>
      </c>
      <c r="C36" s="21">
        <v>7.33</v>
      </c>
      <c r="D36" s="11" t="s">
        <v>493</v>
      </c>
      <c r="E36" s="11" t="s">
        <v>1094</v>
      </c>
      <c r="F36" s="13">
        <v>2000000</v>
      </c>
      <c r="G36" s="13">
        <v>2019.31</v>
      </c>
      <c r="H36" s="13">
        <v>0.91</v>
      </c>
    </row>
    <row r="37" spans="2:8" x14ac:dyDescent="0.25">
      <c r="B37" s="11" t="s">
        <v>2053</v>
      </c>
      <c r="C37" s="21">
        <v>7.02</v>
      </c>
      <c r="D37" s="11" t="s">
        <v>493</v>
      </c>
      <c r="E37" s="11" t="s">
        <v>2052</v>
      </c>
      <c r="F37" s="13">
        <v>2000000</v>
      </c>
      <c r="G37" s="13">
        <v>2005.97</v>
      </c>
      <c r="H37" s="13">
        <v>0.91</v>
      </c>
    </row>
    <row r="38" spans="2:8" x14ac:dyDescent="0.25">
      <c r="B38" s="11" t="s">
        <v>927</v>
      </c>
      <c r="C38" s="21">
        <v>7.32</v>
      </c>
      <c r="D38" s="11" t="s">
        <v>493</v>
      </c>
      <c r="E38" s="11" t="s">
        <v>928</v>
      </c>
      <c r="F38" s="13">
        <v>1500000</v>
      </c>
      <c r="G38" s="13">
        <v>1517.67</v>
      </c>
      <c r="H38" s="13">
        <v>0.69</v>
      </c>
    </row>
    <row r="39" spans="2:8" x14ac:dyDescent="0.25">
      <c r="B39" s="11" t="s">
        <v>921</v>
      </c>
      <c r="C39" s="21">
        <v>7.32</v>
      </c>
      <c r="D39" s="11" t="s">
        <v>493</v>
      </c>
      <c r="E39" s="11" t="s">
        <v>922</v>
      </c>
      <c r="F39" s="13">
        <v>1059740</v>
      </c>
      <c r="G39" s="13">
        <v>1073.3599999999999</v>
      </c>
      <c r="H39" s="13">
        <v>0.49</v>
      </c>
    </row>
    <row r="40" spans="2:8" x14ac:dyDescent="0.25">
      <c r="B40" s="11" t="s">
        <v>2051</v>
      </c>
      <c r="C40" s="21">
        <v>7.21</v>
      </c>
      <c r="D40" s="11" t="s">
        <v>493</v>
      </c>
      <c r="E40" s="11" t="s">
        <v>2050</v>
      </c>
      <c r="F40" s="13">
        <v>1000000</v>
      </c>
      <c r="G40" s="13">
        <v>999.5</v>
      </c>
      <c r="H40" s="13">
        <v>0.45</v>
      </c>
    </row>
    <row r="41" spans="2:8" x14ac:dyDescent="0.25">
      <c r="B41" s="11" t="s">
        <v>929</v>
      </c>
      <c r="C41" s="21">
        <v>7.34</v>
      </c>
      <c r="D41" s="11" t="s">
        <v>493</v>
      </c>
      <c r="E41" s="11" t="s">
        <v>930</v>
      </c>
      <c r="F41" s="13">
        <v>500000</v>
      </c>
      <c r="G41" s="13">
        <v>511.24</v>
      </c>
      <c r="H41" s="13">
        <v>0.23</v>
      </c>
    </row>
    <row r="42" spans="2:8" x14ac:dyDescent="0.25">
      <c r="B42" s="11" t="s">
        <v>917</v>
      </c>
      <c r="C42" s="21">
        <v>7.32</v>
      </c>
      <c r="D42" s="11" t="s">
        <v>493</v>
      </c>
      <c r="E42" s="11" t="s">
        <v>918</v>
      </c>
      <c r="F42" s="13">
        <v>500000</v>
      </c>
      <c r="G42" s="13">
        <v>504.05</v>
      </c>
      <c r="H42" s="13">
        <v>0.23</v>
      </c>
    </row>
    <row r="43" spans="2:8" x14ac:dyDescent="0.25">
      <c r="B43" s="11" t="s">
        <v>2049</v>
      </c>
      <c r="C43" s="21">
        <v>7.32</v>
      </c>
      <c r="D43" s="11" t="s">
        <v>493</v>
      </c>
      <c r="E43" s="11" t="s">
        <v>2048</v>
      </c>
      <c r="F43" s="13">
        <v>500000</v>
      </c>
      <c r="G43" s="13">
        <v>503.95</v>
      </c>
      <c r="H43" s="13">
        <v>0.23</v>
      </c>
    </row>
    <row r="44" spans="2:8" x14ac:dyDescent="0.25">
      <c r="B44" s="11" t="s">
        <v>495</v>
      </c>
      <c r="C44" s="21">
        <v>6.98</v>
      </c>
      <c r="D44" s="11" t="s">
        <v>493</v>
      </c>
      <c r="E44" s="11" t="s">
        <v>496</v>
      </c>
      <c r="F44" s="13">
        <v>480500</v>
      </c>
      <c r="G44" s="13">
        <v>482.74</v>
      </c>
      <c r="H44" s="13">
        <v>0.22</v>
      </c>
    </row>
    <row r="45" spans="2:8" x14ac:dyDescent="0.25">
      <c r="B45" s="11" t="s">
        <v>1099</v>
      </c>
      <c r="C45" s="21">
        <v>7.35</v>
      </c>
      <c r="D45" s="11" t="s">
        <v>493</v>
      </c>
      <c r="E45" s="11" t="s">
        <v>1100</v>
      </c>
      <c r="F45" s="13">
        <v>450000</v>
      </c>
      <c r="G45" s="13">
        <v>458.62</v>
      </c>
      <c r="H45" s="13">
        <v>0.21</v>
      </c>
    </row>
    <row r="46" spans="2:8" x14ac:dyDescent="0.25">
      <c r="B46" s="11" t="s">
        <v>931</v>
      </c>
      <c r="C46" s="21">
        <v>7.33</v>
      </c>
      <c r="D46" s="11" t="s">
        <v>493</v>
      </c>
      <c r="E46" s="11" t="s">
        <v>932</v>
      </c>
      <c r="F46" s="13">
        <v>400000</v>
      </c>
      <c r="G46" s="13">
        <v>408.64</v>
      </c>
      <c r="H46" s="13">
        <v>0.18</v>
      </c>
    </row>
    <row r="47" spans="2:8" x14ac:dyDescent="0.25">
      <c r="B47" s="11" t="s">
        <v>911</v>
      </c>
      <c r="C47" s="21">
        <v>7.06</v>
      </c>
      <c r="D47" s="11" t="s">
        <v>493</v>
      </c>
      <c r="E47" s="11" t="s">
        <v>912</v>
      </c>
      <c r="F47" s="13">
        <v>255880</v>
      </c>
      <c r="G47" s="13">
        <v>259.02999999999997</v>
      </c>
      <c r="H47" s="13">
        <v>0.12</v>
      </c>
    </row>
    <row r="48" spans="2:8" x14ac:dyDescent="0.25">
      <c r="B48" s="11" t="s">
        <v>1101</v>
      </c>
      <c r="C48" s="21">
        <v>7.32</v>
      </c>
      <c r="D48" s="11" t="s">
        <v>493</v>
      </c>
      <c r="E48" s="11" t="s">
        <v>1102</v>
      </c>
      <c r="F48" s="13">
        <v>200000</v>
      </c>
      <c r="G48" s="13">
        <v>201.31</v>
      </c>
      <c r="H48" s="13">
        <v>0.09</v>
      </c>
    </row>
    <row r="49" spans="2:8" x14ac:dyDescent="0.25">
      <c r="B49" s="11" t="s">
        <v>2047</v>
      </c>
      <c r="C49" s="21">
        <v>7.03</v>
      </c>
      <c r="D49" s="11" t="s">
        <v>493</v>
      </c>
      <c r="E49" s="11" t="s">
        <v>2046</v>
      </c>
      <c r="F49" s="13">
        <v>205500</v>
      </c>
      <c r="G49" s="13">
        <v>193.45</v>
      </c>
      <c r="H49" s="13">
        <v>0.09</v>
      </c>
    </row>
    <row r="50" spans="2:8" x14ac:dyDescent="0.25">
      <c r="B50" s="11" t="s">
        <v>933</v>
      </c>
      <c r="C50" s="21">
        <v>7.02</v>
      </c>
      <c r="D50" s="11" t="s">
        <v>493</v>
      </c>
      <c r="E50" s="11" t="s">
        <v>934</v>
      </c>
      <c r="F50" s="13">
        <v>60900</v>
      </c>
      <c r="G50" s="13">
        <v>57.16</v>
      </c>
      <c r="H50" s="13">
        <v>0.03</v>
      </c>
    </row>
    <row r="51" spans="2:8" x14ac:dyDescent="0.25">
      <c r="B51" s="11" t="s">
        <v>1109</v>
      </c>
      <c r="C51" s="21">
        <v>7.33</v>
      </c>
      <c r="D51" s="11" t="s">
        <v>493</v>
      </c>
      <c r="E51" s="11" t="s">
        <v>1110</v>
      </c>
      <c r="F51" s="13">
        <v>50000</v>
      </c>
      <c r="G51" s="13">
        <v>51.31</v>
      </c>
      <c r="H51" s="13">
        <v>0.02</v>
      </c>
    </row>
    <row r="52" spans="2:8" x14ac:dyDescent="0.25">
      <c r="B52" s="11" t="s">
        <v>1117</v>
      </c>
      <c r="C52" s="21">
        <v>7.06</v>
      </c>
      <c r="D52" s="11" t="s">
        <v>493</v>
      </c>
      <c r="E52" s="11" t="s">
        <v>1118</v>
      </c>
      <c r="F52" s="13">
        <v>38500</v>
      </c>
      <c r="G52" s="13">
        <v>36.07</v>
      </c>
      <c r="H52" s="13">
        <v>0.02</v>
      </c>
    </row>
    <row r="53" spans="2:8" x14ac:dyDescent="0.25">
      <c r="B53" s="11" t="s">
        <v>503</v>
      </c>
      <c r="C53" s="21">
        <v>7</v>
      </c>
      <c r="D53" s="11" t="s">
        <v>493</v>
      </c>
      <c r="E53" s="11" t="s">
        <v>504</v>
      </c>
      <c r="F53" s="13">
        <v>25500</v>
      </c>
      <c r="G53" s="13">
        <v>25.75</v>
      </c>
      <c r="H53" s="13">
        <v>0.01</v>
      </c>
    </row>
    <row r="54" spans="2:8" x14ac:dyDescent="0.25">
      <c r="B54" s="11" t="s">
        <v>2045</v>
      </c>
      <c r="C54" s="21">
        <v>7.07</v>
      </c>
      <c r="D54" s="11" t="s">
        <v>493</v>
      </c>
      <c r="E54" s="11" t="s">
        <v>2044</v>
      </c>
      <c r="F54" s="13">
        <v>19000</v>
      </c>
      <c r="G54" s="13">
        <v>18.420000000000002</v>
      </c>
      <c r="H54" s="13">
        <v>0.01</v>
      </c>
    </row>
    <row r="55" spans="2:8" x14ac:dyDescent="0.25">
      <c r="B55" s="11" t="s">
        <v>2043</v>
      </c>
      <c r="C55" s="21">
        <v>7.32</v>
      </c>
      <c r="D55" s="11" t="s">
        <v>493</v>
      </c>
      <c r="E55" s="11" t="s">
        <v>2042</v>
      </c>
      <c r="F55" s="13">
        <v>400</v>
      </c>
      <c r="G55" s="13">
        <v>0.41</v>
      </c>
      <c r="H55" s="13">
        <v>0</v>
      </c>
    </row>
    <row r="56" spans="2:8" x14ac:dyDescent="0.25">
      <c r="B56" s="17" t="s">
        <v>505</v>
      </c>
      <c r="C56" s="25"/>
      <c r="D56" s="17"/>
      <c r="E56" s="17"/>
      <c r="F56" s="23"/>
      <c r="G56" s="23">
        <f>SUM(G25:G55)</f>
        <v>70690.289999999994</v>
      </c>
      <c r="H56" s="23">
        <f>SUM(H25:H55)</f>
        <v>32.020000000000003</v>
      </c>
    </row>
    <row r="57" spans="2:8" x14ac:dyDescent="0.25">
      <c r="B57" s="17" t="s">
        <v>506</v>
      </c>
    </row>
    <row r="58" spans="2:8" x14ac:dyDescent="0.25">
      <c r="B58" s="11" t="s">
        <v>2041</v>
      </c>
      <c r="C58" s="21">
        <v>8.06</v>
      </c>
      <c r="D58" s="11" t="s">
        <v>507</v>
      </c>
      <c r="E58" s="11" t="s">
        <v>1130</v>
      </c>
      <c r="F58" s="13">
        <v>750</v>
      </c>
      <c r="G58" s="13">
        <v>7479.95</v>
      </c>
      <c r="H58" s="13">
        <v>3.39</v>
      </c>
    </row>
    <row r="59" spans="2:8" x14ac:dyDescent="0.25">
      <c r="B59" s="11" t="s">
        <v>2040</v>
      </c>
      <c r="C59" s="21">
        <v>7.75</v>
      </c>
      <c r="D59" s="11" t="s">
        <v>507</v>
      </c>
      <c r="E59" s="11" t="s">
        <v>2039</v>
      </c>
      <c r="F59" s="13">
        <v>7500</v>
      </c>
      <c r="G59" s="13">
        <v>7474.78</v>
      </c>
      <c r="H59" s="13">
        <v>3.38</v>
      </c>
    </row>
    <row r="60" spans="2:8" x14ac:dyDescent="0.25">
      <c r="B60" s="11" t="s">
        <v>2038</v>
      </c>
      <c r="C60" s="21">
        <v>7.8</v>
      </c>
      <c r="D60" s="11" t="s">
        <v>507</v>
      </c>
      <c r="E60" s="11" t="s">
        <v>2037</v>
      </c>
      <c r="F60" s="13">
        <v>750</v>
      </c>
      <c r="G60" s="13">
        <v>7457.15</v>
      </c>
      <c r="H60" s="13">
        <v>3.38</v>
      </c>
    </row>
    <row r="61" spans="2:8" x14ac:dyDescent="0.25">
      <c r="B61" s="11" t="s">
        <v>2036</v>
      </c>
      <c r="C61" s="21">
        <v>7.98</v>
      </c>
      <c r="D61" s="11" t="s">
        <v>507</v>
      </c>
      <c r="E61" s="11" t="s">
        <v>511</v>
      </c>
      <c r="F61" s="13">
        <v>750</v>
      </c>
      <c r="G61" s="13">
        <v>7262.11</v>
      </c>
      <c r="H61" s="13">
        <v>3.29</v>
      </c>
    </row>
    <row r="62" spans="2:8" x14ac:dyDescent="0.25">
      <c r="B62" s="11" t="s">
        <v>2035</v>
      </c>
      <c r="C62" s="21">
        <v>7.61</v>
      </c>
      <c r="D62" s="11" t="s">
        <v>507</v>
      </c>
      <c r="E62" s="11" t="s">
        <v>2034</v>
      </c>
      <c r="F62" s="13">
        <v>5000</v>
      </c>
      <c r="G62" s="13">
        <v>5006.3100000000004</v>
      </c>
      <c r="H62" s="13">
        <v>2.27</v>
      </c>
    </row>
    <row r="63" spans="2:8" x14ac:dyDescent="0.25">
      <c r="B63" s="11" t="s">
        <v>1367</v>
      </c>
      <c r="C63" s="21">
        <v>7.6</v>
      </c>
      <c r="D63" s="11" t="s">
        <v>507</v>
      </c>
      <c r="E63" s="11" t="s">
        <v>1368</v>
      </c>
      <c r="F63" s="13">
        <v>5000</v>
      </c>
      <c r="G63" s="13">
        <v>4999.8500000000004</v>
      </c>
      <c r="H63" s="13">
        <v>2.2599999999999998</v>
      </c>
    </row>
    <row r="64" spans="2:8" x14ac:dyDescent="0.25">
      <c r="B64" s="11" t="s">
        <v>2033</v>
      </c>
      <c r="C64" s="21">
        <v>7.7</v>
      </c>
      <c r="D64" s="11" t="s">
        <v>507</v>
      </c>
      <c r="E64" s="11" t="s">
        <v>2032</v>
      </c>
      <c r="F64" s="13">
        <v>5000</v>
      </c>
      <c r="G64" s="13">
        <v>4992.59</v>
      </c>
      <c r="H64" s="13">
        <v>2.2599999999999998</v>
      </c>
    </row>
    <row r="65" spans="2:8" x14ac:dyDescent="0.25">
      <c r="B65" s="11" t="s">
        <v>935</v>
      </c>
      <c r="C65" s="21">
        <v>7.49</v>
      </c>
      <c r="D65" s="11" t="s">
        <v>507</v>
      </c>
      <c r="E65" s="11" t="s">
        <v>936</v>
      </c>
      <c r="F65" s="13">
        <v>5000</v>
      </c>
      <c r="G65" s="13">
        <v>4991.8500000000004</v>
      </c>
      <c r="H65" s="13">
        <v>2.2599999999999998</v>
      </c>
    </row>
    <row r="66" spans="2:8" x14ac:dyDescent="0.25">
      <c r="B66" s="11" t="s">
        <v>1128</v>
      </c>
      <c r="C66" s="21">
        <v>7.69</v>
      </c>
      <c r="D66" s="11" t="s">
        <v>507</v>
      </c>
      <c r="E66" s="11" t="s">
        <v>1129</v>
      </c>
      <c r="F66" s="13">
        <v>5000</v>
      </c>
      <c r="G66" s="13">
        <v>4987.2</v>
      </c>
      <c r="H66" s="13">
        <v>2.2599999999999998</v>
      </c>
    </row>
    <row r="67" spans="2:8" x14ac:dyDescent="0.25">
      <c r="B67" s="11" t="s">
        <v>2031</v>
      </c>
      <c r="C67" s="21">
        <v>7.93</v>
      </c>
      <c r="D67" s="11" t="s">
        <v>507</v>
      </c>
      <c r="E67" s="11" t="s">
        <v>2030</v>
      </c>
      <c r="F67" s="13">
        <v>5000</v>
      </c>
      <c r="G67" s="13">
        <v>4986.4799999999996</v>
      </c>
      <c r="H67" s="13">
        <v>2.2599999999999998</v>
      </c>
    </row>
    <row r="68" spans="2:8" x14ac:dyDescent="0.25">
      <c r="B68" s="11" t="s">
        <v>2029</v>
      </c>
      <c r="C68" s="21">
        <v>7.76</v>
      </c>
      <c r="D68" s="11" t="s">
        <v>507</v>
      </c>
      <c r="E68" s="11" t="s">
        <v>2028</v>
      </c>
      <c r="F68" s="13">
        <v>5000</v>
      </c>
      <c r="G68" s="13">
        <v>4982.21</v>
      </c>
      <c r="H68" s="13">
        <v>2.2599999999999998</v>
      </c>
    </row>
    <row r="69" spans="2:8" x14ac:dyDescent="0.25">
      <c r="B69" s="11" t="s">
        <v>2027</v>
      </c>
      <c r="C69" s="21">
        <v>7.96</v>
      </c>
      <c r="D69" s="11" t="s">
        <v>507</v>
      </c>
      <c r="E69" s="11" t="s">
        <v>1387</v>
      </c>
      <c r="F69" s="13">
        <v>500</v>
      </c>
      <c r="G69" s="13">
        <v>4981.74</v>
      </c>
      <c r="H69" s="13">
        <v>2.25</v>
      </c>
    </row>
    <row r="70" spans="2:8" x14ac:dyDescent="0.25">
      <c r="B70" s="11" t="s">
        <v>1889</v>
      </c>
      <c r="C70" s="21">
        <v>7.71</v>
      </c>
      <c r="D70" s="11" t="s">
        <v>507</v>
      </c>
      <c r="E70" s="11" t="s">
        <v>1888</v>
      </c>
      <c r="F70" s="13">
        <v>500</v>
      </c>
      <c r="G70" s="13">
        <v>4938.87</v>
      </c>
      <c r="H70" s="13">
        <v>2.2400000000000002</v>
      </c>
    </row>
    <row r="71" spans="2:8" x14ac:dyDescent="0.25">
      <c r="B71" s="11" t="s">
        <v>942</v>
      </c>
      <c r="C71" s="21">
        <v>8.31</v>
      </c>
      <c r="D71" s="11" t="s">
        <v>519</v>
      </c>
      <c r="E71" s="11" t="s">
        <v>943</v>
      </c>
      <c r="F71" s="13">
        <v>5000</v>
      </c>
      <c r="G71" s="13">
        <v>4858.49</v>
      </c>
      <c r="H71" s="13">
        <v>2.2000000000000002</v>
      </c>
    </row>
    <row r="72" spans="2:8" x14ac:dyDescent="0.25">
      <c r="B72" s="11" t="s">
        <v>2026</v>
      </c>
      <c r="C72" s="21">
        <v>8</v>
      </c>
      <c r="D72" s="11" t="s">
        <v>507</v>
      </c>
      <c r="E72" s="11" t="s">
        <v>2025</v>
      </c>
      <c r="F72" s="13">
        <v>450</v>
      </c>
      <c r="G72" s="13">
        <v>4469.8599999999997</v>
      </c>
      <c r="H72" s="13">
        <v>2.02</v>
      </c>
    </row>
    <row r="73" spans="2:8" x14ac:dyDescent="0.25">
      <c r="B73" s="11" t="s">
        <v>1824</v>
      </c>
      <c r="C73" s="21">
        <v>7.8</v>
      </c>
      <c r="D73" s="11" t="s">
        <v>507</v>
      </c>
      <c r="E73" s="11" t="s">
        <v>513</v>
      </c>
      <c r="F73" s="13">
        <v>500</v>
      </c>
      <c r="G73" s="13">
        <v>4326.34</v>
      </c>
      <c r="H73" s="13">
        <v>1.96</v>
      </c>
    </row>
    <row r="74" spans="2:8" x14ac:dyDescent="0.25">
      <c r="B74" s="11" t="s">
        <v>1407</v>
      </c>
      <c r="C74" s="21">
        <v>7.78</v>
      </c>
      <c r="D74" s="11" t="s">
        <v>507</v>
      </c>
      <c r="E74" s="11" t="s">
        <v>1408</v>
      </c>
      <c r="F74" s="13">
        <v>4000</v>
      </c>
      <c r="G74" s="13">
        <v>3971.48</v>
      </c>
      <c r="H74" s="13">
        <v>1.8</v>
      </c>
    </row>
    <row r="75" spans="2:8" x14ac:dyDescent="0.25">
      <c r="B75" s="11" t="s">
        <v>2024</v>
      </c>
      <c r="C75" s="21">
        <v>8.02</v>
      </c>
      <c r="D75" s="11" t="s">
        <v>507</v>
      </c>
      <c r="E75" s="11" t="s">
        <v>2023</v>
      </c>
      <c r="F75" s="13">
        <v>2500</v>
      </c>
      <c r="G75" s="13">
        <v>2505.2800000000002</v>
      </c>
      <c r="H75" s="13">
        <v>1.1299999999999999</v>
      </c>
    </row>
    <row r="76" spans="2:8" x14ac:dyDescent="0.25">
      <c r="B76" s="11" t="s">
        <v>2022</v>
      </c>
      <c r="C76" s="21">
        <v>7.71</v>
      </c>
      <c r="D76" s="11" t="s">
        <v>507</v>
      </c>
      <c r="E76" s="11" t="s">
        <v>2021</v>
      </c>
      <c r="F76" s="13">
        <v>2500</v>
      </c>
      <c r="G76" s="13">
        <v>2503.81</v>
      </c>
      <c r="H76" s="13">
        <v>1.1299999999999999</v>
      </c>
    </row>
    <row r="77" spans="2:8" x14ac:dyDescent="0.25">
      <c r="B77" s="11" t="s">
        <v>2020</v>
      </c>
      <c r="C77" s="21">
        <v>7.72</v>
      </c>
      <c r="D77" s="11" t="s">
        <v>507</v>
      </c>
      <c r="E77" s="11" t="s">
        <v>2019</v>
      </c>
      <c r="F77" s="13">
        <v>2500</v>
      </c>
      <c r="G77" s="13">
        <v>2502.9</v>
      </c>
      <c r="H77" s="13">
        <v>1.1299999999999999</v>
      </c>
    </row>
    <row r="78" spans="2:8" x14ac:dyDescent="0.25">
      <c r="B78" s="11" t="s">
        <v>2018</v>
      </c>
      <c r="C78" s="21">
        <v>8.19</v>
      </c>
      <c r="D78" s="11" t="s">
        <v>507</v>
      </c>
      <c r="E78" s="11" t="s">
        <v>2017</v>
      </c>
      <c r="F78" s="13">
        <v>2500</v>
      </c>
      <c r="G78" s="13">
        <v>2502.4299999999998</v>
      </c>
      <c r="H78" s="13">
        <v>1.1299999999999999</v>
      </c>
    </row>
    <row r="79" spans="2:8" x14ac:dyDescent="0.25">
      <c r="B79" s="11" t="s">
        <v>2016</v>
      </c>
      <c r="C79" s="21">
        <v>7.66</v>
      </c>
      <c r="D79" s="11" t="s">
        <v>507</v>
      </c>
      <c r="E79" s="11" t="s">
        <v>2015</v>
      </c>
      <c r="F79" s="13">
        <v>2500</v>
      </c>
      <c r="G79" s="13">
        <v>2500.27</v>
      </c>
      <c r="H79" s="13">
        <v>1.1299999999999999</v>
      </c>
    </row>
    <row r="80" spans="2:8" x14ac:dyDescent="0.25">
      <c r="B80" s="11" t="s">
        <v>2014</v>
      </c>
      <c r="C80" s="21">
        <v>7.59</v>
      </c>
      <c r="D80" s="11" t="s">
        <v>507</v>
      </c>
      <c r="E80" s="11" t="s">
        <v>2013</v>
      </c>
      <c r="F80" s="13">
        <v>2500</v>
      </c>
      <c r="G80" s="13">
        <v>2499.96</v>
      </c>
      <c r="H80" s="13">
        <v>1.1299999999999999</v>
      </c>
    </row>
    <row r="81" spans="2:8" x14ac:dyDescent="0.25">
      <c r="B81" s="11" t="s">
        <v>2012</v>
      </c>
      <c r="C81" s="21">
        <v>8.0299999999999994</v>
      </c>
      <c r="D81" s="11" t="s">
        <v>507</v>
      </c>
      <c r="E81" s="11" t="s">
        <v>1127</v>
      </c>
      <c r="F81" s="13">
        <v>2500</v>
      </c>
      <c r="G81" s="13">
        <v>2499.2800000000002</v>
      </c>
      <c r="H81" s="13">
        <v>1.1299999999999999</v>
      </c>
    </row>
    <row r="82" spans="2:8" x14ac:dyDescent="0.25">
      <c r="B82" s="11" t="s">
        <v>1362</v>
      </c>
      <c r="C82" s="21">
        <v>7.6</v>
      </c>
      <c r="D82" s="11" t="s">
        <v>507</v>
      </c>
      <c r="E82" s="11" t="s">
        <v>1363</v>
      </c>
      <c r="F82" s="13">
        <v>250</v>
      </c>
      <c r="G82" s="13">
        <v>2497.9699999999998</v>
      </c>
      <c r="H82" s="13">
        <v>1.1299999999999999</v>
      </c>
    </row>
    <row r="83" spans="2:8" x14ac:dyDescent="0.25">
      <c r="B83" s="11" t="s">
        <v>2011</v>
      </c>
      <c r="C83" s="21">
        <v>7.6</v>
      </c>
      <c r="D83" s="11" t="s">
        <v>507</v>
      </c>
      <c r="E83" s="11" t="s">
        <v>2010</v>
      </c>
      <c r="F83" s="13">
        <v>250</v>
      </c>
      <c r="G83" s="13">
        <v>2494.7600000000002</v>
      </c>
      <c r="H83" s="13">
        <v>1.1299999999999999</v>
      </c>
    </row>
    <row r="84" spans="2:8" x14ac:dyDescent="0.25">
      <c r="B84" s="11" t="s">
        <v>2009</v>
      </c>
      <c r="C84" s="21">
        <v>7.93</v>
      </c>
      <c r="D84" s="11" t="s">
        <v>507</v>
      </c>
      <c r="E84" s="11" t="s">
        <v>2008</v>
      </c>
      <c r="F84" s="13">
        <v>2500</v>
      </c>
      <c r="G84" s="13">
        <v>2494.58</v>
      </c>
      <c r="H84" s="13">
        <v>1.1299999999999999</v>
      </c>
    </row>
    <row r="85" spans="2:8" x14ac:dyDescent="0.25">
      <c r="B85" s="11" t="s">
        <v>1915</v>
      </c>
      <c r="C85" s="21">
        <v>8.25</v>
      </c>
      <c r="D85" s="11" t="s">
        <v>507</v>
      </c>
      <c r="E85" s="11" t="s">
        <v>939</v>
      </c>
      <c r="F85" s="13">
        <v>250</v>
      </c>
      <c r="G85" s="13">
        <v>2493.6999999999998</v>
      </c>
      <c r="H85" s="13">
        <v>1.1299999999999999</v>
      </c>
    </row>
    <row r="86" spans="2:8" x14ac:dyDescent="0.25">
      <c r="B86" s="11" t="s">
        <v>1914</v>
      </c>
      <c r="C86" s="21">
        <v>8.07</v>
      </c>
      <c r="D86" s="11" t="s">
        <v>507</v>
      </c>
      <c r="E86" s="11" t="s">
        <v>1131</v>
      </c>
      <c r="F86" s="13">
        <v>250</v>
      </c>
      <c r="G86" s="13">
        <v>2492.77</v>
      </c>
      <c r="H86" s="13">
        <v>1.1299999999999999</v>
      </c>
    </row>
    <row r="87" spans="2:8" x14ac:dyDescent="0.25">
      <c r="B87" s="11" t="s">
        <v>1910</v>
      </c>
      <c r="C87" s="21">
        <v>7.78</v>
      </c>
      <c r="D87" s="11" t="s">
        <v>507</v>
      </c>
      <c r="E87" s="11" t="s">
        <v>1909</v>
      </c>
      <c r="F87" s="13">
        <v>250</v>
      </c>
      <c r="G87" s="13">
        <v>2490.5300000000002</v>
      </c>
      <c r="H87" s="13">
        <v>1.1299999999999999</v>
      </c>
    </row>
    <row r="88" spans="2:8" x14ac:dyDescent="0.25">
      <c r="B88" s="11" t="s">
        <v>2007</v>
      </c>
      <c r="C88" s="21">
        <v>7.98</v>
      </c>
      <c r="D88" s="11" t="s">
        <v>507</v>
      </c>
      <c r="E88" s="11" t="s">
        <v>1132</v>
      </c>
      <c r="F88" s="13">
        <v>250</v>
      </c>
      <c r="G88" s="13">
        <v>2488.75</v>
      </c>
      <c r="H88" s="13">
        <v>1.1299999999999999</v>
      </c>
    </row>
    <row r="89" spans="2:8" x14ac:dyDescent="0.25">
      <c r="B89" s="11" t="s">
        <v>1405</v>
      </c>
      <c r="C89" s="21">
        <v>7.81</v>
      </c>
      <c r="D89" s="11" t="s">
        <v>507</v>
      </c>
      <c r="E89" s="11" t="s">
        <v>1406</v>
      </c>
      <c r="F89" s="13">
        <v>250</v>
      </c>
      <c r="G89" s="13">
        <v>2487.79</v>
      </c>
      <c r="H89" s="13">
        <v>1.1299999999999999</v>
      </c>
    </row>
    <row r="90" spans="2:8" x14ac:dyDescent="0.25">
      <c r="B90" s="11" t="s">
        <v>2006</v>
      </c>
      <c r="C90" s="21">
        <v>7.8</v>
      </c>
      <c r="D90" s="11" t="s">
        <v>507</v>
      </c>
      <c r="E90" s="11" t="s">
        <v>2005</v>
      </c>
      <c r="F90" s="13">
        <v>250</v>
      </c>
      <c r="G90" s="13">
        <v>2483.7800000000002</v>
      </c>
      <c r="H90" s="13">
        <v>1.1200000000000001</v>
      </c>
    </row>
    <row r="91" spans="2:8" x14ac:dyDescent="0.25">
      <c r="B91" s="11" t="s">
        <v>2004</v>
      </c>
      <c r="C91" s="21">
        <v>7.8</v>
      </c>
      <c r="D91" s="11" t="s">
        <v>507</v>
      </c>
      <c r="E91" s="11" t="s">
        <v>2003</v>
      </c>
      <c r="F91" s="13">
        <v>250</v>
      </c>
      <c r="G91" s="13">
        <v>2157.38</v>
      </c>
      <c r="H91" s="13">
        <v>0.98</v>
      </c>
    </row>
    <row r="92" spans="2:8" x14ac:dyDescent="0.25">
      <c r="B92" s="11" t="s">
        <v>1360</v>
      </c>
      <c r="C92" s="21">
        <v>7.78</v>
      </c>
      <c r="D92" s="11" t="s">
        <v>507</v>
      </c>
      <c r="E92" s="11" t="s">
        <v>1361</v>
      </c>
      <c r="F92" s="13">
        <v>2000</v>
      </c>
      <c r="G92" s="13">
        <v>1993.31</v>
      </c>
      <c r="H92" s="13">
        <v>0.9</v>
      </c>
    </row>
    <row r="93" spans="2:8" x14ac:dyDescent="0.25">
      <c r="B93" s="11" t="s">
        <v>2002</v>
      </c>
      <c r="C93" s="21">
        <v>7.91</v>
      </c>
      <c r="D93" s="11" t="s">
        <v>507</v>
      </c>
      <c r="E93" s="11" t="s">
        <v>2001</v>
      </c>
      <c r="F93" s="13">
        <v>200</v>
      </c>
      <c r="G93" s="13">
        <v>1990.86</v>
      </c>
      <c r="H93" s="13">
        <v>0.9</v>
      </c>
    </row>
    <row r="94" spans="2:8" x14ac:dyDescent="0.25">
      <c r="B94" s="11" t="s">
        <v>2000</v>
      </c>
      <c r="C94" s="21">
        <v>7.71</v>
      </c>
      <c r="D94" s="11" t="s">
        <v>507</v>
      </c>
      <c r="E94" s="11" t="s">
        <v>1999</v>
      </c>
      <c r="F94" s="13">
        <v>50</v>
      </c>
      <c r="G94" s="13">
        <v>497.79</v>
      </c>
      <c r="H94" s="13">
        <v>0.23</v>
      </c>
    </row>
    <row r="95" spans="2:8" x14ac:dyDescent="0.25">
      <c r="B95" s="11" t="s">
        <v>1998</v>
      </c>
      <c r="C95" s="21">
        <v>8.07</v>
      </c>
      <c r="D95" s="11" t="s">
        <v>507</v>
      </c>
      <c r="E95" s="11" t="s">
        <v>1997</v>
      </c>
      <c r="F95" s="13">
        <v>50</v>
      </c>
      <c r="G95" s="13">
        <v>493.58</v>
      </c>
      <c r="H95" s="13">
        <v>0.22</v>
      </c>
    </row>
    <row r="96" spans="2:8" x14ac:dyDescent="0.25">
      <c r="B96" s="11" t="s">
        <v>1996</v>
      </c>
      <c r="C96" s="21">
        <v>7.49</v>
      </c>
      <c r="D96" s="11" t="s">
        <v>507</v>
      </c>
      <c r="E96" s="11" t="s">
        <v>1995</v>
      </c>
      <c r="F96" s="13">
        <v>3</v>
      </c>
      <c r="G96" s="13">
        <v>30.89</v>
      </c>
      <c r="H96" s="13">
        <v>0.01</v>
      </c>
    </row>
    <row r="97" spans="2:8" x14ac:dyDescent="0.25">
      <c r="B97" s="17" t="s">
        <v>523</v>
      </c>
      <c r="C97" s="25"/>
      <c r="D97" s="17"/>
      <c r="E97" s="17"/>
      <c r="F97" s="23"/>
      <c r="G97" s="23">
        <f>SUM(G57:G96)</f>
        <v>139269.62999999998</v>
      </c>
      <c r="H97" s="23">
        <f>SUM(H57:H96)</f>
        <v>63.050000000000018</v>
      </c>
    </row>
    <row r="98" spans="2:8" x14ac:dyDescent="0.25">
      <c r="B98" s="17" t="s">
        <v>944</v>
      </c>
    </row>
    <row r="99" spans="2:8" x14ac:dyDescent="0.25">
      <c r="B99" s="11" t="s">
        <v>1778</v>
      </c>
      <c r="C99" s="21">
        <v>7.53</v>
      </c>
      <c r="D99" s="11" t="s">
        <v>215</v>
      </c>
      <c r="E99" s="11" t="s">
        <v>945</v>
      </c>
      <c r="F99" s="13">
        <v>500</v>
      </c>
      <c r="G99" s="13">
        <v>2381.67</v>
      </c>
      <c r="H99" s="13">
        <v>1.08</v>
      </c>
    </row>
    <row r="100" spans="2:8" x14ac:dyDescent="0.25">
      <c r="B100" s="17" t="s">
        <v>223</v>
      </c>
      <c r="C100" s="25"/>
      <c r="D100" s="17"/>
      <c r="E100" s="17"/>
      <c r="F100" s="23"/>
      <c r="G100" s="23">
        <f>SUM(G98:G99)</f>
        <v>2381.67</v>
      </c>
      <c r="H100" s="23">
        <f>SUM(H98:H99)</f>
        <v>1.08</v>
      </c>
    </row>
    <row r="101" spans="2:8" x14ac:dyDescent="0.25">
      <c r="B101" s="17" t="s">
        <v>1589</v>
      </c>
    </row>
    <row r="102" spans="2:8" x14ac:dyDescent="0.25">
      <c r="B102" s="11" t="s">
        <v>1588</v>
      </c>
      <c r="C102" s="21" t="s">
        <v>139</v>
      </c>
      <c r="E102" s="11" t="s">
        <v>1587</v>
      </c>
      <c r="F102" s="13">
        <v>5587.0209999999997</v>
      </c>
      <c r="G102" s="13">
        <v>574.80999999999995</v>
      </c>
      <c r="H102" s="13">
        <v>0.26</v>
      </c>
    </row>
    <row r="103" spans="2:8" x14ac:dyDescent="0.25">
      <c r="B103" s="17" t="s">
        <v>1586</v>
      </c>
      <c r="C103" s="25"/>
      <c r="D103" s="17"/>
      <c r="E103" s="17"/>
      <c r="F103" s="23"/>
      <c r="G103" s="23">
        <f>SUM(G101:G102)</f>
        <v>574.80999999999995</v>
      </c>
      <c r="H103" s="23">
        <f>SUM(H101:H102)</f>
        <v>0.26</v>
      </c>
    </row>
    <row r="104" spans="2:8" x14ac:dyDescent="0.25">
      <c r="B104" s="17" t="s">
        <v>224</v>
      </c>
      <c r="C104" s="25"/>
      <c r="D104" s="17"/>
      <c r="E104" s="17"/>
      <c r="F104" s="23"/>
      <c r="G104" s="23">
        <v>1269.3599999999999</v>
      </c>
      <c r="H104" s="23">
        <v>0.56999999999999995</v>
      </c>
    </row>
    <row r="105" spans="2:8" x14ac:dyDescent="0.25">
      <c r="B105" s="17" t="s">
        <v>153</v>
      </c>
      <c r="C105" s="25"/>
      <c r="D105" s="17"/>
      <c r="E105" s="17"/>
      <c r="F105" s="23"/>
      <c r="G105" s="23">
        <v>214754.02</v>
      </c>
      <c r="H105" s="23">
        <v>97.24</v>
      </c>
    </row>
    <row r="106" spans="2:8" x14ac:dyDescent="0.25">
      <c r="B106" s="17" t="s">
        <v>226</v>
      </c>
      <c r="C106" s="25"/>
      <c r="D106" s="17"/>
      <c r="E106" s="17"/>
      <c r="F106" s="23"/>
      <c r="G106" s="23">
        <v>6182.1746841099966</v>
      </c>
      <c r="H106" s="23">
        <v>2.7600000000000051</v>
      </c>
    </row>
    <row r="107" spans="2:8" x14ac:dyDescent="0.25">
      <c r="B107" s="17" t="s">
        <v>155</v>
      </c>
      <c r="C107" s="25"/>
      <c r="D107" s="17"/>
      <c r="E107" s="17"/>
      <c r="F107" s="23"/>
      <c r="G107" s="23">
        <v>220936.19468411</v>
      </c>
      <c r="H107" s="23">
        <v>100</v>
      </c>
    </row>
    <row r="108" spans="2:8" x14ac:dyDescent="0.25">
      <c r="B108" s="11" t="s">
        <v>156</v>
      </c>
    </row>
    <row r="109" spans="2:8" x14ac:dyDescent="0.25">
      <c r="B109" s="11" t="s">
        <v>157</v>
      </c>
    </row>
    <row r="110" spans="2:8" x14ac:dyDescent="0.25">
      <c r="B110" s="11" t="s">
        <v>158</v>
      </c>
      <c r="C110" s="21" t="s">
        <v>159</v>
      </c>
    </row>
    <row r="111" spans="2:8" x14ac:dyDescent="0.25">
      <c r="B111" s="17"/>
    </row>
    <row r="112" spans="2:8" ht="30" x14ac:dyDescent="0.25">
      <c r="B112" s="35" t="s">
        <v>160</v>
      </c>
      <c r="C112" s="21" t="s">
        <v>161</v>
      </c>
    </row>
    <row r="113" spans="2:3" x14ac:dyDescent="0.25">
      <c r="B113" s="17"/>
    </row>
    <row r="114" spans="2:3" x14ac:dyDescent="0.25">
      <c r="B114" s="17" t="s">
        <v>162</v>
      </c>
      <c r="C114" s="21" t="s">
        <v>161</v>
      </c>
    </row>
    <row r="115" spans="2:3" x14ac:dyDescent="0.25">
      <c r="B115" s="17" t="s">
        <v>164</v>
      </c>
      <c r="C115" s="21" t="s">
        <v>165</v>
      </c>
    </row>
    <row r="116" spans="2:3" x14ac:dyDescent="0.25">
      <c r="B116" s="17" t="s">
        <v>1994</v>
      </c>
      <c r="C116" s="25"/>
    </row>
    <row r="117" spans="2:3" x14ac:dyDescent="0.25">
      <c r="B117" s="17" t="s">
        <v>1993</v>
      </c>
      <c r="C117" s="25"/>
    </row>
    <row r="118" spans="2:3" x14ac:dyDescent="0.25">
      <c r="B118" s="17" t="s">
        <v>1992</v>
      </c>
      <c r="C118" s="25"/>
    </row>
    <row r="119" spans="2:3" x14ac:dyDescent="0.25">
      <c r="B119" s="17" t="s">
        <v>1991</v>
      </c>
      <c r="C119" s="25"/>
    </row>
    <row r="120" spans="2:3" x14ac:dyDescent="0.25">
      <c r="B120" s="17" t="s">
        <v>1990</v>
      </c>
      <c r="C120" s="25"/>
    </row>
    <row r="121" spans="2:3" x14ac:dyDescent="0.25">
      <c r="B121" s="17" t="s">
        <v>1989</v>
      </c>
      <c r="C121" s="25"/>
    </row>
    <row r="122" spans="2:3" x14ac:dyDescent="0.25">
      <c r="B122" s="17" t="s">
        <v>1988</v>
      </c>
      <c r="C122" s="25"/>
    </row>
    <row r="123" spans="2:3" x14ac:dyDescent="0.25">
      <c r="B123" s="17" t="s">
        <v>1987</v>
      </c>
      <c r="C123" s="25"/>
    </row>
    <row r="124" spans="2:3" x14ac:dyDescent="0.25">
      <c r="B124" s="17" t="s">
        <v>1986</v>
      </c>
      <c r="C124" s="25"/>
    </row>
    <row r="125" spans="2:3" x14ac:dyDescent="0.25">
      <c r="B125" s="17" t="s">
        <v>1985</v>
      </c>
      <c r="C125" s="25"/>
    </row>
    <row r="126" spans="2:3" x14ac:dyDescent="0.25">
      <c r="B126" s="17" t="s">
        <v>1984</v>
      </c>
      <c r="C126" s="25"/>
    </row>
    <row r="127" spans="2:3" x14ac:dyDescent="0.25">
      <c r="B127" s="17" t="s">
        <v>1983</v>
      </c>
      <c r="C127" s="25"/>
    </row>
    <row r="128" spans="2:3" x14ac:dyDescent="0.25">
      <c r="B128" s="17" t="s">
        <v>1982</v>
      </c>
      <c r="C128" s="25"/>
    </row>
    <row r="129" spans="2:4" x14ac:dyDescent="0.25">
      <c r="B129" s="11" t="s">
        <v>170</v>
      </c>
    </row>
    <row r="131" spans="2:4" x14ac:dyDescent="0.25">
      <c r="B131" s="3"/>
      <c r="C131" s="4" t="s">
        <v>1574</v>
      </c>
    </row>
    <row r="132" spans="2:4" x14ac:dyDescent="0.25">
      <c r="B132" s="3" t="s">
        <v>1573</v>
      </c>
      <c r="C132" s="5" t="s">
        <v>26</v>
      </c>
    </row>
    <row r="133" spans="2:4" x14ac:dyDescent="0.25">
      <c r="B133" s="3" t="s">
        <v>1572</v>
      </c>
      <c r="C133" s="4"/>
    </row>
    <row r="134" spans="2:4" x14ac:dyDescent="0.25">
      <c r="B134" s="3"/>
      <c r="C134" s="4"/>
    </row>
    <row r="135" spans="2:4" x14ac:dyDescent="0.25">
      <c r="B135" s="3" t="s">
        <v>1571</v>
      </c>
      <c r="C135" s="34">
        <v>7.6200000000000004E-2</v>
      </c>
    </row>
    <row r="136" spans="2:4" x14ac:dyDescent="0.25">
      <c r="B136" s="3"/>
      <c r="C136" s="4"/>
    </row>
    <row r="137" spans="2:4" x14ac:dyDescent="0.25">
      <c r="B137" s="3" t="s">
        <v>1570</v>
      </c>
      <c r="C137" s="4" t="s">
        <v>1981</v>
      </c>
    </row>
    <row r="138" spans="2:4" x14ac:dyDescent="0.25">
      <c r="B138" s="3" t="s">
        <v>1569</v>
      </c>
      <c r="C138" s="4" t="s">
        <v>1980</v>
      </c>
    </row>
    <row r="139" spans="2:4" x14ac:dyDescent="0.25">
      <c r="B139" s="3"/>
      <c r="C139" s="4"/>
    </row>
    <row r="140" spans="2:4" x14ac:dyDescent="0.25">
      <c r="B140" s="3" t="s">
        <v>1567</v>
      </c>
      <c r="C140" s="4" t="s">
        <v>159</v>
      </c>
    </row>
    <row r="141" spans="2:4" x14ac:dyDescent="0.25">
      <c r="B141" s="211" t="s">
        <v>1566</v>
      </c>
      <c r="C141" s="211"/>
    </row>
    <row r="143" spans="2:4" x14ac:dyDescent="0.25">
      <c r="B143" s="3" t="s">
        <v>171</v>
      </c>
      <c r="C143" s="4"/>
      <c r="D143" s="3"/>
    </row>
    <row r="144" spans="2:4" ht="30" x14ac:dyDescent="0.25">
      <c r="B144" s="6" t="s">
        <v>172</v>
      </c>
      <c r="C144" s="5" t="s">
        <v>173</v>
      </c>
      <c r="D144" s="6" t="s">
        <v>174</v>
      </c>
    </row>
    <row r="145" spans="2:8" x14ac:dyDescent="0.25">
      <c r="B145" s="3" t="s">
        <v>1218</v>
      </c>
      <c r="C145" s="49">
        <v>5</v>
      </c>
      <c r="D145" s="48">
        <v>3.21</v>
      </c>
    </row>
    <row r="147" spans="2:8" s="46" customFormat="1" x14ac:dyDescent="0.25">
      <c r="B147" s="206" t="s">
        <v>1725</v>
      </c>
      <c r="C147" s="206"/>
      <c r="D147" s="206"/>
      <c r="E147" s="206"/>
      <c r="F147" s="206"/>
      <c r="G147" s="47"/>
      <c r="H147" s="47"/>
    </row>
    <row r="148" spans="2:8" s="46" customFormat="1" x14ac:dyDescent="0.25">
      <c r="F148" s="47"/>
      <c r="G148" s="47"/>
      <c r="H148" s="47"/>
    </row>
    <row r="149" spans="2:8" s="46" customFormat="1" x14ac:dyDescent="0.25">
      <c r="B149" s="206" t="s">
        <v>1724</v>
      </c>
      <c r="C149" s="206"/>
      <c r="D149" s="206"/>
      <c r="E149" s="206"/>
      <c r="F149" s="206"/>
      <c r="G149" s="47"/>
      <c r="H149" s="47"/>
    </row>
    <row r="150" spans="2:8" s="46" customFormat="1" x14ac:dyDescent="0.25">
      <c r="B150" s="206"/>
      <c r="C150" s="206"/>
      <c r="D150" s="206"/>
      <c r="E150" s="206"/>
      <c r="F150" s="206"/>
      <c r="G150" s="47"/>
      <c r="H150" s="47"/>
    </row>
    <row r="151" spans="2:8" s="46" customFormat="1" x14ac:dyDescent="0.25">
      <c r="B151" s="206"/>
      <c r="C151" s="206"/>
      <c r="D151" s="206"/>
      <c r="E151" s="206"/>
      <c r="F151" s="206"/>
      <c r="G151" s="47"/>
      <c r="H151" s="47"/>
    </row>
    <row r="152" spans="2:8" s="46" customFormat="1" x14ac:dyDescent="0.25">
      <c r="B152" s="206"/>
      <c r="C152" s="206"/>
      <c r="D152" s="206"/>
      <c r="E152" s="206"/>
      <c r="F152" s="206"/>
      <c r="G152" s="47"/>
      <c r="H152" s="47"/>
    </row>
    <row r="153" spans="2:8" s="46" customFormat="1" x14ac:dyDescent="0.25">
      <c r="B153" s="206"/>
      <c r="C153" s="206"/>
      <c r="D153" s="206"/>
      <c r="E153" s="206"/>
      <c r="F153" s="206"/>
      <c r="G153" s="47"/>
      <c r="H153" s="47"/>
    </row>
    <row r="154" spans="2:8" s="46" customFormat="1" x14ac:dyDescent="0.25">
      <c r="F154" s="47"/>
      <c r="G154" s="47"/>
      <c r="H154" s="47"/>
    </row>
    <row r="155" spans="2:8" s="46" customFormat="1" x14ac:dyDescent="0.25">
      <c r="B155" s="215" t="s">
        <v>1723</v>
      </c>
      <c r="C155" s="215"/>
      <c r="D155" s="215"/>
      <c r="E155" s="215"/>
      <c r="F155" s="215"/>
      <c r="G155" s="47"/>
      <c r="H155" s="47"/>
    </row>
    <row r="157" spans="2:8" x14ac:dyDescent="0.25">
      <c r="B157" s="8" t="s">
        <v>175</v>
      </c>
      <c r="C157" s="33">
        <v>45473</v>
      </c>
      <c r="D157" s="3"/>
      <c r="E157" s="26"/>
      <c r="F157" s="32"/>
    </row>
    <row r="158" spans="2:8" x14ac:dyDescent="0.25">
      <c r="B158" s="8" t="s">
        <v>176</v>
      </c>
      <c r="C158" s="9" t="s">
        <v>177</v>
      </c>
      <c r="D158" s="8" t="s">
        <v>178</v>
      </c>
      <c r="E158" s="27" t="s">
        <v>179</v>
      </c>
      <c r="F158" s="24" t="s">
        <v>180</v>
      </c>
      <c r="G158" s="23"/>
    </row>
    <row r="159" spans="2:8" x14ac:dyDescent="0.25">
      <c r="B159" s="30" t="s">
        <v>161</v>
      </c>
      <c r="C159" s="31" t="s">
        <v>161</v>
      </c>
      <c r="D159" s="30" t="s">
        <v>161</v>
      </c>
      <c r="E159" s="29" t="s">
        <v>161</v>
      </c>
      <c r="F159" s="28" t="s">
        <v>161</v>
      </c>
    </row>
    <row r="162" spans="2:4" x14ac:dyDescent="0.25">
      <c r="B162" s="17" t="s">
        <v>181</v>
      </c>
    </row>
    <row r="163" spans="2:4" x14ac:dyDescent="0.25">
      <c r="B163" s="17"/>
    </row>
    <row r="164" spans="2:4" x14ac:dyDescent="0.25">
      <c r="B164" s="17" t="s">
        <v>182</v>
      </c>
    </row>
    <row r="165" spans="2:4" x14ac:dyDescent="0.25">
      <c r="B165" s="8" t="s">
        <v>183</v>
      </c>
      <c r="C165" s="9" t="s">
        <v>184</v>
      </c>
      <c r="D165" s="17"/>
    </row>
    <row r="166" spans="2:4" x14ac:dyDescent="0.25">
      <c r="B166" s="3" t="s">
        <v>161</v>
      </c>
      <c r="C166" s="4" t="s">
        <v>161</v>
      </c>
    </row>
    <row r="168" spans="2:4" x14ac:dyDescent="0.25">
      <c r="B168" s="8" t="s">
        <v>185</v>
      </c>
      <c r="C168" s="9" t="s">
        <v>184</v>
      </c>
    </row>
    <row r="169" spans="2:4" x14ac:dyDescent="0.25">
      <c r="B169" s="3" t="s">
        <v>161</v>
      </c>
      <c r="C169" s="4" t="s">
        <v>161</v>
      </c>
    </row>
    <row r="171" spans="2:4" x14ac:dyDescent="0.25">
      <c r="B171" s="8" t="s">
        <v>161</v>
      </c>
      <c r="C171" s="9" t="s">
        <v>161</v>
      </c>
    </row>
    <row r="172" spans="2:4" x14ac:dyDescent="0.25">
      <c r="B172" s="3" t="s">
        <v>161</v>
      </c>
      <c r="C172" s="4" t="s">
        <v>161</v>
      </c>
    </row>
    <row r="174" spans="2:4" x14ac:dyDescent="0.25">
      <c r="B174" s="27" t="s">
        <v>186</v>
      </c>
      <c r="C174" s="9" t="s">
        <v>187</v>
      </c>
    </row>
    <row r="175" spans="2:4" x14ac:dyDescent="0.25">
      <c r="B175" s="26" t="s">
        <v>161</v>
      </c>
      <c r="C175" s="4" t="s">
        <v>161</v>
      </c>
    </row>
    <row r="177" spans="2:7" x14ac:dyDescent="0.25">
      <c r="B177" s="8" t="s">
        <v>188</v>
      </c>
      <c r="C177" s="9" t="s">
        <v>161</v>
      </c>
    </row>
    <row r="179" spans="2:7" x14ac:dyDescent="0.25">
      <c r="B179" s="8" t="s">
        <v>189</v>
      </c>
      <c r="C179" s="33">
        <v>45473</v>
      </c>
      <c r="D179" s="3"/>
      <c r="E179" s="26"/>
      <c r="F179" s="32"/>
    </row>
    <row r="180" spans="2:7" x14ac:dyDescent="0.25">
      <c r="B180" s="8" t="s">
        <v>176</v>
      </c>
      <c r="C180" s="9" t="s">
        <v>177</v>
      </c>
      <c r="D180" s="8" t="s">
        <v>178</v>
      </c>
      <c r="E180" s="27" t="s">
        <v>179</v>
      </c>
      <c r="F180" s="24" t="s">
        <v>180</v>
      </c>
      <c r="G180" s="23"/>
    </row>
    <row r="181" spans="2:7" x14ac:dyDescent="0.25">
      <c r="B181" s="30" t="s">
        <v>161</v>
      </c>
      <c r="C181" s="31" t="s">
        <v>161</v>
      </c>
      <c r="D181" s="30" t="s">
        <v>161</v>
      </c>
      <c r="E181" s="29" t="s">
        <v>161</v>
      </c>
      <c r="F181" s="28" t="s">
        <v>161</v>
      </c>
    </row>
    <row r="182" spans="2:7" x14ac:dyDescent="0.25">
      <c r="B182" s="17" t="s">
        <v>181</v>
      </c>
    </row>
    <row r="183" spans="2:7" x14ac:dyDescent="0.25">
      <c r="B183" s="17"/>
    </row>
    <row r="184" spans="2:7" x14ac:dyDescent="0.25">
      <c r="B184" s="17" t="s">
        <v>182</v>
      </c>
    </row>
    <row r="185" spans="2:7" x14ac:dyDescent="0.25">
      <c r="B185" s="8" t="s">
        <v>183</v>
      </c>
      <c r="C185" s="9" t="s">
        <v>184</v>
      </c>
      <c r="D185" s="17"/>
    </row>
    <row r="186" spans="2:7" x14ac:dyDescent="0.25">
      <c r="B186" s="3" t="s">
        <v>161</v>
      </c>
      <c r="C186" s="4" t="s">
        <v>161</v>
      </c>
    </row>
    <row r="188" spans="2:7" x14ac:dyDescent="0.25">
      <c r="B188" s="8" t="s">
        <v>185</v>
      </c>
      <c r="C188" s="9" t="s">
        <v>184</v>
      </c>
    </row>
    <row r="189" spans="2:7" x14ac:dyDescent="0.25">
      <c r="B189" s="3" t="s">
        <v>161</v>
      </c>
      <c r="C189" s="4" t="s">
        <v>161</v>
      </c>
    </row>
    <row r="191" spans="2:7" x14ac:dyDescent="0.25">
      <c r="B191" s="8" t="s">
        <v>161</v>
      </c>
      <c r="C191" s="9" t="s">
        <v>161</v>
      </c>
    </row>
    <row r="192" spans="2:7" x14ac:dyDescent="0.25">
      <c r="B192" s="3" t="s">
        <v>161</v>
      </c>
      <c r="C192" s="4" t="s">
        <v>161</v>
      </c>
    </row>
    <row r="194" spans="2:80" x14ac:dyDescent="0.25">
      <c r="B194" s="27" t="s">
        <v>186</v>
      </c>
      <c r="C194" s="9" t="s">
        <v>187</v>
      </c>
    </row>
    <row r="195" spans="2:80" x14ac:dyDescent="0.25">
      <c r="B195" s="26" t="s">
        <v>161</v>
      </c>
      <c r="C195" s="4" t="s">
        <v>161</v>
      </c>
    </row>
    <row r="197" spans="2:80" x14ac:dyDescent="0.25">
      <c r="B197" s="8" t="s">
        <v>188</v>
      </c>
      <c r="C197" s="9" t="s">
        <v>161</v>
      </c>
    </row>
    <row r="200" spans="2:80" x14ac:dyDescent="0.25">
      <c r="B200" s="17" t="s">
        <v>190</v>
      </c>
    </row>
    <row r="202" spans="2:80" x14ac:dyDescent="0.25">
      <c r="B202" s="8" t="s">
        <v>176</v>
      </c>
      <c r="C202" s="9" t="s">
        <v>191</v>
      </c>
      <c r="D202" s="8" t="s">
        <v>192</v>
      </c>
      <c r="E202" s="8" t="s">
        <v>193</v>
      </c>
      <c r="F202" s="23"/>
    </row>
    <row r="203" spans="2:80" x14ac:dyDescent="0.25">
      <c r="B203" s="3" t="s">
        <v>161</v>
      </c>
      <c r="C203" s="4" t="s">
        <v>161</v>
      </c>
      <c r="D203" s="3" t="s">
        <v>161</v>
      </c>
      <c r="E203" s="3" t="s">
        <v>161</v>
      </c>
    </row>
    <row r="206" spans="2:80" x14ac:dyDescent="0.25">
      <c r="B206" s="17" t="s">
        <v>194</v>
      </c>
      <c r="C206" s="25" t="s">
        <v>161</v>
      </c>
      <c r="D206" s="17"/>
      <c r="E206" s="17"/>
      <c r="F206" s="23"/>
      <c r="G206" s="23"/>
      <c r="H206" s="23"/>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row>
    <row r="208" spans="2:80" x14ac:dyDescent="0.25">
      <c r="B208" s="17" t="s">
        <v>195</v>
      </c>
    </row>
    <row r="210" spans="2:7" x14ac:dyDescent="0.25">
      <c r="B210" s="8" t="s">
        <v>196</v>
      </c>
      <c r="C210" s="9" t="s">
        <v>184</v>
      </c>
      <c r="D210" s="17"/>
    </row>
    <row r="211" spans="2:7" x14ac:dyDescent="0.25">
      <c r="B211" s="3" t="s">
        <v>161</v>
      </c>
      <c r="C211" s="4" t="s">
        <v>161</v>
      </c>
    </row>
    <row r="214" spans="2:7" x14ac:dyDescent="0.25">
      <c r="B214" s="8" t="s">
        <v>197</v>
      </c>
      <c r="C214" s="9" t="s">
        <v>198</v>
      </c>
      <c r="D214" s="17"/>
    </row>
    <row r="215" spans="2:7" x14ac:dyDescent="0.25">
      <c r="B215" s="3" t="s">
        <v>161</v>
      </c>
      <c r="C215" s="4" t="s">
        <v>161</v>
      </c>
    </row>
    <row r="218" spans="2:7" x14ac:dyDescent="0.25">
      <c r="B218" s="17" t="s">
        <v>199</v>
      </c>
    </row>
    <row r="221" spans="2:7" x14ac:dyDescent="0.25">
      <c r="B221" s="17" t="s">
        <v>200</v>
      </c>
    </row>
    <row r="223" spans="2:7" x14ac:dyDescent="0.25">
      <c r="B223" s="8" t="s">
        <v>176</v>
      </c>
      <c r="C223" s="9" t="s">
        <v>201</v>
      </c>
      <c r="D223" s="8" t="s">
        <v>191</v>
      </c>
      <c r="E223" s="8" t="s">
        <v>192</v>
      </c>
      <c r="F223" s="24" t="s">
        <v>193</v>
      </c>
      <c r="G223" s="23"/>
    </row>
    <row r="224" spans="2:7" x14ac:dyDescent="0.25">
      <c r="B224" s="3" t="s">
        <v>161</v>
      </c>
      <c r="C224" s="4" t="s">
        <v>161</v>
      </c>
      <c r="D224" s="3" t="s">
        <v>161</v>
      </c>
      <c r="E224" s="3" t="s">
        <v>161</v>
      </c>
      <c r="F224" s="22" t="s">
        <v>161</v>
      </c>
    </row>
    <row r="227" spans="2:80" x14ac:dyDescent="0.25">
      <c r="B227" s="17" t="s">
        <v>194</v>
      </c>
      <c r="C227" s="25" t="s">
        <v>161</v>
      </c>
      <c r="D227" s="17"/>
      <c r="E227" s="17"/>
      <c r="F227" s="23"/>
      <c r="G227" s="23"/>
      <c r="H227" s="23"/>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7"/>
      <c r="BU227" s="17"/>
      <c r="BV227" s="17"/>
      <c r="BW227" s="17"/>
      <c r="BX227" s="17"/>
      <c r="BY227" s="17"/>
      <c r="BZ227" s="17"/>
      <c r="CA227" s="17"/>
      <c r="CB227" s="17"/>
    </row>
    <row r="229" spans="2:80" x14ac:dyDescent="0.25">
      <c r="B229" s="17" t="s">
        <v>195</v>
      </c>
    </row>
    <row r="231" spans="2:80" x14ac:dyDescent="0.25">
      <c r="B231" s="8" t="s">
        <v>196</v>
      </c>
      <c r="C231" s="9" t="s">
        <v>184</v>
      </c>
      <c r="D231" s="17"/>
    </row>
    <row r="232" spans="2:80" x14ac:dyDescent="0.25">
      <c r="B232" s="3" t="s">
        <v>161</v>
      </c>
      <c r="C232" s="4" t="s">
        <v>161</v>
      </c>
    </row>
    <row r="235" spans="2:80" x14ac:dyDescent="0.25">
      <c r="B235" s="8" t="s">
        <v>197</v>
      </c>
      <c r="C235" s="9" t="s">
        <v>198</v>
      </c>
      <c r="D235" s="17"/>
    </row>
    <row r="236" spans="2:80" x14ac:dyDescent="0.25">
      <c r="B236" s="3" t="s">
        <v>161</v>
      </c>
      <c r="C236" s="4" t="s">
        <v>161</v>
      </c>
    </row>
    <row r="239" spans="2:80" x14ac:dyDescent="0.25">
      <c r="B239" s="17" t="s">
        <v>199</v>
      </c>
    </row>
    <row r="242" spans="2:8" x14ac:dyDescent="0.25">
      <c r="B242" s="17" t="s">
        <v>202</v>
      </c>
    </row>
    <row r="243" spans="2:8" x14ac:dyDescent="0.25">
      <c r="B243" s="8" t="s">
        <v>176</v>
      </c>
      <c r="C243" s="9" t="s">
        <v>203</v>
      </c>
      <c r="D243" s="8" t="s">
        <v>204</v>
      </c>
      <c r="E243" s="8" t="s">
        <v>205</v>
      </c>
      <c r="F243" s="24" t="s">
        <v>206</v>
      </c>
      <c r="G243" s="23"/>
    </row>
    <row r="244" spans="2:8" x14ac:dyDescent="0.25">
      <c r="B244" s="3" t="s">
        <v>161</v>
      </c>
      <c r="C244" s="4" t="s">
        <v>161</v>
      </c>
      <c r="D244" s="3" t="s">
        <v>161</v>
      </c>
      <c r="E244" s="3" t="s">
        <v>161</v>
      </c>
      <c r="F244" s="22" t="s">
        <v>161</v>
      </c>
    </row>
    <row r="245" spans="2:8" x14ac:dyDescent="0.25">
      <c r="B245" s="11" t="s">
        <v>207</v>
      </c>
    </row>
    <row r="247" spans="2:8" s="46" customFormat="1" x14ac:dyDescent="0.25">
      <c r="B247" s="68" t="s">
        <v>1979</v>
      </c>
      <c r="C247" s="57"/>
      <c r="D247" s="76"/>
      <c r="E247" s="76"/>
      <c r="F247" s="75"/>
      <c r="G247" s="75"/>
      <c r="H247" s="47"/>
    </row>
    <row r="248" spans="2:8" s="46" customFormat="1" ht="60" x14ac:dyDescent="0.25">
      <c r="B248" s="82" t="s">
        <v>1978</v>
      </c>
      <c r="C248" s="83" t="s">
        <v>1977</v>
      </c>
      <c r="D248" s="82" t="s">
        <v>1976</v>
      </c>
      <c r="E248" s="82" t="s">
        <v>1975</v>
      </c>
      <c r="F248" s="81" t="s">
        <v>1974</v>
      </c>
      <c r="G248" s="75"/>
      <c r="H248" s="47"/>
    </row>
    <row r="249" spans="2:8" s="46" customFormat="1" x14ac:dyDescent="0.25">
      <c r="B249" s="79" t="s">
        <v>1973</v>
      </c>
      <c r="C249" s="78" t="s">
        <v>1972</v>
      </c>
      <c r="D249" s="48" t="s">
        <v>1965</v>
      </c>
      <c r="E249" s="48" t="s">
        <v>1964</v>
      </c>
      <c r="F249" s="80">
        <v>2500</v>
      </c>
      <c r="G249" s="75" t="s">
        <v>1971</v>
      </c>
      <c r="H249" s="47"/>
    </row>
    <row r="250" spans="2:8" s="46" customFormat="1" x14ac:dyDescent="0.25">
      <c r="B250" s="79" t="s">
        <v>1970</v>
      </c>
      <c r="C250" s="78" t="s">
        <v>1969</v>
      </c>
      <c r="D250" s="48" t="s">
        <v>1965</v>
      </c>
      <c r="E250" s="48" t="s">
        <v>1964</v>
      </c>
      <c r="F250" s="77">
        <v>14500</v>
      </c>
      <c r="G250" s="75" t="s">
        <v>1968</v>
      </c>
      <c r="H250" s="47"/>
    </row>
    <row r="251" spans="2:8" s="46" customFormat="1" x14ac:dyDescent="0.25">
      <c r="B251" s="79" t="s">
        <v>1967</v>
      </c>
      <c r="C251" s="78" t="s">
        <v>1966</v>
      </c>
      <c r="D251" s="48" t="s">
        <v>1965</v>
      </c>
      <c r="E251" s="48" t="s">
        <v>1964</v>
      </c>
      <c r="F251" s="77">
        <v>2766.5839900000001</v>
      </c>
      <c r="G251" s="75" t="s">
        <v>1963</v>
      </c>
      <c r="H251" s="66" t="s">
        <v>1962</v>
      </c>
    </row>
    <row r="252" spans="2:8" s="46" customFormat="1" x14ac:dyDescent="0.25">
      <c r="B252" s="76"/>
      <c r="C252" s="57"/>
      <c r="D252" s="76"/>
      <c r="E252" s="76"/>
      <c r="F252" s="75"/>
      <c r="G252" s="75"/>
      <c r="H252" s="47"/>
    </row>
    <row r="253" spans="2:8" s="46" customFormat="1" x14ac:dyDescent="0.25">
      <c r="B253" s="76"/>
      <c r="C253" s="57"/>
      <c r="D253" s="76"/>
      <c r="E253" s="76"/>
      <c r="F253" s="75"/>
      <c r="G253" s="75"/>
      <c r="H253" s="47"/>
    </row>
    <row r="254" spans="2:8" s="46" customFormat="1" x14ac:dyDescent="0.25">
      <c r="B254" s="76" t="s">
        <v>1961</v>
      </c>
      <c r="C254" s="57"/>
      <c r="D254" s="76"/>
      <c r="E254" s="76"/>
      <c r="F254" s="75"/>
      <c r="G254" s="75"/>
      <c r="H254" s="47"/>
    </row>
    <row r="255" spans="2:8" s="46" customFormat="1" x14ac:dyDescent="0.25">
      <c r="B255" s="76" t="s">
        <v>1960</v>
      </c>
      <c r="C255" s="57"/>
      <c r="D255" s="76"/>
      <c r="E255" s="76"/>
      <c r="F255" s="75"/>
      <c r="G255" s="75"/>
      <c r="H255" s="47"/>
    </row>
    <row r="256" spans="2:8" s="46" customFormat="1" x14ac:dyDescent="0.25">
      <c r="B256" s="76" t="s">
        <v>1959</v>
      </c>
      <c r="C256" s="57"/>
      <c r="D256" s="76"/>
      <c r="E256" s="76"/>
      <c r="F256" s="75"/>
      <c r="G256" s="75"/>
      <c r="H256" s="47"/>
    </row>
    <row r="257" spans="2:8" s="46" customFormat="1" x14ac:dyDescent="0.25">
      <c r="B257" s="76"/>
      <c r="C257" s="57"/>
      <c r="D257" s="76"/>
      <c r="E257" s="76"/>
      <c r="F257" s="75"/>
      <c r="G257" s="75"/>
      <c r="H257" s="47"/>
    </row>
    <row r="258" spans="2:8" s="46" customFormat="1" x14ac:dyDescent="0.25">
      <c r="B258" s="224" t="s">
        <v>1958</v>
      </c>
      <c r="C258" s="224"/>
      <c r="D258" s="224"/>
      <c r="E258" s="224"/>
      <c r="F258" s="47"/>
      <c r="G258" s="47"/>
      <c r="H258" s="47"/>
    </row>
    <row r="259" spans="2:8" s="46" customFormat="1" x14ac:dyDescent="0.25">
      <c r="B259" s="224"/>
      <c r="C259" s="224"/>
      <c r="D259" s="224"/>
      <c r="E259" s="224"/>
      <c r="F259" s="47"/>
      <c r="G259" s="47"/>
      <c r="H259" s="47"/>
    </row>
    <row r="260" spans="2:8" s="46" customFormat="1" x14ac:dyDescent="0.25">
      <c r="B260" s="224"/>
      <c r="C260" s="224"/>
      <c r="D260" s="224"/>
      <c r="E260" s="224"/>
      <c r="F260" s="47"/>
      <c r="G260" s="47"/>
      <c r="H260" s="47"/>
    </row>
    <row r="261" spans="2:8" s="46" customFormat="1" x14ac:dyDescent="0.25">
      <c r="C261" s="74"/>
      <c r="F261" s="47"/>
      <c r="G261" s="47"/>
      <c r="H261" s="47"/>
    </row>
    <row r="262" spans="2:8" s="46" customFormat="1" x14ac:dyDescent="0.25">
      <c r="B262" s="216" t="s">
        <v>1957</v>
      </c>
      <c r="C262" s="216"/>
      <c r="D262" s="216"/>
      <c r="E262" s="216"/>
      <c r="F262" s="47"/>
      <c r="G262" s="47"/>
      <c r="H262" s="47"/>
    </row>
    <row r="263" spans="2:8" s="46" customFormat="1" x14ac:dyDescent="0.25">
      <c r="C263" s="74"/>
      <c r="F263" s="47"/>
      <c r="G263" s="47"/>
      <c r="H263" s="47"/>
    </row>
    <row r="264" spans="2:8" s="46" customFormat="1" x14ac:dyDescent="0.25">
      <c r="B264" s="62"/>
      <c r="C264" s="67"/>
      <c r="D264" s="62"/>
      <c r="E264" s="62"/>
      <c r="F264" s="66"/>
      <c r="G264" s="66"/>
      <c r="H264" s="66"/>
    </row>
    <row r="265" spans="2:8" s="46" customFormat="1" x14ac:dyDescent="0.25">
      <c r="B265" s="68" t="s">
        <v>1844</v>
      </c>
      <c r="C265" s="67"/>
      <c r="D265" s="62"/>
      <c r="E265" s="62"/>
      <c r="F265" s="66"/>
      <c r="G265" s="66"/>
      <c r="H265" s="66"/>
    </row>
    <row r="266" spans="2:8" s="46" customFormat="1" x14ac:dyDescent="0.25">
      <c r="B266" s="55"/>
      <c r="C266" s="73"/>
      <c r="D266" s="55"/>
      <c r="E266" s="55"/>
      <c r="F266" s="56"/>
      <c r="G266" s="56"/>
      <c r="H266" s="56"/>
    </row>
    <row r="267" spans="2:8" s="46" customFormat="1" x14ac:dyDescent="0.25">
      <c r="B267" s="62" t="s">
        <v>1843</v>
      </c>
      <c r="C267" s="65"/>
      <c r="D267" s="55"/>
      <c r="E267" s="55"/>
      <c r="F267" s="56"/>
      <c r="G267" s="56"/>
      <c r="H267" s="56"/>
    </row>
    <row r="268" spans="2:8" s="46" customFormat="1" x14ac:dyDescent="0.25">
      <c r="C268" s="65"/>
      <c r="D268" s="55"/>
      <c r="E268" s="55"/>
      <c r="F268" s="56"/>
      <c r="G268" s="56"/>
      <c r="H268" s="56"/>
    </row>
    <row r="269" spans="2:8" s="46" customFormat="1" x14ac:dyDescent="0.25">
      <c r="C269" s="65"/>
      <c r="D269" s="55"/>
      <c r="E269" s="55"/>
      <c r="F269" s="56"/>
      <c r="G269" s="56"/>
      <c r="H269" s="56"/>
    </row>
    <row r="270" spans="2:8" s="46" customFormat="1" x14ac:dyDescent="0.25">
      <c r="B270" s="46" t="s">
        <v>1842</v>
      </c>
      <c r="C270" s="57">
        <v>577958246.57000005</v>
      </c>
      <c r="D270" s="55"/>
      <c r="E270" s="55"/>
      <c r="F270" s="56"/>
      <c r="G270" s="60"/>
      <c r="H270" s="56"/>
    </row>
    <row r="271" spans="2:8" s="46" customFormat="1" x14ac:dyDescent="0.25">
      <c r="C271" s="72"/>
      <c r="D271" s="55"/>
      <c r="E271" s="55"/>
      <c r="F271" s="56"/>
      <c r="G271" s="60"/>
      <c r="H271" s="56"/>
    </row>
    <row r="272" spans="2:8" s="46" customFormat="1" x14ac:dyDescent="0.25">
      <c r="B272" s="46" t="s">
        <v>1841</v>
      </c>
      <c r="C272" s="57">
        <v>465538246.57000005</v>
      </c>
      <c r="D272" s="55"/>
      <c r="E272" s="55"/>
      <c r="F272" s="56"/>
      <c r="G272" s="60"/>
      <c r="H272" s="56"/>
    </row>
    <row r="273" spans="2:8" s="46" customFormat="1" x14ac:dyDescent="0.25">
      <c r="C273" s="72"/>
      <c r="D273" s="55"/>
      <c r="E273" s="55"/>
      <c r="F273" s="56"/>
      <c r="G273" s="60"/>
      <c r="H273" s="56"/>
    </row>
    <row r="274" spans="2:8" s="46" customFormat="1" x14ac:dyDescent="0.25">
      <c r="B274" s="46" t="s">
        <v>1840</v>
      </c>
      <c r="C274" s="72">
        <v>112420000</v>
      </c>
      <c r="D274" s="55"/>
      <c r="E274" s="55"/>
      <c r="F274" s="56"/>
      <c r="G274" s="60"/>
      <c r="H274" s="56"/>
    </row>
    <row r="275" spans="2:8" s="46" customFormat="1" x14ac:dyDescent="0.25">
      <c r="C275" s="72"/>
      <c r="D275" s="55"/>
      <c r="E275" s="55"/>
      <c r="F275" s="56"/>
      <c r="G275" s="60"/>
      <c r="H275" s="56"/>
    </row>
    <row r="276" spans="2:8" s="46" customFormat="1" x14ac:dyDescent="0.25">
      <c r="B276" s="62" t="s">
        <v>1839</v>
      </c>
      <c r="C276" s="71">
        <v>256691020</v>
      </c>
      <c r="D276" s="55"/>
      <c r="E276" s="55"/>
      <c r="F276" s="56"/>
      <c r="G276" s="60"/>
      <c r="H276" s="56"/>
    </row>
    <row r="277" spans="2:8" s="46" customFormat="1" x14ac:dyDescent="0.25">
      <c r="C277" s="72"/>
      <c r="D277" s="55"/>
      <c r="E277" s="55"/>
      <c r="F277" s="56"/>
      <c r="G277" s="60"/>
      <c r="H277" s="56"/>
    </row>
    <row r="278" spans="2:8" s="46" customFormat="1" x14ac:dyDescent="0.25">
      <c r="B278" s="46" t="s">
        <v>1838</v>
      </c>
      <c r="C278" s="57">
        <v>116603020</v>
      </c>
      <c r="D278" s="55"/>
      <c r="E278" s="55"/>
      <c r="F278" s="56"/>
      <c r="G278" s="60"/>
      <c r="H278" s="56"/>
    </row>
    <row r="279" spans="2:8" s="46" customFormat="1" x14ac:dyDescent="0.25">
      <c r="C279" s="72"/>
      <c r="D279" s="55"/>
      <c r="E279" s="55"/>
      <c r="F279" s="56"/>
      <c r="G279" s="60"/>
      <c r="H279" s="56"/>
    </row>
    <row r="280" spans="2:8" s="46" customFormat="1" ht="30" x14ac:dyDescent="0.25">
      <c r="B280" s="64" t="s">
        <v>1837</v>
      </c>
      <c r="C280" s="57">
        <v>140088000</v>
      </c>
      <c r="D280" s="55"/>
      <c r="E280" s="55"/>
      <c r="F280" s="56"/>
      <c r="G280" s="60"/>
      <c r="H280" s="56"/>
    </row>
    <row r="281" spans="2:8" s="46" customFormat="1" x14ac:dyDescent="0.25">
      <c r="C281" s="72"/>
      <c r="D281" s="55"/>
      <c r="E281" s="55"/>
      <c r="F281" s="56"/>
      <c r="G281" s="60"/>
      <c r="H281" s="56"/>
    </row>
    <row r="282" spans="2:8" s="46" customFormat="1" ht="30" x14ac:dyDescent="0.25">
      <c r="B282" s="64" t="s">
        <v>1836</v>
      </c>
      <c r="C282" s="57">
        <v>120303511.78</v>
      </c>
      <c r="D282" s="55"/>
      <c r="E282" s="55"/>
      <c r="F282" s="56"/>
      <c r="G282" s="60"/>
      <c r="H282" s="56"/>
    </row>
    <row r="283" spans="2:8" s="46" customFormat="1" x14ac:dyDescent="0.25">
      <c r="C283" s="72"/>
      <c r="D283" s="55"/>
      <c r="E283" s="55"/>
      <c r="F283" s="56"/>
      <c r="G283" s="60"/>
      <c r="H283" s="56"/>
    </row>
    <row r="284" spans="2:8" s="46" customFormat="1" x14ac:dyDescent="0.25">
      <c r="B284" s="62" t="s">
        <v>1835</v>
      </c>
      <c r="C284" s="71">
        <v>236906531.78</v>
      </c>
      <c r="D284" s="55"/>
      <c r="E284" s="55"/>
      <c r="F284" s="56"/>
      <c r="G284" s="60"/>
      <c r="H284" s="56"/>
    </row>
    <row r="285" spans="2:8" s="46" customFormat="1" x14ac:dyDescent="0.25">
      <c r="B285" s="59"/>
      <c r="C285" s="58"/>
      <c r="D285" s="55"/>
      <c r="E285" s="55"/>
      <c r="F285" s="56"/>
      <c r="G285" s="56"/>
      <c r="H285" s="56"/>
    </row>
    <row r="286" spans="2:8" s="46" customFormat="1" x14ac:dyDescent="0.25">
      <c r="B286" s="46" t="s">
        <v>1834</v>
      </c>
      <c r="C286" s="57"/>
      <c r="D286" s="55"/>
      <c r="E286" s="55"/>
      <c r="F286" s="56"/>
      <c r="G286" s="56"/>
      <c r="H286" s="55"/>
    </row>
  </sheetData>
  <mergeCells count="14">
    <mergeCell ref="B155:F155"/>
    <mergeCell ref="B258:E260"/>
    <mergeCell ref="B262:E262"/>
    <mergeCell ref="B141:C141"/>
    <mergeCell ref="C12:C14"/>
    <mergeCell ref="D12:D14"/>
    <mergeCell ref="E12:E14"/>
    <mergeCell ref="B147:F147"/>
    <mergeCell ref="B149:F153"/>
    <mergeCell ref="B1:E1"/>
    <mergeCell ref="C3:C7"/>
    <mergeCell ref="D3:D7"/>
    <mergeCell ref="B10:E10"/>
    <mergeCell ref="B11:E11"/>
  </mergeCells>
  <hyperlinks>
    <hyperlink ref="A1" location="Index!A1" display="Index" xr:uid="{26603A9C-EB3A-4BF1-9A8B-DEEFD0004948}"/>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59F9A-7586-4513-90FD-33681F6A1AE2}">
  <dimension ref="A1:CB159"/>
  <sheetViews>
    <sheetView workbookViewId="0">
      <selection sqref="A1:XFD1048576"/>
    </sheetView>
  </sheetViews>
  <sheetFormatPr defaultColWidth="9.140625" defaultRowHeight="15" x14ac:dyDescent="0.25"/>
  <cols>
    <col min="1" max="1" width="5.42578125" style="11" bestFit="1" customWidth="1"/>
    <col min="2" max="2" width="89.570312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ol min="9" max="16384" width="9.140625" style="11"/>
  </cols>
  <sheetData>
    <row r="1" spans="1:5" x14ac:dyDescent="0.25">
      <c r="A1" s="45" t="s">
        <v>0</v>
      </c>
      <c r="B1" s="197" t="s">
        <v>22</v>
      </c>
      <c r="C1" s="197"/>
      <c r="D1" s="197"/>
      <c r="E1" s="197"/>
    </row>
    <row r="3" spans="1:5" x14ac:dyDescent="0.25">
      <c r="B3" s="88" t="s">
        <v>2089</v>
      </c>
      <c r="C3" s="228"/>
      <c r="D3" s="231"/>
    </row>
    <row r="4" spans="1:5" ht="30" x14ac:dyDescent="0.25">
      <c r="B4" s="87" t="s">
        <v>2088</v>
      </c>
      <c r="C4" s="229"/>
      <c r="D4" s="232"/>
    </row>
    <row r="5" spans="1:5" x14ac:dyDescent="0.25">
      <c r="B5" s="87" t="s">
        <v>127</v>
      </c>
      <c r="C5" s="229"/>
      <c r="D5" s="232"/>
    </row>
    <row r="6" spans="1:5" x14ac:dyDescent="0.25">
      <c r="B6" s="87" t="s">
        <v>2087</v>
      </c>
      <c r="C6" s="229"/>
      <c r="D6" s="232"/>
    </row>
    <row r="7" spans="1:5" ht="15.75" thickBot="1" x14ac:dyDescent="0.3">
      <c r="B7" s="87" t="s">
        <v>2086</v>
      </c>
      <c r="C7" s="230"/>
      <c r="D7" s="233"/>
    </row>
    <row r="8" spans="1:5" x14ac:dyDescent="0.25">
      <c r="B8" s="29" t="s">
        <v>130</v>
      </c>
      <c r="C8" s="86" t="s">
        <v>131</v>
      </c>
      <c r="D8" s="85" t="s">
        <v>132</v>
      </c>
    </row>
    <row r="9" spans="1:5" x14ac:dyDescent="0.25">
      <c r="C9" s="70"/>
      <c r="D9" s="70"/>
    </row>
    <row r="10" spans="1:5" x14ac:dyDescent="0.25">
      <c r="B10" s="199"/>
      <c r="C10" s="199"/>
      <c r="D10" s="199"/>
      <c r="E10" s="199"/>
    </row>
    <row r="11" spans="1:5" x14ac:dyDescent="0.25">
      <c r="B11" s="212" t="s">
        <v>1718</v>
      </c>
      <c r="C11" s="212"/>
      <c r="D11" s="212"/>
      <c r="E11" s="212"/>
    </row>
    <row r="12" spans="1:5" x14ac:dyDescent="0.25">
      <c r="B12" s="39" t="s">
        <v>1717</v>
      </c>
      <c r="C12" s="213" t="s">
        <v>1716</v>
      </c>
      <c r="D12" s="212" t="s">
        <v>1715</v>
      </c>
      <c r="E12" s="212" t="s">
        <v>1714</v>
      </c>
    </row>
    <row r="13" spans="1:5" x14ac:dyDescent="0.25">
      <c r="B13" s="39" t="s">
        <v>1713</v>
      </c>
      <c r="C13" s="213"/>
      <c r="D13" s="212"/>
      <c r="E13" s="212"/>
    </row>
    <row r="14" spans="1:5" x14ac:dyDescent="0.25">
      <c r="B14" s="1" t="s">
        <v>1712</v>
      </c>
      <c r="C14" s="42" t="s">
        <v>2085</v>
      </c>
      <c r="D14" s="41"/>
      <c r="E14" s="41"/>
    </row>
    <row r="15" spans="1:5" x14ac:dyDescent="0.25">
      <c r="B15" s="1" t="s">
        <v>1710</v>
      </c>
      <c r="C15" s="42"/>
      <c r="D15" s="41"/>
      <c r="E15" s="41"/>
    </row>
    <row r="16" spans="1:5" x14ac:dyDescent="0.25">
      <c r="B16" s="1" t="s">
        <v>1709</v>
      </c>
      <c r="C16" s="42"/>
      <c r="D16" s="41"/>
      <c r="E16" s="41"/>
    </row>
    <row r="17" spans="2:8" x14ac:dyDescent="0.25">
      <c r="B17" s="8" t="s">
        <v>1708</v>
      </c>
      <c r="C17" s="40"/>
      <c r="D17" s="39"/>
      <c r="E17" s="39"/>
    </row>
    <row r="20" spans="2:8" x14ac:dyDescent="0.25">
      <c r="B20" s="11" t="s">
        <v>144</v>
      </c>
    </row>
    <row r="22" spans="2:8" x14ac:dyDescent="0.25">
      <c r="B22" s="37" t="s">
        <v>133</v>
      </c>
      <c r="C22" s="38" t="s">
        <v>1707</v>
      </c>
      <c r="D22" s="37" t="s">
        <v>213</v>
      </c>
      <c r="E22" s="37" t="s">
        <v>136</v>
      </c>
      <c r="F22" s="36" t="s">
        <v>145</v>
      </c>
      <c r="G22" s="36" t="s">
        <v>146</v>
      </c>
      <c r="H22" s="36" t="s">
        <v>147</v>
      </c>
    </row>
    <row r="23" spans="2:8" x14ac:dyDescent="0.25">
      <c r="B23" s="17" t="s">
        <v>214</v>
      </c>
    </row>
    <row r="24" spans="2:8" x14ac:dyDescent="0.25">
      <c r="B24" s="17" t="s">
        <v>1706</v>
      </c>
    </row>
    <row r="25" spans="2:8" x14ac:dyDescent="0.25">
      <c r="B25" s="11" t="s">
        <v>2084</v>
      </c>
      <c r="C25" s="21">
        <v>6.6</v>
      </c>
      <c r="D25" s="11" t="s">
        <v>493</v>
      </c>
      <c r="E25" s="11" t="s">
        <v>2083</v>
      </c>
      <c r="F25" s="13">
        <v>5000000</v>
      </c>
      <c r="G25" s="13">
        <v>4978.3999999999996</v>
      </c>
      <c r="H25" s="13">
        <v>1.8</v>
      </c>
    </row>
    <row r="26" spans="2:8" x14ac:dyDescent="0.25">
      <c r="B26" s="11" t="s">
        <v>1699</v>
      </c>
      <c r="C26" s="21">
        <v>6.6</v>
      </c>
      <c r="D26" s="11" t="s">
        <v>493</v>
      </c>
      <c r="E26" s="11" t="s">
        <v>1698</v>
      </c>
      <c r="F26" s="13">
        <v>5000000</v>
      </c>
      <c r="G26" s="13">
        <v>4978.3999999999996</v>
      </c>
      <c r="H26" s="13">
        <v>1.8</v>
      </c>
    </row>
    <row r="27" spans="2:8" x14ac:dyDescent="0.25">
      <c r="B27" s="11" t="s">
        <v>2082</v>
      </c>
      <c r="C27" s="21">
        <v>6.6</v>
      </c>
      <c r="D27" s="11" t="s">
        <v>493</v>
      </c>
      <c r="E27" s="11" t="s">
        <v>2081</v>
      </c>
      <c r="F27" s="13">
        <v>2500000</v>
      </c>
      <c r="G27" s="13">
        <v>2498.65</v>
      </c>
      <c r="H27" s="13">
        <v>0.9</v>
      </c>
    </row>
    <row r="28" spans="2:8" x14ac:dyDescent="0.25">
      <c r="B28" s="11" t="s">
        <v>2080</v>
      </c>
      <c r="C28" s="21">
        <v>6.61</v>
      </c>
      <c r="D28" s="11" t="s">
        <v>493</v>
      </c>
      <c r="E28" s="11" t="s">
        <v>2079</v>
      </c>
      <c r="F28" s="13">
        <v>2500000</v>
      </c>
      <c r="G28" s="13">
        <v>2492.33</v>
      </c>
      <c r="H28" s="13">
        <v>0.9</v>
      </c>
    </row>
    <row r="29" spans="2:8" x14ac:dyDescent="0.25">
      <c r="B29" s="11" t="s">
        <v>2078</v>
      </c>
      <c r="C29" s="21">
        <v>6.6</v>
      </c>
      <c r="D29" s="11" t="s">
        <v>493</v>
      </c>
      <c r="E29" s="11" t="s">
        <v>1768</v>
      </c>
      <c r="F29" s="13">
        <v>1000000</v>
      </c>
      <c r="G29" s="13">
        <v>998.2</v>
      </c>
      <c r="H29" s="13">
        <v>0.36</v>
      </c>
    </row>
    <row r="30" spans="2:8" x14ac:dyDescent="0.25">
      <c r="B30" s="17" t="s">
        <v>223</v>
      </c>
      <c r="C30" s="25"/>
      <c r="D30" s="17"/>
      <c r="E30" s="17"/>
      <c r="F30" s="23"/>
      <c r="G30" s="23">
        <f>SUM(G22:G29)</f>
        <v>15945.98</v>
      </c>
      <c r="H30" s="23">
        <f>SUM(H22:H29)</f>
        <v>5.7600000000000007</v>
      </c>
    </row>
    <row r="31" spans="2:8" x14ac:dyDescent="0.25">
      <c r="B31" s="17" t="s">
        <v>1585</v>
      </c>
      <c r="C31" s="25"/>
      <c r="D31" s="17"/>
      <c r="E31" s="17"/>
      <c r="F31" s="23"/>
      <c r="G31" s="23">
        <v>15400</v>
      </c>
      <c r="H31" s="23">
        <v>5.57</v>
      </c>
    </row>
    <row r="32" spans="2:8" x14ac:dyDescent="0.25">
      <c r="B32" s="17" t="s">
        <v>224</v>
      </c>
      <c r="C32" s="25"/>
      <c r="D32" s="17"/>
      <c r="E32" s="17"/>
      <c r="F32" s="23"/>
      <c r="G32" s="23">
        <v>244839.55</v>
      </c>
      <c r="H32" s="23">
        <v>88.66</v>
      </c>
    </row>
    <row r="33" spans="2:8" x14ac:dyDescent="0.25">
      <c r="B33" s="17" t="s">
        <v>153</v>
      </c>
      <c r="C33" s="25"/>
      <c r="D33" s="17"/>
      <c r="E33" s="17"/>
      <c r="F33" s="23"/>
      <c r="G33" s="23">
        <v>276185.52999999997</v>
      </c>
      <c r="H33" s="23">
        <v>99.99</v>
      </c>
    </row>
    <row r="34" spans="2:8" x14ac:dyDescent="0.25">
      <c r="B34" s="17" t="s">
        <v>226</v>
      </c>
      <c r="C34" s="25"/>
      <c r="D34" s="17"/>
      <c r="E34" s="17"/>
      <c r="F34" s="23"/>
      <c r="G34" s="23">
        <v>67.915775690034934</v>
      </c>
      <c r="H34" s="23">
        <v>1.0000000000005116E-2</v>
      </c>
    </row>
    <row r="35" spans="2:8" x14ac:dyDescent="0.25">
      <c r="B35" s="17" t="s">
        <v>155</v>
      </c>
      <c r="C35" s="25"/>
      <c r="D35" s="17"/>
      <c r="E35" s="17"/>
      <c r="F35" s="23"/>
      <c r="G35" s="23">
        <v>276253.44577569002</v>
      </c>
      <c r="H35" s="23">
        <v>100</v>
      </c>
    </row>
    <row r="36" spans="2:8" x14ac:dyDescent="0.25">
      <c r="B36" s="11" t="s">
        <v>156</v>
      </c>
    </row>
    <row r="37" spans="2:8" x14ac:dyDescent="0.25">
      <c r="B37" s="11" t="s">
        <v>157</v>
      </c>
    </row>
    <row r="38" spans="2:8" x14ac:dyDescent="0.25">
      <c r="B38" s="11" t="s">
        <v>158</v>
      </c>
      <c r="C38" s="21" t="s">
        <v>159</v>
      </c>
    </row>
    <row r="39" spans="2:8" x14ac:dyDescent="0.25">
      <c r="B39" s="11" t="s">
        <v>2077</v>
      </c>
    </row>
    <row r="40" spans="2:8" ht="30" x14ac:dyDescent="0.25">
      <c r="B40" s="35" t="s">
        <v>160</v>
      </c>
      <c r="C40" s="21" t="s">
        <v>161</v>
      </c>
    </row>
    <row r="41" spans="2:8" x14ac:dyDescent="0.25">
      <c r="B41" s="17"/>
    </row>
    <row r="42" spans="2:8" x14ac:dyDescent="0.25">
      <c r="B42" s="17" t="s">
        <v>162</v>
      </c>
      <c r="C42" s="21" t="s">
        <v>161</v>
      </c>
    </row>
    <row r="43" spans="2:8" x14ac:dyDescent="0.25">
      <c r="B43" s="17" t="s">
        <v>164</v>
      </c>
      <c r="C43" s="21" t="s">
        <v>165</v>
      </c>
    </row>
    <row r="44" spans="2:8" x14ac:dyDescent="0.25">
      <c r="B44" s="17" t="s">
        <v>2076</v>
      </c>
      <c r="C44" s="25"/>
    </row>
    <row r="45" spans="2:8" x14ac:dyDescent="0.25">
      <c r="B45" s="17" t="s">
        <v>2075</v>
      </c>
      <c r="C45" s="25"/>
    </row>
    <row r="46" spans="2:8" x14ac:dyDescent="0.25">
      <c r="B46" s="17" t="s">
        <v>2074</v>
      </c>
      <c r="C46" s="25"/>
    </row>
    <row r="47" spans="2:8" x14ac:dyDescent="0.25">
      <c r="B47" s="17" t="s">
        <v>2073</v>
      </c>
      <c r="C47" s="25"/>
    </row>
    <row r="48" spans="2:8" x14ac:dyDescent="0.25">
      <c r="B48" s="17" t="s">
        <v>2072</v>
      </c>
      <c r="C48" s="25"/>
    </row>
    <row r="49" spans="2:3" x14ac:dyDescent="0.25">
      <c r="B49" s="17" t="s">
        <v>2071</v>
      </c>
      <c r="C49" s="25"/>
    </row>
    <row r="50" spans="2:3" x14ac:dyDescent="0.25">
      <c r="B50" s="17" t="s">
        <v>2070</v>
      </c>
      <c r="C50" s="25"/>
    </row>
    <row r="51" spans="2:3" x14ac:dyDescent="0.25">
      <c r="B51" s="17" t="s">
        <v>2069</v>
      </c>
      <c r="C51" s="25"/>
    </row>
    <row r="52" spans="2:3" x14ac:dyDescent="0.25">
      <c r="B52" s="17" t="s">
        <v>2068</v>
      </c>
      <c r="C52" s="25"/>
    </row>
    <row r="53" spans="2:3" x14ac:dyDescent="0.25">
      <c r="B53" s="11" t="s">
        <v>1575</v>
      </c>
    </row>
    <row r="55" spans="2:3" x14ac:dyDescent="0.25">
      <c r="B55" s="3"/>
      <c r="C55" s="4" t="s">
        <v>1574</v>
      </c>
    </row>
    <row r="56" spans="2:3" x14ac:dyDescent="0.25">
      <c r="B56" s="3" t="s">
        <v>1573</v>
      </c>
      <c r="C56" s="5" t="s">
        <v>22</v>
      </c>
    </row>
    <row r="57" spans="2:3" x14ac:dyDescent="0.25">
      <c r="B57" s="3" t="s">
        <v>1572</v>
      </c>
      <c r="C57" s="4"/>
    </row>
    <row r="58" spans="2:3" x14ac:dyDescent="0.25">
      <c r="B58" s="3"/>
      <c r="C58" s="4"/>
    </row>
    <row r="59" spans="2:3" x14ac:dyDescent="0.25">
      <c r="B59" s="3" t="s">
        <v>1571</v>
      </c>
      <c r="C59" s="34">
        <v>6.7699999999999996E-2</v>
      </c>
    </row>
    <row r="60" spans="2:3" x14ac:dyDescent="0.25">
      <c r="B60" s="3"/>
      <c r="C60" s="4"/>
    </row>
    <row r="61" spans="2:3" x14ac:dyDescent="0.25">
      <c r="B61" s="3" t="s">
        <v>1570</v>
      </c>
      <c r="C61" s="4" t="s">
        <v>2067</v>
      </c>
    </row>
    <row r="62" spans="2:3" x14ac:dyDescent="0.25">
      <c r="B62" s="3" t="s">
        <v>1569</v>
      </c>
      <c r="C62" s="4" t="s">
        <v>2067</v>
      </c>
    </row>
    <row r="63" spans="2:3" x14ac:dyDescent="0.25">
      <c r="B63" s="3"/>
      <c r="C63" s="4"/>
    </row>
    <row r="64" spans="2:3" x14ac:dyDescent="0.25">
      <c r="B64" s="3" t="s">
        <v>1567</v>
      </c>
      <c r="C64" s="4" t="s">
        <v>159</v>
      </c>
    </row>
    <row r="65" spans="2:7" x14ac:dyDescent="0.25">
      <c r="B65" s="211" t="s">
        <v>1566</v>
      </c>
      <c r="C65" s="211"/>
    </row>
    <row r="67" spans="2:7" x14ac:dyDescent="0.25">
      <c r="B67" s="3" t="s">
        <v>171</v>
      </c>
      <c r="C67" s="4"/>
      <c r="D67" s="3"/>
    </row>
    <row r="68" spans="2:7" ht="30" x14ac:dyDescent="0.25">
      <c r="B68" s="6" t="s">
        <v>172</v>
      </c>
      <c r="C68" s="5" t="s">
        <v>173</v>
      </c>
      <c r="D68" s="6" t="s">
        <v>174</v>
      </c>
    </row>
    <row r="69" spans="2:7" x14ac:dyDescent="0.25">
      <c r="B69" s="3" t="s">
        <v>161</v>
      </c>
      <c r="C69" s="4" t="s">
        <v>161</v>
      </c>
      <c r="D69" s="3" t="s">
        <v>161</v>
      </c>
    </row>
    <row r="71" spans="2:7" x14ac:dyDescent="0.25">
      <c r="B71" s="8" t="s">
        <v>175</v>
      </c>
      <c r="C71" s="33">
        <v>45473</v>
      </c>
      <c r="D71" s="3"/>
      <c r="E71" s="26"/>
      <c r="F71" s="32"/>
    </row>
    <row r="72" spans="2:7" x14ac:dyDescent="0.25">
      <c r="B72" s="8" t="s">
        <v>176</v>
      </c>
      <c r="C72" s="9" t="s">
        <v>177</v>
      </c>
      <c r="D72" s="8" t="s">
        <v>178</v>
      </c>
      <c r="E72" s="27" t="s">
        <v>179</v>
      </c>
      <c r="F72" s="24" t="s">
        <v>180</v>
      </c>
      <c r="G72" s="23"/>
    </row>
    <row r="73" spans="2:7" x14ac:dyDescent="0.25">
      <c r="B73" s="30" t="s">
        <v>161</v>
      </c>
      <c r="C73" s="31" t="s">
        <v>161</v>
      </c>
      <c r="D73" s="30" t="s">
        <v>161</v>
      </c>
      <c r="E73" s="29" t="s">
        <v>161</v>
      </c>
      <c r="F73" s="28" t="s">
        <v>161</v>
      </c>
    </row>
    <row r="76" spans="2:7" x14ac:dyDescent="0.25">
      <c r="B76" s="17" t="s">
        <v>181</v>
      </c>
    </row>
    <row r="77" spans="2:7" x14ac:dyDescent="0.25">
      <c r="B77" s="17"/>
    </row>
    <row r="78" spans="2:7" x14ac:dyDescent="0.25">
      <c r="B78" s="17" t="s">
        <v>182</v>
      </c>
    </row>
    <row r="79" spans="2:7" x14ac:dyDescent="0.25">
      <c r="B79" s="8" t="s">
        <v>183</v>
      </c>
      <c r="C79" s="9" t="s">
        <v>184</v>
      </c>
      <c r="D79" s="17"/>
    </row>
    <row r="80" spans="2:7" x14ac:dyDescent="0.25">
      <c r="B80" s="3" t="s">
        <v>161</v>
      </c>
      <c r="C80" s="4" t="s">
        <v>161</v>
      </c>
    </row>
    <row r="82" spans="2:7" x14ac:dyDescent="0.25">
      <c r="B82" s="8" t="s">
        <v>185</v>
      </c>
      <c r="C82" s="9" t="s">
        <v>184</v>
      </c>
    </row>
    <row r="83" spans="2:7" x14ac:dyDescent="0.25">
      <c r="B83" s="3" t="s">
        <v>161</v>
      </c>
      <c r="C83" s="4" t="s">
        <v>161</v>
      </c>
    </row>
    <row r="85" spans="2:7" x14ac:dyDescent="0.25">
      <c r="B85" s="8" t="s">
        <v>161</v>
      </c>
      <c r="C85" s="9" t="s">
        <v>161</v>
      </c>
    </row>
    <row r="86" spans="2:7" x14ac:dyDescent="0.25">
      <c r="B86" s="3" t="s">
        <v>161</v>
      </c>
      <c r="C86" s="4" t="s">
        <v>161</v>
      </c>
    </row>
    <row r="88" spans="2:7" x14ac:dyDescent="0.25">
      <c r="B88" s="27" t="s">
        <v>186</v>
      </c>
      <c r="C88" s="9" t="s">
        <v>187</v>
      </c>
    </row>
    <row r="89" spans="2:7" x14ac:dyDescent="0.25">
      <c r="B89" s="26" t="s">
        <v>161</v>
      </c>
      <c r="C89" s="4" t="s">
        <v>161</v>
      </c>
    </row>
    <row r="91" spans="2:7" x14ac:dyDescent="0.25">
      <c r="B91" s="8" t="s">
        <v>188</v>
      </c>
      <c r="C91" s="9" t="s">
        <v>161</v>
      </c>
    </row>
    <row r="93" spans="2:7" x14ac:dyDescent="0.25">
      <c r="B93" s="8" t="s">
        <v>189</v>
      </c>
      <c r="C93" s="33">
        <v>45473</v>
      </c>
      <c r="D93" s="3"/>
      <c r="E93" s="26"/>
      <c r="F93" s="32"/>
    </row>
    <row r="94" spans="2:7" x14ac:dyDescent="0.25">
      <c r="B94" s="8" t="s">
        <v>176</v>
      </c>
      <c r="C94" s="9" t="s">
        <v>177</v>
      </c>
      <c r="D94" s="8" t="s">
        <v>178</v>
      </c>
      <c r="E94" s="27" t="s">
        <v>179</v>
      </c>
      <c r="F94" s="24" t="s">
        <v>180</v>
      </c>
      <c r="G94" s="23"/>
    </row>
    <row r="95" spans="2:7" x14ac:dyDescent="0.25">
      <c r="B95" s="30" t="s">
        <v>161</v>
      </c>
      <c r="C95" s="31" t="s">
        <v>161</v>
      </c>
      <c r="D95" s="30" t="s">
        <v>161</v>
      </c>
      <c r="E95" s="29" t="s">
        <v>161</v>
      </c>
      <c r="F95" s="28" t="s">
        <v>161</v>
      </c>
    </row>
    <row r="96" spans="2:7" x14ac:dyDescent="0.25">
      <c r="B96" s="17" t="s">
        <v>181</v>
      </c>
    </row>
    <row r="97" spans="2:4" x14ac:dyDescent="0.25">
      <c r="B97" s="17"/>
    </row>
    <row r="98" spans="2:4" x14ac:dyDescent="0.25">
      <c r="B98" s="17" t="s">
        <v>182</v>
      </c>
    </row>
    <row r="99" spans="2:4" x14ac:dyDescent="0.25">
      <c r="B99" s="8" t="s">
        <v>183</v>
      </c>
      <c r="C99" s="9" t="s">
        <v>184</v>
      </c>
      <c r="D99" s="17"/>
    </row>
    <row r="100" spans="2:4" x14ac:dyDescent="0.25">
      <c r="B100" s="3" t="s">
        <v>161</v>
      </c>
      <c r="C100" s="4" t="s">
        <v>161</v>
      </c>
    </row>
    <row r="102" spans="2:4" x14ac:dyDescent="0.25">
      <c r="B102" s="8" t="s">
        <v>185</v>
      </c>
      <c r="C102" s="9" t="s">
        <v>184</v>
      </c>
    </row>
    <row r="103" spans="2:4" x14ac:dyDescent="0.25">
      <c r="B103" s="3" t="s">
        <v>161</v>
      </c>
      <c r="C103" s="4" t="s">
        <v>161</v>
      </c>
    </row>
    <row r="105" spans="2:4" x14ac:dyDescent="0.25">
      <c r="B105" s="8" t="s">
        <v>161</v>
      </c>
      <c r="C105" s="9" t="s">
        <v>161</v>
      </c>
    </row>
    <row r="106" spans="2:4" x14ac:dyDescent="0.25">
      <c r="B106" s="3" t="s">
        <v>161</v>
      </c>
      <c r="C106" s="4" t="s">
        <v>161</v>
      </c>
    </row>
    <row r="108" spans="2:4" x14ac:dyDescent="0.25">
      <c r="B108" s="27" t="s">
        <v>186</v>
      </c>
      <c r="C108" s="9" t="s">
        <v>187</v>
      </c>
    </row>
    <row r="109" spans="2:4" x14ac:dyDescent="0.25">
      <c r="B109" s="26" t="s">
        <v>161</v>
      </c>
      <c r="C109" s="4" t="s">
        <v>161</v>
      </c>
    </row>
    <row r="111" spans="2:4" x14ac:dyDescent="0.25">
      <c r="B111" s="8" t="s">
        <v>188</v>
      </c>
      <c r="C111" s="9" t="s">
        <v>161</v>
      </c>
    </row>
    <row r="114" spans="2:80" x14ac:dyDescent="0.25">
      <c r="B114" s="17" t="s">
        <v>190</v>
      </c>
    </row>
    <row r="116" spans="2:80" x14ac:dyDescent="0.25">
      <c r="B116" s="8" t="s">
        <v>176</v>
      </c>
      <c r="C116" s="9" t="s">
        <v>191</v>
      </c>
      <c r="D116" s="8" t="s">
        <v>192</v>
      </c>
      <c r="E116" s="8" t="s">
        <v>193</v>
      </c>
      <c r="F116" s="23"/>
    </row>
    <row r="117" spans="2:80" x14ac:dyDescent="0.25">
      <c r="B117" s="3" t="s">
        <v>161</v>
      </c>
      <c r="C117" s="4" t="s">
        <v>161</v>
      </c>
      <c r="D117" s="3" t="s">
        <v>161</v>
      </c>
      <c r="E117" s="3" t="s">
        <v>161</v>
      </c>
    </row>
    <row r="120" spans="2:80" x14ac:dyDescent="0.25">
      <c r="B120" s="17" t="s">
        <v>194</v>
      </c>
      <c r="C120" s="25" t="s">
        <v>161</v>
      </c>
      <c r="D120" s="17"/>
      <c r="E120" s="17"/>
      <c r="F120" s="23"/>
      <c r="G120" s="23"/>
      <c r="H120" s="23"/>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row>
    <row r="122" spans="2:80" x14ac:dyDescent="0.25">
      <c r="B122" s="17" t="s">
        <v>195</v>
      </c>
    </row>
    <row r="124" spans="2:80" x14ac:dyDescent="0.25">
      <c r="B124" s="8" t="s">
        <v>196</v>
      </c>
      <c r="C124" s="9" t="s">
        <v>184</v>
      </c>
      <c r="D124" s="17"/>
    </row>
    <row r="125" spans="2:80" x14ac:dyDescent="0.25">
      <c r="B125" s="3" t="s">
        <v>161</v>
      </c>
      <c r="C125" s="4" t="s">
        <v>161</v>
      </c>
    </row>
    <row r="128" spans="2:80" x14ac:dyDescent="0.25">
      <c r="B128" s="8" t="s">
        <v>197</v>
      </c>
      <c r="C128" s="9" t="s">
        <v>198</v>
      </c>
      <c r="D128" s="17"/>
    </row>
    <row r="129" spans="2:80" x14ac:dyDescent="0.25">
      <c r="B129" s="3" t="s">
        <v>161</v>
      </c>
      <c r="C129" s="4" t="s">
        <v>161</v>
      </c>
    </row>
    <row r="132" spans="2:80" x14ac:dyDescent="0.25">
      <c r="B132" s="17" t="s">
        <v>199</v>
      </c>
    </row>
    <row r="135" spans="2:80" x14ac:dyDescent="0.25">
      <c r="B135" s="17" t="s">
        <v>200</v>
      </c>
    </row>
    <row r="137" spans="2:80" x14ac:dyDescent="0.25">
      <c r="B137" s="8" t="s">
        <v>176</v>
      </c>
      <c r="C137" s="9" t="s">
        <v>201</v>
      </c>
      <c r="D137" s="8" t="s">
        <v>191</v>
      </c>
      <c r="E137" s="8" t="s">
        <v>192</v>
      </c>
      <c r="F137" s="24" t="s">
        <v>193</v>
      </c>
      <c r="G137" s="23"/>
    </row>
    <row r="138" spans="2:80" x14ac:dyDescent="0.25">
      <c r="B138" s="3" t="s">
        <v>161</v>
      </c>
      <c r="C138" s="4" t="s">
        <v>161</v>
      </c>
      <c r="D138" s="3" t="s">
        <v>161</v>
      </c>
      <c r="E138" s="3" t="s">
        <v>161</v>
      </c>
      <c r="F138" s="22" t="s">
        <v>161</v>
      </c>
    </row>
    <row r="141" spans="2:80" x14ac:dyDescent="0.25">
      <c r="B141" s="17" t="s">
        <v>194</v>
      </c>
      <c r="C141" s="25" t="s">
        <v>161</v>
      </c>
      <c r="D141" s="17"/>
      <c r="E141" s="17"/>
      <c r="F141" s="23"/>
      <c r="G141" s="23"/>
      <c r="H141" s="23"/>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c r="BK141" s="17"/>
      <c r="BL141" s="17"/>
      <c r="BM141" s="17"/>
      <c r="BN141" s="17"/>
      <c r="BO141" s="17"/>
      <c r="BP141" s="17"/>
      <c r="BQ141" s="17"/>
      <c r="BR141" s="17"/>
      <c r="BS141" s="17"/>
      <c r="BT141" s="17"/>
      <c r="BU141" s="17"/>
      <c r="BV141" s="17"/>
      <c r="BW141" s="17"/>
      <c r="BX141" s="17"/>
      <c r="BY141" s="17"/>
      <c r="BZ141" s="17"/>
      <c r="CA141" s="17"/>
      <c r="CB141" s="17"/>
    </row>
    <row r="143" spans="2:80" x14ac:dyDescent="0.25">
      <c r="B143" s="17" t="s">
        <v>195</v>
      </c>
    </row>
    <row r="145" spans="2:7" x14ac:dyDescent="0.25">
      <c r="B145" s="8" t="s">
        <v>196</v>
      </c>
      <c r="C145" s="9" t="s">
        <v>184</v>
      </c>
      <c r="D145" s="17"/>
    </row>
    <row r="146" spans="2:7" x14ac:dyDescent="0.25">
      <c r="B146" s="3" t="s">
        <v>161</v>
      </c>
      <c r="C146" s="4" t="s">
        <v>161</v>
      </c>
    </row>
    <row r="149" spans="2:7" x14ac:dyDescent="0.25">
      <c r="B149" s="8" t="s">
        <v>197</v>
      </c>
      <c r="C149" s="9" t="s">
        <v>198</v>
      </c>
      <c r="D149" s="17"/>
    </row>
    <row r="150" spans="2:7" x14ac:dyDescent="0.25">
      <c r="B150" s="3" t="s">
        <v>161</v>
      </c>
      <c r="C150" s="4" t="s">
        <v>161</v>
      </c>
    </row>
    <row r="153" spans="2:7" x14ac:dyDescent="0.25">
      <c r="B153" s="17" t="s">
        <v>199</v>
      </c>
    </row>
    <row r="156" spans="2:7" x14ac:dyDescent="0.25">
      <c r="B156" s="17" t="s">
        <v>202</v>
      </c>
    </row>
    <row r="157" spans="2:7" x14ac:dyDescent="0.25">
      <c r="B157" s="8" t="s">
        <v>176</v>
      </c>
      <c r="C157" s="9" t="s">
        <v>203</v>
      </c>
      <c r="D157" s="8" t="s">
        <v>204</v>
      </c>
      <c r="E157" s="8" t="s">
        <v>205</v>
      </c>
      <c r="F157" s="24" t="s">
        <v>206</v>
      </c>
      <c r="G157" s="23"/>
    </row>
    <row r="158" spans="2:7" x14ac:dyDescent="0.25">
      <c r="B158" s="3" t="s">
        <v>161</v>
      </c>
      <c r="C158" s="4" t="s">
        <v>161</v>
      </c>
      <c r="D158" s="3" t="s">
        <v>161</v>
      </c>
      <c r="E158" s="3" t="s">
        <v>161</v>
      </c>
      <c r="F158" s="22" t="s">
        <v>161</v>
      </c>
    </row>
    <row r="159" spans="2:7" x14ac:dyDescent="0.25">
      <c r="B159" s="11" t="s">
        <v>207</v>
      </c>
    </row>
  </sheetData>
  <mergeCells count="9">
    <mergeCell ref="B65:C65"/>
    <mergeCell ref="B1:E1"/>
    <mergeCell ref="C3:C7"/>
    <mergeCell ref="D3:D7"/>
    <mergeCell ref="B10:E10"/>
    <mergeCell ref="B11:E11"/>
    <mergeCell ref="C12:C13"/>
    <mergeCell ref="D12:D13"/>
    <mergeCell ref="E12:E13"/>
  </mergeCells>
  <hyperlinks>
    <hyperlink ref="A1" location="Index!A1" display="Index" xr:uid="{AF28956D-0E96-485F-8382-52F421779177}"/>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E72AC-E7EC-4D46-AF6C-AB7A9C046791}">
  <dimension ref="A1:CB210"/>
  <sheetViews>
    <sheetView workbookViewId="0">
      <selection sqref="A1:XFD1048576"/>
    </sheetView>
  </sheetViews>
  <sheetFormatPr defaultColWidth="9.140625" defaultRowHeight="15" x14ac:dyDescent="0.25"/>
  <cols>
    <col min="1" max="1" width="5.42578125" style="11" bestFit="1" customWidth="1"/>
    <col min="2" max="2" width="89.570312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ol min="9" max="16384" width="9.140625" style="11"/>
  </cols>
  <sheetData>
    <row r="1" spans="1:9" x14ac:dyDescent="0.25">
      <c r="A1" s="45" t="s">
        <v>0</v>
      </c>
      <c r="B1" s="197" t="s">
        <v>24</v>
      </c>
      <c r="C1" s="197"/>
      <c r="D1" s="197"/>
      <c r="E1" s="197"/>
    </row>
    <row r="3" spans="1:9" x14ac:dyDescent="0.25">
      <c r="B3" s="8" t="s">
        <v>24</v>
      </c>
      <c r="C3" s="234"/>
      <c r="D3" s="199"/>
    </row>
    <row r="4" spans="1:9" ht="30" x14ac:dyDescent="0.25">
      <c r="B4" s="2" t="s">
        <v>441</v>
      </c>
      <c r="C4" s="234"/>
      <c r="D4" s="199"/>
    </row>
    <row r="5" spans="1:9" x14ac:dyDescent="0.25">
      <c r="B5" s="2" t="s">
        <v>127</v>
      </c>
      <c r="C5" s="234"/>
      <c r="D5" s="199"/>
    </row>
    <row r="6" spans="1:9" ht="45" x14ac:dyDescent="0.25">
      <c r="B6" s="2" t="s">
        <v>2154</v>
      </c>
      <c r="C6" s="234"/>
      <c r="D6" s="199"/>
    </row>
    <row r="7" spans="1:9" x14ac:dyDescent="0.25">
      <c r="B7" s="3" t="s">
        <v>130</v>
      </c>
      <c r="C7" s="14" t="s">
        <v>131</v>
      </c>
      <c r="D7" s="89" t="s">
        <v>132</v>
      </c>
    </row>
    <row r="10" spans="1:9" x14ac:dyDescent="0.25">
      <c r="B10" s="11" t="s">
        <v>144</v>
      </c>
    </row>
    <row r="12" spans="1:9" x14ac:dyDescent="0.25">
      <c r="B12" s="37" t="s">
        <v>133</v>
      </c>
      <c r="C12" s="38" t="s">
        <v>134</v>
      </c>
      <c r="D12" s="37" t="s">
        <v>135</v>
      </c>
      <c r="E12" s="37" t="s">
        <v>136</v>
      </c>
      <c r="F12" s="36" t="s">
        <v>145</v>
      </c>
      <c r="G12" s="36" t="s">
        <v>146</v>
      </c>
      <c r="H12" s="36" t="s">
        <v>147</v>
      </c>
      <c r="I12" s="17" t="s">
        <v>148</v>
      </c>
    </row>
    <row r="13" spans="1:9" x14ac:dyDescent="0.25">
      <c r="B13" s="17" t="s">
        <v>137</v>
      </c>
    </row>
    <row r="14" spans="1:9" x14ac:dyDescent="0.25">
      <c r="B14" s="17" t="s">
        <v>138</v>
      </c>
    </row>
    <row r="15" spans="1:9" x14ac:dyDescent="0.25">
      <c r="B15" s="11" t="s">
        <v>2153</v>
      </c>
      <c r="C15" s="21" t="s">
        <v>139</v>
      </c>
      <c r="D15" s="11" t="s">
        <v>245</v>
      </c>
      <c r="E15" s="11" t="s">
        <v>246</v>
      </c>
      <c r="F15" s="13">
        <v>20750</v>
      </c>
      <c r="G15" s="13">
        <v>349.39</v>
      </c>
      <c r="H15" s="13">
        <v>2.0299999999999998</v>
      </c>
    </row>
    <row r="16" spans="1:9" x14ac:dyDescent="0.25">
      <c r="B16" s="11" t="s">
        <v>2152</v>
      </c>
      <c r="C16" s="21" t="s">
        <v>139</v>
      </c>
      <c r="D16" s="11" t="s">
        <v>248</v>
      </c>
      <c r="E16" s="11" t="s">
        <v>249</v>
      </c>
      <c r="F16" s="13">
        <v>8730</v>
      </c>
      <c r="G16" s="13">
        <v>273.32</v>
      </c>
      <c r="H16" s="13">
        <v>1.59</v>
      </c>
    </row>
    <row r="17" spans="2:8" x14ac:dyDescent="0.25">
      <c r="B17" s="11" t="s">
        <v>2151</v>
      </c>
      <c r="C17" s="21" t="s">
        <v>139</v>
      </c>
      <c r="D17" s="11" t="s">
        <v>252</v>
      </c>
      <c r="E17" s="11" t="s">
        <v>253</v>
      </c>
      <c r="F17" s="13">
        <v>55000</v>
      </c>
      <c r="G17" s="13">
        <v>233.7</v>
      </c>
      <c r="H17" s="13">
        <v>1.36</v>
      </c>
    </row>
    <row r="18" spans="2:8" x14ac:dyDescent="0.25">
      <c r="B18" s="11" t="s">
        <v>2150</v>
      </c>
      <c r="C18" s="21" t="s">
        <v>139</v>
      </c>
      <c r="D18" s="11" t="s">
        <v>283</v>
      </c>
      <c r="E18" s="11" t="s">
        <v>443</v>
      </c>
      <c r="F18" s="13">
        <v>1640</v>
      </c>
      <c r="G18" s="13">
        <v>164.34</v>
      </c>
      <c r="H18" s="13">
        <v>0.96</v>
      </c>
    </row>
    <row r="19" spans="2:8" x14ac:dyDescent="0.25">
      <c r="B19" s="11" t="s">
        <v>2149</v>
      </c>
      <c r="C19" s="21" t="s">
        <v>139</v>
      </c>
      <c r="D19" s="11" t="s">
        <v>288</v>
      </c>
      <c r="E19" s="11" t="s">
        <v>324</v>
      </c>
      <c r="F19" s="13">
        <v>66000</v>
      </c>
      <c r="G19" s="13">
        <v>132.37</v>
      </c>
      <c r="H19" s="13">
        <v>0.77</v>
      </c>
    </row>
    <row r="20" spans="2:8" x14ac:dyDescent="0.25">
      <c r="B20" s="11" t="s">
        <v>2148</v>
      </c>
      <c r="C20" s="21" t="s">
        <v>139</v>
      </c>
      <c r="D20" s="11" t="s">
        <v>245</v>
      </c>
      <c r="E20" s="11" t="s">
        <v>247</v>
      </c>
      <c r="F20" s="13">
        <v>11000</v>
      </c>
      <c r="G20" s="13">
        <v>131.96</v>
      </c>
      <c r="H20" s="13">
        <v>0.77</v>
      </c>
    </row>
    <row r="21" spans="2:8" x14ac:dyDescent="0.25">
      <c r="B21" s="11" t="s">
        <v>2147</v>
      </c>
      <c r="C21" s="21" t="s">
        <v>139</v>
      </c>
      <c r="D21" s="11" t="s">
        <v>444</v>
      </c>
      <c r="E21" s="11" t="s">
        <v>445</v>
      </c>
      <c r="F21" s="13">
        <v>19000</v>
      </c>
      <c r="G21" s="13">
        <v>130.96</v>
      </c>
      <c r="H21" s="13">
        <v>0.76</v>
      </c>
    </row>
    <row r="22" spans="2:8" x14ac:dyDescent="0.25">
      <c r="B22" s="11" t="s">
        <v>1067</v>
      </c>
      <c r="C22" s="21" t="s">
        <v>139</v>
      </c>
      <c r="D22" s="11" t="s">
        <v>430</v>
      </c>
      <c r="E22" s="11" t="s">
        <v>1068</v>
      </c>
      <c r="F22" s="13">
        <v>18000</v>
      </c>
      <c r="G22" s="13">
        <v>128.81</v>
      </c>
      <c r="H22" s="13">
        <v>0.75</v>
      </c>
    </row>
    <row r="23" spans="2:8" x14ac:dyDescent="0.25">
      <c r="B23" s="11" t="s">
        <v>2146</v>
      </c>
      <c r="C23" s="21" t="s">
        <v>139</v>
      </c>
      <c r="D23" s="11" t="s">
        <v>140</v>
      </c>
      <c r="E23" s="11" t="s">
        <v>142</v>
      </c>
      <c r="F23" s="13">
        <v>3277</v>
      </c>
      <c r="G23" s="13">
        <v>127.94</v>
      </c>
      <c r="H23" s="13">
        <v>0.74</v>
      </c>
    </row>
    <row r="24" spans="2:8" x14ac:dyDescent="0.25">
      <c r="B24" s="11" t="s">
        <v>2145</v>
      </c>
      <c r="C24" s="21" t="s">
        <v>139</v>
      </c>
      <c r="D24" s="11" t="s">
        <v>317</v>
      </c>
      <c r="E24" s="11" t="s">
        <v>318</v>
      </c>
      <c r="F24" s="13">
        <v>17624</v>
      </c>
      <c r="G24" s="13">
        <v>127.43</v>
      </c>
      <c r="H24" s="13">
        <v>0.74</v>
      </c>
    </row>
    <row r="25" spans="2:8" x14ac:dyDescent="0.25">
      <c r="B25" s="11" t="s">
        <v>2144</v>
      </c>
      <c r="C25" s="21" t="s">
        <v>139</v>
      </c>
      <c r="D25" s="11" t="s">
        <v>296</v>
      </c>
      <c r="E25" s="11" t="s">
        <v>461</v>
      </c>
      <c r="F25" s="13">
        <v>5800</v>
      </c>
      <c r="G25" s="13">
        <v>118.33</v>
      </c>
      <c r="H25" s="13">
        <v>0.69</v>
      </c>
    </row>
    <row r="26" spans="2:8" x14ac:dyDescent="0.25">
      <c r="B26" s="11" t="s">
        <v>2143</v>
      </c>
      <c r="C26" s="21" t="s">
        <v>139</v>
      </c>
      <c r="D26" s="11" t="s">
        <v>269</v>
      </c>
      <c r="E26" s="11" t="s">
        <v>428</v>
      </c>
      <c r="F26" s="13">
        <v>8000</v>
      </c>
      <c r="G26" s="13">
        <v>118.25</v>
      </c>
      <c r="H26" s="13">
        <v>0.69</v>
      </c>
    </row>
    <row r="27" spans="2:8" x14ac:dyDescent="0.25">
      <c r="B27" s="11" t="s">
        <v>2142</v>
      </c>
      <c r="C27" s="21" t="s">
        <v>139</v>
      </c>
      <c r="D27" s="11" t="s">
        <v>265</v>
      </c>
      <c r="E27" s="11" t="s">
        <v>350</v>
      </c>
      <c r="F27" s="13">
        <v>6500</v>
      </c>
      <c r="G27" s="13">
        <v>116.12</v>
      </c>
      <c r="H27" s="13">
        <v>0.68</v>
      </c>
    </row>
    <row r="28" spans="2:8" x14ac:dyDescent="0.25">
      <c r="B28" s="11" t="s">
        <v>2141</v>
      </c>
      <c r="C28" s="21" t="s">
        <v>139</v>
      </c>
      <c r="D28" s="11" t="s">
        <v>267</v>
      </c>
      <c r="E28" s="11" t="s">
        <v>446</v>
      </c>
      <c r="F28" s="13">
        <v>20000</v>
      </c>
      <c r="G28" s="13">
        <v>112.9</v>
      </c>
      <c r="H28" s="13">
        <v>0.66</v>
      </c>
    </row>
    <row r="29" spans="2:8" x14ac:dyDescent="0.25">
      <c r="B29" s="11" t="s">
        <v>2140</v>
      </c>
      <c r="C29" s="21" t="s">
        <v>139</v>
      </c>
      <c r="D29" s="11" t="s">
        <v>245</v>
      </c>
      <c r="E29" s="11" t="s">
        <v>251</v>
      </c>
      <c r="F29" s="13">
        <v>53846</v>
      </c>
      <c r="G29" s="13">
        <v>111.32</v>
      </c>
      <c r="H29" s="13">
        <v>0.65</v>
      </c>
    </row>
    <row r="30" spans="2:8" x14ac:dyDescent="0.25">
      <c r="B30" s="11" t="s">
        <v>2139</v>
      </c>
      <c r="C30" s="21" t="s">
        <v>139</v>
      </c>
      <c r="D30" s="11" t="s">
        <v>267</v>
      </c>
      <c r="E30" s="11" t="s">
        <v>449</v>
      </c>
      <c r="F30" s="13">
        <v>310</v>
      </c>
      <c r="G30" s="13">
        <v>105.66</v>
      </c>
      <c r="H30" s="13">
        <v>0.61</v>
      </c>
    </row>
    <row r="31" spans="2:8" x14ac:dyDescent="0.25">
      <c r="B31" s="11" t="s">
        <v>2138</v>
      </c>
      <c r="C31" s="21" t="s">
        <v>139</v>
      </c>
      <c r="D31" s="11" t="s">
        <v>260</v>
      </c>
      <c r="E31" s="11" t="s">
        <v>292</v>
      </c>
      <c r="F31" s="13">
        <v>4000</v>
      </c>
      <c r="G31" s="13">
        <v>104.76</v>
      </c>
      <c r="H31" s="13">
        <v>0.61</v>
      </c>
    </row>
    <row r="32" spans="2:8" x14ac:dyDescent="0.25">
      <c r="B32" s="11" t="s">
        <v>2137</v>
      </c>
      <c r="C32" s="21" t="s">
        <v>139</v>
      </c>
      <c r="D32" s="11" t="s">
        <v>280</v>
      </c>
      <c r="E32" s="11" t="s">
        <v>448</v>
      </c>
      <c r="F32" s="13">
        <v>4000</v>
      </c>
      <c r="G32" s="13">
        <v>103.3</v>
      </c>
      <c r="H32" s="13">
        <v>0.6</v>
      </c>
    </row>
    <row r="33" spans="2:8" x14ac:dyDescent="0.25">
      <c r="B33" s="11" t="s">
        <v>2136</v>
      </c>
      <c r="C33" s="21" t="s">
        <v>139</v>
      </c>
      <c r="D33" s="11" t="s">
        <v>262</v>
      </c>
      <c r="E33" s="11" t="s">
        <v>447</v>
      </c>
      <c r="F33" s="13">
        <v>6500</v>
      </c>
      <c r="G33" s="13">
        <v>101.09</v>
      </c>
      <c r="H33" s="13">
        <v>0.59</v>
      </c>
    </row>
    <row r="34" spans="2:8" x14ac:dyDescent="0.25">
      <c r="B34" s="11" t="s">
        <v>2135</v>
      </c>
      <c r="C34" s="21" t="s">
        <v>139</v>
      </c>
      <c r="D34" s="11" t="s">
        <v>254</v>
      </c>
      <c r="E34" s="11" t="s">
        <v>282</v>
      </c>
      <c r="F34" s="13">
        <v>8001</v>
      </c>
      <c r="G34" s="13">
        <v>98.29</v>
      </c>
      <c r="H34" s="13">
        <v>0.56999999999999995</v>
      </c>
    </row>
    <row r="35" spans="2:8" x14ac:dyDescent="0.25">
      <c r="B35" s="11" t="s">
        <v>2134</v>
      </c>
      <c r="C35" s="21" t="s">
        <v>139</v>
      </c>
      <c r="D35" s="11" t="s">
        <v>453</v>
      </c>
      <c r="E35" s="11" t="s">
        <v>454</v>
      </c>
      <c r="F35" s="13">
        <v>30000</v>
      </c>
      <c r="G35" s="13">
        <v>91.77</v>
      </c>
      <c r="H35" s="13">
        <v>0.53</v>
      </c>
    </row>
    <row r="36" spans="2:8" x14ac:dyDescent="0.25">
      <c r="B36" s="11" t="s">
        <v>2133</v>
      </c>
      <c r="C36" s="21" t="s">
        <v>139</v>
      </c>
      <c r="D36" s="11" t="s">
        <v>430</v>
      </c>
      <c r="E36" s="11" t="s">
        <v>431</v>
      </c>
      <c r="F36" s="13">
        <v>3500</v>
      </c>
      <c r="G36" s="13">
        <v>89.31</v>
      </c>
      <c r="H36" s="13">
        <v>0.52</v>
      </c>
    </row>
    <row r="37" spans="2:8" x14ac:dyDescent="0.25">
      <c r="B37" s="11" t="s">
        <v>2132</v>
      </c>
      <c r="C37" s="21" t="s">
        <v>139</v>
      </c>
      <c r="D37" s="11" t="s">
        <v>274</v>
      </c>
      <c r="E37" s="11" t="s">
        <v>275</v>
      </c>
      <c r="F37" s="13">
        <v>8000</v>
      </c>
      <c r="G37" s="13">
        <v>87.8</v>
      </c>
      <c r="H37" s="13">
        <v>0.51</v>
      </c>
    </row>
    <row r="38" spans="2:8" x14ac:dyDescent="0.25">
      <c r="B38" s="11" t="s">
        <v>2131</v>
      </c>
      <c r="C38" s="21" t="s">
        <v>139</v>
      </c>
      <c r="D38" s="11" t="s">
        <v>254</v>
      </c>
      <c r="E38" s="11" t="s">
        <v>458</v>
      </c>
      <c r="F38" s="13">
        <v>730</v>
      </c>
      <c r="G38" s="13">
        <v>87.39</v>
      </c>
      <c r="H38" s="13">
        <v>0.51</v>
      </c>
    </row>
    <row r="39" spans="2:8" x14ac:dyDescent="0.25">
      <c r="B39" s="11" t="s">
        <v>2130</v>
      </c>
      <c r="C39" s="21" t="s">
        <v>139</v>
      </c>
      <c r="D39" s="11" t="s">
        <v>288</v>
      </c>
      <c r="E39" s="11" t="s">
        <v>289</v>
      </c>
      <c r="F39" s="13">
        <v>1800</v>
      </c>
      <c r="G39" s="13">
        <v>84.9</v>
      </c>
      <c r="H39" s="13">
        <v>0.49</v>
      </c>
    </row>
    <row r="40" spans="2:8" x14ac:dyDescent="0.25">
      <c r="B40" s="11" t="s">
        <v>2129</v>
      </c>
      <c r="C40" s="21" t="s">
        <v>139</v>
      </c>
      <c r="D40" s="11" t="s">
        <v>456</v>
      </c>
      <c r="E40" s="11" t="s">
        <v>457</v>
      </c>
      <c r="F40" s="13">
        <v>5900</v>
      </c>
      <c r="G40" s="13">
        <v>82.44</v>
      </c>
      <c r="H40" s="13">
        <v>0.48</v>
      </c>
    </row>
    <row r="41" spans="2:8" x14ac:dyDescent="0.25">
      <c r="B41" s="11" t="s">
        <v>2128</v>
      </c>
      <c r="C41" s="21" t="s">
        <v>139</v>
      </c>
      <c r="D41" s="11" t="s">
        <v>300</v>
      </c>
      <c r="E41" s="11" t="s">
        <v>452</v>
      </c>
      <c r="F41" s="13">
        <v>5040</v>
      </c>
      <c r="G41" s="13">
        <v>80.48</v>
      </c>
      <c r="H41" s="13">
        <v>0.47</v>
      </c>
    </row>
    <row r="42" spans="2:8" x14ac:dyDescent="0.25">
      <c r="B42" s="11" t="s">
        <v>2127</v>
      </c>
      <c r="C42" s="21" t="s">
        <v>139</v>
      </c>
      <c r="D42" s="11" t="s">
        <v>262</v>
      </c>
      <c r="E42" s="11" t="s">
        <v>451</v>
      </c>
      <c r="F42" s="13">
        <v>1150</v>
      </c>
      <c r="G42" s="13">
        <v>77.5</v>
      </c>
      <c r="H42" s="13">
        <v>0.45</v>
      </c>
    </row>
    <row r="43" spans="2:8" x14ac:dyDescent="0.25">
      <c r="B43" s="11" t="s">
        <v>459</v>
      </c>
      <c r="C43" s="21" t="s">
        <v>139</v>
      </c>
      <c r="D43" s="11" t="s">
        <v>355</v>
      </c>
      <c r="E43" s="11" t="s">
        <v>460</v>
      </c>
      <c r="F43" s="13">
        <v>1976</v>
      </c>
      <c r="G43" s="13">
        <v>76.14</v>
      </c>
      <c r="H43" s="13">
        <v>0.44</v>
      </c>
    </row>
    <row r="44" spans="2:8" x14ac:dyDescent="0.25">
      <c r="B44" s="11" t="s">
        <v>2126</v>
      </c>
      <c r="C44" s="21" t="s">
        <v>139</v>
      </c>
      <c r="D44" s="11" t="s">
        <v>262</v>
      </c>
      <c r="E44" s="11" t="s">
        <v>343</v>
      </c>
      <c r="F44" s="13">
        <v>5000</v>
      </c>
      <c r="G44" s="13">
        <v>67.400000000000006</v>
      </c>
      <c r="H44" s="13">
        <v>0.39</v>
      </c>
    </row>
    <row r="45" spans="2:8" x14ac:dyDescent="0.25">
      <c r="B45" s="11" t="s">
        <v>2125</v>
      </c>
      <c r="C45" s="21" t="s">
        <v>139</v>
      </c>
      <c r="D45" s="11" t="s">
        <v>300</v>
      </c>
      <c r="E45" s="11" t="s">
        <v>465</v>
      </c>
      <c r="F45" s="13">
        <v>20000</v>
      </c>
      <c r="G45" s="13">
        <v>66.05</v>
      </c>
      <c r="H45" s="13">
        <v>0.38</v>
      </c>
    </row>
    <row r="46" spans="2:8" x14ac:dyDescent="0.25">
      <c r="B46" s="11" t="s">
        <v>2124</v>
      </c>
      <c r="C46" s="21" t="s">
        <v>139</v>
      </c>
      <c r="D46" s="11" t="s">
        <v>276</v>
      </c>
      <c r="E46" s="11" t="s">
        <v>464</v>
      </c>
      <c r="F46" s="13">
        <v>3600</v>
      </c>
      <c r="G46" s="13">
        <v>64.650000000000006</v>
      </c>
      <c r="H46" s="13">
        <v>0.38</v>
      </c>
    </row>
    <row r="47" spans="2:8" x14ac:dyDescent="0.25">
      <c r="B47" s="11" t="s">
        <v>2123</v>
      </c>
      <c r="C47" s="21" t="s">
        <v>139</v>
      </c>
      <c r="D47" s="11" t="s">
        <v>474</v>
      </c>
      <c r="E47" s="11" t="s">
        <v>475</v>
      </c>
      <c r="F47" s="13">
        <v>3400</v>
      </c>
      <c r="G47" s="13">
        <v>62.46</v>
      </c>
      <c r="H47" s="13">
        <v>0.36</v>
      </c>
    </row>
    <row r="48" spans="2:8" x14ac:dyDescent="0.25">
      <c r="B48" s="11" t="s">
        <v>2122</v>
      </c>
      <c r="C48" s="21" t="s">
        <v>139</v>
      </c>
      <c r="D48" s="11" t="s">
        <v>293</v>
      </c>
      <c r="E48" s="11" t="s">
        <v>294</v>
      </c>
      <c r="F48" s="13">
        <v>167</v>
      </c>
      <c r="G48" s="13">
        <v>61.46</v>
      </c>
      <c r="H48" s="13">
        <v>0.36</v>
      </c>
    </row>
    <row r="49" spans="2:8" x14ac:dyDescent="0.25">
      <c r="B49" s="11" t="s">
        <v>2121</v>
      </c>
      <c r="C49" s="21" t="s">
        <v>139</v>
      </c>
      <c r="D49" s="11" t="s">
        <v>328</v>
      </c>
      <c r="E49" s="11" t="s">
        <v>469</v>
      </c>
      <c r="F49" s="13">
        <v>900</v>
      </c>
      <c r="G49" s="13">
        <v>60.41</v>
      </c>
      <c r="H49" s="13">
        <v>0.35</v>
      </c>
    </row>
    <row r="50" spans="2:8" x14ac:dyDescent="0.25">
      <c r="B50" s="11" t="s">
        <v>2120</v>
      </c>
      <c r="C50" s="21" t="s">
        <v>139</v>
      </c>
      <c r="D50" s="11" t="s">
        <v>267</v>
      </c>
      <c r="E50" s="11" t="s">
        <v>466</v>
      </c>
      <c r="F50" s="13">
        <v>12000</v>
      </c>
      <c r="G50" s="13">
        <v>59.05</v>
      </c>
      <c r="H50" s="13">
        <v>0.34</v>
      </c>
    </row>
    <row r="51" spans="2:8" x14ac:dyDescent="0.25">
      <c r="B51" s="11" t="s">
        <v>2119</v>
      </c>
      <c r="C51" s="21" t="s">
        <v>139</v>
      </c>
      <c r="D51" s="11" t="s">
        <v>265</v>
      </c>
      <c r="E51" s="11" t="s">
        <v>266</v>
      </c>
      <c r="F51" s="13">
        <v>4500</v>
      </c>
      <c r="G51" s="13">
        <v>57.44</v>
      </c>
      <c r="H51" s="13">
        <v>0.33</v>
      </c>
    </row>
    <row r="52" spans="2:8" x14ac:dyDescent="0.25">
      <c r="B52" s="11" t="s">
        <v>2118</v>
      </c>
      <c r="C52" s="21" t="s">
        <v>139</v>
      </c>
      <c r="D52" s="11" t="s">
        <v>332</v>
      </c>
      <c r="E52" s="11" t="s">
        <v>450</v>
      </c>
      <c r="F52" s="13">
        <v>10200</v>
      </c>
      <c r="G52" s="13">
        <v>57.04</v>
      </c>
      <c r="H52" s="13">
        <v>0.33</v>
      </c>
    </row>
    <row r="53" spans="2:8" x14ac:dyDescent="0.25">
      <c r="B53" s="11" t="s">
        <v>2117</v>
      </c>
      <c r="C53" s="21" t="s">
        <v>139</v>
      </c>
      <c r="D53" s="11" t="s">
        <v>283</v>
      </c>
      <c r="E53" s="11" t="s">
        <v>477</v>
      </c>
      <c r="F53" s="13">
        <v>1800</v>
      </c>
      <c r="G53" s="13">
        <v>56.86</v>
      </c>
      <c r="H53" s="13">
        <v>0.33</v>
      </c>
    </row>
    <row r="54" spans="2:8" x14ac:dyDescent="0.25">
      <c r="B54" s="11" t="s">
        <v>2116</v>
      </c>
      <c r="C54" s="21" t="s">
        <v>139</v>
      </c>
      <c r="D54" s="11" t="s">
        <v>388</v>
      </c>
      <c r="E54" s="11" t="s">
        <v>467</v>
      </c>
      <c r="F54" s="13">
        <v>5400</v>
      </c>
      <c r="G54" s="13">
        <v>56.4</v>
      </c>
      <c r="H54" s="13">
        <v>0.33</v>
      </c>
    </row>
    <row r="55" spans="2:8" x14ac:dyDescent="0.25">
      <c r="B55" s="11" t="s">
        <v>2115</v>
      </c>
      <c r="C55" s="21" t="s">
        <v>139</v>
      </c>
      <c r="D55" s="11" t="s">
        <v>308</v>
      </c>
      <c r="E55" s="11" t="s">
        <v>468</v>
      </c>
      <c r="F55" s="13">
        <v>500</v>
      </c>
      <c r="G55" s="13">
        <v>55.02</v>
      </c>
      <c r="H55" s="13">
        <v>0.32</v>
      </c>
    </row>
    <row r="56" spans="2:8" x14ac:dyDescent="0.25">
      <c r="B56" s="11" t="s">
        <v>2114</v>
      </c>
      <c r="C56" s="21" t="s">
        <v>139</v>
      </c>
      <c r="D56" s="11" t="s">
        <v>285</v>
      </c>
      <c r="E56" s="11" t="s">
        <v>470</v>
      </c>
      <c r="F56" s="13">
        <v>9000</v>
      </c>
      <c r="G56" s="13">
        <v>54.51</v>
      </c>
      <c r="H56" s="13">
        <v>0.32</v>
      </c>
    </row>
    <row r="57" spans="2:8" x14ac:dyDescent="0.25">
      <c r="B57" s="11" t="s">
        <v>2113</v>
      </c>
      <c r="C57" s="21" t="s">
        <v>139</v>
      </c>
      <c r="D57" s="11" t="s">
        <v>271</v>
      </c>
      <c r="E57" s="11" t="s">
        <v>471</v>
      </c>
      <c r="F57" s="13">
        <v>4500</v>
      </c>
      <c r="G57" s="13">
        <v>54.34</v>
      </c>
      <c r="H57" s="13">
        <v>0.32</v>
      </c>
    </row>
    <row r="58" spans="2:8" x14ac:dyDescent="0.25">
      <c r="B58" s="11" t="s">
        <v>2112</v>
      </c>
      <c r="C58" s="21" t="s">
        <v>139</v>
      </c>
      <c r="D58" s="11" t="s">
        <v>285</v>
      </c>
      <c r="E58" s="11" t="s">
        <v>303</v>
      </c>
      <c r="F58" s="13">
        <v>9000</v>
      </c>
      <c r="G58" s="13">
        <v>53.55</v>
      </c>
      <c r="H58" s="13">
        <v>0.31</v>
      </c>
    </row>
    <row r="59" spans="2:8" x14ac:dyDescent="0.25">
      <c r="B59" s="11" t="s">
        <v>2111</v>
      </c>
      <c r="C59" s="21" t="s">
        <v>139</v>
      </c>
      <c r="D59" s="11" t="s">
        <v>254</v>
      </c>
      <c r="E59" s="11" t="s">
        <v>473</v>
      </c>
      <c r="F59" s="13">
        <v>18000</v>
      </c>
      <c r="G59" s="13">
        <v>52.5</v>
      </c>
      <c r="H59" s="13">
        <v>0.31</v>
      </c>
    </row>
    <row r="60" spans="2:8" x14ac:dyDescent="0.25">
      <c r="B60" s="11" t="s">
        <v>2110</v>
      </c>
      <c r="C60" s="21" t="s">
        <v>139</v>
      </c>
      <c r="D60" s="11" t="s">
        <v>280</v>
      </c>
      <c r="E60" s="11" t="s">
        <v>281</v>
      </c>
      <c r="F60" s="13">
        <v>5240</v>
      </c>
      <c r="G60" s="13">
        <v>52.43</v>
      </c>
      <c r="H60" s="13">
        <v>0.31</v>
      </c>
    </row>
    <row r="61" spans="2:8" x14ac:dyDescent="0.25">
      <c r="B61" s="11" t="s">
        <v>2109</v>
      </c>
      <c r="C61" s="21" t="s">
        <v>139</v>
      </c>
      <c r="D61" s="11" t="s">
        <v>325</v>
      </c>
      <c r="E61" s="11" t="s">
        <v>472</v>
      </c>
      <c r="F61" s="13">
        <v>5085</v>
      </c>
      <c r="G61" s="13">
        <v>50.72</v>
      </c>
      <c r="H61" s="13">
        <v>0.3</v>
      </c>
    </row>
    <row r="62" spans="2:8" x14ac:dyDescent="0.25">
      <c r="B62" s="11" t="s">
        <v>480</v>
      </c>
      <c r="C62" s="21" t="s">
        <v>139</v>
      </c>
      <c r="D62" s="11" t="s">
        <v>276</v>
      </c>
      <c r="E62" s="11" t="s">
        <v>481</v>
      </c>
      <c r="F62" s="13">
        <v>13000</v>
      </c>
      <c r="G62" s="13">
        <v>46.56</v>
      </c>
      <c r="H62" s="13">
        <v>0.27</v>
      </c>
    </row>
    <row r="63" spans="2:8" x14ac:dyDescent="0.25">
      <c r="B63" s="11" t="s">
        <v>2108</v>
      </c>
      <c r="C63" s="21" t="s">
        <v>139</v>
      </c>
      <c r="D63" s="11" t="s">
        <v>478</v>
      </c>
      <c r="E63" s="11" t="s">
        <v>479</v>
      </c>
      <c r="F63" s="13">
        <v>5400</v>
      </c>
      <c r="G63" s="13">
        <v>45.34</v>
      </c>
      <c r="H63" s="13">
        <v>0.26</v>
      </c>
    </row>
    <row r="64" spans="2:8" x14ac:dyDescent="0.25">
      <c r="B64" s="11" t="s">
        <v>2107</v>
      </c>
      <c r="C64" s="21" t="s">
        <v>139</v>
      </c>
      <c r="D64" s="11" t="s">
        <v>254</v>
      </c>
      <c r="E64" s="11" t="s">
        <v>490</v>
      </c>
      <c r="F64" s="13">
        <v>980</v>
      </c>
      <c r="G64" s="13">
        <v>44.31</v>
      </c>
      <c r="H64" s="13">
        <v>0.26</v>
      </c>
    </row>
    <row r="65" spans="2:8" x14ac:dyDescent="0.25">
      <c r="B65" s="11" t="s">
        <v>2106</v>
      </c>
      <c r="C65" s="21" t="s">
        <v>139</v>
      </c>
      <c r="D65" s="11" t="s">
        <v>332</v>
      </c>
      <c r="E65" s="11" t="s">
        <v>483</v>
      </c>
      <c r="F65" s="13">
        <v>7500</v>
      </c>
      <c r="G65" s="13">
        <v>44.02</v>
      </c>
      <c r="H65" s="13">
        <v>0.26</v>
      </c>
    </row>
    <row r="66" spans="2:8" x14ac:dyDescent="0.25">
      <c r="B66" s="11" t="s">
        <v>2105</v>
      </c>
      <c r="C66" s="21" t="s">
        <v>139</v>
      </c>
      <c r="D66" s="11" t="s">
        <v>245</v>
      </c>
      <c r="E66" s="11" t="s">
        <v>476</v>
      </c>
      <c r="F66" s="13">
        <v>45000</v>
      </c>
      <c r="G66" s="13">
        <v>43.72</v>
      </c>
      <c r="H66" s="13">
        <v>0.25</v>
      </c>
    </row>
    <row r="67" spans="2:8" x14ac:dyDescent="0.25">
      <c r="B67" s="11" t="s">
        <v>351</v>
      </c>
      <c r="C67" s="21" t="s">
        <v>139</v>
      </c>
      <c r="D67" s="11" t="s">
        <v>293</v>
      </c>
      <c r="E67" s="11" t="s">
        <v>352</v>
      </c>
      <c r="F67" s="13">
        <v>4000</v>
      </c>
      <c r="G67" s="13">
        <v>34.24</v>
      </c>
      <c r="H67" s="13">
        <v>0.2</v>
      </c>
    </row>
    <row r="68" spans="2:8" x14ac:dyDescent="0.25">
      <c r="B68" s="11" t="s">
        <v>2104</v>
      </c>
      <c r="C68" s="21" t="s">
        <v>139</v>
      </c>
      <c r="D68" s="11" t="s">
        <v>417</v>
      </c>
      <c r="E68" s="11" t="s">
        <v>423</v>
      </c>
      <c r="F68" s="13">
        <v>200</v>
      </c>
      <c r="G68" s="13">
        <v>24.07</v>
      </c>
      <c r="H68" s="13">
        <v>0.14000000000000001</v>
      </c>
    </row>
    <row r="69" spans="2:8" x14ac:dyDescent="0.25">
      <c r="B69" s="17" t="s">
        <v>151</v>
      </c>
      <c r="C69" s="25"/>
      <c r="D69" s="17"/>
      <c r="E69" s="17"/>
      <c r="F69" s="23"/>
      <c r="G69" s="23">
        <f>SUM(G12:G68)</f>
        <v>4972.5200000000032</v>
      </c>
      <c r="H69" s="23">
        <f>SUM(H12:H68)</f>
        <v>28.929999999999996</v>
      </c>
    </row>
    <row r="70" spans="2:8" x14ac:dyDescent="0.25">
      <c r="B70" s="37" t="s">
        <v>133</v>
      </c>
      <c r="C70" s="38" t="s">
        <v>134</v>
      </c>
      <c r="D70" s="37" t="s">
        <v>213</v>
      </c>
      <c r="E70" s="37" t="s">
        <v>136</v>
      </c>
      <c r="F70" s="36" t="s">
        <v>145</v>
      </c>
      <c r="G70" s="36" t="s">
        <v>146</v>
      </c>
      <c r="H70" s="36" t="s">
        <v>147</v>
      </c>
    </row>
    <row r="71" spans="2:8" x14ac:dyDescent="0.25">
      <c r="B71" s="17" t="s">
        <v>214</v>
      </c>
    </row>
    <row r="72" spans="2:8" x14ac:dyDescent="0.25">
      <c r="B72" s="17" t="s">
        <v>138</v>
      </c>
    </row>
    <row r="73" spans="2:8" x14ac:dyDescent="0.25">
      <c r="B73" s="17" t="s">
        <v>491</v>
      </c>
    </row>
    <row r="74" spans="2:8" x14ac:dyDescent="0.25">
      <c r="B74" s="11" t="s">
        <v>492</v>
      </c>
      <c r="C74" s="21">
        <v>6.98</v>
      </c>
      <c r="D74" s="11" t="s">
        <v>493</v>
      </c>
      <c r="E74" s="11" t="s">
        <v>494</v>
      </c>
      <c r="F74" s="13">
        <v>1500000</v>
      </c>
      <c r="G74" s="13">
        <v>1515.93</v>
      </c>
      <c r="H74" s="13">
        <v>8.82</v>
      </c>
    </row>
    <row r="75" spans="2:8" x14ac:dyDescent="0.25">
      <c r="B75" s="11" t="s">
        <v>1091</v>
      </c>
      <c r="C75" s="21">
        <v>7.04</v>
      </c>
      <c r="D75" s="11" t="s">
        <v>493</v>
      </c>
      <c r="E75" s="11" t="s">
        <v>1092</v>
      </c>
      <c r="F75" s="13">
        <v>1500000</v>
      </c>
      <c r="G75" s="13">
        <v>1509.12</v>
      </c>
      <c r="H75" s="13">
        <v>8.7799999999999994</v>
      </c>
    </row>
    <row r="76" spans="2:8" x14ac:dyDescent="0.25">
      <c r="B76" s="11" t="s">
        <v>501</v>
      </c>
      <c r="C76" s="21">
        <v>7.05</v>
      </c>
      <c r="D76" s="11" t="s">
        <v>493</v>
      </c>
      <c r="E76" s="11" t="s">
        <v>502</v>
      </c>
      <c r="F76" s="13">
        <v>1000000</v>
      </c>
      <c r="G76" s="13">
        <v>1037</v>
      </c>
      <c r="H76" s="13">
        <v>6.03</v>
      </c>
    </row>
    <row r="77" spans="2:8" x14ac:dyDescent="0.25">
      <c r="B77" s="11" t="s">
        <v>495</v>
      </c>
      <c r="C77" s="21">
        <v>6.98</v>
      </c>
      <c r="D77" s="11" t="s">
        <v>493</v>
      </c>
      <c r="E77" s="11" t="s">
        <v>496</v>
      </c>
      <c r="F77" s="13">
        <v>1000000</v>
      </c>
      <c r="G77" s="13">
        <v>1004.65</v>
      </c>
      <c r="H77" s="13">
        <v>5.85</v>
      </c>
    </row>
    <row r="78" spans="2:8" x14ac:dyDescent="0.25">
      <c r="B78" s="11" t="s">
        <v>2103</v>
      </c>
      <c r="C78" s="21">
        <v>6.99</v>
      </c>
      <c r="D78" s="11" t="s">
        <v>493</v>
      </c>
      <c r="E78" s="11" t="s">
        <v>2102</v>
      </c>
      <c r="F78" s="13">
        <v>500000</v>
      </c>
      <c r="G78" s="13">
        <v>514.69000000000005</v>
      </c>
      <c r="H78" s="13">
        <v>2.99</v>
      </c>
    </row>
    <row r="79" spans="2:8" x14ac:dyDescent="0.25">
      <c r="B79" s="11" t="s">
        <v>2101</v>
      </c>
      <c r="C79" s="21">
        <v>6.97</v>
      </c>
      <c r="D79" s="11" t="s">
        <v>493</v>
      </c>
      <c r="E79" s="11" t="s">
        <v>2100</v>
      </c>
      <c r="F79" s="13">
        <v>500000</v>
      </c>
      <c r="G79" s="13">
        <v>507.04</v>
      </c>
      <c r="H79" s="13">
        <v>2.95</v>
      </c>
    </row>
    <row r="80" spans="2:8" x14ac:dyDescent="0.25">
      <c r="B80" s="11" t="s">
        <v>2099</v>
      </c>
      <c r="C80" s="21">
        <v>6.98</v>
      </c>
      <c r="D80" s="11" t="s">
        <v>493</v>
      </c>
      <c r="E80" s="11" t="s">
        <v>2098</v>
      </c>
      <c r="F80" s="13">
        <v>350000</v>
      </c>
      <c r="G80" s="13">
        <v>351.85</v>
      </c>
      <c r="H80" s="13">
        <v>2.0499999999999998</v>
      </c>
    </row>
    <row r="81" spans="2:8" x14ac:dyDescent="0.25">
      <c r="B81" s="17" t="s">
        <v>505</v>
      </c>
      <c r="C81" s="25"/>
      <c r="D81" s="17"/>
      <c r="E81" s="17"/>
      <c r="F81" s="23"/>
      <c r="G81" s="23">
        <f>SUM(G70:G80)</f>
        <v>6440.28</v>
      </c>
      <c r="H81" s="23">
        <f>SUM(H70:H80)</f>
        <v>37.470000000000006</v>
      </c>
    </row>
    <row r="82" spans="2:8" x14ac:dyDescent="0.25">
      <c r="B82" s="17" t="s">
        <v>506</v>
      </c>
    </row>
    <row r="83" spans="2:8" x14ac:dyDescent="0.25">
      <c r="B83" s="11" t="s">
        <v>515</v>
      </c>
      <c r="C83" s="21">
        <v>7.48</v>
      </c>
      <c r="D83" s="11" t="s">
        <v>507</v>
      </c>
      <c r="E83" s="11" t="s">
        <v>516</v>
      </c>
      <c r="F83" s="13">
        <v>100</v>
      </c>
      <c r="G83" s="13">
        <v>998.5</v>
      </c>
      <c r="H83" s="13">
        <v>5.81</v>
      </c>
    </row>
    <row r="84" spans="2:8" x14ac:dyDescent="0.25">
      <c r="B84" s="11" t="s">
        <v>2036</v>
      </c>
      <c r="C84" s="21">
        <v>7.98</v>
      </c>
      <c r="D84" s="11" t="s">
        <v>507</v>
      </c>
      <c r="E84" s="11" t="s">
        <v>511</v>
      </c>
      <c r="F84" s="13">
        <v>100</v>
      </c>
      <c r="G84" s="13">
        <v>968.28</v>
      </c>
      <c r="H84" s="13">
        <v>5.63</v>
      </c>
    </row>
    <row r="85" spans="2:8" x14ac:dyDescent="0.25">
      <c r="B85" s="11" t="s">
        <v>2097</v>
      </c>
      <c r="C85" s="21">
        <v>8.68</v>
      </c>
      <c r="D85" s="11" t="s">
        <v>517</v>
      </c>
      <c r="E85" s="11" t="s">
        <v>518</v>
      </c>
      <c r="F85" s="13">
        <v>50</v>
      </c>
      <c r="G85" s="13">
        <v>499.05</v>
      </c>
      <c r="H85" s="13">
        <v>2.9</v>
      </c>
    </row>
    <row r="86" spans="2:8" x14ac:dyDescent="0.25">
      <c r="B86" s="17" t="s">
        <v>523</v>
      </c>
      <c r="C86" s="25"/>
      <c r="D86" s="17"/>
      <c r="E86" s="17"/>
      <c r="F86" s="23"/>
      <c r="G86" s="23">
        <f>SUM(G82:G85)</f>
        <v>2465.83</v>
      </c>
      <c r="H86" s="23">
        <f>SUM(H82:H85)</f>
        <v>14.34</v>
      </c>
    </row>
    <row r="87" spans="2:8" x14ac:dyDescent="0.25">
      <c r="B87" s="17" t="s">
        <v>524</v>
      </c>
      <c r="C87" s="25"/>
      <c r="D87" s="17"/>
      <c r="E87" s="17"/>
      <c r="F87" s="23"/>
      <c r="G87" s="23">
        <v>147.6</v>
      </c>
      <c r="H87" s="23">
        <v>0.86</v>
      </c>
    </row>
    <row r="88" spans="2:8" x14ac:dyDescent="0.25">
      <c r="B88" s="17" t="s">
        <v>153</v>
      </c>
      <c r="C88" s="25"/>
      <c r="D88" s="17"/>
      <c r="E88" s="17"/>
      <c r="F88" s="23"/>
      <c r="G88" s="23">
        <v>14026.23</v>
      </c>
      <c r="H88" s="23">
        <v>81.599999999999994</v>
      </c>
    </row>
    <row r="89" spans="2:8" x14ac:dyDescent="0.25">
      <c r="B89" s="17" t="s">
        <v>226</v>
      </c>
      <c r="C89" s="25"/>
      <c r="D89" s="17"/>
      <c r="E89" s="17"/>
      <c r="F89" s="23"/>
      <c r="G89" s="23">
        <v>3161.0758787000018</v>
      </c>
      <c r="H89" s="23">
        <v>18.400000000000006</v>
      </c>
    </row>
    <row r="90" spans="2:8" x14ac:dyDescent="0.25">
      <c r="B90" s="17" t="s">
        <v>155</v>
      </c>
      <c r="C90" s="25"/>
      <c r="D90" s="17"/>
      <c r="E90" s="17"/>
      <c r="F90" s="23"/>
      <c r="G90" s="23">
        <v>17187.305878700001</v>
      </c>
      <c r="H90" s="23">
        <v>100</v>
      </c>
    </row>
    <row r="91" spans="2:8" x14ac:dyDescent="0.25">
      <c r="B91" s="11" t="s">
        <v>156</v>
      </c>
    </row>
    <row r="92" spans="2:8" x14ac:dyDescent="0.25">
      <c r="B92" s="11" t="s">
        <v>157</v>
      </c>
    </row>
    <row r="93" spans="2:8" x14ac:dyDescent="0.25">
      <c r="B93" s="11" t="s">
        <v>158</v>
      </c>
      <c r="C93" s="21" t="s">
        <v>159</v>
      </c>
    </row>
    <row r="94" spans="2:8" x14ac:dyDescent="0.25">
      <c r="B94" s="17"/>
    </row>
    <row r="95" spans="2:8" ht="30" x14ac:dyDescent="0.25">
      <c r="B95" s="35" t="s">
        <v>160</v>
      </c>
      <c r="C95" s="21" t="s">
        <v>161</v>
      </c>
    </row>
    <row r="96" spans="2:8" x14ac:dyDescent="0.25">
      <c r="B96" s="17"/>
    </row>
    <row r="97" spans="2:3" x14ac:dyDescent="0.25">
      <c r="B97" s="17" t="s">
        <v>162</v>
      </c>
      <c r="C97" s="21" t="s">
        <v>161</v>
      </c>
    </row>
    <row r="98" spans="2:3" x14ac:dyDescent="0.25">
      <c r="B98" s="17" t="s">
        <v>164</v>
      </c>
      <c r="C98" s="21" t="s">
        <v>165</v>
      </c>
    </row>
    <row r="99" spans="2:3" x14ac:dyDescent="0.25">
      <c r="B99" s="17" t="s">
        <v>2096</v>
      </c>
      <c r="C99" s="25"/>
    </row>
    <row r="100" spans="2:3" x14ac:dyDescent="0.25">
      <c r="B100" s="17" t="s">
        <v>2095</v>
      </c>
      <c r="C100" s="25"/>
    </row>
    <row r="101" spans="2:3" x14ac:dyDescent="0.25">
      <c r="B101" s="17" t="s">
        <v>2094</v>
      </c>
      <c r="C101" s="25"/>
    </row>
    <row r="102" spans="2:3" x14ac:dyDescent="0.25">
      <c r="B102" s="17" t="s">
        <v>2093</v>
      </c>
      <c r="C102" s="25"/>
    </row>
    <row r="103" spans="2:3" x14ac:dyDescent="0.25">
      <c r="B103" s="17" t="s">
        <v>2092</v>
      </c>
      <c r="C103" s="25"/>
    </row>
    <row r="104" spans="2:3" x14ac:dyDescent="0.25">
      <c r="B104" s="11" t="s">
        <v>170</v>
      </c>
    </row>
    <row r="106" spans="2:3" x14ac:dyDescent="0.25">
      <c r="B106" s="3"/>
      <c r="C106" s="4" t="s">
        <v>1574</v>
      </c>
    </row>
    <row r="107" spans="2:3" ht="30" x14ac:dyDescent="0.25">
      <c r="B107" s="3" t="s">
        <v>1573</v>
      </c>
      <c r="C107" s="5" t="s">
        <v>24</v>
      </c>
    </row>
    <row r="108" spans="2:3" x14ac:dyDescent="0.25">
      <c r="B108" s="3" t="s">
        <v>1572</v>
      </c>
      <c r="C108" s="4"/>
    </row>
    <row r="109" spans="2:3" x14ac:dyDescent="0.25">
      <c r="B109" s="3"/>
      <c r="C109" s="4"/>
    </row>
    <row r="110" spans="2:3" x14ac:dyDescent="0.25">
      <c r="B110" s="3" t="s">
        <v>1571</v>
      </c>
      <c r="C110" s="34">
        <v>7.3700000000000002E-2</v>
      </c>
    </row>
    <row r="111" spans="2:3" x14ac:dyDescent="0.25">
      <c r="B111" s="3"/>
      <c r="C111" s="4"/>
    </row>
    <row r="112" spans="2:3" x14ac:dyDescent="0.25">
      <c r="B112" s="3" t="s">
        <v>1570</v>
      </c>
      <c r="C112" s="4" t="s">
        <v>2091</v>
      </c>
    </row>
    <row r="113" spans="2:7" x14ac:dyDescent="0.25">
      <c r="B113" s="3" t="s">
        <v>1569</v>
      </c>
      <c r="C113" s="4" t="s">
        <v>2090</v>
      </c>
    </row>
    <row r="114" spans="2:7" x14ac:dyDescent="0.25">
      <c r="B114" s="3"/>
      <c r="C114" s="4"/>
    </row>
    <row r="115" spans="2:7" x14ac:dyDescent="0.25">
      <c r="B115" s="3" t="s">
        <v>1567</v>
      </c>
      <c r="C115" s="4" t="s">
        <v>159</v>
      </c>
    </row>
    <row r="116" spans="2:7" x14ac:dyDescent="0.25">
      <c r="B116" s="211" t="s">
        <v>1566</v>
      </c>
      <c r="C116" s="211"/>
    </row>
    <row r="118" spans="2:7" x14ac:dyDescent="0.25">
      <c r="B118" s="3" t="s">
        <v>171</v>
      </c>
      <c r="C118" s="4"/>
      <c r="D118" s="3"/>
    </row>
    <row r="119" spans="2:7" ht="30" x14ac:dyDescent="0.25">
      <c r="B119" s="6" t="s">
        <v>172</v>
      </c>
      <c r="C119" s="5" t="s">
        <v>173</v>
      </c>
      <c r="D119" s="6" t="s">
        <v>174</v>
      </c>
    </row>
    <row r="120" spans="2:7" x14ac:dyDescent="0.25">
      <c r="B120" s="3" t="s">
        <v>161</v>
      </c>
      <c r="C120" s="4" t="s">
        <v>161</v>
      </c>
      <c r="D120" s="3" t="s">
        <v>161</v>
      </c>
    </row>
    <row r="122" spans="2:7" x14ac:dyDescent="0.25">
      <c r="B122" s="8" t="s">
        <v>175</v>
      </c>
      <c r="C122" s="33">
        <v>45473</v>
      </c>
      <c r="D122" s="3"/>
      <c r="E122" s="26"/>
      <c r="F122" s="32"/>
    </row>
    <row r="123" spans="2:7" x14ac:dyDescent="0.25">
      <c r="B123" s="8" t="s">
        <v>176</v>
      </c>
      <c r="C123" s="9" t="s">
        <v>177</v>
      </c>
      <c r="D123" s="8" t="s">
        <v>178</v>
      </c>
      <c r="E123" s="27" t="s">
        <v>179</v>
      </c>
      <c r="F123" s="24" t="s">
        <v>180</v>
      </c>
      <c r="G123" s="23"/>
    </row>
    <row r="124" spans="2:7" x14ac:dyDescent="0.25">
      <c r="B124" s="30" t="s">
        <v>161</v>
      </c>
      <c r="C124" s="31" t="s">
        <v>161</v>
      </c>
      <c r="D124" s="30" t="s">
        <v>161</v>
      </c>
      <c r="E124" s="29" t="s">
        <v>161</v>
      </c>
      <c r="F124" s="28" t="s">
        <v>161</v>
      </c>
    </row>
    <row r="127" spans="2:7" x14ac:dyDescent="0.25">
      <c r="B127" s="17" t="s">
        <v>181</v>
      </c>
    </row>
    <row r="128" spans="2:7" x14ac:dyDescent="0.25">
      <c r="B128" s="17"/>
    </row>
    <row r="129" spans="2:6" x14ac:dyDescent="0.25">
      <c r="B129" s="17" t="s">
        <v>182</v>
      </c>
    </row>
    <row r="130" spans="2:6" x14ac:dyDescent="0.25">
      <c r="B130" s="8" t="s">
        <v>183</v>
      </c>
      <c r="C130" s="9" t="s">
        <v>184</v>
      </c>
      <c r="D130" s="17"/>
    </row>
    <row r="131" spans="2:6" x14ac:dyDescent="0.25">
      <c r="B131" s="3" t="s">
        <v>161</v>
      </c>
      <c r="C131" s="4" t="s">
        <v>161</v>
      </c>
    </row>
    <row r="133" spans="2:6" x14ac:dyDescent="0.25">
      <c r="B133" s="8" t="s">
        <v>185</v>
      </c>
      <c r="C133" s="9" t="s">
        <v>184</v>
      </c>
    </row>
    <row r="134" spans="2:6" x14ac:dyDescent="0.25">
      <c r="B134" s="3" t="s">
        <v>161</v>
      </c>
      <c r="C134" s="4" t="s">
        <v>161</v>
      </c>
    </row>
    <row r="136" spans="2:6" x14ac:dyDescent="0.25">
      <c r="B136" s="8" t="s">
        <v>161</v>
      </c>
      <c r="C136" s="9" t="s">
        <v>161</v>
      </c>
    </row>
    <row r="137" spans="2:6" x14ac:dyDescent="0.25">
      <c r="B137" s="3" t="s">
        <v>161</v>
      </c>
      <c r="C137" s="4" t="s">
        <v>161</v>
      </c>
    </row>
    <row r="139" spans="2:6" x14ac:dyDescent="0.25">
      <c r="B139" s="27" t="s">
        <v>186</v>
      </c>
      <c r="C139" s="9" t="s">
        <v>187</v>
      </c>
    </row>
    <row r="140" spans="2:6" x14ac:dyDescent="0.25">
      <c r="B140" s="26" t="s">
        <v>161</v>
      </c>
      <c r="C140" s="4" t="s">
        <v>161</v>
      </c>
    </row>
    <row r="142" spans="2:6" x14ac:dyDescent="0.25">
      <c r="B142" s="8" t="s">
        <v>188</v>
      </c>
      <c r="C142" s="9" t="s">
        <v>161</v>
      </c>
    </row>
    <row r="144" spans="2:6" x14ac:dyDescent="0.25">
      <c r="B144" s="8" t="s">
        <v>189</v>
      </c>
      <c r="C144" s="33">
        <v>45473</v>
      </c>
      <c r="D144" s="3"/>
      <c r="E144" s="26"/>
      <c r="F144" s="32"/>
    </row>
    <row r="145" spans="2:7" x14ac:dyDescent="0.25">
      <c r="B145" s="8" t="s">
        <v>176</v>
      </c>
      <c r="C145" s="9" t="s">
        <v>177</v>
      </c>
      <c r="D145" s="8" t="s">
        <v>178</v>
      </c>
      <c r="E145" s="27" t="s">
        <v>179</v>
      </c>
      <c r="F145" s="24" t="s">
        <v>180</v>
      </c>
      <c r="G145" s="23"/>
    </row>
    <row r="146" spans="2:7" x14ac:dyDescent="0.25">
      <c r="B146" s="30" t="s">
        <v>161</v>
      </c>
      <c r="C146" s="31" t="s">
        <v>161</v>
      </c>
      <c r="D146" s="30" t="s">
        <v>161</v>
      </c>
      <c r="E146" s="29" t="s">
        <v>161</v>
      </c>
      <c r="F146" s="28" t="s">
        <v>161</v>
      </c>
    </row>
    <row r="147" spans="2:7" x14ac:dyDescent="0.25">
      <c r="B147" s="17" t="s">
        <v>181</v>
      </c>
    </row>
    <row r="148" spans="2:7" x14ac:dyDescent="0.25">
      <c r="B148" s="17"/>
    </row>
    <row r="149" spans="2:7" x14ac:dyDescent="0.25">
      <c r="B149" s="17" t="s">
        <v>182</v>
      </c>
    </row>
    <row r="150" spans="2:7" x14ac:dyDescent="0.25">
      <c r="B150" s="8" t="s">
        <v>183</v>
      </c>
      <c r="C150" s="9" t="s">
        <v>184</v>
      </c>
      <c r="D150" s="17"/>
    </row>
    <row r="151" spans="2:7" x14ac:dyDescent="0.25">
      <c r="B151" s="3" t="s">
        <v>161</v>
      </c>
      <c r="C151" s="4" t="s">
        <v>161</v>
      </c>
    </row>
    <row r="153" spans="2:7" x14ac:dyDescent="0.25">
      <c r="B153" s="8" t="s">
        <v>185</v>
      </c>
      <c r="C153" s="9" t="s">
        <v>184</v>
      </c>
    </row>
    <row r="154" spans="2:7" x14ac:dyDescent="0.25">
      <c r="B154" s="3" t="s">
        <v>161</v>
      </c>
      <c r="C154" s="4" t="s">
        <v>161</v>
      </c>
    </row>
    <row r="156" spans="2:7" x14ac:dyDescent="0.25">
      <c r="B156" s="8" t="s">
        <v>161</v>
      </c>
      <c r="C156" s="9" t="s">
        <v>161</v>
      </c>
    </row>
    <row r="157" spans="2:7" x14ac:dyDescent="0.25">
      <c r="B157" s="3" t="s">
        <v>161</v>
      </c>
      <c r="C157" s="4" t="s">
        <v>161</v>
      </c>
    </row>
    <row r="159" spans="2:7" x14ac:dyDescent="0.25">
      <c r="B159" s="27" t="s">
        <v>186</v>
      </c>
      <c r="C159" s="9" t="s">
        <v>187</v>
      </c>
    </row>
    <row r="160" spans="2:7" x14ac:dyDescent="0.25">
      <c r="B160" s="26" t="s">
        <v>161</v>
      </c>
      <c r="C160" s="4" t="s">
        <v>161</v>
      </c>
    </row>
    <row r="162" spans="2:80" x14ac:dyDescent="0.25">
      <c r="B162" s="8" t="s">
        <v>188</v>
      </c>
      <c r="C162" s="9" t="s">
        <v>161</v>
      </c>
    </row>
    <row r="165" spans="2:80" x14ac:dyDescent="0.25">
      <c r="B165" s="17" t="s">
        <v>190</v>
      </c>
    </row>
    <row r="167" spans="2:80" x14ac:dyDescent="0.25">
      <c r="B167" s="8" t="s">
        <v>176</v>
      </c>
      <c r="C167" s="9" t="s">
        <v>191</v>
      </c>
      <c r="D167" s="8" t="s">
        <v>192</v>
      </c>
      <c r="E167" s="8" t="s">
        <v>193</v>
      </c>
      <c r="F167" s="23"/>
    </row>
    <row r="168" spans="2:80" x14ac:dyDescent="0.25">
      <c r="B168" s="3" t="s">
        <v>161</v>
      </c>
      <c r="C168" s="4" t="s">
        <v>161</v>
      </c>
      <c r="D168" s="3" t="s">
        <v>161</v>
      </c>
      <c r="E168" s="3" t="s">
        <v>161</v>
      </c>
    </row>
    <row r="171" spans="2:80" x14ac:dyDescent="0.25">
      <c r="B171" s="17" t="s">
        <v>194</v>
      </c>
      <c r="C171" s="25" t="s">
        <v>161</v>
      </c>
      <c r="D171" s="17"/>
      <c r="E171" s="17"/>
      <c r="F171" s="23"/>
      <c r="G171" s="23"/>
      <c r="H171" s="23"/>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row>
    <row r="173" spans="2:80" x14ac:dyDescent="0.25">
      <c r="B173" s="17" t="s">
        <v>195</v>
      </c>
    </row>
    <row r="175" spans="2:80" x14ac:dyDescent="0.25">
      <c r="B175" s="8" t="s">
        <v>196</v>
      </c>
      <c r="C175" s="9" t="s">
        <v>184</v>
      </c>
      <c r="D175" s="17"/>
    </row>
    <row r="176" spans="2:80" x14ac:dyDescent="0.25">
      <c r="B176" s="3" t="s">
        <v>161</v>
      </c>
      <c r="C176" s="4" t="s">
        <v>161</v>
      </c>
    </row>
    <row r="179" spans="2:80" x14ac:dyDescent="0.25">
      <c r="B179" s="8" t="s">
        <v>197</v>
      </c>
      <c r="C179" s="9" t="s">
        <v>198</v>
      </c>
      <c r="D179" s="17"/>
    </row>
    <row r="180" spans="2:80" x14ac:dyDescent="0.25">
      <c r="B180" s="3" t="s">
        <v>161</v>
      </c>
      <c r="C180" s="4" t="s">
        <v>161</v>
      </c>
    </row>
    <row r="183" spans="2:80" x14ac:dyDescent="0.25">
      <c r="B183" s="17" t="s">
        <v>199</v>
      </c>
    </row>
    <row r="186" spans="2:80" x14ac:dyDescent="0.25">
      <c r="B186" s="17" t="s">
        <v>200</v>
      </c>
    </row>
    <row r="188" spans="2:80" x14ac:dyDescent="0.25">
      <c r="B188" s="8" t="s">
        <v>176</v>
      </c>
      <c r="C188" s="9" t="s">
        <v>201</v>
      </c>
      <c r="D188" s="8" t="s">
        <v>191</v>
      </c>
      <c r="E188" s="8" t="s">
        <v>192</v>
      </c>
      <c r="F188" s="24" t="s">
        <v>193</v>
      </c>
      <c r="G188" s="23"/>
    </row>
    <row r="189" spans="2:80" x14ac:dyDescent="0.25">
      <c r="B189" s="3" t="s">
        <v>161</v>
      </c>
      <c r="C189" s="4" t="s">
        <v>161</v>
      </c>
      <c r="D189" s="3" t="s">
        <v>161</v>
      </c>
      <c r="E189" s="3" t="s">
        <v>161</v>
      </c>
      <c r="F189" s="22" t="s">
        <v>161</v>
      </c>
    </row>
    <row r="192" spans="2:80" x14ac:dyDescent="0.25">
      <c r="B192" s="17" t="s">
        <v>194</v>
      </c>
      <c r="C192" s="25" t="s">
        <v>161</v>
      </c>
      <c r="D192" s="17"/>
      <c r="E192" s="17"/>
      <c r="F192" s="23"/>
      <c r="G192" s="23"/>
      <c r="H192" s="23"/>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row>
    <row r="194" spans="2:7" x14ac:dyDescent="0.25">
      <c r="B194" s="17" t="s">
        <v>195</v>
      </c>
    </row>
    <row r="196" spans="2:7" x14ac:dyDescent="0.25">
      <c r="B196" s="8" t="s">
        <v>196</v>
      </c>
      <c r="C196" s="9" t="s">
        <v>184</v>
      </c>
      <c r="D196" s="17"/>
    </row>
    <row r="197" spans="2:7" x14ac:dyDescent="0.25">
      <c r="B197" s="3" t="s">
        <v>161</v>
      </c>
      <c r="C197" s="4" t="s">
        <v>161</v>
      </c>
    </row>
    <row r="200" spans="2:7" x14ac:dyDescent="0.25">
      <c r="B200" s="8" t="s">
        <v>197</v>
      </c>
      <c r="C200" s="9" t="s">
        <v>198</v>
      </c>
      <c r="D200" s="17"/>
    </row>
    <row r="201" spans="2:7" x14ac:dyDescent="0.25">
      <c r="B201" s="3" t="s">
        <v>161</v>
      </c>
      <c r="C201" s="4" t="s">
        <v>161</v>
      </c>
    </row>
    <row r="204" spans="2:7" x14ac:dyDescent="0.25">
      <c r="B204" s="17" t="s">
        <v>199</v>
      </c>
    </row>
    <row r="207" spans="2:7" x14ac:dyDescent="0.25">
      <c r="B207" s="17" t="s">
        <v>202</v>
      </c>
    </row>
    <row r="208" spans="2:7" x14ac:dyDescent="0.25">
      <c r="B208" s="8" t="s">
        <v>176</v>
      </c>
      <c r="C208" s="9" t="s">
        <v>203</v>
      </c>
      <c r="D208" s="8" t="s">
        <v>204</v>
      </c>
      <c r="E208" s="8" t="s">
        <v>205</v>
      </c>
      <c r="F208" s="24" t="s">
        <v>206</v>
      </c>
      <c r="G208" s="23"/>
    </row>
    <row r="209" spans="2:6" x14ac:dyDescent="0.25">
      <c r="B209" s="3" t="s">
        <v>161</v>
      </c>
      <c r="C209" s="4" t="s">
        <v>161</v>
      </c>
      <c r="D209" s="3" t="s">
        <v>161</v>
      </c>
      <c r="E209" s="3" t="s">
        <v>161</v>
      </c>
      <c r="F209" s="22" t="s">
        <v>161</v>
      </c>
    </row>
    <row r="210" spans="2:6" x14ac:dyDescent="0.25">
      <c r="B210" s="11" t="s">
        <v>207</v>
      </c>
    </row>
  </sheetData>
  <mergeCells count="4">
    <mergeCell ref="B1:E1"/>
    <mergeCell ref="C3:C6"/>
    <mergeCell ref="D3:D6"/>
    <mergeCell ref="B116:C116"/>
  </mergeCells>
  <hyperlinks>
    <hyperlink ref="A1" location="Index!A1" display="Index" xr:uid="{58CDA5BE-27AC-48E7-8C62-856E08057D6E}"/>
  </hyperlink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89286-D0D7-41FB-B412-5D7A8170A9AF}">
  <dimension ref="A1:CB194"/>
  <sheetViews>
    <sheetView workbookViewId="0">
      <selection activeCell="D3" sqref="D3:D7"/>
    </sheetView>
  </sheetViews>
  <sheetFormatPr defaultColWidth="9.140625" defaultRowHeight="15" x14ac:dyDescent="0.25"/>
  <cols>
    <col min="1" max="1" width="5.42578125" style="11" bestFit="1" customWidth="1"/>
    <col min="2" max="2" width="89.570312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ol min="9" max="16384" width="9.140625" style="11"/>
  </cols>
  <sheetData>
    <row r="1" spans="1:5" x14ac:dyDescent="0.25">
      <c r="A1" s="45" t="s">
        <v>0</v>
      </c>
      <c r="B1" s="197" t="s">
        <v>20</v>
      </c>
      <c r="C1" s="197"/>
      <c r="D1" s="197"/>
      <c r="E1" s="197"/>
    </row>
    <row r="3" spans="1:5" x14ac:dyDescent="0.25">
      <c r="B3" s="1" t="s">
        <v>2240</v>
      </c>
      <c r="C3" s="198"/>
      <c r="D3" s="199"/>
    </row>
    <row r="4" spans="1:5" ht="45" x14ac:dyDescent="0.25">
      <c r="B4" s="93" t="s">
        <v>2239</v>
      </c>
      <c r="C4" s="198"/>
      <c r="D4" s="199"/>
      <c r="E4" s="15"/>
    </row>
    <row r="5" spans="1:5" x14ac:dyDescent="0.25">
      <c r="B5" s="2" t="s">
        <v>127</v>
      </c>
      <c r="C5" s="198"/>
      <c r="D5" s="199"/>
    </row>
    <row r="6" spans="1:5" x14ac:dyDescent="0.25">
      <c r="B6" s="2" t="s">
        <v>2238</v>
      </c>
      <c r="C6" s="198"/>
      <c r="D6" s="199"/>
    </row>
    <row r="7" spans="1:5" ht="30" x14ac:dyDescent="0.25">
      <c r="B7" s="93" t="s">
        <v>2237</v>
      </c>
      <c r="C7" s="198"/>
      <c r="D7" s="199"/>
      <c r="E7" s="15"/>
    </row>
    <row r="8" spans="1:5" x14ac:dyDescent="0.25">
      <c r="B8" s="29" t="s">
        <v>130</v>
      </c>
      <c r="C8" s="86" t="s">
        <v>131</v>
      </c>
      <c r="D8" s="85" t="s">
        <v>132</v>
      </c>
    </row>
    <row r="10" spans="1:5" x14ac:dyDescent="0.25">
      <c r="B10" s="214"/>
      <c r="C10" s="214"/>
      <c r="D10" s="214"/>
      <c r="E10" s="214"/>
    </row>
    <row r="11" spans="1:5" x14ac:dyDescent="0.25">
      <c r="B11" s="212" t="s">
        <v>1718</v>
      </c>
      <c r="C11" s="212"/>
      <c r="D11" s="212"/>
      <c r="E11" s="212"/>
    </row>
    <row r="12" spans="1:5" x14ac:dyDescent="0.25">
      <c r="B12" s="39" t="s">
        <v>1717</v>
      </c>
      <c r="C12" s="213" t="s">
        <v>1716</v>
      </c>
      <c r="D12" s="212" t="s">
        <v>1715</v>
      </c>
      <c r="E12" s="212" t="s">
        <v>1714</v>
      </c>
    </row>
    <row r="13" spans="1:5" x14ac:dyDescent="0.25">
      <c r="B13" s="39" t="s">
        <v>1713</v>
      </c>
      <c r="C13" s="213"/>
      <c r="D13" s="212"/>
      <c r="E13" s="212"/>
    </row>
    <row r="14" spans="1:5" x14ac:dyDescent="0.25">
      <c r="B14" s="1" t="s">
        <v>1712</v>
      </c>
      <c r="C14" s="42"/>
      <c r="D14" s="41"/>
      <c r="E14" s="41"/>
    </row>
    <row r="15" spans="1:5" x14ac:dyDescent="0.25">
      <c r="B15" s="1" t="s">
        <v>1710</v>
      </c>
      <c r="C15" s="42"/>
      <c r="D15" s="41"/>
      <c r="E15" s="41"/>
    </row>
    <row r="16" spans="1:5" x14ac:dyDescent="0.25">
      <c r="B16" s="1" t="s">
        <v>1709</v>
      </c>
      <c r="C16" s="42" t="s">
        <v>2236</v>
      </c>
      <c r="D16" s="41"/>
      <c r="E16" s="41"/>
    </row>
    <row r="17" spans="2:8" x14ac:dyDescent="0.25">
      <c r="B17" s="8" t="s">
        <v>1708</v>
      </c>
      <c r="C17" s="40"/>
      <c r="D17" s="39"/>
      <c r="E17" s="39"/>
    </row>
    <row r="20" spans="2:8" x14ac:dyDescent="0.25">
      <c r="B20" s="11" t="s">
        <v>144</v>
      </c>
    </row>
    <row r="22" spans="2:8" x14ac:dyDescent="0.25">
      <c r="B22" s="37" t="s">
        <v>133</v>
      </c>
      <c r="C22" s="38" t="s">
        <v>134</v>
      </c>
      <c r="D22" s="37" t="s">
        <v>213</v>
      </c>
      <c r="E22" s="37" t="s">
        <v>136</v>
      </c>
      <c r="F22" s="36" t="s">
        <v>145</v>
      </c>
      <c r="G22" s="36" t="s">
        <v>146</v>
      </c>
      <c r="H22" s="36" t="s">
        <v>147</v>
      </c>
    </row>
    <row r="23" spans="2:8" x14ac:dyDescent="0.25">
      <c r="B23" s="17" t="s">
        <v>214</v>
      </c>
    </row>
    <row r="24" spans="2:8" x14ac:dyDescent="0.25">
      <c r="B24" s="17" t="s">
        <v>138</v>
      </c>
    </row>
    <row r="25" spans="2:8" x14ac:dyDescent="0.25">
      <c r="B25" s="17" t="s">
        <v>491</v>
      </c>
    </row>
    <row r="26" spans="2:8" x14ac:dyDescent="0.25">
      <c r="B26" s="11" t="s">
        <v>2235</v>
      </c>
      <c r="C26" s="21">
        <v>7.21</v>
      </c>
      <c r="D26" s="11" t="s">
        <v>493</v>
      </c>
      <c r="E26" s="11" t="s">
        <v>2234</v>
      </c>
      <c r="F26" s="13">
        <v>7284300</v>
      </c>
      <c r="G26" s="13">
        <v>7374.78</v>
      </c>
      <c r="H26" s="13">
        <v>8.6999999999999993</v>
      </c>
    </row>
    <row r="27" spans="2:8" x14ac:dyDescent="0.25">
      <c r="B27" s="11" t="s">
        <v>2233</v>
      </c>
      <c r="C27" s="21">
        <v>7.21</v>
      </c>
      <c r="D27" s="11" t="s">
        <v>493</v>
      </c>
      <c r="E27" s="11" t="s">
        <v>2232</v>
      </c>
      <c r="F27" s="13">
        <v>5025000</v>
      </c>
      <c r="G27" s="13">
        <v>5090.21</v>
      </c>
      <c r="H27" s="13">
        <v>6.01</v>
      </c>
    </row>
    <row r="28" spans="2:8" x14ac:dyDescent="0.25">
      <c r="B28" s="11" t="s">
        <v>2231</v>
      </c>
      <c r="C28" s="21">
        <v>7.21</v>
      </c>
      <c r="D28" s="11" t="s">
        <v>493</v>
      </c>
      <c r="E28" s="11" t="s">
        <v>2230</v>
      </c>
      <c r="F28" s="13">
        <v>4000000</v>
      </c>
      <c r="G28" s="13">
        <v>4064.52</v>
      </c>
      <c r="H28" s="13">
        <v>4.8</v>
      </c>
    </row>
    <row r="29" spans="2:8" x14ac:dyDescent="0.25">
      <c r="B29" s="11" t="s">
        <v>2229</v>
      </c>
      <c r="C29" s="21">
        <v>7.21</v>
      </c>
      <c r="D29" s="11" t="s">
        <v>493</v>
      </c>
      <c r="E29" s="11" t="s">
        <v>2228</v>
      </c>
      <c r="F29" s="13">
        <v>3550000</v>
      </c>
      <c r="G29" s="13">
        <v>3608.14</v>
      </c>
      <c r="H29" s="13">
        <v>4.26</v>
      </c>
    </row>
    <row r="30" spans="2:8" x14ac:dyDescent="0.25">
      <c r="B30" s="11" t="s">
        <v>2227</v>
      </c>
      <c r="C30" s="21">
        <v>7.22</v>
      </c>
      <c r="D30" s="11" t="s">
        <v>493</v>
      </c>
      <c r="E30" s="11" t="s">
        <v>2226</v>
      </c>
      <c r="F30" s="13">
        <v>2500000</v>
      </c>
      <c r="G30" s="13">
        <v>2596.29</v>
      </c>
      <c r="H30" s="13">
        <v>3.06</v>
      </c>
    </row>
    <row r="31" spans="2:8" x14ac:dyDescent="0.25">
      <c r="B31" s="11" t="s">
        <v>2225</v>
      </c>
      <c r="C31" s="21">
        <v>7.21</v>
      </c>
      <c r="D31" s="11" t="s">
        <v>493</v>
      </c>
      <c r="E31" s="11" t="s">
        <v>2224</v>
      </c>
      <c r="F31" s="13">
        <v>2592000</v>
      </c>
      <c r="G31" s="13">
        <v>2590.35</v>
      </c>
      <c r="H31" s="13">
        <v>3.06</v>
      </c>
    </row>
    <row r="32" spans="2:8" x14ac:dyDescent="0.25">
      <c r="B32" s="11" t="s">
        <v>2223</v>
      </c>
      <c r="C32" s="21">
        <v>7.22</v>
      </c>
      <c r="D32" s="11" t="s">
        <v>493</v>
      </c>
      <c r="E32" s="11" t="s">
        <v>2222</v>
      </c>
      <c r="F32" s="13">
        <v>2500000</v>
      </c>
      <c r="G32" s="13">
        <v>2533.08</v>
      </c>
      <c r="H32" s="13">
        <v>2.99</v>
      </c>
    </row>
    <row r="33" spans="2:8" x14ac:dyDescent="0.25">
      <c r="B33" s="11" t="s">
        <v>2221</v>
      </c>
      <c r="C33" s="21">
        <v>7.29</v>
      </c>
      <c r="D33" s="11" t="s">
        <v>493</v>
      </c>
      <c r="E33" s="11" t="s">
        <v>2220</v>
      </c>
      <c r="F33" s="13">
        <v>2500000</v>
      </c>
      <c r="G33" s="13">
        <v>2532.63</v>
      </c>
      <c r="H33" s="13">
        <v>2.99</v>
      </c>
    </row>
    <row r="34" spans="2:8" x14ac:dyDescent="0.25">
      <c r="B34" s="11" t="s">
        <v>2219</v>
      </c>
      <c r="C34" s="21">
        <v>7.21</v>
      </c>
      <c r="D34" s="11" t="s">
        <v>493</v>
      </c>
      <c r="E34" s="11" t="s">
        <v>2218</v>
      </c>
      <c r="F34" s="13">
        <v>2010000</v>
      </c>
      <c r="G34" s="13">
        <v>2049.46</v>
      </c>
      <c r="H34" s="13">
        <v>2.42</v>
      </c>
    </row>
    <row r="35" spans="2:8" x14ac:dyDescent="0.25">
      <c r="B35" s="11" t="s">
        <v>1095</v>
      </c>
      <c r="C35" s="21">
        <v>7.21</v>
      </c>
      <c r="D35" s="11" t="s">
        <v>493</v>
      </c>
      <c r="E35" s="11" t="s">
        <v>1096</v>
      </c>
      <c r="F35" s="13">
        <v>2000000</v>
      </c>
      <c r="G35" s="13">
        <v>2035.71</v>
      </c>
      <c r="H35" s="13">
        <v>2.4</v>
      </c>
    </row>
    <row r="36" spans="2:8" x14ac:dyDescent="0.25">
      <c r="B36" s="11" t="s">
        <v>492</v>
      </c>
      <c r="C36" s="21">
        <v>6.98</v>
      </c>
      <c r="D36" s="11" t="s">
        <v>493</v>
      </c>
      <c r="E36" s="11" t="s">
        <v>494</v>
      </c>
      <c r="F36" s="13">
        <v>2000000</v>
      </c>
      <c r="G36" s="13">
        <v>2021.24</v>
      </c>
      <c r="H36" s="13">
        <v>2.38</v>
      </c>
    </row>
    <row r="37" spans="2:8" x14ac:dyDescent="0.25">
      <c r="B37" s="11" t="s">
        <v>2217</v>
      </c>
      <c r="C37" s="21">
        <v>7.22</v>
      </c>
      <c r="D37" s="11" t="s">
        <v>493</v>
      </c>
      <c r="E37" s="11" t="s">
        <v>2216</v>
      </c>
      <c r="F37" s="13">
        <v>2000000</v>
      </c>
      <c r="G37" s="13">
        <v>2021.05</v>
      </c>
      <c r="H37" s="13">
        <v>2.38</v>
      </c>
    </row>
    <row r="38" spans="2:8" x14ac:dyDescent="0.25">
      <c r="B38" s="11" t="s">
        <v>2215</v>
      </c>
      <c r="C38" s="21">
        <v>7.21</v>
      </c>
      <c r="D38" s="11" t="s">
        <v>493</v>
      </c>
      <c r="E38" s="11" t="s">
        <v>2214</v>
      </c>
      <c r="F38" s="13">
        <v>1750000</v>
      </c>
      <c r="G38" s="13">
        <v>1770.63</v>
      </c>
      <c r="H38" s="13">
        <v>2.09</v>
      </c>
    </row>
    <row r="39" spans="2:8" x14ac:dyDescent="0.25">
      <c r="B39" s="11" t="s">
        <v>2213</v>
      </c>
      <c r="C39" s="21">
        <v>7.21</v>
      </c>
      <c r="D39" s="11" t="s">
        <v>493</v>
      </c>
      <c r="E39" s="11" t="s">
        <v>2212</v>
      </c>
      <c r="F39" s="13">
        <v>1601900</v>
      </c>
      <c r="G39" s="13">
        <v>1624.67</v>
      </c>
      <c r="H39" s="13">
        <v>1.92</v>
      </c>
    </row>
    <row r="40" spans="2:8" x14ac:dyDescent="0.25">
      <c r="B40" s="11" t="s">
        <v>2211</v>
      </c>
      <c r="C40" s="21">
        <v>7.21</v>
      </c>
      <c r="D40" s="11" t="s">
        <v>493</v>
      </c>
      <c r="E40" s="11" t="s">
        <v>2210</v>
      </c>
      <c r="F40" s="13">
        <v>1500000</v>
      </c>
      <c r="G40" s="13">
        <v>1518.45</v>
      </c>
      <c r="H40" s="13">
        <v>1.79</v>
      </c>
    </row>
    <row r="41" spans="2:8" x14ac:dyDescent="0.25">
      <c r="B41" s="11" t="s">
        <v>2209</v>
      </c>
      <c r="C41" s="21">
        <v>7.21</v>
      </c>
      <c r="D41" s="11" t="s">
        <v>493</v>
      </c>
      <c r="E41" s="11" t="s">
        <v>2208</v>
      </c>
      <c r="F41" s="13">
        <v>1000000</v>
      </c>
      <c r="G41" s="13">
        <v>1018.41</v>
      </c>
      <c r="H41" s="13">
        <v>1.2</v>
      </c>
    </row>
    <row r="42" spans="2:8" x14ac:dyDescent="0.25">
      <c r="B42" s="11" t="s">
        <v>2207</v>
      </c>
      <c r="C42" s="21">
        <v>7.21</v>
      </c>
      <c r="D42" s="11" t="s">
        <v>493</v>
      </c>
      <c r="E42" s="11" t="s">
        <v>2206</v>
      </c>
      <c r="F42" s="13">
        <v>1000000</v>
      </c>
      <c r="G42" s="13">
        <v>1014.36</v>
      </c>
      <c r="H42" s="13">
        <v>1.2</v>
      </c>
    </row>
    <row r="43" spans="2:8" x14ac:dyDescent="0.25">
      <c r="B43" s="11" t="s">
        <v>2205</v>
      </c>
      <c r="C43" s="21">
        <v>7.21</v>
      </c>
      <c r="D43" s="11" t="s">
        <v>493</v>
      </c>
      <c r="E43" s="11" t="s">
        <v>2204</v>
      </c>
      <c r="F43" s="13">
        <v>1000000</v>
      </c>
      <c r="G43" s="13">
        <v>1012.91</v>
      </c>
      <c r="H43" s="13">
        <v>1.2</v>
      </c>
    </row>
    <row r="44" spans="2:8" x14ac:dyDescent="0.25">
      <c r="B44" s="11" t="s">
        <v>2203</v>
      </c>
      <c r="C44" s="21">
        <v>7.21</v>
      </c>
      <c r="D44" s="11" t="s">
        <v>493</v>
      </c>
      <c r="E44" s="11" t="s">
        <v>2202</v>
      </c>
      <c r="F44" s="13">
        <v>1000000</v>
      </c>
      <c r="G44" s="13">
        <v>1012.37</v>
      </c>
      <c r="H44" s="13">
        <v>1.19</v>
      </c>
    </row>
    <row r="45" spans="2:8" x14ac:dyDescent="0.25">
      <c r="B45" s="11" t="s">
        <v>2201</v>
      </c>
      <c r="C45" s="21">
        <v>7.27</v>
      </c>
      <c r="D45" s="11" t="s">
        <v>493</v>
      </c>
      <c r="E45" s="11" t="s">
        <v>2200</v>
      </c>
      <c r="F45" s="13">
        <v>1000000</v>
      </c>
      <c r="G45" s="13">
        <v>1012.08</v>
      </c>
      <c r="H45" s="13">
        <v>1.19</v>
      </c>
    </row>
    <row r="46" spans="2:8" x14ac:dyDescent="0.25">
      <c r="B46" s="11" t="s">
        <v>1103</v>
      </c>
      <c r="C46" s="21">
        <v>7.22</v>
      </c>
      <c r="D46" s="11" t="s">
        <v>493</v>
      </c>
      <c r="E46" s="11" t="s">
        <v>1104</v>
      </c>
      <c r="F46" s="13">
        <v>800000</v>
      </c>
      <c r="G46" s="13">
        <v>815.24</v>
      </c>
      <c r="H46" s="13">
        <v>0.96</v>
      </c>
    </row>
    <row r="47" spans="2:8" x14ac:dyDescent="0.25">
      <c r="B47" s="11" t="s">
        <v>2199</v>
      </c>
      <c r="C47" s="21">
        <v>7.21</v>
      </c>
      <c r="D47" s="11" t="s">
        <v>493</v>
      </c>
      <c r="E47" s="11" t="s">
        <v>2198</v>
      </c>
      <c r="F47" s="13">
        <v>500000</v>
      </c>
      <c r="G47" s="13">
        <v>506.49</v>
      </c>
      <c r="H47" s="13">
        <v>0.6</v>
      </c>
    </row>
    <row r="48" spans="2:8" x14ac:dyDescent="0.25">
      <c r="B48" s="11" t="s">
        <v>2197</v>
      </c>
      <c r="C48" s="21">
        <v>7.21</v>
      </c>
      <c r="D48" s="11" t="s">
        <v>493</v>
      </c>
      <c r="E48" s="11" t="s">
        <v>2196</v>
      </c>
      <c r="F48" s="13">
        <v>500000</v>
      </c>
      <c r="G48" s="13">
        <v>504.81</v>
      </c>
      <c r="H48" s="13">
        <v>0.6</v>
      </c>
    </row>
    <row r="49" spans="2:8" x14ac:dyDescent="0.25">
      <c r="B49" s="11" t="s">
        <v>2195</v>
      </c>
      <c r="C49" s="21">
        <v>7.22</v>
      </c>
      <c r="D49" s="11" t="s">
        <v>493</v>
      </c>
      <c r="E49" s="11" t="s">
        <v>2194</v>
      </c>
      <c r="F49" s="13">
        <v>500000</v>
      </c>
      <c r="G49" s="13">
        <v>504.77</v>
      </c>
      <c r="H49" s="13">
        <v>0.6</v>
      </c>
    </row>
    <row r="50" spans="2:8" x14ac:dyDescent="0.25">
      <c r="B50" s="11" t="s">
        <v>2193</v>
      </c>
      <c r="C50" s="21">
        <v>7.21</v>
      </c>
      <c r="D50" s="11" t="s">
        <v>493</v>
      </c>
      <c r="E50" s="11" t="s">
        <v>2192</v>
      </c>
      <c r="F50" s="13">
        <v>200000</v>
      </c>
      <c r="G50" s="13">
        <v>202.87</v>
      </c>
      <c r="H50" s="13">
        <v>0.24</v>
      </c>
    </row>
    <row r="51" spans="2:8" x14ac:dyDescent="0.25">
      <c r="B51" s="11" t="s">
        <v>2191</v>
      </c>
      <c r="C51" s="21">
        <v>7.21</v>
      </c>
      <c r="D51" s="11" t="s">
        <v>493</v>
      </c>
      <c r="E51" s="11" t="s">
        <v>2190</v>
      </c>
      <c r="F51" s="13">
        <v>30000</v>
      </c>
      <c r="G51" s="13">
        <v>30.43</v>
      </c>
      <c r="H51" s="13">
        <v>0.04</v>
      </c>
    </row>
    <row r="52" spans="2:8" x14ac:dyDescent="0.25">
      <c r="B52" s="17" t="s">
        <v>505</v>
      </c>
      <c r="C52" s="25"/>
      <c r="D52" s="17"/>
      <c r="E52" s="17"/>
      <c r="F52" s="23"/>
      <c r="G52" s="23">
        <f>SUM(G22:G51)</f>
        <v>51065.95</v>
      </c>
      <c r="H52" s="23">
        <f>SUM(H22:H51)</f>
        <v>60.270000000000017</v>
      </c>
    </row>
    <row r="53" spans="2:8" x14ac:dyDescent="0.25">
      <c r="B53" s="17" t="s">
        <v>506</v>
      </c>
    </row>
    <row r="54" spans="2:8" x14ac:dyDescent="0.25">
      <c r="B54" s="11" t="s">
        <v>2189</v>
      </c>
      <c r="C54" s="21">
        <v>7.67</v>
      </c>
      <c r="D54" s="11" t="s">
        <v>507</v>
      </c>
      <c r="E54" s="11" t="s">
        <v>2188</v>
      </c>
      <c r="F54" s="13">
        <v>880</v>
      </c>
      <c r="G54" s="13">
        <v>8805.82</v>
      </c>
      <c r="H54" s="13">
        <v>10.39</v>
      </c>
    </row>
    <row r="55" spans="2:8" x14ac:dyDescent="0.25">
      <c r="B55" s="11" t="s">
        <v>2187</v>
      </c>
      <c r="C55" s="21">
        <v>7.59</v>
      </c>
      <c r="D55" s="11" t="s">
        <v>507</v>
      </c>
      <c r="E55" s="11" t="s">
        <v>2186</v>
      </c>
      <c r="F55" s="13">
        <v>450</v>
      </c>
      <c r="G55" s="13">
        <v>4462.79</v>
      </c>
      <c r="H55" s="13">
        <v>5.27</v>
      </c>
    </row>
    <row r="56" spans="2:8" x14ac:dyDescent="0.25">
      <c r="B56" s="11" t="s">
        <v>2185</v>
      </c>
      <c r="C56" s="21">
        <v>7.53</v>
      </c>
      <c r="D56" s="11" t="s">
        <v>507</v>
      </c>
      <c r="E56" s="11" t="s">
        <v>2184</v>
      </c>
      <c r="F56" s="13">
        <v>370</v>
      </c>
      <c r="G56" s="13">
        <v>3666.83</v>
      </c>
      <c r="H56" s="13">
        <v>4.33</v>
      </c>
    </row>
    <row r="57" spans="2:8" x14ac:dyDescent="0.25">
      <c r="B57" s="11" t="s">
        <v>2183</v>
      </c>
      <c r="C57" s="21">
        <v>7.59</v>
      </c>
      <c r="D57" s="11" t="s">
        <v>507</v>
      </c>
      <c r="E57" s="11" t="s">
        <v>2182</v>
      </c>
      <c r="F57" s="13">
        <v>270</v>
      </c>
      <c r="G57" s="13">
        <v>2695.05</v>
      </c>
      <c r="H57" s="13">
        <v>3.18</v>
      </c>
    </row>
    <row r="58" spans="2:8" x14ac:dyDescent="0.25">
      <c r="B58" s="11" t="s">
        <v>2181</v>
      </c>
      <c r="C58" s="21">
        <v>7.66</v>
      </c>
      <c r="D58" s="11" t="s">
        <v>507</v>
      </c>
      <c r="E58" s="11" t="s">
        <v>2180</v>
      </c>
      <c r="F58" s="13">
        <v>250</v>
      </c>
      <c r="G58" s="13">
        <v>2515.98</v>
      </c>
      <c r="H58" s="13">
        <v>2.97</v>
      </c>
    </row>
    <row r="59" spans="2:8" x14ac:dyDescent="0.25">
      <c r="B59" s="11" t="s">
        <v>2179</v>
      </c>
      <c r="C59" s="21">
        <v>7.58</v>
      </c>
      <c r="D59" s="11" t="s">
        <v>507</v>
      </c>
      <c r="E59" s="11" t="s">
        <v>2178</v>
      </c>
      <c r="F59" s="13">
        <v>250</v>
      </c>
      <c r="G59" s="13">
        <v>2514.5300000000002</v>
      </c>
      <c r="H59" s="13">
        <v>2.97</v>
      </c>
    </row>
    <row r="60" spans="2:8" x14ac:dyDescent="0.25">
      <c r="B60" s="11" t="s">
        <v>2177</v>
      </c>
      <c r="C60" s="21">
        <v>7.64</v>
      </c>
      <c r="D60" s="11" t="s">
        <v>507</v>
      </c>
      <c r="E60" s="11" t="s">
        <v>2176</v>
      </c>
      <c r="F60" s="13">
        <v>234</v>
      </c>
      <c r="G60" s="13">
        <v>2339.1</v>
      </c>
      <c r="H60" s="13">
        <v>2.76</v>
      </c>
    </row>
    <row r="61" spans="2:8" x14ac:dyDescent="0.25">
      <c r="B61" s="11" t="s">
        <v>2175</v>
      </c>
      <c r="C61" s="21">
        <v>7.53</v>
      </c>
      <c r="D61" s="11" t="s">
        <v>507</v>
      </c>
      <c r="E61" s="11" t="s">
        <v>2174</v>
      </c>
      <c r="F61" s="13">
        <v>141</v>
      </c>
      <c r="G61" s="13">
        <v>1401.72</v>
      </c>
      <c r="H61" s="13">
        <v>1.65</v>
      </c>
    </row>
    <row r="62" spans="2:8" x14ac:dyDescent="0.25">
      <c r="B62" s="11" t="s">
        <v>2173</v>
      </c>
      <c r="C62" s="21">
        <v>7.54</v>
      </c>
      <c r="D62" s="11" t="s">
        <v>507</v>
      </c>
      <c r="E62" s="11" t="s">
        <v>2172</v>
      </c>
      <c r="F62" s="13">
        <v>100</v>
      </c>
      <c r="G62" s="13">
        <v>996.37</v>
      </c>
      <c r="H62" s="13">
        <v>1.18</v>
      </c>
    </row>
    <row r="63" spans="2:8" x14ac:dyDescent="0.25">
      <c r="B63" s="11" t="s">
        <v>2171</v>
      </c>
      <c r="C63" s="21">
        <v>7.59</v>
      </c>
      <c r="D63" s="11" t="s">
        <v>507</v>
      </c>
      <c r="E63" s="11" t="s">
        <v>2170</v>
      </c>
      <c r="F63" s="13">
        <v>95</v>
      </c>
      <c r="G63" s="13">
        <v>943.41</v>
      </c>
      <c r="H63" s="13">
        <v>1.1100000000000001</v>
      </c>
    </row>
    <row r="64" spans="2:8" x14ac:dyDescent="0.25">
      <c r="B64" s="11" t="s">
        <v>2169</v>
      </c>
      <c r="C64" s="21">
        <v>7.59</v>
      </c>
      <c r="D64" s="11" t="s">
        <v>507</v>
      </c>
      <c r="E64" s="11" t="s">
        <v>2168</v>
      </c>
      <c r="F64" s="13">
        <v>66</v>
      </c>
      <c r="G64" s="13">
        <v>658.23</v>
      </c>
      <c r="H64" s="13">
        <v>0.78</v>
      </c>
    </row>
    <row r="65" spans="2:8" x14ac:dyDescent="0.25">
      <c r="B65" s="11" t="s">
        <v>2167</v>
      </c>
      <c r="C65" s="21">
        <v>7.52</v>
      </c>
      <c r="D65" s="11" t="s">
        <v>507</v>
      </c>
      <c r="E65" s="11" t="s">
        <v>2166</v>
      </c>
      <c r="F65" s="13">
        <v>50</v>
      </c>
      <c r="G65" s="13">
        <v>501.48</v>
      </c>
      <c r="H65" s="13">
        <v>0.59</v>
      </c>
    </row>
    <row r="66" spans="2:8" x14ac:dyDescent="0.25">
      <c r="B66" s="17" t="s">
        <v>523</v>
      </c>
      <c r="C66" s="25"/>
      <c r="D66" s="17"/>
      <c r="E66" s="17"/>
      <c r="F66" s="23"/>
      <c r="G66" s="23">
        <f>SUM(G53:G65)</f>
        <v>31501.309999999998</v>
      </c>
      <c r="H66" s="23">
        <f>SUM(H53:H65)</f>
        <v>37.18</v>
      </c>
    </row>
    <row r="67" spans="2:8" x14ac:dyDescent="0.25">
      <c r="B67" s="17" t="s">
        <v>524</v>
      </c>
      <c r="C67" s="25"/>
      <c r="D67" s="17"/>
      <c r="E67" s="17"/>
      <c r="F67" s="23"/>
      <c r="G67" s="23">
        <v>563.76</v>
      </c>
      <c r="H67" s="23">
        <v>0.67</v>
      </c>
    </row>
    <row r="68" spans="2:8" x14ac:dyDescent="0.25">
      <c r="B68" s="17" t="s">
        <v>153</v>
      </c>
      <c r="C68" s="25"/>
      <c r="D68" s="17"/>
      <c r="E68" s="17"/>
      <c r="F68" s="23"/>
      <c r="G68" s="23">
        <v>83131.01999999999</v>
      </c>
      <c r="H68" s="23">
        <v>98.12</v>
      </c>
    </row>
    <row r="69" spans="2:8" x14ac:dyDescent="0.25">
      <c r="B69" s="17" t="s">
        <v>226</v>
      </c>
      <c r="C69" s="25"/>
      <c r="D69" s="17"/>
      <c r="E69" s="17"/>
      <c r="F69" s="23"/>
      <c r="G69" s="23">
        <v>1617.6413150100072</v>
      </c>
      <c r="H69" s="23">
        <v>1.8799999999999955</v>
      </c>
    </row>
    <row r="70" spans="2:8" x14ac:dyDescent="0.25">
      <c r="B70" s="17" t="s">
        <v>155</v>
      </c>
      <c r="C70" s="25"/>
      <c r="D70" s="17"/>
      <c r="E70" s="17"/>
      <c r="F70" s="23"/>
      <c r="G70" s="23">
        <v>84748.661315010002</v>
      </c>
      <c r="H70" s="23">
        <v>100</v>
      </c>
    </row>
    <row r="71" spans="2:8" x14ac:dyDescent="0.25">
      <c r="B71" s="11" t="s">
        <v>156</v>
      </c>
    </row>
    <row r="72" spans="2:8" x14ac:dyDescent="0.25">
      <c r="B72" s="11" t="s">
        <v>157</v>
      </c>
    </row>
    <row r="73" spans="2:8" x14ac:dyDescent="0.25">
      <c r="B73" s="11" t="s">
        <v>158</v>
      </c>
      <c r="C73" s="21" t="s">
        <v>159</v>
      </c>
    </row>
    <row r="74" spans="2:8" x14ac:dyDescent="0.25">
      <c r="B74" s="17"/>
    </row>
    <row r="75" spans="2:8" ht="30" x14ac:dyDescent="0.25">
      <c r="B75" s="35" t="s">
        <v>160</v>
      </c>
      <c r="C75" s="21" t="s">
        <v>161</v>
      </c>
    </row>
    <row r="76" spans="2:8" x14ac:dyDescent="0.25">
      <c r="B76" s="17"/>
    </row>
    <row r="77" spans="2:8" x14ac:dyDescent="0.25">
      <c r="B77" s="17" t="s">
        <v>162</v>
      </c>
      <c r="C77" s="21" t="s">
        <v>161</v>
      </c>
    </row>
    <row r="78" spans="2:8" x14ac:dyDescent="0.25">
      <c r="B78" s="17" t="s">
        <v>164</v>
      </c>
      <c r="C78" s="21" t="s">
        <v>165</v>
      </c>
    </row>
    <row r="79" spans="2:8" x14ac:dyDescent="0.25">
      <c r="B79" s="17" t="s">
        <v>2165</v>
      </c>
      <c r="C79" s="25"/>
    </row>
    <row r="80" spans="2:8" x14ac:dyDescent="0.25">
      <c r="B80" s="17" t="s">
        <v>2164</v>
      </c>
      <c r="C80" s="25"/>
    </row>
    <row r="81" spans="2:3" x14ac:dyDescent="0.25">
      <c r="B81" s="17" t="s">
        <v>2163</v>
      </c>
      <c r="C81" s="25"/>
    </row>
    <row r="82" spans="2:3" x14ac:dyDescent="0.25">
      <c r="B82" s="17" t="s">
        <v>2162</v>
      </c>
      <c r="C82" s="25"/>
    </row>
    <row r="83" spans="2:3" x14ac:dyDescent="0.25">
      <c r="B83" s="17" t="s">
        <v>2161</v>
      </c>
      <c r="C83" s="25"/>
    </row>
    <row r="84" spans="2:3" x14ac:dyDescent="0.25">
      <c r="B84" s="17" t="s">
        <v>2160</v>
      </c>
      <c r="C84" s="25"/>
    </row>
    <row r="85" spans="2:3" x14ac:dyDescent="0.25">
      <c r="B85" s="17" t="s">
        <v>2159</v>
      </c>
      <c r="C85" s="25"/>
    </row>
    <row r="86" spans="2:3" x14ac:dyDescent="0.25">
      <c r="B86" s="17" t="s">
        <v>2158</v>
      </c>
      <c r="C86" s="25"/>
    </row>
    <row r="87" spans="2:3" x14ac:dyDescent="0.25">
      <c r="B87" s="17" t="s">
        <v>2157</v>
      </c>
      <c r="C87" s="25"/>
    </row>
    <row r="88" spans="2:3" x14ac:dyDescent="0.25">
      <c r="B88" s="11" t="s">
        <v>170</v>
      </c>
    </row>
    <row r="90" spans="2:3" x14ac:dyDescent="0.25">
      <c r="B90" s="3"/>
      <c r="C90" s="4" t="s">
        <v>1574</v>
      </c>
    </row>
    <row r="91" spans="2:3" ht="45" x14ac:dyDescent="0.25">
      <c r="B91" s="3" t="s">
        <v>1573</v>
      </c>
      <c r="C91" s="5" t="s">
        <v>20</v>
      </c>
    </row>
    <row r="92" spans="2:3" x14ac:dyDescent="0.25">
      <c r="B92" s="3" t="s">
        <v>1572</v>
      </c>
      <c r="C92" s="4"/>
    </row>
    <row r="93" spans="2:3" x14ac:dyDescent="0.25">
      <c r="B93" s="3"/>
      <c r="C93" s="4"/>
    </row>
    <row r="94" spans="2:3" x14ac:dyDescent="0.25">
      <c r="B94" s="3" t="s">
        <v>1571</v>
      </c>
      <c r="C94" s="34">
        <v>7.4399999999999994E-2</v>
      </c>
    </row>
    <row r="95" spans="2:3" x14ac:dyDescent="0.25">
      <c r="B95" s="3"/>
      <c r="C95" s="4"/>
    </row>
    <row r="96" spans="2:3" x14ac:dyDescent="0.25">
      <c r="B96" s="3" t="s">
        <v>1570</v>
      </c>
      <c r="C96" s="4" t="s">
        <v>2156</v>
      </c>
    </row>
    <row r="97" spans="2:7" x14ac:dyDescent="0.25">
      <c r="B97" s="3" t="s">
        <v>1569</v>
      </c>
      <c r="C97" s="4" t="s">
        <v>2155</v>
      </c>
    </row>
    <row r="98" spans="2:7" x14ac:dyDescent="0.25">
      <c r="B98" s="3"/>
      <c r="C98" s="4"/>
    </row>
    <row r="99" spans="2:7" x14ac:dyDescent="0.25">
      <c r="B99" s="3" t="s">
        <v>1567</v>
      </c>
      <c r="C99" s="4" t="s">
        <v>159</v>
      </c>
    </row>
    <row r="100" spans="2:7" x14ac:dyDescent="0.25">
      <c r="B100" s="211" t="s">
        <v>1566</v>
      </c>
      <c r="C100" s="211"/>
    </row>
    <row r="102" spans="2:7" x14ac:dyDescent="0.25">
      <c r="B102" s="3" t="s">
        <v>171</v>
      </c>
      <c r="C102" s="4"/>
      <c r="D102" s="3"/>
    </row>
    <row r="103" spans="2:7" ht="30" x14ac:dyDescent="0.25">
      <c r="B103" s="6" t="s">
        <v>172</v>
      </c>
      <c r="C103" s="5" t="s">
        <v>173</v>
      </c>
      <c r="D103" s="6" t="s">
        <v>174</v>
      </c>
    </row>
    <row r="104" spans="2:7" x14ac:dyDescent="0.25">
      <c r="B104" s="92" t="s">
        <v>2065</v>
      </c>
      <c r="C104" s="91">
        <v>5</v>
      </c>
      <c r="D104" s="90">
        <v>0.23</v>
      </c>
    </row>
    <row r="106" spans="2:7" x14ac:dyDescent="0.25">
      <c r="B106" s="8" t="s">
        <v>175</v>
      </c>
      <c r="C106" s="33">
        <v>45473</v>
      </c>
      <c r="D106" s="3"/>
      <c r="E106" s="26"/>
      <c r="F106" s="32"/>
    </row>
    <row r="107" spans="2:7" x14ac:dyDescent="0.25">
      <c r="B107" s="8" t="s">
        <v>176</v>
      </c>
      <c r="C107" s="9" t="s">
        <v>177</v>
      </c>
      <c r="D107" s="8" t="s">
        <v>178</v>
      </c>
      <c r="E107" s="27" t="s">
        <v>179</v>
      </c>
      <c r="F107" s="24" t="s">
        <v>180</v>
      </c>
      <c r="G107" s="23"/>
    </row>
    <row r="108" spans="2:7" x14ac:dyDescent="0.25">
      <c r="B108" s="30" t="s">
        <v>161</v>
      </c>
      <c r="C108" s="31" t="s">
        <v>161</v>
      </c>
      <c r="D108" s="30" t="s">
        <v>161</v>
      </c>
      <c r="E108" s="29" t="s">
        <v>161</v>
      </c>
      <c r="F108" s="28" t="s">
        <v>161</v>
      </c>
    </row>
    <row r="111" spans="2:7" x14ac:dyDescent="0.25">
      <c r="B111" s="17" t="s">
        <v>181</v>
      </c>
    </row>
    <row r="112" spans="2:7" x14ac:dyDescent="0.25">
      <c r="B112" s="17"/>
    </row>
    <row r="113" spans="2:6" x14ac:dyDescent="0.25">
      <c r="B113" s="17" t="s">
        <v>182</v>
      </c>
    </row>
    <row r="114" spans="2:6" x14ac:dyDescent="0.25">
      <c r="B114" s="8" t="s">
        <v>183</v>
      </c>
      <c r="C114" s="9" t="s">
        <v>184</v>
      </c>
      <c r="D114" s="17"/>
    </row>
    <row r="115" spans="2:6" x14ac:dyDescent="0.25">
      <c r="B115" s="3" t="s">
        <v>161</v>
      </c>
      <c r="C115" s="4" t="s">
        <v>161</v>
      </c>
    </row>
    <row r="117" spans="2:6" x14ac:dyDescent="0.25">
      <c r="B117" s="8" t="s">
        <v>185</v>
      </c>
      <c r="C117" s="9" t="s">
        <v>184</v>
      </c>
    </row>
    <row r="118" spans="2:6" x14ac:dyDescent="0.25">
      <c r="B118" s="3" t="s">
        <v>161</v>
      </c>
      <c r="C118" s="4" t="s">
        <v>161</v>
      </c>
    </row>
    <row r="120" spans="2:6" x14ac:dyDescent="0.25">
      <c r="B120" s="8" t="s">
        <v>161</v>
      </c>
      <c r="C120" s="9" t="s">
        <v>161</v>
      </c>
    </row>
    <row r="121" spans="2:6" x14ac:dyDescent="0.25">
      <c r="B121" s="3" t="s">
        <v>161</v>
      </c>
      <c r="C121" s="4" t="s">
        <v>161</v>
      </c>
    </row>
    <row r="123" spans="2:6" x14ac:dyDescent="0.25">
      <c r="B123" s="27" t="s">
        <v>186</v>
      </c>
      <c r="C123" s="9" t="s">
        <v>187</v>
      </c>
    </row>
    <row r="124" spans="2:6" x14ac:dyDescent="0.25">
      <c r="B124" s="26" t="s">
        <v>161</v>
      </c>
      <c r="C124" s="4" t="s">
        <v>161</v>
      </c>
    </row>
    <row r="126" spans="2:6" x14ac:dyDescent="0.25">
      <c r="B126" s="8" t="s">
        <v>188</v>
      </c>
      <c r="C126" s="9" t="s">
        <v>161</v>
      </c>
    </row>
    <row r="128" spans="2:6" x14ac:dyDescent="0.25">
      <c r="B128" s="8" t="s">
        <v>189</v>
      </c>
      <c r="C128" s="33">
        <v>45473</v>
      </c>
      <c r="D128" s="3"/>
      <c r="E128" s="26"/>
      <c r="F128" s="32"/>
    </row>
    <row r="129" spans="2:7" x14ac:dyDescent="0.25">
      <c r="B129" s="8" t="s">
        <v>176</v>
      </c>
      <c r="C129" s="9" t="s">
        <v>177</v>
      </c>
      <c r="D129" s="8" t="s">
        <v>178</v>
      </c>
      <c r="E129" s="27" t="s">
        <v>179</v>
      </c>
      <c r="F129" s="24" t="s">
        <v>180</v>
      </c>
      <c r="G129" s="23"/>
    </row>
    <row r="130" spans="2:7" x14ac:dyDescent="0.25">
      <c r="B130" s="30" t="s">
        <v>161</v>
      </c>
      <c r="C130" s="31" t="s">
        <v>161</v>
      </c>
      <c r="D130" s="30" t="s">
        <v>161</v>
      </c>
      <c r="E130" s="29" t="s">
        <v>161</v>
      </c>
      <c r="F130" s="28" t="s">
        <v>161</v>
      </c>
    </row>
    <row r="131" spans="2:7" x14ac:dyDescent="0.25">
      <c r="B131" s="17" t="s">
        <v>181</v>
      </c>
    </row>
    <row r="132" spans="2:7" x14ac:dyDescent="0.25">
      <c r="B132" s="17"/>
    </row>
    <row r="133" spans="2:7" x14ac:dyDescent="0.25">
      <c r="B133" s="17" t="s">
        <v>182</v>
      </c>
    </row>
    <row r="134" spans="2:7" x14ac:dyDescent="0.25">
      <c r="B134" s="8" t="s">
        <v>183</v>
      </c>
      <c r="C134" s="9" t="s">
        <v>184</v>
      </c>
      <c r="D134" s="17"/>
    </row>
    <row r="135" spans="2:7" x14ac:dyDescent="0.25">
      <c r="B135" s="3" t="s">
        <v>161</v>
      </c>
      <c r="C135" s="4" t="s">
        <v>161</v>
      </c>
    </row>
    <row r="137" spans="2:7" x14ac:dyDescent="0.25">
      <c r="B137" s="8" t="s">
        <v>185</v>
      </c>
      <c r="C137" s="9" t="s">
        <v>184</v>
      </c>
    </row>
    <row r="138" spans="2:7" x14ac:dyDescent="0.25">
      <c r="B138" s="3" t="s">
        <v>161</v>
      </c>
      <c r="C138" s="4" t="s">
        <v>161</v>
      </c>
    </row>
    <row r="140" spans="2:7" x14ac:dyDescent="0.25">
      <c r="B140" s="8" t="s">
        <v>161</v>
      </c>
      <c r="C140" s="9" t="s">
        <v>161</v>
      </c>
    </row>
    <row r="141" spans="2:7" x14ac:dyDescent="0.25">
      <c r="B141" s="3" t="s">
        <v>161</v>
      </c>
      <c r="C141" s="4" t="s">
        <v>161</v>
      </c>
    </row>
    <row r="143" spans="2:7" x14ac:dyDescent="0.25">
      <c r="B143" s="27" t="s">
        <v>186</v>
      </c>
      <c r="C143" s="9" t="s">
        <v>187</v>
      </c>
    </row>
    <row r="144" spans="2:7" x14ac:dyDescent="0.25">
      <c r="B144" s="26" t="s">
        <v>161</v>
      </c>
      <c r="C144" s="4" t="s">
        <v>161</v>
      </c>
    </row>
    <row r="146" spans="2:80" x14ac:dyDescent="0.25">
      <c r="B146" s="8" t="s">
        <v>188</v>
      </c>
      <c r="C146" s="9" t="s">
        <v>161</v>
      </c>
    </row>
    <row r="149" spans="2:80" x14ac:dyDescent="0.25">
      <c r="B149" s="17" t="s">
        <v>190</v>
      </c>
    </row>
    <row r="151" spans="2:80" x14ac:dyDescent="0.25">
      <c r="B151" s="8" t="s">
        <v>176</v>
      </c>
      <c r="C151" s="9" t="s">
        <v>191</v>
      </c>
      <c r="D151" s="8" t="s">
        <v>192</v>
      </c>
      <c r="E151" s="8" t="s">
        <v>193</v>
      </c>
      <c r="F151" s="23"/>
    </row>
    <row r="152" spans="2:80" x14ac:dyDescent="0.25">
      <c r="B152" s="3" t="s">
        <v>161</v>
      </c>
      <c r="C152" s="4" t="s">
        <v>161</v>
      </c>
      <c r="D152" s="3" t="s">
        <v>161</v>
      </c>
      <c r="E152" s="3" t="s">
        <v>161</v>
      </c>
    </row>
    <row r="155" spans="2:80" x14ac:dyDescent="0.25">
      <c r="B155" s="17" t="s">
        <v>194</v>
      </c>
      <c r="C155" s="25" t="s">
        <v>161</v>
      </c>
      <c r="D155" s="17"/>
      <c r="E155" s="17"/>
      <c r="F155" s="23"/>
      <c r="G155" s="23"/>
      <c r="H155" s="23"/>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row>
    <row r="157" spans="2:80" x14ac:dyDescent="0.25">
      <c r="B157" s="17" t="s">
        <v>195</v>
      </c>
    </row>
    <row r="159" spans="2:80" x14ac:dyDescent="0.25">
      <c r="B159" s="8" t="s">
        <v>196</v>
      </c>
      <c r="C159" s="9" t="s">
        <v>184</v>
      </c>
      <c r="D159" s="17"/>
    </row>
    <row r="160" spans="2:80" x14ac:dyDescent="0.25">
      <c r="B160" s="3" t="s">
        <v>161</v>
      </c>
      <c r="C160" s="4" t="s">
        <v>161</v>
      </c>
    </row>
    <row r="163" spans="2:80" x14ac:dyDescent="0.25">
      <c r="B163" s="8" t="s">
        <v>197</v>
      </c>
      <c r="C163" s="9" t="s">
        <v>198</v>
      </c>
      <c r="D163" s="17"/>
    </row>
    <row r="164" spans="2:80" x14ac:dyDescent="0.25">
      <c r="B164" s="3" t="s">
        <v>161</v>
      </c>
      <c r="C164" s="4" t="s">
        <v>161</v>
      </c>
    </row>
    <row r="167" spans="2:80" x14ac:dyDescent="0.25">
      <c r="B167" s="17" t="s">
        <v>199</v>
      </c>
    </row>
    <row r="170" spans="2:80" x14ac:dyDescent="0.25">
      <c r="B170" s="17" t="s">
        <v>200</v>
      </c>
    </row>
    <row r="172" spans="2:80" x14ac:dyDescent="0.25">
      <c r="B172" s="8" t="s">
        <v>176</v>
      </c>
      <c r="C172" s="9" t="s">
        <v>201</v>
      </c>
      <c r="D172" s="8" t="s">
        <v>191</v>
      </c>
      <c r="E172" s="8" t="s">
        <v>192</v>
      </c>
      <c r="F172" s="24" t="s">
        <v>193</v>
      </c>
      <c r="G172" s="23"/>
    </row>
    <row r="173" spans="2:80" x14ac:dyDescent="0.25">
      <c r="B173" s="3" t="s">
        <v>161</v>
      </c>
      <c r="C173" s="4" t="s">
        <v>161</v>
      </c>
      <c r="D173" s="3" t="s">
        <v>161</v>
      </c>
      <c r="E173" s="3" t="s">
        <v>161</v>
      </c>
      <c r="F173" s="22" t="s">
        <v>161</v>
      </c>
    </row>
    <row r="176" spans="2:80" x14ac:dyDescent="0.25">
      <c r="B176" s="17" t="s">
        <v>194</v>
      </c>
      <c r="C176" s="25" t="s">
        <v>161</v>
      </c>
      <c r="D176" s="17"/>
      <c r="E176" s="17"/>
      <c r="F176" s="23"/>
      <c r="G176" s="23"/>
      <c r="H176" s="23"/>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row>
    <row r="178" spans="2:7" x14ac:dyDescent="0.25">
      <c r="B178" s="17" t="s">
        <v>195</v>
      </c>
    </row>
    <row r="180" spans="2:7" x14ac:dyDescent="0.25">
      <c r="B180" s="8" t="s">
        <v>196</v>
      </c>
      <c r="C180" s="9" t="s">
        <v>184</v>
      </c>
      <c r="D180" s="17"/>
    </row>
    <row r="181" spans="2:7" x14ac:dyDescent="0.25">
      <c r="B181" s="3" t="s">
        <v>161</v>
      </c>
      <c r="C181" s="4" t="s">
        <v>161</v>
      </c>
    </row>
    <row r="184" spans="2:7" x14ac:dyDescent="0.25">
      <c r="B184" s="8" t="s">
        <v>197</v>
      </c>
      <c r="C184" s="9" t="s">
        <v>198</v>
      </c>
      <c r="D184" s="17"/>
    </row>
    <row r="185" spans="2:7" x14ac:dyDescent="0.25">
      <c r="B185" s="3" t="s">
        <v>161</v>
      </c>
      <c r="C185" s="4" t="s">
        <v>161</v>
      </c>
    </row>
    <row r="188" spans="2:7" x14ac:dyDescent="0.25">
      <c r="B188" s="17" t="s">
        <v>199</v>
      </c>
    </row>
    <row r="191" spans="2:7" x14ac:dyDescent="0.25">
      <c r="B191" s="17" t="s">
        <v>202</v>
      </c>
    </row>
    <row r="192" spans="2:7" x14ac:dyDescent="0.25">
      <c r="B192" s="8" t="s">
        <v>176</v>
      </c>
      <c r="C192" s="9" t="s">
        <v>203</v>
      </c>
      <c r="D192" s="8" t="s">
        <v>204</v>
      </c>
      <c r="E192" s="8" t="s">
        <v>205</v>
      </c>
      <c r="F192" s="24" t="s">
        <v>206</v>
      </c>
      <c r="G192" s="23"/>
    </row>
    <row r="193" spans="2:6" x14ac:dyDescent="0.25">
      <c r="B193" s="3" t="s">
        <v>161</v>
      </c>
      <c r="C193" s="4" t="s">
        <v>161</v>
      </c>
      <c r="D193" s="3" t="s">
        <v>161</v>
      </c>
      <c r="E193" s="3" t="s">
        <v>161</v>
      </c>
      <c r="F193" s="22" t="s">
        <v>161</v>
      </c>
    </row>
    <row r="194" spans="2:6" x14ac:dyDescent="0.25">
      <c r="B194" s="11" t="s">
        <v>207</v>
      </c>
    </row>
  </sheetData>
  <mergeCells count="9">
    <mergeCell ref="B100:C100"/>
    <mergeCell ref="B1:E1"/>
    <mergeCell ref="C3:C7"/>
    <mergeCell ref="D3:D7"/>
    <mergeCell ref="B10:E10"/>
    <mergeCell ref="B11:E11"/>
    <mergeCell ref="C12:C13"/>
    <mergeCell ref="D12:D13"/>
    <mergeCell ref="E12:E13"/>
  </mergeCells>
  <hyperlinks>
    <hyperlink ref="A1" location="Index!A1" display="Index" xr:uid="{092F4180-35BA-4A67-9A30-362B6DFB4A87}"/>
  </hyperlink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011D4-86CB-4762-82A1-E0C329326A7B}">
  <dimension ref="A1:CB156"/>
  <sheetViews>
    <sheetView workbookViewId="0">
      <selection activeCell="E3" sqref="E3"/>
    </sheetView>
  </sheetViews>
  <sheetFormatPr defaultColWidth="9.140625" defaultRowHeight="15" x14ac:dyDescent="0.25"/>
  <cols>
    <col min="1" max="1" width="5.42578125" style="11" bestFit="1" customWidth="1"/>
    <col min="2" max="2" width="89.570312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ol min="9" max="16384" width="9.140625" style="11"/>
  </cols>
  <sheetData>
    <row r="1" spans="1:5" x14ac:dyDescent="0.25">
      <c r="A1" s="45" t="s">
        <v>0</v>
      </c>
      <c r="B1" s="197" t="s">
        <v>18</v>
      </c>
      <c r="C1" s="197"/>
      <c r="D1" s="197"/>
      <c r="E1" s="197"/>
    </row>
    <row r="3" spans="1:5" x14ac:dyDescent="0.25">
      <c r="B3" s="1" t="s">
        <v>18</v>
      </c>
      <c r="C3" s="198"/>
      <c r="D3" s="199"/>
    </row>
    <row r="4" spans="1:5" ht="30" x14ac:dyDescent="0.25">
      <c r="B4" s="2" t="s">
        <v>2253</v>
      </c>
      <c r="C4" s="198"/>
      <c r="D4" s="199"/>
      <c r="E4" s="15"/>
    </row>
    <row r="5" spans="1:5" x14ac:dyDescent="0.25">
      <c r="B5" s="2" t="s">
        <v>127</v>
      </c>
      <c r="C5" s="198"/>
      <c r="D5" s="199"/>
    </row>
    <row r="6" spans="1:5" x14ac:dyDescent="0.25">
      <c r="B6" s="2" t="s">
        <v>2238</v>
      </c>
      <c r="C6" s="198"/>
      <c r="D6" s="199"/>
    </row>
    <row r="7" spans="1:5" x14ac:dyDescent="0.25">
      <c r="B7" s="93" t="s">
        <v>2252</v>
      </c>
      <c r="C7" s="198"/>
      <c r="D7" s="199"/>
      <c r="E7" s="15"/>
    </row>
    <row r="8" spans="1:5" x14ac:dyDescent="0.25">
      <c r="B8" s="29" t="s">
        <v>130</v>
      </c>
      <c r="C8" s="86" t="s">
        <v>131</v>
      </c>
      <c r="D8" s="85" t="s">
        <v>132</v>
      </c>
    </row>
    <row r="10" spans="1:5" x14ac:dyDescent="0.25">
      <c r="B10" s="13"/>
      <c r="C10" s="13"/>
      <c r="D10" s="13"/>
      <c r="E10" s="13"/>
    </row>
    <row r="11" spans="1:5" x14ac:dyDescent="0.25">
      <c r="B11" s="212" t="s">
        <v>1718</v>
      </c>
      <c r="C11" s="212"/>
      <c r="D11" s="212"/>
      <c r="E11" s="212"/>
    </row>
    <row r="12" spans="1:5" x14ac:dyDescent="0.25">
      <c r="B12" s="39" t="s">
        <v>1717</v>
      </c>
      <c r="C12" s="213" t="s">
        <v>1716</v>
      </c>
      <c r="D12" s="212" t="s">
        <v>1715</v>
      </c>
      <c r="E12" s="212" t="s">
        <v>1714</v>
      </c>
    </row>
    <row r="13" spans="1:5" x14ac:dyDescent="0.25">
      <c r="B13" s="39" t="s">
        <v>1713</v>
      </c>
      <c r="C13" s="213"/>
      <c r="D13" s="212"/>
      <c r="E13" s="212"/>
    </row>
    <row r="14" spans="1:5" x14ac:dyDescent="0.25">
      <c r="B14" s="1" t="s">
        <v>1712</v>
      </c>
      <c r="C14" s="42"/>
      <c r="D14" s="41"/>
      <c r="E14" s="41"/>
    </row>
    <row r="15" spans="1:5" x14ac:dyDescent="0.25">
      <c r="B15" s="1" t="s">
        <v>1710</v>
      </c>
      <c r="C15" s="42"/>
      <c r="D15" s="41"/>
      <c r="E15" s="41"/>
    </row>
    <row r="16" spans="1:5" x14ac:dyDescent="0.25">
      <c r="B16" s="1" t="s">
        <v>1709</v>
      </c>
      <c r="C16" s="42" t="s">
        <v>2236</v>
      </c>
      <c r="D16" s="41"/>
      <c r="E16" s="41"/>
    </row>
    <row r="17" spans="2:8" x14ac:dyDescent="0.25">
      <c r="B17" s="8" t="s">
        <v>1708</v>
      </c>
      <c r="C17" s="40"/>
      <c r="D17" s="39"/>
      <c r="E17" s="39"/>
    </row>
    <row r="20" spans="2:8" x14ac:dyDescent="0.25">
      <c r="B20" s="11" t="s">
        <v>144</v>
      </c>
    </row>
    <row r="22" spans="2:8" x14ac:dyDescent="0.25">
      <c r="B22" s="37" t="s">
        <v>133</v>
      </c>
      <c r="C22" s="38" t="s">
        <v>134</v>
      </c>
      <c r="D22" s="37" t="s">
        <v>213</v>
      </c>
      <c r="E22" s="37" t="s">
        <v>136</v>
      </c>
      <c r="F22" s="36" t="s">
        <v>145</v>
      </c>
      <c r="G22" s="36" t="s">
        <v>146</v>
      </c>
      <c r="H22" s="36" t="s">
        <v>147</v>
      </c>
    </row>
    <row r="23" spans="2:8" x14ac:dyDescent="0.25">
      <c r="B23" s="17" t="s">
        <v>214</v>
      </c>
    </row>
    <row r="24" spans="2:8" x14ac:dyDescent="0.25">
      <c r="B24" s="17" t="s">
        <v>138</v>
      </c>
    </row>
    <row r="25" spans="2:8" x14ac:dyDescent="0.25">
      <c r="B25" s="17" t="s">
        <v>491</v>
      </c>
    </row>
    <row r="26" spans="2:8" x14ac:dyDescent="0.25">
      <c r="B26" s="11" t="s">
        <v>2053</v>
      </c>
      <c r="C26" s="21">
        <v>7.02</v>
      </c>
      <c r="D26" s="11" t="s">
        <v>493</v>
      </c>
      <c r="E26" s="11" t="s">
        <v>2052</v>
      </c>
      <c r="F26" s="13">
        <v>11850000</v>
      </c>
      <c r="G26" s="13">
        <v>11885.35</v>
      </c>
      <c r="H26" s="13">
        <v>68.72</v>
      </c>
    </row>
    <row r="27" spans="2:8" x14ac:dyDescent="0.25">
      <c r="B27" s="11" t="s">
        <v>497</v>
      </c>
      <c r="C27" s="21">
        <v>7.06</v>
      </c>
      <c r="D27" s="11" t="s">
        <v>493</v>
      </c>
      <c r="E27" s="11" t="s">
        <v>498</v>
      </c>
      <c r="F27" s="13">
        <v>4650000</v>
      </c>
      <c r="G27" s="13">
        <v>4593.8599999999997</v>
      </c>
      <c r="H27" s="13">
        <v>26.56</v>
      </c>
    </row>
    <row r="28" spans="2:8" x14ac:dyDescent="0.25">
      <c r="B28" s="17" t="s">
        <v>505</v>
      </c>
      <c r="C28" s="25"/>
      <c r="D28" s="17"/>
      <c r="E28" s="17"/>
      <c r="F28" s="23"/>
      <c r="G28" s="23">
        <f>SUM(G22:G27)</f>
        <v>16479.21</v>
      </c>
      <c r="H28" s="23">
        <f>SUM(H22:H27)</f>
        <v>95.28</v>
      </c>
    </row>
    <row r="29" spans="2:8" x14ac:dyDescent="0.25">
      <c r="B29" s="17" t="s">
        <v>524</v>
      </c>
      <c r="C29" s="25"/>
      <c r="D29" s="17"/>
      <c r="E29" s="17"/>
      <c r="F29" s="23"/>
      <c r="G29" s="23">
        <v>661.14</v>
      </c>
      <c r="H29" s="23">
        <v>3.82</v>
      </c>
    </row>
    <row r="30" spans="2:8" x14ac:dyDescent="0.25">
      <c r="B30" s="17" t="s">
        <v>153</v>
      </c>
      <c r="C30" s="25"/>
      <c r="D30" s="17"/>
      <c r="E30" s="17"/>
      <c r="F30" s="23"/>
      <c r="G30" s="23">
        <v>17140.349999999999</v>
      </c>
      <c r="H30" s="23">
        <v>99.1</v>
      </c>
    </row>
    <row r="31" spans="2:8" x14ac:dyDescent="0.25">
      <c r="B31" s="17" t="s">
        <v>226</v>
      </c>
      <c r="C31" s="25"/>
      <c r="D31" s="17"/>
      <c r="E31" s="17"/>
      <c r="F31" s="23"/>
      <c r="G31" s="23">
        <v>155.46300520000239</v>
      </c>
      <c r="H31" s="23">
        <v>0.90000000000000568</v>
      </c>
    </row>
    <row r="32" spans="2:8" x14ac:dyDescent="0.25">
      <c r="B32" s="17" t="s">
        <v>155</v>
      </c>
      <c r="C32" s="25"/>
      <c r="D32" s="17"/>
      <c r="E32" s="17"/>
      <c r="F32" s="23"/>
      <c r="G32" s="23">
        <v>17295.813005200001</v>
      </c>
      <c r="H32" s="23">
        <v>100</v>
      </c>
    </row>
    <row r="33" spans="2:3" x14ac:dyDescent="0.25">
      <c r="B33" s="11" t="s">
        <v>156</v>
      </c>
    </row>
    <row r="34" spans="2:3" x14ac:dyDescent="0.25">
      <c r="B34" s="11" t="s">
        <v>157</v>
      </c>
    </row>
    <row r="35" spans="2:3" x14ac:dyDescent="0.25">
      <c r="B35" s="11" t="s">
        <v>158</v>
      </c>
      <c r="C35" s="21" t="s">
        <v>159</v>
      </c>
    </row>
    <row r="36" spans="2:3" x14ac:dyDescent="0.25">
      <c r="B36" s="17"/>
    </row>
    <row r="37" spans="2:3" ht="30" x14ac:dyDescent="0.25">
      <c r="B37" s="35" t="s">
        <v>160</v>
      </c>
      <c r="C37" s="21" t="s">
        <v>161</v>
      </c>
    </row>
    <row r="38" spans="2:3" x14ac:dyDescent="0.25">
      <c r="B38" s="17"/>
    </row>
    <row r="39" spans="2:3" x14ac:dyDescent="0.25">
      <c r="B39" s="17" t="s">
        <v>162</v>
      </c>
      <c r="C39" s="21" t="s">
        <v>161</v>
      </c>
    </row>
    <row r="40" spans="2:3" x14ac:dyDescent="0.25">
      <c r="B40" s="17" t="s">
        <v>164</v>
      </c>
      <c r="C40" s="21" t="s">
        <v>165</v>
      </c>
    </row>
    <row r="41" spans="2:3" x14ac:dyDescent="0.25">
      <c r="B41" s="17" t="s">
        <v>2251</v>
      </c>
      <c r="C41" s="25"/>
    </row>
    <row r="42" spans="2:3" x14ac:dyDescent="0.25">
      <c r="B42" s="17" t="s">
        <v>2250</v>
      </c>
      <c r="C42" s="25"/>
    </row>
    <row r="43" spans="2:3" x14ac:dyDescent="0.25">
      <c r="B43" s="17" t="s">
        <v>2249</v>
      </c>
      <c r="C43" s="25"/>
    </row>
    <row r="44" spans="2:3" x14ac:dyDescent="0.25">
      <c r="B44" s="17" t="s">
        <v>2248</v>
      </c>
      <c r="C44" s="25"/>
    </row>
    <row r="45" spans="2:3" x14ac:dyDescent="0.25">
      <c r="B45" s="17" t="s">
        <v>2247</v>
      </c>
      <c r="C45" s="25"/>
    </row>
    <row r="46" spans="2:3" x14ac:dyDescent="0.25">
      <c r="B46" s="17" t="s">
        <v>2246</v>
      </c>
      <c r="C46" s="25"/>
    </row>
    <row r="47" spans="2:3" x14ac:dyDescent="0.25">
      <c r="B47" s="17" t="s">
        <v>2245</v>
      </c>
      <c r="C47" s="25"/>
    </row>
    <row r="48" spans="2:3" x14ac:dyDescent="0.25">
      <c r="B48" s="17" t="s">
        <v>2244</v>
      </c>
      <c r="C48" s="25"/>
    </row>
    <row r="49" spans="2:4" x14ac:dyDescent="0.25">
      <c r="B49" s="17" t="s">
        <v>2243</v>
      </c>
      <c r="C49" s="25"/>
    </row>
    <row r="50" spans="2:4" x14ac:dyDescent="0.25">
      <c r="B50" s="11" t="s">
        <v>170</v>
      </c>
    </row>
    <row r="52" spans="2:4" x14ac:dyDescent="0.25">
      <c r="B52" s="3"/>
      <c r="C52" s="4" t="s">
        <v>1574</v>
      </c>
    </row>
    <row r="53" spans="2:4" ht="30" x14ac:dyDescent="0.25">
      <c r="B53" s="3" t="s">
        <v>1573</v>
      </c>
      <c r="C53" s="5" t="s">
        <v>18</v>
      </c>
    </row>
    <row r="54" spans="2:4" x14ac:dyDescent="0.25">
      <c r="B54" s="3" t="s">
        <v>1572</v>
      </c>
      <c r="C54" s="4"/>
    </row>
    <row r="55" spans="2:4" x14ac:dyDescent="0.25">
      <c r="B55" s="3"/>
      <c r="C55" s="4"/>
    </row>
    <row r="56" spans="2:4" x14ac:dyDescent="0.25">
      <c r="B56" s="3" t="s">
        <v>1571</v>
      </c>
      <c r="C56" s="34">
        <v>7.1400000000000005E-2</v>
      </c>
    </row>
    <row r="57" spans="2:4" x14ac:dyDescent="0.25">
      <c r="B57" s="3"/>
      <c r="C57" s="4"/>
    </row>
    <row r="58" spans="2:4" x14ac:dyDescent="0.25">
      <c r="B58" s="3" t="s">
        <v>1570</v>
      </c>
      <c r="C58" s="4" t="s">
        <v>2242</v>
      </c>
    </row>
    <row r="59" spans="2:4" x14ac:dyDescent="0.25">
      <c r="B59" s="3" t="s">
        <v>1569</v>
      </c>
      <c r="C59" s="4" t="s">
        <v>2241</v>
      </c>
    </row>
    <row r="60" spans="2:4" x14ac:dyDescent="0.25">
      <c r="B60" s="3"/>
      <c r="C60" s="4"/>
    </row>
    <row r="61" spans="2:4" x14ac:dyDescent="0.25">
      <c r="B61" s="3" t="s">
        <v>1567</v>
      </c>
      <c r="C61" s="4" t="s">
        <v>159</v>
      </c>
    </row>
    <row r="62" spans="2:4" x14ac:dyDescent="0.25">
      <c r="B62" s="211" t="s">
        <v>1566</v>
      </c>
      <c r="C62" s="211"/>
    </row>
    <row r="64" spans="2:4" x14ac:dyDescent="0.25">
      <c r="B64" s="3" t="s">
        <v>171</v>
      </c>
      <c r="C64" s="4"/>
      <c r="D64" s="3"/>
    </row>
    <row r="65" spans="2:7" ht="30" x14ac:dyDescent="0.25">
      <c r="B65" s="6" t="s">
        <v>172</v>
      </c>
      <c r="C65" s="5" t="s">
        <v>173</v>
      </c>
      <c r="D65" s="6" t="s">
        <v>174</v>
      </c>
    </row>
    <row r="66" spans="2:7" x14ac:dyDescent="0.25">
      <c r="B66" s="3" t="s">
        <v>161</v>
      </c>
      <c r="C66" s="4" t="s">
        <v>161</v>
      </c>
      <c r="D66" s="3" t="s">
        <v>161</v>
      </c>
    </row>
    <row r="68" spans="2:7" x14ac:dyDescent="0.25">
      <c r="B68" s="8" t="s">
        <v>175</v>
      </c>
      <c r="C68" s="33">
        <v>45473</v>
      </c>
      <c r="D68" s="3"/>
      <c r="E68" s="26"/>
      <c r="F68" s="32"/>
    </row>
    <row r="69" spans="2:7" x14ac:dyDescent="0.25">
      <c r="B69" s="8" t="s">
        <v>176</v>
      </c>
      <c r="C69" s="9" t="s">
        <v>177</v>
      </c>
      <c r="D69" s="8" t="s">
        <v>178</v>
      </c>
      <c r="E69" s="27" t="s">
        <v>179</v>
      </c>
      <c r="F69" s="24" t="s">
        <v>180</v>
      </c>
      <c r="G69" s="23"/>
    </row>
    <row r="70" spans="2:7" x14ac:dyDescent="0.25">
      <c r="B70" s="30" t="s">
        <v>161</v>
      </c>
      <c r="C70" s="31" t="s">
        <v>161</v>
      </c>
      <c r="D70" s="30" t="s">
        <v>161</v>
      </c>
      <c r="E70" s="29" t="s">
        <v>161</v>
      </c>
      <c r="F70" s="28" t="s">
        <v>161</v>
      </c>
    </row>
    <row r="73" spans="2:7" x14ac:dyDescent="0.25">
      <c r="B73" s="17" t="s">
        <v>181</v>
      </c>
    </row>
    <row r="74" spans="2:7" x14ac:dyDescent="0.25">
      <c r="B74" s="17"/>
    </row>
    <row r="75" spans="2:7" x14ac:dyDescent="0.25">
      <c r="B75" s="17" t="s">
        <v>182</v>
      </c>
    </row>
    <row r="76" spans="2:7" x14ac:dyDescent="0.25">
      <c r="B76" s="8" t="s">
        <v>183</v>
      </c>
      <c r="C76" s="9" t="s">
        <v>184</v>
      </c>
      <c r="D76" s="17"/>
    </row>
    <row r="77" spans="2:7" x14ac:dyDescent="0.25">
      <c r="B77" s="3" t="s">
        <v>161</v>
      </c>
      <c r="C77" s="4" t="s">
        <v>161</v>
      </c>
    </row>
    <row r="79" spans="2:7" x14ac:dyDescent="0.25">
      <c r="B79" s="8" t="s">
        <v>185</v>
      </c>
      <c r="C79" s="9" t="s">
        <v>184</v>
      </c>
    </row>
    <row r="80" spans="2:7" x14ac:dyDescent="0.25">
      <c r="B80" s="3" t="s">
        <v>161</v>
      </c>
      <c r="C80" s="4" t="s">
        <v>161</v>
      </c>
    </row>
    <row r="82" spans="2:7" x14ac:dyDescent="0.25">
      <c r="B82" s="8" t="s">
        <v>161</v>
      </c>
      <c r="C82" s="9" t="s">
        <v>161</v>
      </c>
    </row>
    <row r="83" spans="2:7" x14ac:dyDescent="0.25">
      <c r="B83" s="3" t="s">
        <v>161</v>
      </c>
      <c r="C83" s="4" t="s">
        <v>161</v>
      </c>
    </row>
    <row r="85" spans="2:7" x14ac:dyDescent="0.25">
      <c r="B85" s="27" t="s">
        <v>186</v>
      </c>
      <c r="C85" s="9" t="s">
        <v>187</v>
      </c>
    </row>
    <row r="86" spans="2:7" x14ac:dyDescent="0.25">
      <c r="B86" s="26" t="s">
        <v>161</v>
      </c>
      <c r="C86" s="4" t="s">
        <v>161</v>
      </c>
    </row>
    <row r="88" spans="2:7" x14ac:dyDescent="0.25">
      <c r="B88" s="8" t="s">
        <v>188</v>
      </c>
      <c r="C88" s="9" t="s">
        <v>161</v>
      </c>
    </row>
    <row r="90" spans="2:7" x14ac:dyDescent="0.25">
      <c r="B90" s="8" t="s">
        <v>189</v>
      </c>
      <c r="C90" s="33">
        <v>45473</v>
      </c>
      <c r="D90" s="3"/>
      <c r="E90" s="26"/>
      <c r="F90" s="32"/>
    </row>
    <row r="91" spans="2:7" x14ac:dyDescent="0.25">
      <c r="B91" s="8" t="s">
        <v>176</v>
      </c>
      <c r="C91" s="9" t="s">
        <v>177</v>
      </c>
      <c r="D91" s="8" t="s">
        <v>178</v>
      </c>
      <c r="E91" s="27" t="s">
        <v>179</v>
      </c>
      <c r="F91" s="24" t="s">
        <v>180</v>
      </c>
      <c r="G91" s="23"/>
    </row>
    <row r="92" spans="2:7" x14ac:dyDescent="0.25">
      <c r="B92" s="30" t="s">
        <v>161</v>
      </c>
      <c r="C92" s="31" t="s">
        <v>161</v>
      </c>
      <c r="D92" s="30" t="s">
        <v>161</v>
      </c>
      <c r="E92" s="29" t="s">
        <v>161</v>
      </c>
      <c r="F92" s="28" t="s">
        <v>161</v>
      </c>
    </row>
    <row r="93" spans="2:7" x14ac:dyDescent="0.25">
      <c r="B93" s="17" t="s">
        <v>181</v>
      </c>
    </row>
    <row r="94" spans="2:7" x14ac:dyDescent="0.25">
      <c r="B94" s="17"/>
    </row>
    <row r="95" spans="2:7" x14ac:dyDescent="0.25">
      <c r="B95" s="17" t="s">
        <v>182</v>
      </c>
    </row>
    <row r="96" spans="2:7" x14ac:dyDescent="0.25">
      <c r="B96" s="8" t="s">
        <v>183</v>
      </c>
      <c r="C96" s="9" t="s">
        <v>184</v>
      </c>
      <c r="D96" s="17"/>
    </row>
    <row r="97" spans="2:3" x14ac:dyDescent="0.25">
      <c r="B97" s="3" t="s">
        <v>161</v>
      </c>
      <c r="C97" s="4" t="s">
        <v>161</v>
      </c>
    </row>
    <row r="99" spans="2:3" x14ac:dyDescent="0.25">
      <c r="B99" s="8" t="s">
        <v>185</v>
      </c>
      <c r="C99" s="9" t="s">
        <v>184</v>
      </c>
    </row>
    <row r="100" spans="2:3" x14ac:dyDescent="0.25">
      <c r="B100" s="3" t="s">
        <v>161</v>
      </c>
      <c r="C100" s="4" t="s">
        <v>161</v>
      </c>
    </row>
    <row r="102" spans="2:3" x14ac:dyDescent="0.25">
      <c r="B102" s="8" t="s">
        <v>161</v>
      </c>
      <c r="C102" s="9" t="s">
        <v>161</v>
      </c>
    </row>
    <row r="103" spans="2:3" x14ac:dyDescent="0.25">
      <c r="B103" s="3" t="s">
        <v>161</v>
      </c>
      <c r="C103" s="4" t="s">
        <v>161</v>
      </c>
    </row>
    <row r="105" spans="2:3" x14ac:dyDescent="0.25">
      <c r="B105" s="27" t="s">
        <v>186</v>
      </c>
      <c r="C105" s="9" t="s">
        <v>187</v>
      </c>
    </row>
    <row r="106" spans="2:3" x14ac:dyDescent="0.25">
      <c r="B106" s="26" t="s">
        <v>161</v>
      </c>
      <c r="C106" s="4" t="s">
        <v>161</v>
      </c>
    </row>
    <row r="108" spans="2:3" x14ac:dyDescent="0.25">
      <c r="B108" s="8" t="s">
        <v>188</v>
      </c>
      <c r="C108" s="9" t="s">
        <v>161</v>
      </c>
    </row>
    <row r="111" spans="2:3" x14ac:dyDescent="0.25">
      <c r="B111" s="17" t="s">
        <v>190</v>
      </c>
    </row>
    <row r="113" spans="2:80" x14ac:dyDescent="0.25">
      <c r="B113" s="8" t="s">
        <v>176</v>
      </c>
      <c r="C113" s="9" t="s">
        <v>191</v>
      </c>
      <c r="D113" s="8" t="s">
        <v>192</v>
      </c>
      <c r="E113" s="8" t="s">
        <v>193</v>
      </c>
      <c r="F113" s="23"/>
    </row>
    <row r="114" spans="2:80" x14ac:dyDescent="0.25">
      <c r="B114" s="3" t="s">
        <v>161</v>
      </c>
      <c r="C114" s="4" t="s">
        <v>161</v>
      </c>
      <c r="D114" s="3" t="s">
        <v>161</v>
      </c>
      <c r="E114" s="3" t="s">
        <v>161</v>
      </c>
    </row>
    <row r="117" spans="2:80" x14ac:dyDescent="0.25">
      <c r="B117" s="17" t="s">
        <v>194</v>
      </c>
      <c r="C117" s="25" t="s">
        <v>161</v>
      </c>
      <c r="D117" s="17"/>
      <c r="E117" s="17"/>
      <c r="F117" s="23"/>
      <c r="G117" s="23"/>
      <c r="H117" s="23"/>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c r="BK117" s="17"/>
      <c r="BL117" s="17"/>
      <c r="BM117" s="17"/>
      <c r="BN117" s="17"/>
      <c r="BO117" s="17"/>
      <c r="BP117" s="17"/>
      <c r="BQ117" s="17"/>
      <c r="BR117" s="17"/>
      <c r="BS117" s="17"/>
      <c r="BT117" s="17"/>
      <c r="BU117" s="17"/>
      <c r="BV117" s="17"/>
      <c r="BW117" s="17"/>
      <c r="BX117" s="17"/>
      <c r="BY117" s="17"/>
      <c r="BZ117" s="17"/>
      <c r="CA117" s="17"/>
      <c r="CB117" s="17"/>
    </row>
    <row r="119" spans="2:80" x14ac:dyDescent="0.25">
      <c r="B119" s="17" t="s">
        <v>195</v>
      </c>
    </row>
    <row r="121" spans="2:80" x14ac:dyDescent="0.25">
      <c r="B121" s="8" t="s">
        <v>196</v>
      </c>
      <c r="C121" s="9" t="s">
        <v>184</v>
      </c>
      <c r="D121" s="17"/>
    </row>
    <row r="122" spans="2:80" x14ac:dyDescent="0.25">
      <c r="B122" s="3" t="s">
        <v>161</v>
      </c>
      <c r="C122" s="4" t="s">
        <v>161</v>
      </c>
    </row>
    <row r="125" spans="2:80" x14ac:dyDescent="0.25">
      <c r="B125" s="8" t="s">
        <v>197</v>
      </c>
      <c r="C125" s="9" t="s">
        <v>198</v>
      </c>
      <c r="D125" s="17"/>
    </row>
    <row r="126" spans="2:80" x14ac:dyDescent="0.25">
      <c r="B126" s="3" t="s">
        <v>161</v>
      </c>
      <c r="C126" s="4" t="s">
        <v>161</v>
      </c>
    </row>
    <row r="129" spans="2:80" x14ac:dyDescent="0.25">
      <c r="B129" s="17" t="s">
        <v>199</v>
      </c>
    </row>
    <row r="132" spans="2:80" x14ac:dyDescent="0.25">
      <c r="B132" s="17" t="s">
        <v>200</v>
      </c>
    </row>
    <row r="134" spans="2:80" x14ac:dyDescent="0.25">
      <c r="B134" s="8" t="s">
        <v>176</v>
      </c>
      <c r="C134" s="9" t="s">
        <v>201</v>
      </c>
      <c r="D134" s="8" t="s">
        <v>191</v>
      </c>
      <c r="E134" s="8" t="s">
        <v>192</v>
      </c>
      <c r="F134" s="24" t="s">
        <v>193</v>
      </c>
      <c r="G134" s="23"/>
    </row>
    <row r="135" spans="2:80" x14ac:dyDescent="0.25">
      <c r="B135" s="3" t="s">
        <v>161</v>
      </c>
      <c r="C135" s="4" t="s">
        <v>161</v>
      </c>
      <c r="D135" s="3" t="s">
        <v>161</v>
      </c>
      <c r="E135" s="3" t="s">
        <v>161</v>
      </c>
      <c r="F135" s="22" t="s">
        <v>161</v>
      </c>
    </row>
    <row r="138" spans="2:80" x14ac:dyDescent="0.25">
      <c r="B138" s="17" t="s">
        <v>194</v>
      </c>
      <c r="C138" s="25" t="s">
        <v>161</v>
      </c>
      <c r="D138" s="17"/>
      <c r="E138" s="17"/>
      <c r="F138" s="23"/>
      <c r="G138" s="23"/>
      <c r="H138" s="23"/>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row>
    <row r="140" spans="2:80" x14ac:dyDescent="0.25">
      <c r="B140" s="17" t="s">
        <v>195</v>
      </c>
    </row>
    <row r="142" spans="2:80" x14ac:dyDescent="0.25">
      <c r="B142" s="8" t="s">
        <v>196</v>
      </c>
      <c r="C142" s="9" t="s">
        <v>184</v>
      </c>
      <c r="D142" s="17"/>
    </row>
    <row r="143" spans="2:80" x14ac:dyDescent="0.25">
      <c r="B143" s="3" t="s">
        <v>161</v>
      </c>
      <c r="C143" s="4" t="s">
        <v>161</v>
      </c>
    </row>
    <row r="146" spans="2:7" x14ac:dyDescent="0.25">
      <c r="B146" s="8" t="s">
        <v>197</v>
      </c>
      <c r="C146" s="9" t="s">
        <v>198</v>
      </c>
      <c r="D146" s="17"/>
    </row>
    <row r="147" spans="2:7" x14ac:dyDescent="0.25">
      <c r="B147" s="3" t="s">
        <v>161</v>
      </c>
      <c r="C147" s="4" t="s">
        <v>161</v>
      </c>
    </row>
    <row r="150" spans="2:7" x14ac:dyDescent="0.25">
      <c r="B150" s="17" t="s">
        <v>199</v>
      </c>
    </row>
    <row r="153" spans="2:7" x14ac:dyDescent="0.25">
      <c r="B153" s="17" t="s">
        <v>202</v>
      </c>
    </row>
    <row r="154" spans="2:7" x14ac:dyDescent="0.25">
      <c r="B154" s="8" t="s">
        <v>176</v>
      </c>
      <c r="C154" s="9" t="s">
        <v>203</v>
      </c>
      <c r="D154" s="8" t="s">
        <v>204</v>
      </c>
      <c r="E154" s="8" t="s">
        <v>205</v>
      </c>
      <c r="F154" s="24" t="s">
        <v>206</v>
      </c>
      <c r="G154" s="23"/>
    </row>
    <row r="155" spans="2:7" x14ac:dyDescent="0.25">
      <c r="B155" s="3" t="s">
        <v>161</v>
      </c>
      <c r="C155" s="4" t="s">
        <v>161</v>
      </c>
      <c r="D155" s="3" t="s">
        <v>161</v>
      </c>
      <c r="E155" s="3" t="s">
        <v>161</v>
      </c>
      <c r="F155" s="22" t="s">
        <v>161</v>
      </c>
    </row>
    <row r="156" spans="2:7" x14ac:dyDescent="0.25">
      <c r="B156" s="11" t="s">
        <v>207</v>
      </c>
    </row>
  </sheetData>
  <mergeCells count="8">
    <mergeCell ref="B62:C62"/>
    <mergeCell ref="B1:E1"/>
    <mergeCell ref="C3:C7"/>
    <mergeCell ref="D3:D7"/>
    <mergeCell ref="B11:E11"/>
    <mergeCell ref="C12:C13"/>
    <mergeCell ref="D12:D13"/>
    <mergeCell ref="E12:E13"/>
  </mergeCells>
  <hyperlinks>
    <hyperlink ref="A1" location="Index!A1" display="Index" xr:uid="{11BD3AC8-72AC-4CB5-8ED5-9AD009601844}"/>
  </hyperlink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59D7D-CD36-45D6-8E7C-6A6D8EAA80B5}">
  <dimension ref="A1:CB157"/>
  <sheetViews>
    <sheetView workbookViewId="0">
      <selection sqref="A1:XFD1048576"/>
    </sheetView>
  </sheetViews>
  <sheetFormatPr defaultColWidth="9.140625" defaultRowHeight="15" x14ac:dyDescent="0.25"/>
  <cols>
    <col min="1" max="1" width="5.42578125" style="11" bestFit="1" customWidth="1"/>
    <col min="2" max="2" width="89.570312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ol min="9" max="16384" width="9.140625" style="11"/>
  </cols>
  <sheetData>
    <row r="1" spans="1:5" x14ac:dyDescent="0.25">
      <c r="A1" s="45" t="s">
        <v>0</v>
      </c>
      <c r="B1" s="197" t="s">
        <v>16</v>
      </c>
      <c r="C1" s="197"/>
      <c r="D1" s="197"/>
      <c r="E1" s="197"/>
    </row>
    <row r="3" spans="1:5" x14ac:dyDescent="0.25">
      <c r="B3" s="8" t="s">
        <v>16</v>
      </c>
      <c r="C3" s="198"/>
      <c r="D3" s="199"/>
    </row>
    <row r="4" spans="1:5" ht="30" x14ac:dyDescent="0.25">
      <c r="B4" s="2" t="s">
        <v>2270</v>
      </c>
      <c r="C4" s="198"/>
      <c r="D4" s="199"/>
      <c r="E4" s="15"/>
    </row>
    <row r="5" spans="1:5" x14ac:dyDescent="0.25">
      <c r="B5" s="2" t="s">
        <v>127</v>
      </c>
      <c r="C5" s="198"/>
      <c r="D5" s="199"/>
    </row>
    <row r="6" spans="1:5" x14ac:dyDescent="0.25">
      <c r="B6" s="2" t="s">
        <v>2238</v>
      </c>
      <c r="C6" s="198"/>
      <c r="D6" s="199"/>
    </row>
    <row r="7" spans="1:5" x14ac:dyDescent="0.25">
      <c r="B7" s="93" t="s">
        <v>2269</v>
      </c>
      <c r="C7" s="198"/>
      <c r="D7" s="199"/>
      <c r="E7" s="15"/>
    </row>
    <row r="8" spans="1:5" x14ac:dyDescent="0.25">
      <c r="B8" s="29" t="s">
        <v>130</v>
      </c>
      <c r="C8" s="86" t="s">
        <v>131</v>
      </c>
      <c r="D8" s="85" t="s">
        <v>132</v>
      </c>
    </row>
    <row r="10" spans="1:5" x14ac:dyDescent="0.25">
      <c r="B10" s="214"/>
      <c r="C10" s="214"/>
      <c r="D10" s="214"/>
      <c r="E10" s="214"/>
    </row>
    <row r="11" spans="1:5" x14ac:dyDescent="0.25">
      <c r="B11" s="212" t="s">
        <v>1718</v>
      </c>
      <c r="C11" s="212"/>
      <c r="D11" s="212"/>
      <c r="E11" s="212"/>
    </row>
    <row r="12" spans="1:5" x14ac:dyDescent="0.25">
      <c r="B12" s="39" t="s">
        <v>1717</v>
      </c>
      <c r="C12" s="213" t="s">
        <v>1716</v>
      </c>
      <c r="D12" s="212" t="s">
        <v>1715</v>
      </c>
      <c r="E12" s="212" t="s">
        <v>1714</v>
      </c>
    </row>
    <row r="13" spans="1:5" x14ac:dyDescent="0.25">
      <c r="B13" s="39" t="s">
        <v>1713</v>
      </c>
      <c r="C13" s="213"/>
      <c r="D13" s="212"/>
      <c r="E13" s="212"/>
    </row>
    <row r="14" spans="1:5" x14ac:dyDescent="0.25">
      <c r="B14" s="1" t="s">
        <v>1712</v>
      </c>
      <c r="C14" s="42"/>
      <c r="D14" s="41"/>
      <c r="E14" s="41"/>
    </row>
    <row r="15" spans="1:5" x14ac:dyDescent="0.25">
      <c r="B15" s="1" t="s">
        <v>1710</v>
      </c>
      <c r="C15" s="42"/>
      <c r="D15" s="41"/>
      <c r="E15" s="41"/>
    </row>
    <row r="16" spans="1:5" x14ac:dyDescent="0.25">
      <c r="B16" s="1" t="s">
        <v>1709</v>
      </c>
      <c r="C16" s="42" t="s">
        <v>2236</v>
      </c>
      <c r="D16" s="41"/>
      <c r="E16" s="41"/>
    </row>
    <row r="17" spans="2:8" x14ac:dyDescent="0.25">
      <c r="B17" s="8" t="s">
        <v>1708</v>
      </c>
      <c r="C17" s="40"/>
      <c r="D17" s="39"/>
      <c r="E17" s="39"/>
    </row>
    <row r="20" spans="2:8" x14ac:dyDescent="0.25">
      <c r="B20" s="11" t="s">
        <v>144</v>
      </c>
    </row>
    <row r="22" spans="2:8" x14ac:dyDescent="0.25">
      <c r="B22" s="37" t="s">
        <v>133</v>
      </c>
      <c r="C22" s="38" t="s">
        <v>134</v>
      </c>
      <c r="D22" s="37" t="s">
        <v>213</v>
      </c>
      <c r="E22" s="37" t="s">
        <v>136</v>
      </c>
      <c r="F22" s="36" t="s">
        <v>145</v>
      </c>
      <c r="G22" s="36" t="s">
        <v>146</v>
      </c>
      <c r="H22" s="36" t="s">
        <v>147</v>
      </c>
    </row>
    <row r="23" spans="2:8" x14ac:dyDescent="0.25">
      <c r="B23" s="17" t="s">
        <v>214</v>
      </c>
    </row>
    <row r="24" spans="2:8" x14ac:dyDescent="0.25">
      <c r="B24" s="17" t="s">
        <v>138</v>
      </c>
    </row>
    <row r="25" spans="2:8" x14ac:dyDescent="0.25">
      <c r="B25" s="17" t="s">
        <v>491</v>
      </c>
    </row>
    <row r="26" spans="2:8" x14ac:dyDescent="0.25">
      <c r="B26" s="11" t="s">
        <v>2268</v>
      </c>
      <c r="C26" s="21">
        <v>7</v>
      </c>
      <c r="D26" s="11" t="s">
        <v>493</v>
      </c>
      <c r="E26" s="11" t="s">
        <v>2267</v>
      </c>
      <c r="F26" s="13">
        <v>5000000</v>
      </c>
      <c r="G26" s="13">
        <v>5124.01</v>
      </c>
      <c r="H26" s="13">
        <v>44.2</v>
      </c>
    </row>
    <row r="27" spans="2:8" x14ac:dyDescent="0.25">
      <c r="B27" s="11" t="s">
        <v>2266</v>
      </c>
      <c r="C27" s="21">
        <v>6.95</v>
      </c>
      <c r="D27" s="11" t="s">
        <v>493</v>
      </c>
      <c r="E27" s="11" t="s">
        <v>1225</v>
      </c>
      <c r="F27" s="13">
        <v>4700000</v>
      </c>
      <c r="G27" s="13">
        <v>4577.03</v>
      </c>
      <c r="H27" s="13">
        <v>39.479999999999997</v>
      </c>
    </row>
    <row r="28" spans="2:8" x14ac:dyDescent="0.25">
      <c r="B28" s="11" t="s">
        <v>2265</v>
      </c>
      <c r="C28" s="21">
        <v>6.97</v>
      </c>
      <c r="D28" s="11" t="s">
        <v>493</v>
      </c>
      <c r="E28" s="11" t="s">
        <v>1350</v>
      </c>
      <c r="F28" s="13">
        <v>1500000</v>
      </c>
      <c r="G28" s="13">
        <v>1499.7</v>
      </c>
      <c r="H28" s="13">
        <v>12.94</v>
      </c>
    </row>
    <row r="29" spans="2:8" x14ac:dyDescent="0.25">
      <c r="B29" s="17" t="s">
        <v>505</v>
      </c>
      <c r="C29" s="25"/>
      <c r="D29" s="17"/>
      <c r="E29" s="17"/>
      <c r="F29" s="23"/>
      <c r="G29" s="23">
        <f>SUM(G22:G28)</f>
        <v>11200.740000000002</v>
      </c>
      <c r="H29" s="23">
        <f>SUM(H22:H28)</f>
        <v>96.62</v>
      </c>
    </row>
    <row r="30" spans="2:8" x14ac:dyDescent="0.25">
      <c r="B30" s="17" t="s">
        <v>524</v>
      </c>
      <c r="C30" s="25"/>
      <c r="D30" s="17"/>
      <c r="E30" s="17"/>
      <c r="F30" s="23"/>
      <c r="G30" s="23">
        <v>280.86</v>
      </c>
      <c r="H30" s="23">
        <v>2.42</v>
      </c>
    </row>
    <row r="31" spans="2:8" x14ac:dyDescent="0.25">
      <c r="B31" s="17" t="s">
        <v>153</v>
      </c>
      <c r="C31" s="25"/>
      <c r="D31" s="17"/>
      <c r="E31" s="17"/>
      <c r="F31" s="23"/>
      <c r="G31" s="23">
        <v>11481.6</v>
      </c>
      <c r="H31" s="23">
        <v>99.04</v>
      </c>
    </row>
    <row r="32" spans="2:8" x14ac:dyDescent="0.25">
      <c r="B32" s="17" t="s">
        <v>226</v>
      </c>
      <c r="C32" s="25"/>
      <c r="D32" s="17"/>
      <c r="E32" s="17"/>
      <c r="F32" s="23"/>
      <c r="G32" s="23">
        <v>111.47956571999987</v>
      </c>
      <c r="H32" s="23">
        <v>0.95999999999999375</v>
      </c>
    </row>
    <row r="33" spans="2:8" x14ac:dyDescent="0.25">
      <c r="B33" s="17" t="s">
        <v>155</v>
      </c>
      <c r="C33" s="25"/>
      <c r="D33" s="17"/>
      <c r="E33" s="17"/>
      <c r="F33" s="23"/>
      <c r="G33" s="23">
        <v>11593.07956572</v>
      </c>
      <c r="H33" s="23">
        <v>100</v>
      </c>
    </row>
    <row r="34" spans="2:8" x14ac:dyDescent="0.25">
      <c r="B34" s="11" t="s">
        <v>156</v>
      </c>
    </row>
    <row r="35" spans="2:8" x14ac:dyDescent="0.25">
      <c r="B35" s="11" t="s">
        <v>157</v>
      </c>
    </row>
    <row r="36" spans="2:8" x14ac:dyDescent="0.25">
      <c r="B36" s="11" t="s">
        <v>158</v>
      </c>
      <c r="C36" s="21" t="s">
        <v>159</v>
      </c>
    </row>
    <row r="37" spans="2:8" x14ac:dyDescent="0.25">
      <c r="B37" s="17"/>
    </row>
    <row r="38" spans="2:8" ht="30" x14ac:dyDescent="0.25">
      <c r="B38" s="35" t="s">
        <v>160</v>
      </c>
      <c r="C38" s="21" t="s">
        <v>161</v>
      </c>
    </row>
    <row r="39" spans="2:8" x14ac:dyDescent="0.25">
      <c r="B39" s="17"/>
    </row>
    <row r="40" spans="2:8" x14ac:dyDescent="0.25">
      <c r="B40" s="17" t="s">
        <v>162</v>
      </c>
      <c r="C40" s="21" t="s">
        <v>161</v>
      </c>
    </row>
    <row r="41" spans="2:8" x14ac:dyDescent="0.25">
      <c r="B41" s="17" t="s">
        <v>164</v>
      </c>
      <c r="C41" s="21" t="s">
        <v>165</v>
      </c>
    </row>
    <row r="42" spans="2:8" x14ac:dyDescent="0.25">
      <c r="B42" s="17" t="s">
        <v>2264</v>
      </c>
      <c r="C42" s="25"/>
    </row>
    <row r="43" spans="2:8" x14ac:dyDescent="0.25">
      <c r="B43" s="17" t="s">
        <v>2263</v>
      </c>
      <c r="C43" s="25"/>
    </row>
    <row r="44" spans="2:8" x14ac:dyDescent="0.25">
      <c r="B44" s="17" t="s">
        <v>2262</v>
      </c>
      <c r="C44" s="25"/>
    </row>
    <row r="45" spans="2:8" x14ac:dyDescent="0.25">
      <c r="B45" s="17" t="s">
        <v>2261</v>
      </c>
      <c r="C45" s="25"/>
    </row>
    <row r="46" spans="2:8" x14ac:dyDescent="0.25">
      <c r="B46" s="17" t="s">
        <v>2260</v>
      </c>
      <c r="C46" s="25"/>
    </row>
    <row r="47" spans="2:8" x14ac:dyDescent="0.25">
      <c r="B47" s="17" t="s">
        <v>2259</v>
      </c>
      <c r="C47" s="25"/>
    </row>
    <row r="48" spans="2:8" x14ac:dyDescent="0.25">
      <c r="B48" s="17" t="s">
        <v>2258</v>
      </c>
      <c r="C48" s="25"/>
    </row>
    <row r="49" spans="2:3" x14ac:dyDescent="0.25">
      <c r="B49" s="17" t="s">
        <v>2257</v>
      </c>
      <c r="C49" s="25"/>
    </row>
    <row r="50" spans="2:3" x14ac:dyDescent="0.25">
      <c r="B50" s="17" t="s">
        <v>2256</v>
      </c>
      <c r="C50" s="25"/>
    </row>
    <row r="51" spans="2:3" x14ac:dyDescent="0.25">
      <c r="B51" s="11" t="s">
        <v>170</v>
      </c>
    </row>
    <row r="53" spans="2:3" x14ac:dyDescent="0.25">
      <c r="B53" s="3"/>
      <c r="C53" s="4" t="s">
        <v>1574</v>
      </c>
    </row>
    <row r="54" spans="2:3" ht="30" x14ac:dyDescent="0.25">
      <c r="B54" s="3" t="s">
        <v>1573</v>
      </c>
      <c r="C54" s="5" t="s">
        <v>16</v>
      </c>
    </row>
    <row r="55" spans="2:3" x14ac:dyDescent="0.25">
      <c r="B55" s="3" t="s">
        <v>1572</v>
      </c>
      <c r="C55" s="4"/>
    </row>
    <row r="56" spans="2:3" x14ac:dyDescent="0.25">
      <c r="B56" s="3"/>
      <c r="C56" s="4"/>
    </row>
    <row r="57" spans="2:3" x14ac:dyDescent="0.25">
      <c r="B57" s="3" t="s">
        <v>1571</v>
      </c>
      <c r="C57" s="34">
        <v>7.0900000000000005E-2</v>
      </c>
    </row>
    <row r="58" spans="2:3" x14ac:dyDescent="0.25">
      <c r="B58" s="3"/>
      <c r="C58" s="4"/>
    </row>
    <row r="59" spans="2:3" x14ac:dyDescent="0.25">
      <c r="B59" s="3" t="s">
        <v>1570</v>
      </c>
      <c r="C59" s="4" t="s">
        <v>2255</v>
      </c>
    </row>
    <row r="60" spans="2:3" x14ac:dyDescent="0.25">
      <c r="B60" s="3" t="s">
        <v>1569</v>
      </c>
      <c r="C60" s="4" t="s">
        <v>2254</v>
      </c>
    </row>
    <row r="61" spans="2:3" x14ac:dyDescent="0.25">
      <c r="B61" s="3"/>
      <c r="C61" s="4"/>
    </row>
    <row r="62" spans="2:3" x14ac:dyDescent="0.25">
      <c r="B62" s="3" t="s">
        <v>1567</v>
      </c>
      <c r="C62" s="4" t="s">
        <v>159</v>
      </c>
    </row>
    <row r="63" spans="2:3" x14ac:dyDescent="0.25">
      <c r="B63" s="211" t="s">
        <v>1566</v>
      </c>
      <c r="C63" s="211"/>
    </row>
    <row r="65" spans="2:7" x14ac:dyDescent="0.25">
      <c r="B65" s="3" t="s">
        <v>171</v>
      </c>
      <c r="C65" s="4"/>
      <c r="D65" s="3"/>
    </row>
    <row r="66" spans="2:7" ht="30" x14ac:dyDescent="0.25">
      <c r="B66" s="6" t="s">
        <v>172</v>
      </c>
      <c r="C66" s="5" t="s">
        <v>173</v>
      </c>
      <c r="D66" s="6" t="s">
        <v>174</v>
      </c>
    </row>
    <row r="67" spans="2:7" x14ac:dyDescent="0.25">
      <c r="B67" s="3" t="s">
        <v>161</v>
      </c>
      <c r="C67" s="4" t="s">
        <v>161</v>
      </c>
      <c r="D67" s="3" t="s">
        <v>161</v>
      </c>
    </row>
    <row r="69" spans="2:7" x14ac:dyDescent="0.25">
      <c r="B69" s="8" t="s">
        <v>175</v>
      </c>
      <c r="C69" s="33">
        <v>45473</v>
      </c>
      <c r="D69" s="3"/>
      <c r="E69" s="26"/>
      <c r="F69" s="32"/>
    </row>
    <row r="70" spans="2:7" x14ac:dyDescent="0.25">
      <c r="B70" s="8" t="s">
        <v>176</v>
      </c>
      <c r="C70" s="9" t="s">
        <v>177</v>
      </c>
      <c r="D70" s="8" t="s">
        <v>178</v>
      </c>
      <c r="E70" s="27" t="s">
        <v>179</v>
      </c>
      <c r="F70" s="24" t="s">
        <v>180</v>
      </c>
      <c r="G70" s="23"/>
    </row>
    <row r="71" spans="2:7" x14ac:dyDescent="0.25">
      <c r="B71" s="30" t="s">
        <v>161</v>
      </c>
      <c r="C71" s="31" t="s">
        <v>161</v>
      </c>
      <c r="D71" s="30" t="s">
        <v>161</v>
      </c>
      <c r="E71" s="29" t="s">
        <v>161</v>
      </c>
      <c r="F71" s="28" t="s">
        <v>161</v>
      </c>
    </row>
    <row r="74" spans="2:7" x14ac:dyDescent="0.25">
      <c r="B74" s="17" t="s">
        <v>181</v>
      </c>
    </row>
    <row r="75" spans="2:7" x14ac:dyDescent="0.25">
      <c r="B75" s="17"/>
    </row>
    <row r="76" spans="2:7" x14ac:dyDescent="0.25">
      <c r="B76" s="17" t="s">
        <v>182</v>
      </c>
    </row>
    <row r="77" spans="2:7" x14ac:dyDescent="0.25">
      <c r="B77" s="8" t="s">
        <v>183</v>
      </c>
      <c r="C77" s="9" t="s">
        <v>184</v>
      </c>
      <c r="D77" s="17"/>
    </row>
    <row r="78" spans="2:7" x14ac:dyDescent="0.25">
      <c r="B78" s="3" t="s">
        <v>161</v>
      </c>
      <c r="C78" s="4" t="s">
        <v>161</v>
      </c>
    </row>
    <row r="80" spans="2:7" x14ac:dyDescent="0.25">
      <c r="B80" s="8" t="s">
        <v>185</v>
      </c>
      <c r="C80" s="9" t="s">
        <v>184</v>
      </c>
    </row>
    <row r="81" spans="2:7" x14ac:dyDescent="0.25">
      <c r="B81" s="3" t="s">
        <v>161</v>
      </c>
      <c r="C81" s="4" t="s">
        <v>161</v>
      </c>
    </row>
    <row r="83" spans="2:7" x14ac:dyDescent="0.25">
      <c r="B83" s="8" t="s">
        <v>161</v>
      </c>
      <c r="C83" s="9" t="s">
        <v>161</v>
      </c>
    </row>
    <row r="84" spans="2:7" x14ac:dyDescent="0.25">
      <c r="B84" s="3" t="s">
        <v>161</v>
      </c>
      <c r="C84" s="4" t="s">
        <v>161</v>
      </c>
    </row>
    <row r="86" spans="2:7" x14ac:dyDescent="0.25">
      <c r="B86" s="27" t="s">
        <v>186</v>
      </c>
      <c r="C86" s="9" t="s">
        <v>187</v>
      </c>
    </row>
    <row r="87" spans="2:7" x14ac:dyDescent="0.25">
      <c r="B87" s="26" t="s">
        <v>161</v>
      </c>
      <c r="C87" s="4" t="s">
        <v>161</v>
      </c>
    </row>
    <row r="89" spans="2:7" x14ac:dyDescent="0.25">
      <c r="B89" s="8" t="s">
        <v>188</v>
      </c>
      <c r="C89" s="9" t="s">
        <v>161</v>
      </c>
    </row>
    <row r="91" spans="2:7" x14ac:dyDescent="0.25">
      <c r="B91" s="8" t="s">
        <v>189</v>
      </c>
      <c r="C91" s="33">
        <v>45473</v>
      </c>
      <c r="D91" s="3"/>
      <c r="E91" s="26"/>
      <c r="F91" s="32"/>
    </row>
    <row r="92" spans="2:7" x14ac:dyDescent="0.25">
      <c r="B92" s="8" t="s">
        <v>176</v>
      </c>
      <c r="C92" s="9" t="s">
        <v>177</v>
      </c>
      <c r="D92" s="8" t="s">
        <v>178</v>
      </c>
      <c r="E92" s="27" t="s">
        <v>179</v>
      </c>
      <c r="F92" s="24" t="s">
        <v>180</v>
      </c>
      <c r="G92" s="23"/>
    </row>
    <row r="93" spans="2:7" x14ac:dyDescent="0.25">
      <c r="B93" s="30" t="s">
        <v>161</v>
      </c>
      <c r="C93" s="31" t="s">
        <v>161</v>
      </c>
      <c r="D93" s="30" t="s">
        <v>161</v>
      </c>
      <c r="E93" s="29" t="s">
        <v>161</v>
      </c>
      <c r="F93" s="28" t="s">
        <v>161</v>
      </c>
    </row>
    <row r="94" spans="2:7" x14ac:dyDescent="0.25">
      <c r="B94" s="17" t="s">
        <v>181</v>
      </c>
    </row>
    <row r="95" spans="2:7" x14ac:dyDescent="0.25">
      <c r="B95" s="17"/>
    </row>
    <row r="96" spans="2:7" x14ac:dyDescent="0.25">
      <c r="B96" s="17" t="s">
        <v>182</v>
      </c>
    </row>
    <row r="97" spans="2:4" x14ac:dyDescent="0.25">
      <c r="B97" s="8" t="s">
        <v>183</v>
      </c>
      <c r="C97" s="9" t="s">
        <v>184</v>
      </c>
      <c r="D97" s="17"/>
    </row>
    <row r="98" spans="2:4" x14ac:dyDescent="0.25">
      <c r="B98" s="3" t="s">
        <v>161</v>
      </c>
      <c r="C98" s="4" t="s">
        <v>161</v>
      </c>
    </row>
    <row r="100" spans="2:4" x14ac:dyDescent="0.25">
      <c r="B100" s="8" t="s">
        <v>185</v>
      </c>
      <c r="C100" s="9" t="s">
        <v>184</v>
      </c>
    </row>
    <row r="101" spans="2:4" x14ac:dyDescent="0.25">
      <c r="B101" s="3" t="s">
        <v>161</v>
      </c>
      <c r="C101" s="4" t="s">
        <v>161</v>
      </c>
    </row>
    <row r="103" spans="2:4" x14ac:dyDescent="0.25">
      <c r="B103" s="8" t="s">
        <v>161</v>
      </c>
      <c r="C103" s="9" t="s">
        <v>161</v>
      </c>
    </row>
    <row r="104" spans="2:4" x14ac:dyDescent="0.25">
      <c r="B104" s="3" t="s">
        <v>161</v>
      </c>
      <c r="C104" s="4" t="s">
        <v>161</v>
      </c>
    </row>
    <row r="106" spans="2:4" x14ac:dyDescent="0.25">
      <c r="B106" s="27" t="s">
        <v>186</v>
      </c>
      <c r="C106" s="9" t="s">
        <v>187</v>
      </c>
    </row>
    <row r="107" spans="2:4" x14ac:dyDescent="0.25">
      <c r="B107" s="26" t="s">
        <v>161</v>
      </c>
      <c r="C107" s="4" t="s">
        <v>161</v>
      </c>
    </row>
    <row r="109" spans="2:4" x14ac:dyDescent="0.25">
      <c r="B109" s="8" t="s">
        <v>188</v>
      </c>
      <c r="C109" s="9" t="s">
        <v>161</v>
      </c>
    </row>
    <row r="112" spans="2:4" x14ac:dyDescent="0.25">
      <c r="B112" s="17" t="s">
        <v>190</v>
      </c>
    </row>
    <row r="114" spans="2:80" x14ac:dyDescent="0.25">
      <c r="B114" s="8" t="s">
        <v>176</v>
      </c>
      <c r="C114" s="9" t="s">
        <v>191</v>
      </c>
      <c r="D114" s="8" t="s">
        <v>192</v>
      </c>
      <c r="E114" s="8" t="s">
        <v>193</v>
      </c>
      <c r="F114" s="23"/>
    </row>
    <row r="115" spans="2:80" x14ac:dyDescent="0.25">
      <c r="B115" s="3" t="s">
        <v>161</v>
      </c>
      <c r="C115" s="4" t="s">
        <v>161</v>
      </c>
      <c r="D115" s="3" t="s">
        <v>161</v>
      </c>
      <c r="E115" s="3" t="s">
        <v>161</v>
      </c>
    </row>
    <row r="118" spans="2:80" x14ac:dyDescent="0.25">
      <c r="B118" s="17" t="s">
        <v>194</v>
      </c>
      <c r="C118" s="25" t="s">
        <v>161</v>
      </c>
      <c r="D118" s="17"/>
      <c r="E118" s="17"/>
      <c r="F118" s="23"/>
      <c r="G118" s="23"/>
      <c r="H118" s="23"/>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c r="BK118" s="17"/>
      <c r="BL118" s="17"/>
      <c r="BM118" s="17"/>
      <c r="BN118" s="17"/>
      <c r="BO118" s="17"/>
      <c r="BP118" s="17"/>
      <c r="BQ118" s="17"/>
      <c r="BR118" s="17"/>
      <c r="BS118" s="17"/>
      <c r="BT118" s="17"/>
      <c r="BU118" s="17"/>
      <c r="BV118" s="17"/>
      <c r="BW118" s="17"/>
      <c r="BX118" s="17"/>
      <c r="BY118" s="17"/>
      <c r="BZ118" s="17"/>
      <c r="CA118" s="17"/>
      <c r="CB118" s="17"/>
    </row>
    <row r="120" spans="2:80" x14ac:dyDescent="0.25">
      <c r="B120" s="17" t="s">
        <v>195</v>
      </c>
    </row>
    <row r="122" spans="2:80" x14ac:dyDescent="0.25">
      <c r="B122" s="8" t="s">
        <v>196</v>
      </c>
      <c r="C122" s="9" t="s">
        <v>184</v>
      </c>
      <c r="D122" s="17"/>
    </row>
    <row r="123" spans="2:80" x14ac:dyDescent="0.25">
      <c r="B123" s="3" t="s">
        <v>161</v>
      </c>
      <c r="C123" s="4" t="s">
        <v>161</v>
      </c>
    </row>
    <row r="126" spans="2:80" x14ac:dyDescent="0.25">
      <c r="B126" s="8" t="s">
        <v>197</v>
      </c>
      <c r="C126" s="9" t="s">
        <v>198</v>
      </c>
      <c r="D126" s="17"/>
    </row>
    <row r="127" spans="2:80" x14ac:dyDescent="0.25">
      <c r="B127" s="3" t="s">
        <v>161</v>
      </c>
      <c r="C127" s="4" t="s">
        <v>161</v>
      </c>
    </row>
    <row r="130" spans="2:80" x14ac:dyDescent="0.25">
      <c r="B130" s="17" t="s">
        <v>199</v>
      </c>
    </row>
    <row r="133" spans="2:80" x14ac:dyDescent="0.25">
      <c r="B133" s="17" t="s">
        <v>200</v>
      </c>
    </row>
    <row r="135" spans="2:80" x14ac:dyDescent="0.25">
      <c r="B135" s="8" t="s">
        <v>176</v>
      </c>
      <c r="C135" s="9" t="s">
        <v>201</v>
      </c>
      <c r="D135" s="8" t="s">
        <v>191</v>
      </c>
      <c r="E135" s="8" t="s">
        <v>192</v>
      </c>
      <c r="F135" s="24" t="s">
        <v>193</v>
      </c>
      <c r="G135" s="23"/>
    </row>
    <row r="136" spans="2:80" x14ac:dyDescent="0.25">
      <c r="B136" s="3" t="s">
        <v>161</v>
      </c>
      <c r="C136" s="4" t="s">
        <v>161</v>
      </c>
      <c r="D136" s="3" t="s">
        <v>161</v>
      </c>
      <c r="E136" s="3" t="s">
        <v>161</v>
      </c>
      <c r="F136" s="22" t="s">
        <v>161</v>
      </c>
    </row>
    <row r="139" spans="2:80" x14ac:dyDescent="0.25">
      <c r="B139" s="17" t="s">
        <v>194</v>
      </c>
      <c r="C139" s="25" t="s">
        <v>161</v>
      </c>
      <c r="D139" s="17"/>
      <c r="E139" s="17"/>
      <c r="F139" s="23"/>
      <c r="G139" s="23"/>
      <c r="H139" s="23"/>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c r="BK139" s="17"/>
      <c r="BL139" s="17"/>
      <c r="BM139" s="17"/>
      <c r="BN139" s="17"/>
      <c r="BO139" s="17"/>
      <c r="BP139" s="17"/>
      <c r="BQ139" s="17"/>
      <c r="BR139" s="17"/>
      <c r="BS139" s="17"/>
      <c r="BT139" s="17"/>
      <c r="BU139" s="17"/>
      <c r="BV139" s="17"/>
      <c r="BW139" s="17"/>
      <c r="BX139" s="17"/>
      <c r="BY139" s="17"/>
      <c r="BZ139" s="17"/>
      <c r="CA139" s="17"/>
      <c r="CB139" s="17"/>
    </row>
    <row r="141" spans="2:80" x14ac:dyDescent="0.25">
      <c r="B141" s="17" t="s">
        <v>195</v>
      </c>
    </row>
    <row r="143" spans="2:80" x14ac:dyDescent="0.25">
      <c r="B143" s="8" t="s">
        <v>196</v>
      </c>
      <c r="C143" s="9" t="s">
        <v>184</v>
      </c>
      <c r="D143" s="17"/>
    </row>
    <row r="144" spans="2:80" x14ac:dyDescent="0.25">
      <c r="B144" s="3" t="s">
        <v>161</v>
      </c>
      <c r="C144" s="4" t="s">
        <v>161</v>
      </c>
    </row>
    <row r="147" spans="2:7" x14ac:dyDescent="0.25">
      <c r="B147" s="8" t="s">
        <v>197</v>
      </c>
      <c r="C147" s="9" t="s">
        <v>198</v>
      </c>
      <c r="D147" s="17"/>
    </row>
    <row r="148" spans="2:7" x14ac:dyDescent="0.25">
      <c r="B148" s="3" t="s">
        <v>161</v>
      </c>
      <c r="C148" s="4" t="s">
        <v>161</v>
      </c>
    </row>
    <row r="151" spans="2:7" x14ac:dyDescent="0.25">
      <c r="B151" s="17" t="s">
        <v>199</v>
      </c>
    </row>
    <row r="154" spans="2:7" x14ac:dyDescent="0.25">
      <c r="B154" s="17" t="s">
        <v>202</v>
      </c>
    </row>
    <row r="155" spans="2:7" x14ac:dyDescent="0.25">
      <c r="B155" s="8" t="s">
        <v>176</v>
      </c>
      <c r="C155" s="9" t="s">
        <v>203</v>
      </c>
      <c r="D155" s="8" t="s">
        <v>204</v>
      </c>
      <c r="E155" s="8" t="s">
        <v>205</v>
      </c>
      <c r="F155" s="24" t="s">
        <v>206</v>
      </c>
      <c r="G155" s="23"/>
    </row>
    <row r="156" spans="2:7" x14ac:dyDescent="0.25">
      <c r="B156" s="3" t="s">
        <v>161</v>
      </c>
      <c r="C156" s="4" t="s">
        <v>161</v>
      </c>
      <c r="D156" s="3" t="s">
        <v>161</v>
      </c>
      <c r="E156" s="3" t="s">
        <v>161</v>
      </c>
      <c r="F156" s="22" t="s">
        <v>161</v>
      </c>
    </row>
    <row r="157" spans="2:7" x14ac:dyDescent="0.25">
      <c r="B157" s="11" t="s">
        <v>207</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C0BB459B-B774-4E98-8A95-D46BC6C477BE}"/>
  </hyperlink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52552-CF11-4F3E-8232-E94DCD2C7789}">
  <dimension ref="A1:CB256"/>
  <sheetViews>
    <sheetView workbookViewId="0">
      <selection sqref="A1:XFD1048576"/>
    </sheetView>
  </sheetViews>
  <sheetFormatPr defaultColWidth="9.140625" defaultRowHeight="15" x14ac:dyDescent="0.25"/>
  <cols>
    <col min="1" max="1" width="5.42578125" style="11" bestFit="1" customWidth="1"/>
    <col min="2" max="2" width="89.570312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ol min="9" max="16384" width="9.140625" style="11"/>
  </cols>
  <sheetData>
    <row r="1" spans="1:5" x14ac:dyDescent="0.25">
      <c r="A1" s="45" t="s">
        <v>0</v>
      </c>
      <c r="B1" s="197" t="s">
        <v>14</v>
      </c>
      <c r="C1" s="197"/>
      <c r="D1" s="197"/>
      <c r="E1" s="197"/>
    </row>
    <row r="3" spans="1:5" x14ac:dyDescent="0.25">
      <c r="B3" s="1" t="s">
        <v>2442</v>
      </c>
      <c r="C3" s="198"/>
      <c r="D3" s="199"/>
    </row>
    <row r="4" spans="1:5" ht="30" x14ac:dyDescent="0.25">
      <c r="B4" s="2" t="s">
        <v>2441</v>
      </c>
      <c r="C4" s="198"/>
      <c r="D4" s="199"/>
    </row>
    <row r="5" spans="1:5" x14ac:dyDescent="0.25">
      <c r="B5" s="2"/>
      <c r="C5" s="198"/>
      <c r="D5" s="199"/>
    </row>
    <row r="6" spans="1:5" x14ac:dyDescent="0.25">
      <c r="B6" s="2" t="s">
        <v>127</v>
      </c>
      <c r="C6" s="198"/>
      <c r="D6" s="199"/>
    </row>
    <row r="7" spans="1:5" x14ac:dyDescent="0.25">
      <c r="B7" s="2" t="s">
        <v>1831</v>
      </c>
      <c r="C7" s="198"/>
      <c r="D7" s="199"/>
    </row>
    <row r="8" spans="1:5" x14ac:dyDescent="0.25">
      <c r="B8" s="2" t="s">
        <v>2440</v>
      </c>
      <c r="C8" s="198"/>
      <c r="D8" s="199"/>
    </row>
    <row r="9" spans="1:5" x14ac:dyDescent="0.25">
      <c r="B9" s="3" t="s">
        <v>130</v>
      </c>
      <c r="C9" s="14" t="s">
        <v>131</v>
      </c>
      <c r="D9" s="14" t="s">
        <v>132</v>
      </c>
    </row>
    <row r="10" spans="1:5" x14ac:dyDescent="0.25">
      <c r="C10" s="44"/>
    </row>
    <row r="11" spans="1:5" x14ac:dyDescent="0.25">
      <c r="B11" s="214"/>
      <c r="C11" s="214"/>
      <c r="D11" s="214"/>
      <c r="E11" s="214"/>
    </row>
    <row r="12" spans="1:5" x14ac:dyDescent="0.25">
      <c r="B12" s="212" t="s">
        <v>1718</v>
      </c>
      <c r="C12" s="212"/>
      <c r="D12" s="212"/>
      <c r="E12" s="212"/>
    </row>
    <row r="13" spans="1:5" x14ac:dyDescent="0.25">
      <c r="B13" s="39" t="s">
        <v>1717</v>
      </c>
      <c r="C13" s="213" t="s">
        <v>1716</v>
      </c>
      <c r="D13" s="212" t="s">
        <v>1715</v>
      </c>
      <c r="E13" s="212" t="s">
        <v>1714</v>
      </c>
    </row>
    <row r="14" spans="1:5" x14ac:dyDescent="0.25">
      <c r="B14" s="39" t="s">
        <v>1713</v>
      </c>
      <c r="C14" s="213"/>
      <c r="D14" s="212"/>
      <c r="E14" s="212"/>
    </row>
    <row r="15" spans="1:5" x14ac:dyDescent="0.25">
      <c r="B15" s="1" t="s">
        <v>1712</v>
      </c>
      <c r="C15" s="42"/>
      <c r="D15" s="41" t="s">
        <v>1711</v>
      </c>
      <c r="E15" s="41"/>
    </row>
    <row r="16" spans="1:5" x14ac:dyDescent="0.25">
      <c r="B16" s="1" t="s">
        <v>1710</v>
      </c>
      <c r="C16" s="42"/>
      <c r="D16" s="41"/>
      <c r="E16" s="41"/>
    </row>
    <row r="17" spans="2:8" x14ac:dyDescent="0.25">
      <c r="B17" s="1" t="s">
        <v>1709</v>
      </c>
      <c r="C17" s="42"/>
      <c r="D17" s="41"/>
      <c r="E17" s="41"/>
    </row>
    <row r="18" spans="2:8" x14ac:dyDescent="0.25">
      <c r="B18" s="8" t="s">
        <v>1708</v>
      </c>
      <c r="C18" s="40"/>
      <c r="D18" s="39"/>
      <c r="E18" s="39"/>
    </row>
    <row r="20" spans="2:8" x14ac:dyDescent="0.25">
      <c r="B20" s="11" t="s">
        <v>144</v>
      </c>
    </row>
    <row r="22" spans="2:8" x14ac:dyDescent="0.25">
      <c r="B22" s="37" t="s">
        <v>133</v>
      </c>
      <c r="C22" s="38" t="s">
        <v>134</v>
      </c>
      <c r="D22" s="37" t="s">
        <v>213</v>
      </c>
      <c r="E22" s="37" t="s">
        <v>136</v>
      </c>
      <c r="F22" s="36" t="s">
        <v>145</v>
      </c>
      <c r="G22" s="36" t="s">
        <v>146</v>
      </c>
      <c r="H22" s="36" t="s">
        <v>147</v>
      </c>
    </row>
    <row r="23" spans="2:8" x14ac:dyDescent="0.25">
      <c r="B23" s="17" t="s">
        <v>214</v>
      </c>
    </row>
    <row r="24" spans="2:8" x14ac:dyDescent="0.25">
      <c r="B24" s="17" t="s">
        <v>138</v>
      </c>
    </row>
    <row r="25" spans="2:8" x14ac:dyDescent="0.25">
      <c r="B25" s="17" t="s">
        <v>491</v>
      </c>
    </row>
    <row r="26" spans="2:8" x14ac:dyDescent="0.25">
      <c r="B26" s="11" t="s">
        <v>2439</v>
      </c>
      <c r="C26" s="21">
        <v>7.15</v>
      </c>
      <c r="D26" s="11" t="s">
        <v>493</v>
      </c>
      <c r="E26" s="11" t="s">
        <v>2438</v>
      </c>
      <c r="F26" s="13">
        <v>18000000</v>
      </c>
      <c r="G26" s="13">
        <v>18156.509999999998</v>
      </c>
      <c r="H26" s="13">
        <v>0.84</v>
      </c>
    </row>
    <row r="27" spans="2:8" x14ac:dyDescent="0.25">
      <c r="B27" s="11" t="s">
        <v>2437</v>
      </c>
      <c r="C27" s="21">
        <v>7.14</v>
      </c>
      <c r="D27" s="11" t="s">
        <v>493</v>
      </c>
      <c r="E27" s="11" t="s">
        <v>2436</v>
      </c>
      <c r="F27" s="13">
        <v>12000000</v>
      </c>
      <c r="G27" s="13">
        <v>12061.73</v>
      </c>
      <c r="H27" s="13">
        <v>0.56000000000000005</v>
      </c>
    </row>
    <row r="28" spans="2:8" x14ac:dyDescent="0.25">
      <c r="B28" s="11" t="s">
        <v>2435</v>
      </c>
      <c r="C28" s="21">
        <v>7.13</v>
      </c>
      <c r="D28" s="11" t="s">
        <v>493</v>
      </c>
      <c r="E28" s="11" t="s">
        <v>2434</v>
      </c>
      <c r="F28" s="13">
        <v>5000000</v>
      </c>
      <c r="G28" s="13">
        <v>5025.74</v>
      </c>
      <c r="H28" s="13">
        <v>0.23</v>
      </c>
    </row>
    <row r="29" spans="2:8" x14ac:dyDescent="0.25">
      <c r="B29" s="11" t="s">
        <v>2433</v>
      </c>
      <c r="C29" s="21">
        <v>6.95</v>
      </c>
      <c r="D29" s="11" t="s">
        <v>493</v>
      </c>
      <c r="E29" s="11" t="s">
        <v>2432</v>
      </c>
      <c r="F29" s="13">
        <v>1000000</v>
      </c>
      <c r="G29" s="13">
        <v>1003.32</v>
      </c>
      <c r="H29" s="13">
        <v>0.05</v>
      </c>
    </row>
    <row r="30" spans="2:8" x14ac:dyDescent="0.25">
      <c r="B30" s="17" t="s">
        <v>505</v>
      </c>
      <c r="C30" s="25"/>
      <c r="D30" s="17"/>
      <c r="E30" s="17"/>
      <c r="F30" s="23"/>
      <c r="G30" s="23">
        <f>SUM(G22:G29)</f>
        <v>36247.299999999996</v>
      </c>
      <c r="H30" s="23">
        <f>SUM(H22:H29)</f>
        <v>1.68</v>
      </c>
    </row>
    <row r="31" spans="2:8" x14ac:dyDescent="0.25">
      <c r="B31" s="17" t="s">
        <v>944</v>
      </c>
    </row>
    <row r="32" spans="2:8" x14ac:dyDescent="0.25">
      <c r="B32" s="11" t="s">
        <v>2431</v>
      </c>
      <c r="C32" s="21">
        <v>7.49</v>
      </c>
      <c r="D32" s="11" t="s">
        <v>215</v>
      </c>
      <c r="E32" s="11" t="s">
        <v>2430</v>
      </c>
      <c r="F32" s="13">
        <v>17000</v>
      </c>
      <c r="G32" s="13">
        <v>81424.39</v>
      </c>
      <c r="H32" s="13">
        <v>3.75</v>
      </c>
    </row>
    <row r="33" spans="2:8" x14ac:dyDescent="0.25">
      <c r="B33" s="11" t="s">
        <v>1780</v>
      </c>
      <c r="C33" s="21">
        <v>7.49</v>
      </c>
      <c r="D33" s="11" t="s">
        <v>215</v>
      </c>
      <c r="E33" s="11" t="s">
        <v>1779</v>
      </c>
      <c r="F33" s="13">
        <v>13000</v>
      </c>
      <c r="G33" s="13">
        <v>62192.33</v>
      </c>
      <c r="H33" s="13">
        <v>2.87</v>
      </c>
    </row>
    <row r="34" spans="2:8" x14ac:dyDescent="0.25">
      <c r="B34" s="11" t="s">
        <v>2429</v>
      </c>
      <c r="C34" s="21">
        <v>7.6</v>
      </c>
      <c r="D34" s="11" t="s">
        <v>215</v>
      </c>
      <c r="E34" s="11" t="s">
        <v>2428</v>
      </c>
      <c r="F34" s="13">
        <v>13000</v>
      </c>
      <c r="G34" s="13">
        <v>61627.41</v>
      </c>
      <c r="H34" s="13">
        <v>2.84</v>
      </c>
    </row>
    <row r="35" spans="2:8" x14ac:dyDescent="0.25">
      <c r="B35" s="11" t="s">
        <v>2427</v>
      </c>
      <c r="C35" s="21">
        <v>7.67</v>
      </c>
      <c r="D35" s="11" t="s">
        <v>215</v>
      </c>
      <c r="E35" s="11" t="s">
        <v>2426</v>
      </c>
      <c r="F35" s="13">
        <v>12000</v>
      </c>
      <c r="G35" s="13">
        <v>55957.62</v>
      </c>
      <c r="H35" s="13">
        <v>2.58</v>
      </c>
    </row>
    <row r="36" spans="2:8" x14ac:dyDescent="0.25">
      <c r="B36" s="11" t="s">
        <v>2425</v>
      </c>
      <c r="C36" s="21">
        <v>7.52</v>
      </c>
      <c r="D36" s="11" t="s">
        <v>215</v>
      </c>
      <c r="E36" s="11" t="s">
        <v>2424</v>
      </c>
      <c r="F36" s="13">
        <v>11000</v>
      </c>
      <c r="G36" s="13">
        <v>52470.5</v>
      </c>
      <c r="H36" s="13">
        <v>2.42</v>
      </c>
    </row>
    <row r="37" spans="2:8" x14ac:dyDescent="0.25">
      <c r="B37" s="11" t="s">
        <v>2423</v>
      </c>
      <c r="C37" s="21">
        <v>7.51</v>
      </c>
      <c r="D37" s="11" t="s">
        <v>215</v>
      </c>
      <c r="E37" s="11" t="s">
        <v>2422</v>
      </c>
      <c r="F37" s="13">
        <v>10500</v>
      </c>
      <c r="G37" s="13">
        <v>50216.57</v>
      </c>
      <c r="H37" s="13">
        <v>2.31</v>
      </c>
    </row>
    <row r="38" spans="2:8" x14ac:dyDescent="0.25">
      <c r="B38" s="11" t="s">
        <v>2421</v>
      </c>
      <c r="C38" s="21">
        <v>8.06</v>
      </c>
      <c r="D38" s="11" t="s">
        <v>215</v>
      </c>
      <c r="E38" s="11" t="s">
        <v>1457</v>
      </c>
      <c r="F38" s="13">
        <v>10300</v>
      </c>
      <c r="G38" s="13">
        <v>49259.24</v>
      </c>
      <c r="H38" s="13">
        <v>2.27</v>
      </c>
    </row>
    <row r="39" spans="2:8" x14ac:dyDescent="0.25">
      <c r="B39" s="11" t="s">
        <v>2420</v>
      </c>
      <c r="C39" s="21">
        <v>6.87</v>
      </c>
      <c r="D39" s="11" t="s">
        <v>493</v>
      </c>
      <c r="E39" s="11" t="s">
        <v>2419</v>
      </c>
      <c r="F39" s="13">
        <v>50000000</v>
      </c>
      <c r="G39" s="13">
        <v>48940.75</v>
      </c>
      <c r="H39" s="13">
        <v>2.2599999999999998</v>
      </c>
    </row>
    <row r="40" spans="2:8" x14ac:dyDescent="0.25">
      <c r="B40" s="11" t="s">
        <v>2418</v>
      </c>
      <c r="C40" s="21">
        <v>7.66</v>
      </c>
      <c r="D40" s="11" t="s">
        <v>215</v>
      </c>
      <c r="E40" s="11" t="s">
        <v>2417</v>
      </c>
      <c r="F40" s="13">
        <v>10000</v>
      </c>
      <c r="G40" s="13">
        <v>46544.4</v>
      </c>
      <c r="H40" s="13">
        <v>2.15</v>
      </c>
    </row>
    <row r="41" spans="2:8" x14ac:dyDescent="0.25">
      <c r="B41" s="11" t="s">
        <v>2416</v>
      </c>
      <c r="C41" s="21">
        <v>7.54</v>
      </c>
      <c r="D41" s="11" t="s">
        <v>215</v>
      </c>
      <c r="E41" s="11" t="s">
        <v>2415</v>
      </c>
      <c r="F41" s="13">
        <v>9500</v>
      </c>
      <c r="G41" s="13">
        <v>45643.75</v>
      </c>
      <c r="H41" s="13">
        <v>2.1</v>
      </c>
    </row>
    <row r="42" spans="2:8" x14ac:dyDescent="0.25">
      <c r="B42" s="11" t="s">
        <v>2414</v>
      </c>
      <c r="C42" s="21">
        <v>7.55</v>
      </c>
      <c r="D42" s="11" t="s">
        <v>215</v>
      </c>
      <c r="E42" s="11" t="s">
        <v>2413</v>
      </c>
      <c r="F42" s="13">
        <v>9500</v>
      </c>
      <c r="G42" s="13">
        <v>45235.63</v>
      </c>
      <c r="H42" s="13">
        <v>2.09</v>
      </c>
    </row>
    <row r="43" spans="2:8" x14ac:dyDescent="0.25">
      <c r="B43" s="11" t="s">
        <v>2412</v>
      </c>
      <c r="C43" s="21">
        <v>7.55</v>
      </c>
      <c r="D43" s="11" t="s">
        <v>215</v>
      </c>
      <c r="E43" s="11" t="s">
        <v>2411</v>
      </c>
      <c r="F43" s="13">
        <v>9500</v>
      </c>
      <c r="G43" s="13">
        <v>45173.31</v>
      </c>
      <c r="H43" s="13">
        <v>2.08</v>
      </c>
    </row>
    <row r="44" spans="2:8" x14ac:dyDescent="0.25">
      <c r="B44" s="11" t="s">
        <v>2410</v>
      </c>
      <c r="C44" s="21">
        <v>7.6</v>
      </c>
      <c r="D44" s="11" t="s">
        <v>215</v>
      </c>
      <c r="E44" s="11" t="s">
        <v>2409</v>
      </c>
      <c r="F44" s="13">
        <v>8500</v>
      </c>
      <c r="G44" s="13">
        <v>40430.46</v>
      </c>
      <c r="H44" s="13">
        <v>1.86</v>
      </c>
    </row>
    <row r="45" spans="2:8" x14ac:dyDescent="0.25">
      <c r="B45" s="11" t="s">
        <v>2408</v>
      </c>
      <c r="C45" s="21">
        <v>6.92</v>
      </c>
      <c r="D45" s="11" t="s">
        <v>493</v>
      </c>
      <c r="E45" s="11" t="s">
        <v>2407</v>
      </c>
      <c r="F45" s="13">
        <v>41500000</v>
      </c>
      <c r="G45" s="13">
        <v>39890.300000000003</v>
      </c>
      <c r="H45" s="13">
        <v>1.84</v>
      </c>
    </row>
    <row r="46" spans="2:8" x14ac:dyDescent="0.25">
      <c r="B46" s="11" t="s">
        <v>1798</v>
      </c>
      <c r="C46" s="21">
        <v>6.93</v>
      </c>
      <c r="D46" s="11" t="s">
        <v>493</v>
      </c>
      <c r="E46" s="11" t="s">
        <v>1797</v>
      </c>
      <c r="F46" s="13">
        <v>40000000</v>
      </c>
      <c r="G46" s="13">
        <v>38792.92</v>
      </c>
      <c r="H46" s="13">
        <v>1.79</v>
      </c>
    </row>
    <row r="47" spans="2:8" x14ac:dyDescent="0.25">
      <c r="B47" s="11" t="s">
        <v>2406</v>
      </c>
      <c r="C47" s="21">
        <v>7.54</v>
      </c>
      <c r="D47" s="11" t="s">
        <v>215</v>
      </c>
      <c r="E47" s="11" t="s">
        <v>2405</v>
      </c>
      <c r="F47" s="13">
        <v>8000</v>
      </c>
      <c r="G47" s="13">
        <v>38315.24</v>
      </c>
      <c r="H47" s="13">
        <v>1.77</v>
      </c>
    </row>
    <row r="48" spans="2:8" x14ac:dyDescent="0.25">
      <c r="B48" s="11" t="s">
        <v>2404</v>
      </c>
      <c r="C48" s="21">
        <v>8.39</v>
      </c>
      <c r="D48" s="11" t="s">
        <v>215</v>
      </c>
      <c r="E48" s="11" t="s">
        <v>2403</v>
      </c>
      <c r="F48" s="13">
        <v>8000</v>
      </c>
      <c r="G48" s="13">
        <v>38124.639999999999</v>
      </c>
      <c r="H48" s="13">
        <v>1.76</v>
      </c>
    </row>
    <row r="49" spans="2:8" x14ac:dyDescent="0.25">
      <c r="B49" s="11" t="s">
        <v>1778</v>
      </c>
      <c r="C49" s="21">
        <v>7.53</v>
      </c>
      <c r="D49" s="11" t="s">
        <v>215</v>
      </c>
      <c r="E49" s="11" t="s">
        <v>945</v>
      </c>
      <c r="F49" s="13">
        <v>8000</v>
      </c>
      <c r="G49" s="13">
        <v>38106.639999999999</v>
      </c>
      <c r="H49" s="13">
        <v>1.76</v>
      </c>
    </row>
    <row r="50" spans="2:8" x14ac:dyDescent="0.25">
      <c r="B50" s="11" t="s">
        <v>2402</v>
      </c>
      <c r="C50" s="21">
        <v>7.51</v>
      </c>
      <c r="D50" s="11" t="s">
        <v>215</v>
      </c>
      <c r="E50" s="11" t="s">
        <v>2401</v>
      </c>
      <c r="F50" s="13">
        <v>8000</v>
      </c>
      <c r="G50" s="13">
        <v>38066.720000000001</v>
      </c>
      <c r="H50" s="13">
        <v>1.75</v>
      </c>
    </row>
    <row r="51" spans="2:8" x14ac:dyDescent="0.25">
      <c r="B51" s="11" t="s">
        <v>2400</v>
      </c>
      <c r="C51" s="21">
        <v>7.47</v>
      </c>
      <c r="D51" s="11" t="s">
        <v>1668</v>
      </c>
      <c r="E51" s="11" t="s">
        <v>2399</v>
      </c>
      <c r="F51" s="13">
        <v>8000</v>
      </c>
      <c r="G51" s="13">
        <v>38039.480000000003</v>
      </c>
      <c r="H51" s="13">
        <v>1.75</v>
      </c>
    </row>
    <row r="52" spans="2:8" x14ac:dyDescent="0.25">
      <c r="B52" s="11" t="s">
        <v>2398</v>
      </c>
      <c r="C52" s="21">
        <v>7.75</v>
      </c>
      <c r="D52" s="11" t="s">
        <v>215</v>
      </c>
      <c r="E52" s="11" t="s">
        <v>2397</v>
      </c>
      <c r="F52" s="13">
        <v>8000</v>
      </c>
      <c r="G52" s="13">
        <v>37477.440000000002</v>
      </c>
      <c r="H52" s="13">
        <v>1.73</v>
      </c>
    </row>
    <row r="53" spans="2:8" x14ac:dyDescent="0.25">
      <c r="B53" s="11" t="s">
        <v>2396</v>
      </c>
      <c r="C53" s="21">
        <v>7.65</v>
      </c>
      <c r="D53" s="11" t="s">
        <v>215</v>
      </c>
      <c r="E53" s="11" t="s">
        <v>2395</v>
      </c>
      <c r="F53" s="13">
        <v>7500</v>
      </c>
      <c r="G53" s="13">
        <v>36043.01</v>
      </c>
      <c r="H53" s="13">
        <v>1.66</v>
      </c>
    </row>
    <row r="54" spans="2:8" x14ac:dyDescent="0.25">
      <c r="B54" s="11" t="s">
        <v>2394</v>
      </c>
      <c r="C54" s="21">
        <v>7.51</v>
      </c>
      <c r="D54" s="11" t="s">
        <v>215</v>
      </c>
      <c r="E54" s="11" t="s">
        <v>2393</v>
      </c>
      <c r="F54" s="13">
        <v>7500</v>
      </c>
      <c r="G54" s="13">
        <v>36024.980000000003</v>
      </c>
      <c r="H54" s="13">
        <v>1.66</v>
      </c>
    </row>
    <row r="55" spans="2:8" x14ac:dyDescent="0.25">
      <c r="B55" s="11" t="s">
        <v>1757</v>
      </c>
      <c r="C55" s="21">
        <v>7.55</v>
      </c>
      <c r="D55" s="11" t="s">
        <v>215</v>
      </c>
      <c r="E55" s="11" t="s">
        <v>1756</v>
      </c>
      <c r="F55" s="13">
        <v>7500</v>
      </c>
      <c r="G55" s="13">
        <v>36010.28</v>
      </c>
      <c r="H55" s="13">
        <v>1.66</v>
      </c>
    </row>
    <row r="56" spans="2:8" x14ac:dyDescent="0.25">
      <c r="B56" s="11" t="s">
        <v>1871</v>
      </c>
      <c r="C56" s="21">
        <v>7.66</v>
      </c>
      <c r="D56" s="11" t="s">
        <v>215</v>
      </c>
      <c r="E56" s="11" t="s">
        <v>1870</v>
      </c>
      <c r="F56" s="13">
        <v>7500</v>
      </c>
      <c r="G56" s="13">
        <v>35004</v>
      </c>
      <c r="H56" s="13">
        <v>1.61</v>
      </c>
    </row>
    <row r="57" spans="2:8" x14ac:dyDescent="0.25">
      <c r="B57" s="11" t="s">
        <v>2392</v>
      </c>
      <c r="C57" s="21">
        <v>7.45</v>
      </c>
      <c r="D57" s="11" t="s">
        <v>215</v>
      </c>
      <c r="E57" s="11" t="s">
        <v>2391</v>
      </c>
      <c r="F57" s="13">
        <v>7000</v>
      </c>
      <c r="G57" s="13">
        <v>33860.44</v>
      </c>
      <c r="H57" s="13">
        <v>1.56</v>
      </c>
    </row>
    <row r="58" spans="2:8" x14ac:dyDescent="0.25">
      <c r="B58" s="11" t="s">
        <v>2390</v>
      </c>
      <c r="C58" s="21">
        <v>7.51</v>
      </c>
      <c r="D58" s="11" t="s">
        <v>215</v>
      </c>
      <c r="E58" s="11" t="s">
        <v>2389</v>
      </c>
      <c r="F58" s="13">
        <v>7000</v>
      </c>
      <c r="G58" s="13">
        <v>33346.46</v>
      </c>
      <c r="H58" s="13">
        <v>1.54</v>
      </c>
    </row>
    <row r="59" spans="2:8" x14ac:dyDescent="0.25">
      <c r="B59" s="11" t="s">
        <v>2388</v>
      </c>
      <c r="C59" s="21">
        <v>7.53</v>
      </c>
      <c r="D59" s="11" t="s">
        <v>215</v>
      </c>
      <c r="E59" s="11" t="s">
        <v>2387</v>
      </c>
      <c r="F59" s="13">
        <v>6500</v>
      </c>
      <c r="G59" s="13">
        <v>30918.23</v>
      </c>
      <c r="H59" s="13">
        <v>1.43</v>
      </c>
    </row>
    <row r="60" spans="2:8" x14ac:dyDescent="0.25">
      <c r="B60" s="11" t="s">
        <v>2386</v>
      </c>
      <c r="C60" s="21">
        <v>6.91</v>
      </c>
      <c r="D60" s="11" t="s">
        <v>493</v>
      </c>
      <c r="E60" s="11" t="s">
        <v>2385</v>
      </c>
      <c r="F60" s="13">
        <v>30000000</v>
      </c>
      <c r="G60" s="13">
        <v>29134.17</v>
      </c>
      <c r="H60" s="13">
        <v>1.34</v>
      </c>
    </row>
    <row r="61" spans="2:8" x14ac:dyDescent="0.25">
      <c r="B61" s="11" t="s">
        <v>2384</v>
      </c>
      <c r="C61" s="21">
        <v>7.47</v>
      </c>
      <c r="D61" s="11" t="s">
        <v>215</v>
      </c>
      <c r="E61" s="11" t="s">
        <v>2383</v>
      </c>
      <c r="F61" s="13">
        <v>6000</v>
      </c>
      <c r="G61" s="13">
        <v>28939.83</v>
      </c>
      <c r="H61" s="13">
        <v>1.33</v>
      </c>
    </row>
    <row r="62" spans="2:8" x14ac:dyDescent="0.25">
      <c r="B62" s="11" t="s">
        <v>2382</v>
      </c>
      <c r="C62" s="21">
        <v>8.07</v>
      </c>
      <c r="D62" s="11" t="s">
        <v>215</v>
      </c>
      <c r="E62" s="11" t="s">
        <v>2381</v>
      </c>
      <c r="F62" s="13">
        <v>6000</v>
      </c>
      <c r="G62" s="13">
        <v>28477.26</v>
      </c>
      <c r="H62" s="13">
        <v>1.31</v>
      </c>
    </row>
    <row r="63" spans="2:8" x14ac:dyDescent="0.25">
      <c r="B63" s="11" t="s">
        <v>2380</v>
      </c>
      <c r="C63" s="21">
        <v>7.93</v>
      </c>
      <c r="D63" s="11" t="s">
        <v>220</v>
      </c>
      <c r="E63" s="11" t="s">
        <v>2379</v>
      </c>
      <c r="F63" s="13">
        <v>6000</v>
      </c>
      <c r="G63" s="13">
        <v>28443.69</v>
      </c>
      <c r="H63" s="13">
        <v>1.31</v>
      </c>
    </row>
    <row r="64" spans="2:8" x14ac:dyDescent="0.25">
      <c r="B64" s="11" t="s">
        <v>2378</v>
      </c>
      <c r="C64" s="21">
        <v>8.23</v>
      </c>
      <c r="D64" s="11" t="s">
        <v>215</v>
      </c>
      <c r="E64" s="11" t="s">
        <v>2377</v>
      </c>
      <c r="F64" s="13">
        <v>6000</v>
      </c>
      <c r="G64" s="13">
        <v>28423.86</v>
      </c>
      <c r="H64" s="13">
        <v>1.31</v>
      </c>
    </row>
    <row r="65" spans="2:8" x14ac:dyDescent="0.25">
      <c r="B65" s="11" t="s">
        <v>1771</v>
      </c>
      <c r="C65" s="21">
        <v>8.7899999999999991</v>
      </c>
      <c r="D65" s="11" t="s">
        <v>215</v>
      </c>
      <c r="E65" s="11" t="s">
        <v>1770</v>
      </c>
      <c r="F65" s="13">
        <v>5700</v>
      </c>
      <c r="G65" s="13">
        <v>28001.02</v>
      </c>
      <c r="H65" s="13">
        <v>1.29</v>
      </c>
    </row>
    <row r="66" spans="2:8" x14ac:dyDescent="0.25">
      <c r="B66" s="11" t="s">
        <v>2376</v>
      </c>
      <c r="C66" s="21">
        <v>6.92</v>
      </c>
      <c r="D66" s="11" t="s">
        <v>493</v>
      </c>
      <c r="E66" s="11" t="s">
        <v>2375</v>
      </c>
      <c r="F66" s="13">
        <v>25000000</v>
      </c>
      <c r="G66" s="13">
        <v>24215.23</v>
      </c>
      <c r="H66" s="13">
        <v>1.1200000000000001</v>
      </c>
    </row>
    <row r="67" spans="2:8" x14ac:dyDescent="0.25">
      <c r="B67" s="11" t="s">
        <v>2374</v>
      </c>
      <c r="C67" s="21">
        <v>8.34</v>
      </c>
      <c r="D67" s="11" t="s">
        <v>215</v>
      </c>
      <c r="E67" s="11" t="s">
        <v>2373</v>
      </c>
      <c r="F67" s="13">
        <v>5000</v>
      </c>
      <c r="G67" s="13">
        <v>24176.9</v>
      </c>
      <c r="H67" s="13">
        <v>1.1100000000000001</v>
      </c>
    </row>
    <row r="68" spans="2:8" x14ac:dyDescent="0.25">
      <c r="B68" s="11" t="s">
        <v>2372</v>
      </c>
      <c r="C68" s="21">
        <v>8.06</v>
      </c>
      <c r="D68" s="11" t="s">
        <v>215</v>
      </c>
      <c r="E68" s="11" t="s">
        <v>2371</v>
      </c>
      <c r="F68" s="13">
        <v>5000</v>
      </c>
      <c r="G68" s="13">
        <v>23881.98</v>
      </c>
      <c r="H68" s="13">
        <v>1.1000000000000001</v>
      </c>
    </row>
    <row r="69" spans="2:8" x14ac:dyDescent="0.25">
      <c r="B69" s="11" t="s">
        <v>2370</v>
      </c>
      <c r="C69" s="21">
        <v>7.53</v>
      </c>
      <c r="D69" s="11" t="s">
        <v>215</v>
      </c>
      <c r="E69" s="11" t="s">
        <v>2369</v>
      </c>
      <c r="F69" s="13">
        <v>5000</v>
      </c>
      <c r="G69" s="13">
        <v>23844.75</v>
      </c>
      <c r="H69" s="13">
        <v>1.1000000000000001</v>
      </c>
    </row>
    <row r="70" spans="2:8" x14ac:dyDescent="0.25">
      <c r="B70" s="11" t="s">
        <v>2368</v>
      </c>
      <c r="C70" s="21">
        <v>7.54</v>
      </c>
      <c r="D70" s="11" t="s">
        <v>215</v>
      </c>
      <c r="E70" s="11" t="s">
        <v>2367</v>
      </c>
      <c r="F70" s="13">
        <v>5000</v>
      </c>
      <c r="G70" s="13">
        <v>23824.53</v>
      </c>
      <c r="H70" s="13">
        <v>1.1000000000000001</v>
      </c>
    </row>
    <row r="71" spans="2:8" x14ac:dyDescent="0.25">
      <c r="B71" s="11" t="s">
        <v>2366</v>
      </c>
      <c r="C71" s="21">
        <v>7.47</v>
      </c>
      <c r="D71" s="11" t="s">
        <v>1668</v>
      </c>
      <c r="E71" s="11" t="s">
        <v>2365</v>
      </c>
      <c r="F71" s="13">
        <v>5000</v>
      </c>
      <c r="G71" s="13">
        <v>23816.38</v>
      </c>
      <c r="H71" s="13">
        <v>1.1000000000000001</v>
      </c>
    </row>
    <row r="72" spans="2:8" x14ac:dyDescent="0.25">
      <c r="B72" s="11" t="s">
        <v>2364</v>
      </c>
      <c r="C72" s="21">
        <v>8.67</v>
      </c>
      <c r="D72" s="11" t="s">
        <v>215</v>
      </c>
      <c r="E72" s="11" t="s">
        <v>2363</v>
      </c>
      <c r="F72" s="13">
        <v>5000</v>
      </c>
      <c r="G72" s="13">
        <v>23790.68</v>
      </c>
      <c r="H72" s="13">
        <v>1.1000000000000001</v>
      </c>
    </row>
    <row r="73" spans="2:8" x14ac:dyDescent="0.25">
      <c r="B73" s="11" t="s">
        <v>2362</v>
      </c>
      <c r="C73" s="21">
        <v>7.5</v>
      </c>
      <c r="D73" s="11" t="s">
        <v>215</v>
      </c>
      <c r="E73" s="11" t="s">
        <v>2361</v>
      </c>
      <c r="F73" s="13">
        <v>5000</v>
      </c>
      <c r="G73" s="13">
        <v>23755.3</v>
      </c>
      <c r="H73" s="13">
        <v>1.1000000000000001</v>
      </c>
    </row>
    <row r="74" spans="2:8" x14ac:dyDescent="0.25">
      <c r="B74" s="11" t="s">
        <v>2360</v>
      </c>
      <c r="C74" s="21">
        <v>7.59</v>
      </c>
      <c r="D74" s="11" t="s">
        <v>220</v>
      </c>
      <c r="E74" s="11" t="s">
        <v>2359</v>
      </c>
      <c r="F74" s="13">
        <v>5000</v>
      </c>
      <c r="G74" s="13">
        <v>23717.7</v>
      </c>
      <c r="H74" s="13">
        <v>1.0900000000000001</v>
      </c>
    </row>
    <row r="75" spans="2:8" x14ac:dyDescent="0.25">
      <c r="B75" s="11" t="s">
        <v>1876</v>
      </c>
      <c r="C75" s="21">
        <v>7.5</v>
      </c>
      <c r="D75" s="11" t="s">
        <v>215</v>
      </c>
      <c r="E75" s="11" t="s">
        <v>1875</v>
      </c>
      <c r="F75" s="13">
        <v>4500</v>
      </c>
      <c r="G75" s="13">
        <v>21590.55</v>
      </c>
      <c r="H75" s="13">
        <v>1</v>
      </c>
    </row>
    <row r="76" spans="2:8" x14ac:dyDescent="0.25">
      <c r="B76" s="11" t="s">
        <v>1755</v>
      </c>
      <c r="C76" s="21">
        <v>8.0399999999999991</v>
      </c>
      <c r="D76" s="11" t="s">
        <v>215</v>
      </c>
      <c r="E76" s="11" t="s">
        <v>1754</v>
      </c>
      <c r="F76" s="13">
        <v>4500</v>
      </c>
      <c r="G76" s="13">
        <v>21536.959999999999</v>
      </c>
      <c r="H76" s="13">
        <v>0.99</v>
      </c>
    </row>
    <row r="77" spans="2:8" x14ac:dyDescent="0.25">
      <c r="B77" s="11" t="s">
        <v>2358</v>
      </c>
      <c r="C77" s="21">
        <v>8</v>
      </c>
      <c r="D77" s="11" t="s">
        <v>215</v>
      </c>
      <c r="E77" s="11" t="s">
        <v>2357</v>
      </c>
      <c r="F77" s="13">
        <v>4000</v>
      </c>
      <c r="G77" s="13">
        <v>19048.12</v>
      </c>
      <c r="H77" s="13">
        <v>0.88</v>
      </c>
    </row>
    <row r="78" spans="2:8" x14ac:dyDescent="0.25">
      <c r="B78" s="11" t="s">
        <v>2356</v>
      </c>
      <c r="C78" s="21">
        <v>8.07</v>
      </c>
      <c r="D78" s="11" t="s">
        <v>215</v>
      </c>
      <c r="E78" s="11" t="s">
        <v>2355</v>
      </c>
      <c r="F78" s="13">
        <v>4000</v>
      </c>
      <c r="G78" s="13">
        <v>18984.84</v>
      </c>
      <c r="H78" s="13">
        <v>0.88</v>
      </c>
    </row>
    <row r="79" spans="2:8" x14ac:dyDescent="0.25">
      <c r="B79" s="11" t="s">
        <v>2354</v>
      </c>
      <c r="C79" s="21">
        <v>8.81</v>
      </c>
      <c r="D79" s="11" t="s">
        <v>215</v>
      </c>
      <c r="E79" s="11" t="s">
        <v>2353</v>
      </c>
      <c r="F79" s="13">
        <v>4000</v>
      </c>
      <c r="G79" s="13">
        <v>18969.78</v>
      </c>
      <c r="H79" s="13">
        <v>0.87</v>
      </c>
    </row>
    <row r="80" spans="2:8" x14ac:dyDescent="0.25">
      <c r="B80" s="11" t="s">
        <v>2352</v>
      </c>
      <c r="C80" s="21">
        <v>8.5500000000000007</v>
      </c>
      <c r="D80" s="11" t="s">
        <v>215</v>
      </c>
      <c r="E80" s="11" t="s">
        <v>2351</v>
      </c>
      <c r="F80" s="13">
        <v>4000</v>
      </c>
      <c r="G80" s="13">
        <v>18969.12</v>
      </c>
      <c r="H80" s="13">
        <v>0.87</v>
      </c>
    </row>
    <row r="81" spans="2:8" x14ac:dyDescent="0.25">
      <c r="B81" s="11" t="s">
        <v>2350</v>
      </c>
      <c r="C81" s="21">
        <v>6.92</v>
      </c>
      <c r="D81" s="11" t="s">
        <v>493</v>
      </c>
      <c r="E81" s="11" t="s">
        <v>2349</v>
      </c>
      <c r="F81" s="13">
        <v>17500000</v>
      </c>
      <c r="G81" s="13">
        <v>16777.919999999998</v>
      </c>
      <c r="H81" s="13">
        <v>0.77</v>
      </c>
    </row>
    <row r="82" spans="2:8" x14ac:dyDescent="0.25">
      <c r="B82" s="11" t="s">
        <v>221</v>
      </c>
      <c r="C82" s="21">
        <v>6.78</v>
      </c>
      <c r="D82" s="11" t="s">
        <v>493</v>
      </c>
      <c r="E82" s="11" t="s">
        <v>222</v>
      </c>
      <c r="F82" s="13">
        <v>16000000</v>
      </c>
      <c r="G82" s="13">
        <v>15786.1</v>
      </c>
      <c r="H82" s="13">
        <v>0.73</v>
      </c>
    </row>
    <row r="83" spans="2:8" x14ac:dyDescent="0.25">
      <c r="B83" s="11" t="s">
        <v>2348</v>
      </c>
      <c r="C83" s="21">
        <v>6.87</v>
      </c>
      <c r="D83" s="11" t="s">
        <v>493</v>
      </c>
      <c r="E83" s="11" t="s">
        <v>2347</v>
      </c>
      <c r="F83" s="13">
        <v>15500000</v>
      </c>
      <c r="G83" s="13">
        <v>15171.63</v>
      </c>
      <c r="H83" s="13">
        <v>0.7</v>
      </c>
    </row>
    <row r="84" spans="2:8" x14ac:dyDescent="0.25">
      <c r="B84" s="11" t="s">
        <v>2346</v>
      </c>
      <c r="C84" s="21">
        <v>8.3699999999999992</v>
      </c>
      <c r="D84" s="11" t="s">
        <v>215</v>
      </c>
      <c r="E84" s="11" t="s">
        <v>2345</v>
      </c>
      <c r="F84" s="13">
        <v>3100</v>
      </c>
      <c r="G84" s="13">
        <v>14752.81</v>
      </c>
      <c r="H84" s="13">
        <v>0.68</v>
      </c>
    </row>
    <row r="85" spans="2:8" x14ac:dyDescent="0.25">
      <c r="B85" s="11" t="s">
        <v>2344</v>
      </c>
      <c r="C85" s="21">
        <v>8.19</v>
      </c>
      <c r="D85" s="11" t="s">
        <v>215</v>
      </c>
      <c r="E85" s="11" t="s">
        <v>2343</v>
      </c>
      <c r="F85" s="13">
        <v>3000</v>
      </c>
      <c r="G85" s="13">
        <v>14508.44</v>
      </c>
      <c r="H85" s="13">
        <v>0.67</v>
      </c>
    </row>
    <row r="86" spans="2:8" x14ac:dyDescent="0.25">
      <c r="B86" s="11" t="s">
        <v>2342</v>
      </c>
      <c r="C86" s="21">
        <v>7.52</v>
      </c>
      <c r="D86" s="11" t="s">
        <v>215</v>
      </c>
      <c r="E86" s="11" t="s">
        <v>2341</v>
      </c>
      <c r="F86" s="13">
        <v>3000</v>
      </c>
      <c r="G86" s="13">
        <v>14429.25</v>
      </c>
      <c r="H86" s="13">
        <v>0.67</v>
      </c>
    </row>
    <row r="87" spans="2:8" x14ac:dyDescent="0.25">
      <c r="B87" s="11" t="s">
        <v>2340</v>
      </c>
      <c r="C87" s="21">
        <v>8.32</v>
      </c>
      <c r="D87" s="11" t="s">
        <v>215</v>
      </c>
      <c r="E87" s="11" t="s">
        <v>2339</v>
      </c>
      <c r="F87" s="13">
        <v>3000</v>
      </c>
      <c r="G87" s="13">
        <v>14312.06</v>
      </c>
      <c r="H87" s="13">
        <v>0.66</v>
      </c>
    </row>
    <row r="88" spans="2:8" x14ac:dyDescent="0.25">
      <c r="B88" s="11" t="s">
        <v>2338</v>
      </c>
      <c r="C88" s="21">
        <v>6.94</v>
      </c>
      <c r="D88" s="11" t="s">
        <v>493</v>
      </c>
      <c r="E88" s="11" t="s">
        <v>2337</v>
      </c>
      <c r="F88" s="13">
        <v>15000000</v>
      </c>
      <c r="G88" s="13">
        <v>14306.13</v>
      </c>
      <c r="H88" s="13">
        <v>0.66</v>
      </c>
    </row>
    <row r="89" spans="2:8" x14ac:dyDescent="0.25">
      <c r="B89" s="11" t="s">
        <v>2336</v>
      </c>
      <c r="C89" s="21">
        <v>7.61</v>
      </c>
      <c r="D89" s="11" t="s">
        <v>215</v>
      </c>
      <c r="E89" s="11" t="s">
        <v>2335</v>
      </c>
      <c r="F89" s="13">
        <v>3000</v>
      </c>
      <c r="G89" s="13">
        <v>14248.89</v>
      </c>
      <c r="H89" s="13">
        <v>0.66</v>
      </c>
    </row>
    <row r="90" spans="2:8" x14ac:dyDescent="0.25">
      <c r="B90" s="11" t="s">
        <v>2334</v>
      </c>
      <c r="C90" s="21">
        <v>8.34</v>
      </c>
      <c r="D90" s="11" t="s">
        <v>215</v>
      </c>
      <c r="E90" s="11" t="s">
        <v>2333</v>
      </c>
      <c r="F90" s="13">
        <v>3000</v>
      </c>
      <c r="G90" s="13">
        <v>14220.63</v>
      </c>
      <c r="H90" s="13">
        <v>0.66</v>
      </c>
    </row>
    <row r="91" spans="2:8" x14ac:dyDescent="0.25">
      <c r="B91" s="11" t="s">
        <v>2332</v>
      </c>
      <c r="C91" s="21">
        <v>7.98</v>
      </c>
      <c r="D91" s="11" t="s">
        <v>215</v>
      </c>
      <c r="E91" s="11" t="s">
        <v>2331</v>
      </c>
      <c r="F91" s="13">
        <v>2800</v>
      </c>
      <c r="G91" s="13">
        <v>13578.33</v>
      </c>
      <c r="H91" s="13">
        <v>0.63</v>
      </c>
    </row>
    <row r="92" spans="2:8" x14ac:dyDescent="0.25">
      <c r="B92" s="11" t="s">
        <v>1796</v>
      </c>
      <c r="C92" s="21">
        <v>7.43</v>
      </c>
      <c r="D92" s="11" t="s">
        <v>215</v>
      </c>
      <c r="E92" s="11" t="s">
        <v>1795</v>
      </c>
      <c r="F92" s="13">
        <v>2600</v>
      </c>
      <c r="G92" s="13">
        <v>12594.91</v>
      </c>
      <c r="H92" s="13">
        <v>0.57999999999999996</v>
      </c>
    </row>
    <row r="93" spans="2:8" x14ac:dyDescent="0.25">
      <c r="B93" s="11" t="s">
        <v>2330</v>
      </c>
      <c r="C93" s="21">
        <v>9.44</v>
      </c>
      <c r="D93" s="11" t="s">
        <v>215</v>
      </c>
      <c r="E93" s="11" t="s">
        <v>2329</v>
      </c>
      <c r="F93" s="13">
        <v>2500</v>
      </c>
      <c r="G93" s="13">
        <v>12117.66</v>
      </c>
      <c r="H93" s="13">
        <v>0.56000000000000005</v>
      </c>
    </row>
    <row r="94" spans="2:8" x14ac:dyDescent="0.25">
      <c r="B94" s="11" t="s">
        <v>2328</v>
      </c>
      <c r="C94" s="21">
        <v>9.44</v>
      </c>
      <c r="D94" s="11" t="s">
        <v>215</v>
      </c>
      <c r="E94" s="11" t="s">
        <v>2327</v>
      </c>
      <c r="F94" s="13">
        <v>2500</v>
      </c>
      <c r="G94" s="13">
        <v>12030.19</v>
      </c>
      <c r="H94" s="13">
        <v>0.55000000000000004</v>
      </c>
    </row>
    <row r="95" spans="2:8" x14ac:dyDescent="0.25">
      <c r="B95" s="11" t="s">
        <v>2326</v>
      </c>
      <c r="C95" s="21">
        <v>7.52</v>
      </c>
      <c r="D95" s="11" t="s">
        <v>215</v>
      </c>
      <c r="E95" s="11" t="s">
        <v>2325</v>
      </c>
      <c r="F95" s="13">
        <v>2500</v>
      </c>
      <c r="G95" s="13">
        <v>11965.1</v>
      </c>
      <c r="H95" s="13">
        <v>0.55000000000000004</v>
      </c>
    </row>
    <row r="96" spans="2:8" x14ac:dyDescent="0.25">
      <c r="B96" s="11" t="s">
        <v>2324</v>
      </c>
      <c r="C96" s="21">
        <v>9.0500000000000007</v>
      </c>
      <c r="D96" s="11" t="s">
        <v>215</v>
      </c>
      <c r="E96" s="11" t="s">
        <v>2323</v>
      </c>
      <c r="F96" s="13">
        <v>2500</v>
      </c>
      <c r="G96" s="13">
        <v>11895.38</v>
      </c>
      <c r="H96" s="13">
        <v>0.55000000000000004</v>
      </c>
    </row>
    <row r="97" spans="2:8" x14ac:dyDescent="0.25">
      <c r="B97" s="11" t="s">
        <v>2322</v>
      </c>
      <c r="C97" s="21">
        <v>7.54</v>
      </c>
      <c r="D97" s="11" t="s">
        <v>220</v>
      </c>
      <c r="E97" s="11" t="s">
        <v>2321</v>
      </c>
      <c r="F97" s="13">
        <v>2500</v>
      </c>
      <c r="G97" s="13">
        <v>11844.28</v>
      </c>
      <c r="H97" s="13">
        <v>0.55000000000000004</v>
      </c>
    </row>
    <row r="98" spans="2:8" x14ac:dyDescent="0.25">
      <c r="B98" s="11" t="s">
        <v>1595</v>
      </c>
      <c r="C98" s="21">
        <v>7.15</v>
      </c>
      <c r="D98" s="11" t="s">
        <v>215</v>
      </c>
      <c r="E98" s="11" t="s">
        <v>1594</v>
      </c>
      <c r="F98" s="13">
        <v>2000</v>
      </c>
      <c r="G98" s="13">
        <v>9857.1200000000008</v>
      </c>
      <c r="H98" s="13">
        <v>0.45</v>
      </c>
    </row>
    <row r="99" spans="2:8" x14ac:dyDescent="0.25">
      <c r="B99" s="11" t="s">
        <v>2320</v>
      </c>
      <c r="C99" s="21">
        <v>6.9</v>
      </c>
      <c r="D99" s="11" t="s">
        <v>493</v>
      </c>
      <c r="E99" s="11" t="s">
        <v>2319</v>
      </c>
      <c r="F99" s="13">
        <v>10000000</v>
      </c>
      <c r="G99" s="13">
        <v>9724.26</v>
      </c>
      <c r="H99" s="13">
        <v>0.45</v>
      </c>
    </row>
    <row r="100" spans="2:8" x14ac:dyDescent="0.25">
      <c r="B100" s="11" t="s">
        <v>2318</v>
      </c>
      <c r="C100" s="21">
        <v>7.98</v>
      </c>
      <c r="D100" s="11" t="s">
        <v>215</v>
      </c>
      <c r="E100" s="11" t="s">
        <v>2317</v>
      </c>
      <c r="F100" s="13">
        <v>2000</v>
      </c>
      <c r="G100" s="13">
        <v>9698.81</v>
      </c>
      <c r="H100" s="13">
        <v>0.45</v>
      </c>
    </row>
    <row r="101" spans="2:8" x14ac:dyDescent="0.25">
      <c r="B101" s="11" t="s">
        <v>2316</v>
      </c>
      <c r="C101" s="21">
        <v>8.15</v>
      </c>
      <c r="D101" s="11" t="s">
        <v>215</v>
      </c>
      <c r="E101" s="11" t="s">
        <v>2315</v>
      </c>
      <c r="F101" s="13">
        <v>2000</v>
      </c>
      <c r="G101" s="13">
        <v>9630.15</v>
      </c>
      <c r="H101" s="13">
        <v>0.44</v>
      </c>
    </row>
    <row r="102" spans="2:8" x14ac:dyDescent="0.25">
      <c r="B102" s="11" t="s">
        <v>2314</v>
      </c>
      <c r="C102" s="21">
        <v>8.15</v>
      </c>
      <c r="D102" s="11" t="s">
        <v>215</v>
      </c>
      <c r="E102" s="11" t="s">
        <v>2313</v>
      </c>
      <c r="F102" s="13">
        <v>2000</v>
      </c>
      <c r="G102" s="13">
        <v>9621.8799999999992</v>
      </c>
      <c r="H102" s="13">
        <v>0.44</v>
      </c>
    </row>
    <row r="103" spans="2:8" x14ac:dyDescent="0.25">
      <c r="B103" s="11" t="s">
        <v>2312</v>
      </c>
      <c r="C103" s="21">
        <v>7.51</v>
      </c>
      <c r="D103" s="11" t="s">
        <v>215</v>
      </c>
      <c r="E103" s="11" t="s">
        <v>2311</v>
      </c>
      <c r="F103" s="13">
        <v>2000</v>
      </c>
      <c r="G103" s="13">
        <v>9618.06</v>
      </c>
      <c r="H103" s="13">
        <v>0.44</v>
      </c>
    </row>
    <row r="104" spans="2:8" x14ac:dyDescent="0.25">
      <c r="B104" s="11" t="s">
        <v>2310</v>
      </c>
      <c r="C104" s="21">
        <v>8.59</v>
      </c>
      <c r="D104" s="11" t="s">
        <v>215</v>
      </c>
      <c r="E104" s="11" t="s">
        <v>2309</v>
      </c>
      <c r="F104" s="13">
        <v>2000</v>
      </c>
      <c r="G104" s="13">
        <v>9602.2800000000007</v>
      </c>
      <c r="H104" s="13">
        <v>0.44</v>
      </c>
    </row>
    <row r="105" spans="2:8" x14ac:dyDescent="0.25">
      <c r="B105" s="11" t="s">
        <v>2308</v>
      </c>
      <c r="C105" s="21">
        <v>7.47</v>
      </c>
      <c r="D105" s="11" t="s">
        <v>1668</v>
      </c>
      <c r="E105" s="11" t="s">
        <v>2307</v>
      </c>
      <c r="F105" s="13">
        <v>2000</v>
      </c>
      <c r="G105" s="13">
        <v>9543.2800000000007</v>
      </c>
      <c r="H105" s="13">
        <v>0.44</v>
      </c>
    </row>
    <row r="106" spans="2:8" x14ac:dyDescent="0.25">
      <c r="B106" s="11" t="s">
        <v>1747</v>
      </c>
      <c r="C106" s="21">
        <v>7.49</v>
      </c>
      <c r="D106" s="11" t="s">
        <v>215</v>
      </c>
      <c r="E106" s="11" t="s">
        <v>1746</v>
      </c>
      <c r="F106" s="13">
        <v>2000</v>
      </c>
      <c r="G106" s="13">
        <v>9506.4599999999991</v>
      </c>
      <c r="H106" s="13">
        <v>0.44</v>
      </c>
    </row>
    <row r="107" spans="2:8" x14ac:dyDescent="0.25">
      <c r="B107" s="11" t="s">
        <v>2306</v>
      </c>
      <c r="C107" s="21">
        <v>7.53</v>
      </c>
      <c r="D107" s="11" t="s">
        <v>215</v>
      </c>
      <c r="E107" s="11" t="s">
        <v>2305</v>
      </c>
      <c r="F107" s="13">
        <v>2000</v>
      </c>
      <c r="G107" s="13">
        <v>9502.11</v>
      </c>
      <c r="H107" s="13">
        <v>0.44</v>
      </c>
    </row>
    <row r="108" spans="2:8" x14ac:dyDescent="0.25">
      <c r="B108" s="11" t="s">
        <v>2304</v>
      </c>
      <c r="C108" s="21">
        <v>7.51</v>
      </c>
      <c r="D108" s="11" t="s">
        <v>215</v>
      </c>
      <c r="E108" s="11" t="s">
        <v>2303</v>
      </c>
      <c r="F108" s="13">
        <v>2000</v>
      </c>
      <c r="G108" s="13">
        <v>9486.9699999999993</v>
      </c>
      <c r="H108" s="13">
        <v>0.44</v>
      </c>
    </row>
    <row r="109" spans="2:8" x14ac:dyDescent="0.25">
      <c r="B109" s="11" t="s">
        <v>2302</v>
      </c>
      <c r="C109" s="21">
        <v>8.19</v>
      </c>
      <c r="D109" s="11" t="s">
        <v>215</v>
      </c>
      <c r="E109" s="11" t="s">
        <v>2301</v>
      </c>
      <c r="F109" s="13">
        <v>1500</v>
      </c>
      <c r="G109" s="13">
        <v>7255.79</v>
      </c>
      <c r="H109" s="13">
        <v>0.33</v>
      </c>
    </row>
    <row r="110" spans="2:8" x14ac:dyDescent="0.25">
      <c r="B110" s="11" t="s">
        <v>1794</v>
      </c>
      <c r="C110" s="21">
        <v>7.55</v>
      </c>
      <c r="D110" s="11" t="s">
        <v>215</v>
      </c>
      <c r="E110" s="11" t="s">
        <v>1793</v>
      </c>
      <c r="F110" s="13">
        <v>1500</v>
      </c>
      <c r="G110" s="13">
        <v>7172.14</v>
      </c>
      <c r="H110" s="13">
        <v>0.33</v>
      </c>
    </row>
    <row r="111" spans="2:8" x14ac:dyDescent="0.25">
      <c r="B111" s="11" t="s">
        <v>2300</v>
      </c>
      <c r="C111" s="21">
        <v>9.0500000000000007</v>
      </c>
      <c r="D111" s="11" t="s">
        <v>215</v>
      </c>
      <c r="E111" s="11" t="s">
        <v>2299</v>
      </c>
      <c r="F111" s="13">
        <v>1350</v>
      </c>
      <c r="G111" s="13">
        <v>6412.91</v>
      </c>
      <c r="H111" s="13">
        <v>0.3</v>
      </c>
    </row>
    <row r="112" spans="2:8" x14ac:dyDescent="0.25">
      <c r="B112" s="11" t="s">
        <v>2298</v>
      </c>
      <c r="C112" s="21">
        <v>6.92</v>
      </c>
      <c r="D112" s="11" t="s">
        <v>493</v>
      </c>
      <c r="E112" s="11" t="s">
        <v>2297</v>
      </c>
      <c r="F112" s="13">
        <v>6500000</v>
      </c>
      <c r="G112" s="13">
        <v>6239.74</v>
      </c>
      <c r="H112" s="13">
        <v>0.28999999999999998</v>
      </c>
    </row>
    <row r="113" spans="2:8" x14ac:dyDescent="0.25">
      <c r="B113" s="11" t="s">
        <v>2296</v>
      </c>
      <c r="C113" s="21">
        <v>6.9</v>
      </c>
      <c r="D113" s="11" t="s">
        <v>493</v>
      </c>
      <c r="E113" s="11" t="s">
        <v>2295</v>
      </c>
      <c r="F113" s="13">
        <v>5000000</v>
      </c>
      <c r="G113" s="13">
        <v>4867.59</v>
      </c>
      <c r="H113" s="13">
        <v>0.22</v>
      </c>
    </row>
    <row r="114" spans="2:8" x14ac:dyDescent="0.25">
      <c r="B114" s="11" t="s">
        <v>2294</v>
      </c>
      <c r="C114" s="21">
        <v>8.34</v>
      </c>
      <c r="D114" s="11" t="s">
        <v>215</v>
      </c>
      <c r="E114" s="11" t="s">
        <v>2293</v>
      </c>
      <c r="F114" s="13">
        <v>1000</v>
      </c>
      <c r="G114" s="13">
        <v>4843.9399999999996</v>
      </c>
      <c r="H114" s="13">
        <v>0.22</v>
      </c>
    </row>
    <row r="115" spans="2:8" x14ac:dyDescent="0.25">
      <c r="B115" s="11" t="s">
        <v>2292</v>
      </c>
      <c r="C115" s="21">
        <v>7.5</v>
      </c>
      <c r="D115" s="11" t="s">
        <v>215</v>
      </c>
      <c r="E115" s="11" t="s">
        <v>2291</v>
      </c>
      <c r="F115" s="13">
        <v>1000</v>
      </c>
      <c r="G115" s="13">
        <v>4796.1400000000003</v>
      </c>
      <c r="H115" s="13">
        <v>0.22</v>
      </c>
    </row>
    <row r="116" spans="2:8" x14ac:dyDescent="0.25">
      <c r="B116" s="11" t="s">
        <v>2290</v>
      </c>
      <c r="C116" s="21">
        <v>7.47</v>
      </c>
      <c r="D116" s="11" t="s">
        <v>1668</v>
      </c>
      <c r="E116" s="11" t="s">
        <v>2289</v>
      </c>
      <c r="F116" s="13">
        <v>1000</v>
      </c>
      <c r="G116" s="13">
        <v>4766.99</v>
      </c>
      <c r="H116" s="13">
        <v>0.22</v>
      </c>
    </row>
    <row r="117" spans="2:8" x14ac:dyDescent="0.25">
      <c r="B117" s="11" t="s">
        <v>2288</v>
      </c>
      <c r="C117" s="21">
        <v>8.16</v>
      </c>
      <c r="D117" s="11" t="s">
        <v>215</v>
      </c>
      <c r="E117" s="11" t="s">
        <v>2287</v>
      </c>
      <c r="F117" s="13">
        <v>1000</v>
      </c>
      <c r="G117" s="13">
        <v>4738.43</v>
      </c>
      <c r="H117" s="13">
        <v>0.22</v>
      </c>
    </row>
    <row r="118" spans="2:8" x14ac:dyDescent="0.25">
      <c r="B118" s="11" t="s">
        <v>2286</v>
      </c>
      <c r="C118" s="21">
        <v>7.5</v>
      </c>
      <c r="D118" s="11" t="s">
        <v>215</v>
      </c>
      <c r="E118" s="11" t="s">
        <v>2285</v>
      </c>
      <c r="F118" s="13">
        <v>500</v>
      </c>
      <c r="G118" s="13">
        <v>2392.41</v>
      </c>
      <c r="H118" s="13">
        <v>0.11</v>
      </c>
    </row>
    <row r="119" spans="2:8" x14ac:dyDescent="0.25">
      <c r="B119" s="11" t="s">
        <v>2284</v>
      </c>
      <c r="C119" s="21">
        <v>6.85</v>
      </c>
      <c r="D119" s="11" t="s">
        <v>493</v>
      </c>
      <c r="E119" s="11" t="s">
        <v>2283</v>
      </c>
      <c r="F119" s="13">
        <v>500000</v>
      </c>
      <c r="G119" s="13">
        <v>490.6</v>
      </c>
      <c r="H119" s="13">
        <v>0.02</v>
      </c>
    </row>
    <row r="120" spans="2:8" x14ac:dyDescent="0.25">
      <c r="B120" s="17" t="s">
        <v>223</v>
      </c>
      <c r="C120" s="25"/>
      <c r="D120" s="17"/>
      <c r="E120" s="17"/>
      <c r="F120" s="23"/>
      <c r="G120" s="23">
        <f>SUM(G31:G119)</f>
        <v>2132987.5600000005</v>
      </c>
      <c r="H120" s="23">
        <f>SUM(H31:H119)</f>
        <v>98.329999999999927</v>
      </c>
    </row>
    <row r="121" spans="2:8" x14ac:dyDescent="0.25">
      <c r="B121" s="17" t="s">
        <v>1589</v>
      </c>
    </row>
    <row r="122" spans="2:8" x14ac:dyDescent="0.25">
      <c r="B122" s="11" t="s">
        <v>1588</v>
      </c>
      <c r="C122" s="21" t="s">
        <v>139</v>
      </c>
      <c r="E122" s="11" t="s">
        <v>1587</v>
      </c>
      <c r="F122" s="13">
        <v>39333.608</v>
      </c>
      <c r="G122" s="13">
        <v>4046.79</v>
      </c>
      <c r="H122" s="13">
        <v>0.19</v>
      </c>
    </row>
    <row r="123" spans="2:8" x14ac:dyDescent="0.25">
      <c r="B123" s="17" t="s">
        <v>1586</v>
      </c>
      <c r="C123" s="25"/>
      <c r="D123" s="17"/>
      <c r="E123" s="17"/>
      <c r="F123" s="23"/>
      <c r="G123" s="23">
        <f>SUM(G121:G122)</f>
        <v>4046.79</v>
      </c>
      <c r="H123" s="23">
        <f>SUM(H121:H122)</f>
        <v>0.19</v>
      </c>
    </row>
    <row r="124" spans="2:8" x14ac:dyDescent="0.25">
      <c r="B124" s="17" t="s">
        <v>1460</v>
      </c>
      <c r="C124" s="25"/>
      <c r="D124" s="17"/>
      <c r="E124" s="17"/>
      <c r="F124" s="23"/>
      <c r="G124" s="23">
        <v>31590.01</v>
      </c>
      <c r="H124" s="23">
        <v>1.46</v>
      </c>
    </row>
    <row r="125" spans="2:8" x14ac:dyDescent="0.25">
      <c r="B125" s="17" t="s">
        <v>1461</v>
      </c>
      <c r="C125" s="25"/>
      <c r="D125" s="17"/>
      <c r="E125" s="17"/>
      <c r="F125" s="23"/>
      <c r="G125" s="23">
        <v>9037.4599999999991</v>
      </c>
      <c r="H125" s="23">
        <v>0.42</v>
      </c>
    </row>
    <row r="126" spans="2:8" x14ac:dyDescent="0.25">
      <c r="B126" s="17" t="s">
        <v>153</v>
      </c>
      <c r="C126" s="25"/>
      <c r="D126" s="17"/>
      <c r="E126" s="17"/>
      <c r="F126" s="23"/>
      <c r="G126" s="23">
        <v>2213909.12</v>
      </c>
      <c r="H126" s="23">
        <v>102.08</v>
      </c>
    </row>
    <row r="127" spans="2:8" x14ac:dyDescent="0.25">
      <c r="B127" s="17" t="s">
        <v>154</v>
      </c>
      <c r="C127" s="25"/>
      <c r="D127" s="17"/>
      <c r="E127" s="17"/>
      <c r="F127" s="23"/>
      <c r="G127" s="23">
        <v>-44567.932061119733</v>
      </c>
      <c r="H127" s="23">
        <v>-2.0799999999999983</v>
      </c>
    </row>
    <row r="128" spans="2:8" x14ac:dyDescent="0.25">
      <c r="B128" s="17" t="s">
        <v>155</v>
      </c>
      <c r="C128" s="25"/>
      <c r="D128" s="17"/>
      <c r="E128" s="17"/>
      <c r="F128" s="23"/>
      <c r="G128" s="23">
        <v>2169341.1879388802</v>
      </c>
      <c r="H128" s="23">
        <v>100</v>
      </c>
    </row>
    <row r="129" spans="2:3" x14ac:dyDescent="0.25">
      <c r="B129" s="11" t="s">
        <v>156</v>
      </c>
    </row>
    <row r="130" spans="2:3" x14ac:dyDescent="0.25">
      <c r="B130" s="11" t="s">
        <v>157</v>
      </c>
    </row>
    <row r="131" spans="2:3" x14ac:dyDescent="0.25">
      <c r="B131" s="11" t="s">
        <v>158</v>
      </c>
      <c r="C131" s="21" t="s">
        <v>159</v>
      </c>
    </row>
    <row r="132" spans="2:3" x14ac:dyDescent="0.25">
      <c r="B132" s="17"/>
    </row>
    <row r="133" spans="2:3" ht="30" x14ac:dyDescent="0.25">
      <c r="B133" s="35" t="s">
        <v>160</v>
      </c>
      <c r="C133" s="21" t="s">
        <v>161</v>
      </c>
    </row>
    <row r="134" spans="2:3" x14ac:dyDescent="0.25">
      <c r="B134" s="17"/>
    </row>
    <row r="135" spans="2:3" x14ac:dyDescent="0.25">
      <c r="B135" s="17" t="s">
        <v>162</v>
      </c>
      <c r="C135" s="21" t="s">
        <v>161</v>
      </c>
    </row>
    <row r="136" spans="2:3" x14ac:dyDescent="0.25">
      <c r="B136" s="17" t="s">
        <v>164</v>
      </c>
      <c r="C136" s="21" t="s">
        <v>165</v>
      </c>
    </row>
    <row r="137" spans="2:3" x14ac:dyDescent="0.25">
      <c r="B137" s="17" t="s">
        <v>2282</v>
      </c>
      <c r="C137" s="25"/>
    </row>
    <row r="138" spans="2:3" x14ac:dyDescent="0.25">
      <c r="B138" s="17" t="s">
        <v>2281</v>
      </c>
      <c r="C138" s="25"/>
    </row>
    <row r="139" spans="2:3" x14ac:dyDescent="0.25">
      <c r="B139" s="17" t="s">
        <v>2280</v>
      </c>
      <c r="C139" s="25"/>
    </row>
    <row r="140" spans="2:3" x14ac:dyDescent="0.25">
      <c r="B140" s="17" t="s">
        <v>2279</v>
      </c>
      <c r="C140" s="25"/>
    </row>
    <row r="141" spans="2:3" x14ac:dyDescent="0.25">
      <c r="B141" s="17" t="s">
        <v>2278</v>
      </c>
      <c r="C141" s="25"/>
    </row>
    <row r="142" spans="2:3" x14ac:dyDescent="0.25">
      <c r="B142" s="17" t="s">
        <v>2277</v>
      </c>
      <c r="C142" s="25"/>
    </row>
    <row r="143" spans="2:3" x14ac:dyDescent="0.25">
      <c r="B143" s="17" t="s">
        <v>2276</v>
      </c>
      <c r="C143" s="25"/>
    </row>
    <row r="144" spans="2:3" x14ac:dyDescent="0.25">
      <c r="B144" s="17" t="s">
        <v>2275</v>
      </c>
      <c r="C144" s="25"/>
    </row>
    <row r="145" spans="2:8" x14ac:dyDescent="0.25">
      <c r="B145" s="17" t="s">
        <v>2274</v>
      </c>
      <c r="C145" s="25"/>
    </row>
    <row r="146" spans="2:8" x14ac:dyDescent="0.25">
      <c r="B146" s="11" t="s">
        <v>1575</v>
      </c>
    </row>
    <row r="148" spans="2:8" x14ac:dyDescent="0.25">
      <c r="B148" s="3"/>
      <c r="C148" s="4" t="s">
        <v>1574</v>
      </c>
    </row>
    <row r="149" spans="2:8" x14ac:dyDescent="0.25">
      <c r="B149" s="3" t="s">
        <v>1573</v>
      </c>
      <c r="C149" s="5" t="s">
        <v>14</v>
      </c>
    </row>
    <row r="150" spans="2:8" x14ac:dyDescent="0.25">
      <c r="B150" s="3" t="s">
        <v>1572</v>
      </c>
      <c r="C150" s="4"/>
    </row>
    <row r="151" spans="2:8" x14ac:dyDescent="0.25">
      <c r="B151" s="3"/>
      <c r="C151" s="4"/>
    </row>
    <row r="152" spans="2:8" x14ac:dyDescent="0.25">
      <c r="B152" s="3" t="s">
        <v>1571</v>
      </c>
      <c r="C152" s="34">
        <v>7.5899999999999995E-2</v>
      </c>
    </row>
    <row r="153" spans="2:8" x14ac:dyDescent="0.25">
      <c r="B153" s="3"/>
      <c r="C153" s="4"/>
    </row>
    <row r="154" spans="2:8" x14ac:dyDescent="0.25">
      <c r="B154" s="3" t="s">
        <v>1570</v>
      </c>
      <c r="C154" s="4" t="s">
        <v>2273</v>
      </c>
    </row>
    <row r="155" spans="2:8" x14ac:dyDescent="0.25">
      <c r="B155" s="3" t="s">
        <v>1569</v>
      </c>
      <c r="C155" s="4" t="s">
        <v>2273</v>
      </c>
    </row>
    <row r="156" spans="2:8" x14ac:dyDescent="0.25">
      <c r="B156" s="3"/>
      <c r="C156" s="4"/>
    </row>
    <row r="157" spans="2:8" x14ac:dyDescent="0.25">
      <c r="B157" s="3" t="s">
        <v>1567</v>
      </c>
      <c r="C157" s="4" t="s">
        <v>159</v>
      </c>
    </row>
    <row r="158" spans="2:8" x14ac:dyDescent="0.25">
      <c r="B158" s="211" t="s">
        <v>1566</v>
      </c>
      <c r="C158" s="211"/>
    </row>
    <row r="159" spans="2:8" x14ac:dyDescent="0.25">
      <c r="C159" s="11"/>
    </row>
    <row r="160" spans="2:8" s="46" customFormat="1" x14ac:dyDescent="0.25">
      <c r="B160" s="206" t="s">
        <v>2272</v>
      </c>
      <c r="C160" s="206"/>
      <c r="D160" s="206"/>
      <c r="E160" s="206"/>
      <c r="F160" s="47"/>
      <c r="G160" s="47"/>
      <c r="H160" s="47"/>
    </row>
    <row r="162" spans="2:7" x14ac:dyDescent="0.25">
      <c r="B162" s="3" t="s">
        <v>171</v>
      </c>
      <c r="C162" s="4"/>
      <c r="D162" s="3"/>
    </row>
    <row r="163" spans="2:7" ht="30" x14ac:dyDescent="0.25">
      <c r="B163" s="6" t="s">
        <v>172</v>
      </c>
      <c r="C163" s="5" t="s">
        <v>173</v>
      </c>
      <c r="D163" s="6" t="s">
        <v>174</v>
      </c>
    </row>
    <row r="164" spans="2:7" x14ac:dyDescent="0.25">
      <c r="B164" s="92" t="s">
        <v>1425</v>
      </c>
      <c r="C164" s="91">
        <v>1218.787536736</v>
      </c>
      <c r="D164" s="94">
        <v>10.58</v>
      </c>
    </row>
    <row r="165" spans="2:7" x14ac:dyDescent="0.25">
      <c r="B165" s="92" t="s">
        <v>2271</v>
      </c>
      <c r="C165" s="91">
        <v>2.9998498530000002</v>
      </c>
      <c r="D165" s="94">
        <v>0.3</v>
      </c>
    </row>
    <row r="166" spans="2:7" x14ac:dyDescent="0.25">
      <c r="B166" s="92" t="s">
        <v>1218</v>
      </c>
      <c r="C166" s="91">
        <v>6.6518965510000001</v>
      </c>
      <c r="D166" s="94">
        <v>4.26</v>
      </c>
    </row>
    <row r="168" spans="2:7" x14ac:dyDescent="0.25">
      <c r="B168" s="8" t="s">
        <v>175</v>
      </c>
      <c r="C168" s="33">
        <v>45473</v>
      </c>
      <c r="D168" s="3"/>
      <c r="E168" s="26"/>
      <c r="F168" s="32"/>
    </row>
    <row r="169" spans="2:7" x14ac:dyDescent="0.25">
      <c r="B169" s="8" t="s">
        <v>176</v>
      </c>
      <c r="C169" s="9" t="s">
        <v>177</v>
      </c>
      <c r="D169" s="8" t="s">
        <v>178</v>
      </c>
      <c r="E169" s="27" t="s">
        <v>179</v>
      </c>
      <c r="F169" s="24" t="s">
        <v>180</v>
      </c>
      <c r="G169" s="23"/>
    </row>
    <row r="170" spans="2:7" x14ac:dyDescent="0.25">
      <c r="B170" s="30" t="s">
        <v>161</v>
      </c>
      <c r="C170" s="31" t="s">
        <v>161</v>
      </c>
      <c r="D170" s="30" t="s">
        <v>161</v>
      </c>
      <c r="E170" s="29" t="s">
        <v>161</v>
      </c>
      <c r="F170" s="28" t="s">
        <v>161</v>
      </c>
    </row>
    <row r="173" spans="2:7" x14ac:dyDescent="0.25">
      <c r="B173" s="17" t="s">
        <v>181</v>
      </c>
    </row>
    <row r="174" spans="2:7" x14ac:dyDescent="0.25">
      <c r="B174" s="17"/>
    </row>
    <row r="175" spans="2:7" x14ac:dyDescent="0.25">
      <c r="B175" s="17" t="s">
        <v>182</v>
      </c>
    </row>
    <row r="176" spans="2:7" x14ac:dyDescent="0.25">
      <c r="B176" s="8" t="s">
        <v>183</v>
      </c>
      <c r="C176" s="9" t="s">
        <v>184</v>
      </c>
      <c r="D176" s="17"/>
    </row>
    <row r="177" spans="2:7" x14ac:dyDescent="0.25">
      <c r="B177" s="3" t="s">
        <v>161</v>
      </c>
      <c r="C177" s="4" t="s">
        <v>161</v>
      </c>
    </row>
    <row r="179" spans="2:7" x14ac:dyDescent="0.25">
      <c r="B179" s="8" t="s">
        <v>185</v>
      </c>
      <c r="C179" s="9" t="s">
        <v>184</v>
      </c>
    </row>
    <row r="180" spans="2:7" x14ac:dyDescent="0.25">
      <c r="B180" s="3" t="s">
        <v>161</v>
      </c>
      <c r="C180" s="4" t="s">
        <v>161</v>
      </c>
    </row>
    <row r="182" spans="2:7" x14ac:dyDescent="0.25">
      <c r="B182" s="8" t="s">
        <v>161</v>
      </c>
      <c r="C182" s="9" t="s">
        <v>161</v>
      </c>
    </row>
    <row r="183" spans="2:7" x14ac:dyDescent="0.25">
      <c r="B183" s="3" t="s">
        <v>161</v>
      </c>
      <c r="C183" s="4" t="s">
        <v>161</v>
      </c>
    </row>
    <row r="185" spans="2:7" x14ac:dyDescent="0.25">
      <c r="B185" s="27" t="s">
        <v>186</v>
      </c>
      <c r="C185" s="9" t="s">
        <v>187</v>
      </c>
    </row>
    <row r="186" spans="2:7" x14ac:dyDescent="0.25">
      <c r="B186" s="26" t="s">
        <v>161</v>
      </c>
      <c r="C186" s="4" t="s">
        <v>161</v>
      </c>
    </row>
    <row r="188" spans="2:7" x14ac:dyDescent="0.25">
      <c r="B188" s="8" t="s">
        <v>188</v>
      </c>
      <c r="C188" s="9" t="s">
        <v>161</v>
      </c>
    </row>
    <row r="190" spans="2:7" x14ac:dyDescent="0.25">
      <c r="B190" s="8" t="s">
        <v>189</v>
      </c>
      <c r="C190" s="33">
        <v>45473</v>
      </c>
      <c r="D190" s="3"/>
      <c r="E190" s="26"/>
      <c r="F190" s="32"/>
    </row>
    <row r="191" spans="2:7" x14ac:dyDescent="0.25">
      <c r="B191" s="8" t="s">
        <v>176</v>
      </c>
      <c r="C191" s="9" t="s">
        <v>177</v>
      </c>
      <c r="D191" s="8" t="s">
        <v>178</v>
      </c>
      <c r="E191" s="27" t="s">
        <v>179</v>
      </c>
      <c r="F191" s="24" t="s">
        <v>180</v>
      </c>
      <c r="G191" s="23"/>
    </row>
    <row r="192" spans="2:7" x14ac:dyDescent="0.25">
      <c r="B192" s="30" t="s">
        <v>161</v>
      </c>
      <c r="C192" s="31" t="s">
        <v>161</v>
      </c>
      <c r="D192" s="30" t="s">
        <v>161</v>
      </c>
      <c r="E192" s="29" t="s">
        <v>161</v>
      </c>
      <c r="F192" s="28" t="s">
        <v>161</v>
      </c>
    </row>
    <row r="193" spans="2:4" x14ac:dyDescent="0.25">
      <c r="B193" s="17" t="s">
        <v>181</v>
      </c>
    </row>
    <row r="194" spans="2:4" x14ac:dyDescent="0.25">
      <c r="B194" s="17"/>
    </row>
    <row r="195" spans="2:4" x14ac:dyDescent="0.25">
      <c r="B195" s="17" t="s">
        <v>182</v>
      </c>
    </row>
    <row r="196" spans="2:4" x14ac:dyDescent="0.25">
      <c r="B196" s="8" t="s">
        <v>183</v>
      </c>
      <c r="C196" s="9" t="s">
        <v>184</v>
      </c>
      <c r="D196" s="17"/>
    </row>
    <row r="197" spans="2:4" x14ac:dyDescent="0.25">
      <c r="B197" s="3" t="s">
        <v>161</v>
      </c>
      <c r="C197" s="4" t="s">
        <v>161</v>
      </c>
    </row>
    <row r="199" spans="2:4" x14ac:dyDescent="0.25">
      <c r="B199" s="8" t="s">
        <v>185</v>
      </c>
      <c r="C199" s="9" t="s">
        <v>184</v>
      </c>
    </row>
    <row r="200" spans="2:4" x14ac:dyDescent="0.25">
      <c r="B200" s="3" t="s">
        <v>161</v>
      </c>
      <c r="C200" s="4" t="s">
        <v>161</v>
      </c>
    </row>
    <row r="202" spans="2:4" x14ac:dyDescent="0.25">
      <c r="B202" s="8" t="s">
        <v>161</v>
      </c>
      <c r="C202" s="9" t="s">
        <v>161</v>
      </c>
    </row>
    <row r="203" spans="2:4" x14ac:dyDescent="0.25">
      <c r="B203" s="3" t="s">
        <v>161</v>
      </c>
      <c r="C203" s="4" t="s">
        <v>161</v>
      </c>
    </row>
    <row r="205" spans="2:4" x14ac:dyDescent="0.25">
      <c r="B205" s="27" t="s">
        <v>186</v>
      </c>
      <c r="C205" s="9" t="s">
        <v>187</v>
      </c>
    </row>
    <row r="206" spans="2:4" x14ac:dyDescent="0.25">
      <c r="B206" s="26" t="s">
        <v>161</v>
      </c>
      <c r="C206" s="4" t="s">
        <v>161</v>
      </c>
    </row>
    <row r="208" spans="2:4" x14ac:dyDescent="0.25">
      <c r="B208" s="8" t="s">
        <v>188</v>
      </c>
      <c r="C208" s="9" t="s">
        <v>161</v>
      </c>
    </row>
    <row r="211" spans="2:80" x14ac:dyDescent="0.25">
      <c r="B211" s="17" t="s">
        <v>190</v>
      </c>
    </row>
    <row r="213" spans="2:80" x14ac:dyDescent="0.25">
      <c r="B213" s="8" t="s">
        <v>176</v>
      </c>
      <c r="C213" s="9" t="s">
        <v>191</v>
      </c>
      <c r="D213" s="8" t="s">
        <v>192</v>
      </c>
      <c r="E213" s="8" t="s">
        <v>193</v>
      </c>
      <c r="F213" s="23"/>
    </row>
    <row r="214" spans="2:80" x14ac:dyDescent="0.25">
      <c r="B214" s="3" t="s">
        <v>161</v>
      </c>
      <c r="C214" s="4" t="s">
        <v>161</v>
      </c>
      <c r="D214" s="3" t="s">
        <v>161</v>
      </c>
      <c r="E214" s="3" t="s">
        <v>161</v>
      </c>
    </row>
    <row r="217" spans="2:80" x14ac:dyDescent="0.25">
      <c r="B217" s="17" t="s">
        <v>194</v>
      </c>
      <c r="C217" s="25" t="s">
        <v>161</v>
      </c>
      <c r="D217" s="17"/>
      <c r="E217" s="17"/>
      <c r="F217" s="23"/>
      <c r="G217" s="23"/>
      <c r="H217" s="23"/>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7"/>
      <c r="BU217" s="17"/>
      <c r="BV217" s="17"/>
      <c r="BW217" s="17"/>
      <c r="BX217" s="17"/>
      <c r="BY217" s="17"/>
      <c r="BZ217" s="17"/>
      <c r="CA217" s="17"/>
      <c r="CB217" s="17"/>
    </row>
    <row r="219" spans="2:80" x14ac:dyDescent="0.25">
      <c r="B219" s="17" t="s">
        <v>195</v>
      </c>
    </row>
    <row r="221" spans="2:80" x14ac:dyDescent="0.25">
      <c r="B221" s="8" t="s">
        <v>196</v>
      </c>
      <c r="C221" s="9" t="s">
        <v>184</v>
      </c>
      <c r="D221" s="17"/>
    </row>
    <row r="222" spans="2:80" x14ac:dyDescent="0.25">
      <c r="B222" s="3" t="s">
        <v>161</v>
      </c>
      <c r="C222" s="4" t="s">
        <v>161</v>
      </c>
    </row>
    <row r="225" spans="2:80" x14ac:dyDescent="0.25">
      <c r="B225" s="8" t="s">
        <v>197</v>
      </c>
      <c r="C225" s="9" t="s">
        <v>198</v>
      </c>
      <c r="D225" s="17"/>
    </row>
    <row r="226" spans="2:80" x14ac:dyDescent="0.25">
      <c r="B226" s="3" t="s">
        <v>161</v>
      </c>
      <c r="C226" s="4" t="s">
        <v>161</v>
      </c>
    </row>
    <row r="229" spans="2:80" x14ac:dyDescent="0.25">
      <c r="B229" s="17" t="s">
        <v>199</v>
      </c>
    </row>
    <row r="232" spans="2:80" x14ac:dyDescent="0.25">
      <c r="B232" s="17" t="s">
        <v>200</v>
      </c>
    </row>
    <row r="234" spans="2:80" x14ac:dyDescent="0.25">
      <c r="B234" s="8" t="s">
        <v>176</v>
      </c>
      <c r="C234" s="9" t="s">
        <v>201</v>
      </c>
      <c r="D234" s="8" t="s">
        <v>191</v>
      </c>
      <c r="E234" s="8" t="s">
        <v>192</v>
      </c>
      <c r="F234" s="24" t="s">
        <v>193</v>
      </c>
      <c r="G234" s="23"/>
    </row>
    <row r="235" spans="2:80" x14ac:dyDescent="0.25">
      <c r="B235" s="3" t="s">
        <v>161</v>
      </c>
      <c r="C235" s="4" t="s">
        <v>161</v>
      </c>
      <c r="D235" s="3" t="s">
        <v>161</v>
      </c>
      <c r="E235" s="3" t="s">
        <v>161</v>
      </c>
      <c r="F235" s="22" t="s">
        <v>161</v>
      </c>
    </row>
    <row r="238" spans="2:80" x14ac:dyDescent="0.25">
      <c r="B238" s="17" t="s">
        <v>194</v>
      </c>
      <c r="C238" s="25" t="s">
        <v>161</v>
      </c>
      <c r="D238" s="17"/>
      <c r="E238" s="17"/>
      <c r="F238" s="23"/>
      <c r="G238" s="23"/>
      <c r="H238" s="23"/>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7"/>
      <c r="BU238" s="17"/>
      <c r="BV238" s="17"/>
      <c r="BW238" s="17"/>
      <c r="BX238" s="17"/>
      <c r="BY238" s="17"/>
      <c r="BZ238" s="17"/>
      <c r="CA238" s="17"/>
      <c r="CB238" s="17"/>
    </row>
    <row r="240" spans="2:80" x14ac:dyDescent="0.25">
      <c r="B240" s="17" t="s">
        <v>195</v>
      </c>
    </row>
    <row r="242" spans="2:7" x14ac:dyDescent="0.25">
      <c r="B242" s="8" t="s">
        <v>196</v>
      </c>
      <c r="C242" s="9" t="s">
        <v>184</v>
      </c>
      <c r="D242" s="17"/>
    </row>
    <row r="243" spans="2:7" x14ac:dyDescent="0.25">
      <c r="B243" s="3" t="s">
        <v>161</v>
      </c>
      <c r="C243" s="4" t="s">
        <v>161</v>
      </c>
    </row>
    <row r="246" spans="2:7" x14ac:dyDescent="0.25">
      <c r="B246" s="8" t="s">
        <v>197</v>
      </c>
      <c r="C246" s="9" t="s">
        <v>198</v>
      </c>
      <c r="D246" s="17"/>
    </row>
    <row r="247" spans="2:7" x14ac:dyDescent="0.25">
      <c r="B247" s="3" t="s">
        <v>161</v>
      </c>
      <c r="C247" s="4" t="s">
        <v>161</v>
      </c>
    </row>
    <row r="250" spans="2:7" x14ac:dyDescent="0.25">
      <c r="B250" s="17" t="s">
        <v>199</v>
      </c>
    </row>
    <row r="253" spans="2:7" x14ac:dyDescent="0.25">
      <c r="B253" s="17" t="s">
        <v>202</v>
      </c>
    </row>
    <row r="254" spans="2:7" x14ac:dyDescent="0.25">
      <c r="B254" s="8" t="s">
        <v>176</v>
      </c>
      <c r="C254" s="9" t="s">
        <v>203</v>
      </c>
      <c r="D254" s="8" t="s">
        <v>204</v>
      </c>
      <c r="E254" s="8" t="s">
        <v>205</v>
      </c>
      <c r="F254" s="24" t="s">
        <v>206</v>
      </c>
      <c r="G254" s="23"/>
    </row>
    <row r="255" spans="2:7" x14ac:dyDescent="0.25">
      <c r="B255" s="3" t="s">
        <v>161</v>
      </c>
      <c r="C255" s="4" t="s">
        <v>161</v>
      </c>
      <c r="D255" s="3" t="s">
        <v>161</v>
      </c>
      <c r="E255" s="3" t="s">
        <v>161</v>
      </c>
      <c r="F255" s="22" t="s">
        <v>161</v>
      </c>
    </row>
    <row r="256" spans="2:7" x14ac:dyDescent="0.25">
      <c r="B256" s="11" t="s">
        <v>207</v>
      </c>
    </row>
  </sheetData>
  <mergeCells count="10">
    <mergeCell ref="B160:E160"/>
    <mergeCell ref="B158:C158"/>
    <mergeCell ref="B1:E1"/>
    <mergeCell ref="C3:C8"/>
    <mergeCell ref="D3:D8"/>
    <mergeCell ref="B11:E11"/>
    <mergeCell ref="B12:E12"/>
    <mergeCell ref="C13:C14"/>
    <mergeCell ref="D13:D14"/>
    <mergeCell ref="E13:E14"/>
  </mergeCells>
  <hyperlinks>
    <hyperlink ref="A1" location="Index!A1" display="Index" xr:uid="{537D4F02-5CEA-40D2-A29B-770B4C1982F5}"/>
  </hyperlink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312A5-B3B6-410F-99BB-8EEA425515C7}">
  <dimension ref="A1:CB206"/>
  <sheetViews>
    <sheetView workbookViewId="0">
      <selection activeCell="A88" sqref="A88:XFD93"/>
    </sheetView>
  </sheetViews>
  <sheetFormatPr defaultColWidth="9.140625" defaultRowHeight="15" x14ac:dyDescent="0.25"/>
  <cols>
    <col min="1" max="1" width="5.42578125" style="11" bestFit="1" customWidth="1"/>
    <col min="2" max="2" width="89.570312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ol min="9" max="16384" width="9.140625" style="11"/>
  </cols>
  <sheetData>
    <row r="1" spans="1:5" x14ac:dyDescent="0.25">
      <c r="A1" s="45" t="s">
        <v>0</v>
      </c>
      <c r="B1" s="197" t="s">
        <v>10</v>
      </c>
      <c r="C1" s="197"/>
      <c r="D1" s="197"/>
      <c r="E1" s="197"/>
    </row>
    <row r="3" spans="1:5" x14ac:dyDescent="0.25">
      <c r="B3" s="1" t="s">
        <v>2488</v>
      </c>
      <c r="C3" s="198"/>
      <c r="D3" s="199"/>
    </row>
    <row r="4" spans="1:5" ht="45" x14ac:dyDescent="0.25">
      <c r="B4" s="2" t="s">
        <v>2487</v>
      </c>
      <c r="C4" s="198"/>
      <c r="D4" s="199"/>
    </row>
    <row r="5" spans="1:5" x14ac:dyDescent="0.25">
      <c r="B5" s="2" t="s">
        <v>2486</v>
      </c>
      <c r="C5" s="198"/>
      <c r="D5" s="199"/>
    </row>
    <row r="6" spans="1:5" ht="30" x14ac:dyDescent="0.25">
      <c r="B6" s="2" t="s">
        <v>2485</v>
      </c>
      <c r="C6" s="198"/>
      <c r="D6" s="199"/>
    </row>
    <row r="7" spans="1:5" x14ac:dyDescent="0.25">
      <c r="B7" s="3" t="s">
        <v>130</v>
      </c>
      <c r="C7" s="14" t="s">
        <v>131</v>
      </c>
      <c r="D7" s="14" t="s">
        <v>132</v>
      </c>
    </row>
    <row r="8" spans="1:5" x14ac:dyDescent="0.25">
      <c r="C8" s="70"/>
      <c r="D8" s="70"/>
    </row>
    <row r="9" spans="1:5" x14ac:dyDescent="0.25">
      <c r="C9" s="44"/>
    </row>
    <row r="10" spans="1:5" x14ac:dyDescent="0.25">
      <c r="B10" s="214"/>
      <c r="C10" s="214"/>
      <c r="D10" s="214"/>
      <c r="E10" s="214"/>
    </row>
    <row r="11" spans="1:5" x14ac:dyDescent="0.25">
      <c r="B11" s="212" t="s">
        <v>1718</v>
      </c>
      <c r="C11" s="212"/>
      <c r="D11" s="212"/>
      <c r="E11" s="212"/>
    </row>
    <row r="12" spans="1:5" x14ac:dyDescent="0.25">
      <c r="B12" s="39" t="s">
        <v>1717</v>
      </c>
      <c r="C12" s="213" t="s">
        <v>1716</v>
      </c>
      <c r="D12" s="212" t="s">
        <v>1715</v>
      </c>
      <c r="E12" s="212" t="s">
        <v>1714</v>
      </c>
    </row>
    <row r="13" spans="1:5" x14ac:dyDescent="0.25">
      <c r="B13" s="39" t="s">
        <v>1713</v>
      </c>
      <c r="C13" s="213"/>
      <c r="D13" s="212"/>
      <c r="E13" s="212"/>
    </row>
    <row r="14" spans="1:5" x14ac:dyDescent="0.25">
      <c r="B14" s="1" t="s">
        <v>1712</v>
      </c>
      <c r="C14" s="42"/>
      <c r="D14" s="41"/>
      <c r="E14" s="41"/>
    </row>
    <row r="15" spans="1:5" x14ac:dyDescent="0.25">
      <c r="B15" s="1" t="s">
        <v>1710</v>
      </c>
      <c r="C15" s="42"/>
      <c r="D15" s="41"/>
      <c r="E15" s="41"/>
    </row>
    <row r="16" spans="1:5" x14ac:dyDescent="0.25">
      <c r="B16" s="1" t="s">
        <v>1709</v>
      </c>
      <c r="C16" s="42"/>
      <c r="D16" s="41" t="s">
        <v>2059</v>
      </c>
      <c r="E16" s="41"/>
    </row>
    <row r="17" spans="2:8" x14ac:dyDescent="0.25">
      <c r="B17" s="8" t="s">
        <v>1708</v>
      </c>
      <c r="C17" s="42"/>
      <c r="D17" s="39"/>
      <c r="E17" s="39"/>
    </row>
    <row r="20" spans="2:8" x14ac:dyDescent="0.25">
      <c r="B20" s="11" t="s">
        <v>144</v>
      </c>
    </row>
    <row r="22" spans="2:8" x14ac:dyDescent="0.25">
      <c r="B22" s="37" t="s">
        <v>133</v>
      </c>
      <c r="C22" s="38" t="s">
        <v>134</v>
      </c>
      <c r="D22" s="37" t="s">
        <v>213</v>
      </c>
      <c r="E22" s="37" t="s">
        <v>136</v>
      </c>
      <c r="F22" s="36" t="s">
        <v>145</v>
      </c>
      <c r="G22" s="36" t="s">
        <v>146</v>
      </c>
      <c r="H22" s="36" t="s">
        <v>147</v>
      </c>
    </row>
    <row r="23" spans="2:8" x14ac:dyDescent="0.25">
      <c r="B23" s="17" t="s">
        <v>214</v>
      </c>
    </row>
    <row r="24" spans="2:8" x14ac:dyDescent="0.25">
      <c r="B24" s="17" t="s">
        <v>138</v>
      </c>
    </row>
    <row r="25" spans="2:8" x14ac:dyDescent="0.25">
      <c r="B25" s="17" t="s">
        <v>491</v>
      </c>
    </row>
    <row r="26" spans="2:8" x14ac:dyDescent="0.25">
      <c r="B26" s="11" t="s">
        <v>2453</v>
      </c>
      <c r="C26" s="21">
        <v>7.12</v>
      </c>
      <c r="D26" s="11" t="s">
        <v>493</v>
      </c>
      <c r="E26" s="11" t="s">
        <v>2484</v>
      </c>
      <c r="F26" s="13">
        <v>2000000</v>
      </c>
      <c r="G26" s="13">
        <v>1975.43</v>
      </c>
      <c r="H26" s="13">
        <v>9.4499999999999993</v>
      </c>
    </row>
    <row r="27" spans="2:8" x14ac:dyDescent="0.25">
      <c r="B27" s="11" t="s">
        <v>1342</v>
      </c>
      <c r="C27" s="21">
        <v>7.34</v>
      </c>
      <c r="D27" s="11" t="s">
        <v>493</v>
      </c>
      <c r="E27" s="11" t="s">
        <v>1343</v>
      </c>
      <c r="F27" s="13">
        <v>1500000</v>
      </c>
      <c r="G27" s="13">
        <v>1513.27</v>
      </c>
      <c r="H27" s="13">
        <v>7.24</v>
      </c>
    </row>
    <row r="28" spans="2:8" x14ac:dyDescent="0.25">
      <c r="B28" s="11" t="s">
        <v>2483</v>
      </c>
      <c r="C28" s="21">
        <v>7.21</v>
      </c>
      <c r="D28" s="11" t="s">
        <v>493</v>
      </c>
      <c r="E28" s="11" t="s">
        <v>2482</v>
      </c>
      <c r="F28" s="13">
        <v>500000</v>
      </c>
      <c r="G28" s="13">
        <v>511.11</v>
      </c>
      <c r="H28" s="13">
        <v>2.4500000000000002</v>
      </c>
    </row>
    <row r="29" spans="2:8" x14ac:dyDescent="0.25">
      <c r="B29" s="11" t="s">
        <v>1093</v>
      </c>
      <c r="C29" s="21">
        <v>7.33</v>
      </c>
      <c r="D29" s="11" t="s">
        <v>493</v>
      </c>
      <c r="E29" s="11" t="s">
        <v>1094</v>
      </c>
      <c r="F29" s="13">
        <v>500000</v>
      </c>
      <c r="G29" s="13">
        <v>504.83</v>
      </c>
      <c r="H29" s="13">
        <v>2.42</v>
      </c>
    </row>
    <row r="30" spans="2:8" x14ac:dyDescent="0.25">
      <c r="B30" s="17" t="s">
        <v>505</v>
      </c>
      <c r="C30" s="25"/>
      <c r="D30" s="17"/>
      <c r="E30" s="17"/>
      <c r="F30" s="23"/>
      <c r="G30" s="23">
        <f>SUM(G22:G29)</f>
        <v>4504.6400000000003</v>
      </c>
      <c r="H30" s="23">
        <f>SUM(H22:H29)</f>
        <v>21.559999999999995</v>
      </c>
    </row>
    <row r="31" spans="2:8" x14ac:dyDescent="0.25">
      <c r="B31" s="17" t="s">
        <v>506</v>
      </c>
    </row>
    <row r="32" spans="2:8" x14ac:dyDescent="0.25">
      <c r="B32" s="11" t="s">
        <v>1914</v>
      </c>
      <c r="C32" s="21">
        <v>8.07</v>
      </c>
      <c r="D32" s="11" t="s">
        <v>507</v>
      </c>
      <c r="E32" s="11" t="s">
        <v>1131</v>
      </c>
      <c r="F32" s="13">
        <v>250</v>
      </c>
      <c r="G32" s="13">
        <v>2492.77</v>
      </c>
      <c r="H32" s="13">
        <v>11.93</v>
      </c>
    </row>
    <row r="33" spans="2:8" x14ac:dyDescent="0.25">
      <c r="B33" s="11" t="s">
        <v>1377</v>
      </c>
      <c r="C33" s="21">
        <v>7.8</v>
      </c>
      <c r="D33" s="11" t="s">
        <v>507</v>
      </c>
      <c r="E33" s="11" t="s">
        <v>1378</v>
      </c>
      <c r="F33" s="13">
        <v>250</v>
      </c>
      <c r="G33" s="13">
        <v>2488.12</v>
      </c>
      <c r="H33" s="13">
        <v>11.9</v>
      </c>
    </row>
    <row r="34" spans="2:8" x14ac:dyDescent="0.25">
      <c r="B34" s="11" t="s">
        <v>1880</v>
      </c>
      <c r="C34" s="21">
        <v>7.69</v>
      </c>
      <c r="D34" s="11" t="s">
        <v>507</v>
      </c>
      <c r="E34" s="11" t="s">
        <v>1879</v>
      </c>
      <c r="F34" s="13">
        <v>150</v>
      </c>
      <c r="G34" s="13">
        <v>1499.77</v>
      </c>
      <c r="H34" s="13">
        <v>7.18</v>
      </c>
    </row>
    <row r="35" spans="2:8" x14ac:dyDescent="0.25">
      <c r="B35" s="11" t="s">
        <v>2481</v>
      </c>
      <c r="C35" s="21">
        <v>8.61</v>
      </c>
      <c r="D35" s="11" t="s">
        <v>517</v>
      </c>
      <c r="E35" s="11" t="s">
        <v>2480</v>
      </c>
      <c r="F35" s="13">
        <v>150</v>
      </c>
      <c r="G35" s="13">
        <v>1499.47</v>
      </c>
      <c r="H35" s="13">
        <v>7.17</v>
      </c>
    </row>
    <row r="36" spans="2:8" x14ac:dyDescent="0.25">
      <c r="B36" s="11" t="s">
        <v>1405</v>
      </c>
      <c r="C36" s="21">
        <v>7.81</v>
      </c>
      <c r="D36" s="11" t="s">
        <v>507</v>
      </c>
      <c r="E36" s="11" t="s">
        <v>1406</v>
      </c>
      <c r="F36" s="13">
        <v>150</v>
      </c>
      <c r="G36" s="13">
        <v>1492.67</v>
      </c>
      <c r="H36" s="13">
        <v>7.14</v>
      </c>
    </row>
    <row r="37" spans="2:8" x14ac:dyDescent="0.25">
      <c r="B37" s="11" t="s">
        <v>2479</v>
      </c>
      <c r="C37" s="21">
        <v>8.2100000000000009</v>
      </c>
      <c r="D37" s="11" t="s">
        <v>507</v>
      </c>
      <c r="E37" s="11" t="s">
        <v>2478</v>
      </c>
      <c r="F37" s="13">
        <v>150</v>
      </c>
      <c r="G37" s="13">
        <v>1470.34</v>
      </c>
      <c r="H37" s="13">
        <v>7.03</v>
      </c>
    </row>
    <row r="38" spans="2:8" x14ac:dyDescent="0.25">
      <c r="B38" s="11" t="s">
        <v>1824</v>
      </c>
      <c r="C38" s="21">
        <v>7.8</v>
      </c>
      <c r="D38" s="11" t="s">
        <v>507</v>
      </c>
      <c r="E38" s="11" t="s">
        <v>513</v>
      </c>
      <c r="F38" s="13">
        <v>150</v>
      </c>
      <c r="G38" s="13">
        <v>1297.9000000000001</v>
      </c>
      <c r="H38" s="13">
        <v>6.21</v>
      </c>
    </row>
    <row r="39" spans="2:8" x14ac:dyDescent="0.25">
      <c r="B39" s="11" t="s">
        <v>942</v>
      </c>
      <c r="C39" s="21">
        <v>8.31</v>
      </c>
      <c r="D39" s="11" t="s">
        <v>519</v>
      </c>
      <c r="E39" s="11" t="s">
        <v>943</v>
      </c>
      <c r="F39" s="13">
        <v>1000</v>
      </c>
      <c r="G39" s="13">
        <v>971.7</v>
      </c>
      <c r="H39" s="13">
        <v>4.6500000000000004</v>
      </c>
    </row>
    <row r="40" spans="2:8" x14ac:dyDescent="0.25">
      <c r="B40" s="11" t="s">
        <v>2477</v>
      </c>
      <c r="C40" s="21">
        <v>7.98</v>
      </c>
      <c r="D40" s="11" t="s">
        <v>507</v>
      </c>
      <c r="E40" s="11" t="s">
        <v>2476</v>
      </c>
      <c r="F40" s="13">
        <v>100</v>
      </c>
      <c r="G40" s="13">
        <v>966.55</v>
      </c>
      <c r="H40" s="13">
        <v>4.62</v>
      </c>
    </row>
    <row r="41" spans="2:8" x14ac:dyDescent="0.25">
      <c r="B41" s="11" t="s">
        <v>2475</v>
      </c>
      <c r="C41" s="21">
        <v>7.7</v>
      </c>
      <c r="D41" s="11" t="s">
        <v>507</v>
      </c>
      <c r="E41" s="11" t="s">
        <v>2474</v>
      </c>
      <c r="F41" s="13">
        <v>50</v>
      </c>
      <c r="G41" s="13">
        <v>484.42</v>
      </c>
      <c r="H41" s="13">
        <v>2.3199999999999998</v>
      </c>
    </row>
    <row r="42" spans="2:8" x14ac:dyDescent="0.25">
      <c r="B42" s="17" t="s">
        <v>523</v>
      </c>
      <c r="C42" s="25"/>
      <c r="D42" s="17"/>
      <c r="E42" s="17"/>
      <c r="F42" s="23"/>
      <c r="G42" s="23">
        <f>SUM(G31:G41)</f>
        <v>14663.71</v>
      </c>
      <c r="H42" s="23">
        <f>SUM(H31:H41)</f>
        <v>70.149999999999991</v>
      </c>
    </row>
    <row r="43" spans="2:8" x14ac:dyDescent="0.25">
      <c r="B43" s="17" t="s">
        <v>1589</v>
      </c>
    </row>
    <row r="44" spans="2:8" x14ac:dyDescent="0.25">
      <c r="B44" s="11" t="s">
        <v>1588</v>
      </c>
      <c r="C44" s="21" t="s">
        <v>139</v>
      </c>
      <c r="E44" s="11" t="s">
        <v>1587</v>
      </c>
      <c r="F44" s="13">
        <v>696.06500000000005</v>
      </c>
      <c r="G44" s="13">
        <v>71.61</v>
      </c>
      <c r="H44" s="13">
        <v>0.34</v>
      </c>
    </row>
    <row r="45" spans="2:8" x14ac:dyDescent="0.25">
      <c r="B45" s="17" t="s">
        <v>1586</v>
      </c>
      <c r="C45" s="25"/>
      <c r="D45" s="17"/>
      <c r="E45" s="17"/>
      <c r="F45" s="23"/>
      <c r="G45" s="23">
        <f>SUM(G43:G44)</f>
        <v>71.61</v>
      </c>
      <c r="H45" s="23">
        <f>SUM(H43:H44)</f>
        <v>0.34</v>
      </c>
    </row>
    <row r="46" spans="2:8" x14ac:dyDescent="0.25">
      <c r="B46" s="17" t="s">
        <v>524</v>
      </c>
      <c r="C46" s="25"/>
      <c r="D46" s="17"/>
      <c r="E46" s="17"/>
      <c r="F46" s="23"/>
      <c r="G46" s="23">
        <v>988.12</v>
      </c>
      <c r="H46" s="23">
        <v>4.7300000000000004</v>
      </c>
    </row>
    <row r="47" spans="2:8" x14ac:dyDescent="0.25">
      <c r="B47" s="17" t="s">
        <v>153</v>
      </c>
      <c r="C47" s="25"/>
      <c r="D47" s="17"/>
      <c r="E47" s="17"/>
      <c r="F47" s="23"/>
      <c r="G47" s="23">
        <f>G46+G45+G42+G30</f>
        <v>20228.079999999998</v>
      </c>
      <c r="H47" s="23">
        <f>H46+H45+H42+H30</f>
        <v>96.78</v>
      </c>
    </row>
    <row r="48" spans="2:8" x14ac:dyDescent="0.25">
      <c r="B48" s="17" t="s">
        <v>154</v>
      </c>
      <c r="C48" s="25"/>
      <c r="D48" s="17"/>
      <c r="E48" s="17"/>
      <c r="F48" s="23"/>
      <c r="G48" s="23">
        <f>G49-G47</f>
        <v>672.94088922000083</v>
      </c>
      <c r="H48" s="23">
        <f>H49-H47</f>
        <v>3.2199999999999989</v>
      </c>
    </row>
    <row r="49" spans="2:8" x14ac:dyDescent="0.25">
      <c r="B49" s="17" t="s">
        <v>155</v>
      </c>
      <c r="C49" s="25"/>
      <c r="D49" s="17"/>
      <c r="E49" s="17"/>
      <c r="F49" s="23"/>
      <c r="G49" s="23">
        <v>20901.020889219999</v>
      </c>
      <c r="H49" s="23">
        <v>100</v>
      </c>
    </row>
    <row r="50" spans="2:8" x14ac:dyDescent="0.25">
      <c r="B50" s="11" t="s">
        <v>156</v>
      </c>
    </row>
    <row r="51" spans="2:8" x14ac:dyDescent="0.25">
      <c r="B51" s="11" t="s">
        <v>157</v>
      </c>
    </row>
    <row r="52" spans="2:8" x14ac:dyDescent="0.25">
      <c r="B52" s="11" t="s">
        <v>158</v>
      </c>
      <c r="C52" s="21" t="s">
        <v>159</v>
      </c>
    </row>
    <row r="53" spans="2:8" x14ac:dyDescent="0.25">
      <c r="B53" s="17"/>
    </row>
    <row r="54" spans="2:8" ht="30" x14ac:dyDescent="0.25">
      <c r="B54" s="35" t="s">
        <v>160</v>
      </c>
      <c r="C54" s="21" t="s">
        <v>161</v>
      </c>
    </row>
    <row r="55" spans="2:8" x14ac:dyDescent="0.25">
      <c r="B55" s="17"/>
    </row>
    <row r="56" spans="2:8" x14ac:dyDescent="0.25">
      <c r="B56" s="17" t="s">
        <v>162</v>
      </c>
      <c r="C56" s="21" t="s">
        <v>161</v>
      </c>
    </row>
    <row r="57" spans="2:8" x14ac:dyDescent="0.25">
      <c r="B57" s="17" t="s">
        <v>164</v>
      </c>
      <c r="C57" s="21" t="s">
        <v>165</v>
      </c>
    </row>
    <row r="58" spans="2:8" x14ac:dyDescent="0.25">
      <c r="B58" s="17" t="s">
        <v>2473</v>
      </c>
      <c r="C58" s="25"/>
    </row>
    <row r="59" spans="2:8" x14ac:dyDescent="0.25">
      <c r="B59" s="17" t="s">
        <v>2472</v>
      </c>
      <c r="C59" s="25"/>
    </row>
    <row r="60" spans="2:8" x14ac:dyDescent="0.25">
      <c r="B60" s="17" t="s">
        <v>2471</v>
      </c>
      <c r="C60" s="25"/>
    </row>
    <row r="61" spans="2:8" x14ac:dyDescent="0.25">
      <c r="B61" s="17" t="s">
        <v>2470</v>
      </c>
      <c r="C61" s="25"/>
    </row>
    <row r="62" spans="2:8" x14ac:dyDescent="0.25">
      <c r="B62" s="17" t="s">
        <v>2469</v>
      </c>
      <c r="C62" s="25"/>
    </row>
    <row r="63" spans="2:8" x14ac:dyDescent="0.25">
      <c r="B63" s="17" t="s">
        <v>2468</v>
      </c>
      <c r="C63" s="25"/>
    </row>
    <row r="64" spans="2:8" x14ac:dyDescent="0.25">
      <c r="B64" s="17" t="s">
        <v>2467</v>
      </c>
      <c r="C64" s="25"/>
    </row>
    <row r="65" spans="2:3" x14ac:dyDescent="0.25">
      <c r="B65" s="17" t="s">
        <v>2466</v>
      </c>
      <c r="C65" s="25"/>
    </row>
    <row r="66" spans="2:3" x14ac:dyDescent="0.25">
      <c r="B66" s="17" t="s">
        <v>2465</v>
      </c>
      <c r="C66" s="25"/>
    </row>
    <row r="67" spans="2:3" x14ac:dyDescent="0.25">
      <c r="B67" s="17" t="s">
        <v>2464</v>
      </c>
      <c r="C67" s="25"/>
    </row>
    <row r="68" spans="2:3" x14ac:dyDescent="0.25">
      <c r="B68" s="17" t="s">
        <v>2463</v>
      </c>
      <c r="C68" s="25"/>
    </row>
    <row r="69" spans="2:3" x14ac:dyDescent="0.25">
      <c r="B69" s="17" t="s">
        <v>2462</v>
      </c>
      <c r="C69" s="25"/>
    </row>
    <row r="70" spans="2:3" x14ac:dyDescent="0.25">
      <c r="B70" s="17" t="s">
        <v>2461</v>
      </c>
      <c r="C70" s="25"/>
    </row>
    <row r="71" spans="2:3" x14ac:dyDescent="0.25">
      <c r="B71" s="17" t="s">
        <v>2460</v>
      </c>
      <c r="C71" s="25"/>
    </row>
    <row r="72" spans="2:3" x14ac:dyDescent="0.25">
      <c r="B72" s="17" t="s">
        <v>2459</v>
      </c>
      <c r="C72" s="25"/>
    </row>
    <row r="73" spans="2:3" x14ac:dyDescent="0.25">
      <c r="B73" s="17" t="s">
        <v>2458</v>
      </c>
      <c r="C73" s="25"/>
    </row>
    <row r="74" spans="2:3" x14ac:dyDescent="0.25">
      <c r="B74" s="17" t="s">
        <v>2457</v>
      </c>
      <c r="C74" s="25"/>
    </row>
    <row r="75" spans="2:3" x14ac:dyDescent="0.25">
      <c r="B75" s="11" t="s">
        <v>170</v>
      </c>
    </row>
    <row r="77" spans="2:3" x14ac:dyDescent="0.25">
      <c r="B77" s="3"/>
      <c r="C77" s="4" t="s">
        <v>1574</v>
      </c>
    </row>
    <row r="78" spans="2:3" x14ac:dyDescent="0.25">
      <c r="B78" s="3" t="s">
        <v>1573</v>
      </c>
      <c r="C78" s="5" t="s">
        <v>10</v>
      </c>
    </row>
    <row r="79" spans="2:3" x14ac:dyDescent="0.25">
      <c r="B79" s="3" t="s">
        <v>1572</v>
      </c>
      <c r="C79" s="4"/>
    </row>
    <row r="80" spans="2:3" x14ac:dyDescent="0.25">
      <c r="B80" s="3"/>
      <c r="C80" s="4"/>
    </row>
    <row r="81" spans="2:8" x14ac:dyDescent="0.25">
      <c r="B81" s="3" t="s">
        <v>1571</v>
      </c>
      <c r="C81" s="34">
        <v>7.7499999999999999E-2</v>
      </c>
    </row>
    <row r="82" spans="2:8" x14ac:dyDescent="0.25">
      <c r="B82" s="3"/>
      <c r="C82" s="4"/>
    </row>
    <row r="83" spans="2:8" x14ac:dyDescent="0.25">
      <c r="B83" s="3" t="s">
        <v>1570</v>
      </c>
      <c r="C83" s="4" t="s">
        <v>2456</v>
      </c>
    </row>
    <row r="84" spans="2:8" x14ac:dyDescent="0.25">
      <c r="B84" s="3" t="s">
        <v>1569</v>
      </c>
      <c r="C84" s="4" t="s">
        <v>2455</v>
      </c>
    </row>
    <row r="85" spans="2:8" x14ac:dyDescent="0.25">
      <c r="B85" s="3"/>
      <c r="C85" s="4"/>
    </row>
    <row r="86" spans="2:8" x14ac:dyDescent="0.25">
      <c r="B86" s="3" t="s">
        <v>1567</v>
      </c>
      <c r="C86" s="4" t="s">
        <v>159</v>
      </c>
    </row>
    <row r="87" spans="2:8" x14ac:dyDescent="0.25">
      <c r="B87" s="211" t="s">
        <v>1566</v>
      </c>
      <c r="C87" s="211"/>
    </row>
    <row r="89" spans="2:8" s="46" customFormat="1" x14ac:dyDescent="0.25">
      <c r="B89" s="206" t="s">
        <v>1724</v>
      </c>
      <c r="C89" s="206"/>
      <c r="D89" s="206"/>
      <c r="E89" s="206"/>
      <c r="F89" s="206"/>
      <c r="G89" s="47"/>
      <c r="H89" s="47"/>
    </row>
    <row r="90" spans="2:8" s="46" customFormat="1" x14ac:dyDescent="0.25">
      <c r="B90" s="206"/>
      <c r="C90" s="206"/>
      <c r="D90" s="206"/>
      <c r="E90" s="206"/>
      <c r="F90" s="206"/>
      <c r="G90" s="47"/>
      <c r="H90" s="47"/>
    </row>
    <row r="91" spans="2:8" s="46" customFormat="1" x14ac:dyDescent="0.25">
      <c r="B91" s="206"/>
      <c r="C91" s="206"/>
      <c r="D91" s="206"/>
      <c r="E91" s="206"/>
      <c r="F91" s="206"/>
      <c r="G91" s="47"/>
      <c r="H91" s="47"/>
    </row>
    <row r="92" spans="2:8" s="46" customFormat="1" x14ac:dyDescent="0.25">
      <c r="B92" s="206"/>
      <c r="C92" s="206"/>
      <c r="D92" s="206"/>
      <c r="E92" s="206"/>
      <c r="F92" s="206"/>
      <c r="G92" s="47"/>
      <c r="H92" s="47"/>
    </row>
    <row r="93" spans="2:8" s="46" customFormat="1" x14ac:dyDescent="0.25">
      <c r="B93" s="206"/>
      <c r="C93" s="206"/>
      <c r="D93" s="206"/>
      <c r="E93" s="206"/>
      <c r="F93" s="206"/>
      <c r="G93" s="47"/>
      <c r="H93" s="47"/>
    </row>
    <row r="94" spans="2:8" s="46" customFormat="1" x14ac:dyDescent="0.25">
      <c r="F94" s="47"/>
      <c r="G94" s="47"/>
      <c r="H94" s="47"/>
    </row>
    <row r="95" spans="2:8" s="46" customFormat="1" x14ac:dyDescent="0.25">
      <c r="B95" s="215" t="s">
        <v>1723</v>
      </c>
      <c r="C95" s="215"/>
      <c r="D95" s="215"/>
      <c r="E95" s="215"/>
      <c r="F95" s="215"/>
      <c r="G95" s="47"/>
      <c r="H95" s="47"/>
    </row>
    <row r="96" spans="2:8" s="46" customFormat="1" x14ac:dyDescent="0.25">
      <c r="F96" s="47"/>
      <c r="G96" s="47"/>
      <c r="H96" s="47"/>
    </row>
    <row r="97" spans="2:8" s="46" customFormat="1" x14ac:dyDescent="0.25">
      <c r="B97" s="206" t="s">
        <v>2454</v>
      </c>
      <c r="C97" s="206"/>
      <c r="D97" s="206"/>
      <c r="E97" s="206"/>
      <c r="F97" s="206"/>
      <c r="G97" s="47"/>
      <c r="H97" s="47"/>
    </row>
    <row r="99" spans="2:8" x14ac:dyDescent="0.25">
      <c r="B99" s="3" t="s">
        <v>171</v>
      </c>
      <c r="C99" s="4"/>
      <c r="D99" s="3"/>
    </row>
    <row r="100" spans="2:8" ht="30" x14ac:dyDescent="0.25">
      <c r="B100" s="6" t="s">
        <v>172</v>
      </c>
      <c r="C100" s="5" t="s">
        <v>173</v>
      </c>
      <c r="D100" s="6" t="s">
        <v>174</v>
      </c>
    </row>
    <row r="101" spans="2:8" x14ac:dyDescent="0.25">
      <c r="B101" s="3" t="s">
        <v>161</v>
      </c>
      <c r="C101" s="4" t="s">
        <v>161</v>
      </c>
      <c r="D101" s="3" t="s">
        <v>161</v>
      </c>
    </row>
    <row r="103" spans="2:8" x14ac:dyDescent="0.25">
      <c r="B103" s="8" t="s">
        <v>175</v>
      </c>
      <c r="C103" s="33">
        <v>45473</v>
      </c>
      <c r="D103" s="3"/>
      <c r="E103" s="26"/>
      <c r="F103" s="32"/>
    </row>
    <row r="104" spans="2:8" x14ac:dyDescent="0.25">
      <c r="B104" s="8" t="s">
        <v>176</v>
      </c>
      <c r="C104" s="9" t="s">
        <v>177</v>
      </c>
      <c r="D104" s="8" t="s">
        <v>178</v>
      </c>
      <c r="E104" s="27" t="s">
        <v>179</v>
      </c>
      <c r="F104" s="24" t="s">
        <v>180</v>
      </c>
      <c r="G104" s="23"/>
    </row>
    <row r="105" spans="2:8" x14ac:dyDescent="0.25">
      <c r="B105" s="30" t="s">
        <v>161</v>
      </c>
      <c r="C105" s="31" t="s">
        <v>161</v>
      </c>
      <c r="D105" s="30" t="s">
        <v>161</v>
      </c>
      <c r="E105" s="29" t="s">
        <v>161</v>
      </c>
      <c r="F105" s="28" t="s">
        <v>161</v>
      </c>
    </row>
    <row r="108" spans="2:8" x14ac:dyDescent="0.25">
      <c r="B108" s="17" t="s">
        <v>181</v>
      </c>
    </row>
    <row r="109" spans="2:8" x14ac:dyDescent="0.25">
      <c r="B109" s="17"/>
    </row>
    <row r="110" spans="2:8" x14ac:dyDescent="0.25">
      <c r="B110" s="17" t="s">
        <v>182</v>
      </c>
    </row>
    <row r="111" spans="2:8" x14ac:dyDescent="0.25">
      <c r="B111" s="8" t="s">
        <v>183</v>
      </c>
      <c r="C111" s="9" t="s">
        <v>184</v>
      </c>
      <c r="D111" s="17"/>
    </row>
    <row r="112" spans="2:8" x14ac:dyDescent="0.25">
      <c r="B112" s="3" t="s">
        <v>161</v>
      </c>
      <c r="C112" s="4" t="s">
        <v>161</v>
      </c>
    </row>
    <row r="114" spans="2:7" x14ac:dyDescent="0.25">
      <c r="B114" s="8" t="s">
        <v>185</v>
      </c>
      <c r="C114" s="9" t="s">
        <v>184</v>
      </c>
    </row>
    <row r="115" spans="2:7" x14ac:dyDescent="0.25">
      <c r="B115" s="3" t="s">
        <v>161</v>
      </c>
      <c r="C115" s="4" t="s">
        <v>161</v>
      </c>
    </row>
    <row r="117" spans="2:7" x14ac:dyDescent="0.25">
      <c r="B117" s="8" t="s">
        <v>161</v>
      </c>
      <c r="C117" s="9" t="s">
        <v>161</v>
      </c>
    </row>
    <row r="118" spans="2:7" x14ac:dyDescent="0.25">
      <c r="B118" s="3" t="s">
        <v>161</v>
      </c>
      <c r="C118" s="4" t="s">
        <v>161</v>
      </c>
    </row>
    <row r="120" spans="2:7" x14ac:dyDescent="0.25">
      <c r="B120" s="27" t="s">
        <v>186</v>
      </c>
      <c r="C120" s="9" t="s">
        <v>187</v>
      </c>
    </row>
    <row r="121" spans="2:7" x14ac:dyDescent="0.25">
      <c r="B121" s="26" t="s">
        <v>161</v>
      </c>
      <c r="C121" s="4" t="s">
        <v>161</v>
      </c>
    </row>
    <row r="123" spans="2:7" x14ac:dyDescent="0.25">
      <c r="B123" s="8" t="s">
        <v>188</v>
      </c>
      <c r="C123" s="9" t="s">
        <v>161</v>
      </c>
    </row>
    <row r="125" spans="2:7" x14ac:dyDescent="0.25">
      <c r="B125" s="8" t="s">
        <v>189</v>
      </c>
      <c r="C125" s="33">
        <v>45473</v>
      </c>
      <c r="D125" s="3"/>
      <c r="E125" s="26"/>
      <c r="F125" s="32"/>
    </row>
    <row r="126" spans="2:7" x14ac:dyDescent="0.25">
      <c r="B126" s="8" t="s">
        <v>176</v>
      </c>
      <c r="C126" s="9" t="s">
        <v>177</v>
      </c>
      <c r="D126" s="8" t="s">
        <v>178</v>
      </c>
      <c r="E126" s="27" t="s">
        <v>179</v>
      </c>
      <c r="F126" s="24" t="s">
        <v>180</v>
      </c>
      <c r="G126" s="23"/>
    </row>
    <row r="127" spans="2:7" x14ac:dyDescent="0.25">
      <c r="B127" s="30" t="s">
        <v>161</v>
      </c>
      <c r="C127" s="31" t="s">
        <v>161</v>
      </c>
      <c r="D127" s="30" t="s">
        <v>161</v>
      </c>
      <c r="E127" s="29" t="s">
        <v>161</v>
      </c>
      <c r="F127" s="28" t="s">
        <v>161</v>
      </c>
    </row>
    <row r="128" spans="2:7" x14ac:dyDescent="0.25">
      <c r="B128" s="17" t="s">
        <v>181</v>
      </c>
    </row>
    <row r="129" spans="2:4" x14ac:dyDescent="0.25">
      <c r="B129" s="17"/>
    </row>
    <row r="130" spans="2:4" x14ac:dyDescent="0.25">
      <c r="B130" s="17" t="s">
        <v>182</v>
      </c>
    </row>
    <row r="131" spans="2:4" x14ac:dyDescent="0.25">
      <c r="B131" s="8" t="s">
        <v>183</v>
      </c>
      <c r="C131" s="9" t="s">
        <v>184</v>
      </c>
      <c r="D131" s="17"/>
    </row>
    <row r="132" spans="2:4" x14ac:dyDescent="0.25">
      <c r="B132" s="3" t="s">
        <v>161</v>
      </c>
      <c r="C132" s="4" t="s">
        <v>161</v>
      </c>
    </row>
    <row r="134" spans="2:4" x14ac:dyDescent="0.25">
      <c r="B134" s="8" t="s">
        <v>185</v>
      </c>
      <c r="C134" s="9" t="s">
        <v>184</v>
      </c>
    </row>
    <row r="135" spans="2:4" x14ac:dyDescent="0.25">
      <c r="B135" s="3" t="s">
        <v>161</v>
      </c>
      <c r="C135" s="4" t="s">
        <v>161</v>
      </c>
    </row>
    <row r="137" spans="2:4" x14ac:dyDescent="0.25">
      <c r="B137" s="8" t="s">
        <v>161</v>
      </c>
      <c r="C137" s="9" t="s">
        <v>161</v>
      </c>
    </row>
    <row r="138" spans="2:4" x14ac:dyDescent="0.25">
      <c r="B138" s="3" t="s">
        <v>161</v>
      </c>
      <c r="C138" s="4" t="s">
        <v>161</v>
      </c>
    </row>
    <row r="140" spans="2:4" x14ac:dyDescent="0.25">
      <c r="B140" s="27" t="s">
        <v>186</v>
      </c>
      <c r="C140" s="9" t="s">
        <v>187</v>
      </c>
    </row>
    <row r="141" spans="2:4" x14ac:dyDescent="0.25">
      <c r="B141" s="26" t="s">
        <v>161</v>
      </c>
      <c r="C141" s="4" t="s">
        <v>161</v>
      </c>
    </row>
    <row r="143" spans="2:4" x14ac:dyDescent="0.25">
      <c r="B143" s="8" t="s">
        <v>188</v>
      </c>
      <c r="C143" s="9" t="s">
        <v>161</v>
      </c>
    </row>
    <row r="146" spans="2:80" x14ac:dyDescent="0.25">
      <c r="B146" s="17" t="s">
        <v>190</v>
      </c>
    </row>
    <row r="148" spans="2:80" x14ac:dyDescent="0.25">
      <c r="B148" s="8" t="s">
        <v>176</v>
      </c>
      <c r="C148" s="9" t="s">
        <v>191</v>
      </c>
      <c r="D148" s="8" t="s">
        <v>192</v>
      </c>
      <c r="E148" s="8" t="s">
        <v>193</v>
      </c>
      <c r="F148" s="23"/>
    </row>
    <row r="149" spans="2:80" x14ac:dyDescent="0.25">
      <c r="B149" s="3" t="s">
        <v>161</v>
      </c>
      <c r="C149" s="4" t="s">
        <v>161</v>
      </c>
      <c r="D149" s="3" t="s">
        <v>161</v>
      </c>
      <c r="E149" s="3" t="s">
        <v>161</v>
      </c>
    </row>
    <row r="152" spans="2:80" x14ac:dyDescent="0.25">
      <c r="B152" s="17" t="s">
        <v>194</v>
      </c>
      <c r="C152" s="25" t="s">
        <v>161</v>
      </c>
      <c r="D152" s="17"/>
      <c r="E152" s="17"/>
      <c r="F152" s="23"/>
      <c r="G152" s="23"/>
      <c r="H152" s="23"/>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row>
    <row r="154" spans="2:80" x14ac:dyDescent="0.25">
      <c r="B154" s="17" t="s">
        <v>195</v>
      </c>
    </row>
    <row r="156" spans="2:80" x14ac:dyDescent="0.25">
      <c r="B156" s="8" t="s">
        <v>196</v>
      </c>
      <c r="C156" s="9" t="s">
        <v>184</v>
      </c>
      <c r="D156" s="17"/>
    </row>
    <row r="157" spans="2:80" x14ac:dyDescent="0.25">
      <c r="B157" s="3" t="s">
        <v>161</v>
      </c>
      <c r="C157" s="4" t="s">
        <v>161</v>
      </c>
    </row>
    <row r="160" spans="2:80" x14ac:dyDescent="0.25">
      <c r="B160" s="8" t="s">
        <v>197</v>
      </c>
      <c r="C160" s="9" t="s">
        <v>198</v>
      </c>
      <c r="D160" s="17"/>
    </row>
    <row r="161" spans="2:80" x14ac:dyDescent="0.25">
      <c r="B161" s="3" t="s">
        <v>161</v>
      </c>
      <c r="C161" s="4" t="s">
        <v>161</v>
      </c>
    </row>
    <row r="164" spans="2:80" x14ac:dyDescent="0.25">
      <c r="B164" s="17" t="s">
        <v>199</v>
      </c>
    </row>
    <row r="167" spans="2:80" x14ac:dyDescent="0.25">
      <c r="B167" s="17" t="s">
        <v>200</v>
      </c>
    </row>
    <row r="169" spans="2:80" x14ac:dyDescent="0.25">
      <c r="B169" s="8" t="s">
        <v>176</v>
      </c>
      <c r="C169" s="9" t="s">
        <v>201</v>
      </c>
      <c r="D169" s="8" t="s">
        <v>191</v>
      </c>
      <c r="E169" s="8" t="s">
        <v>192</v>
      </c>
      <c r="F169" s="24" t="s">
        <v>193</v>
      </c>
      <c r="G169" s="23"/>
    </row>
    <row r="170" spans="2:80" x14ac:dyDescent="0.25">
      <c r="B170" s="3" t="s">
        <v>161</v>
      </c>
      <c r="C170" s="4" t="s">
        <v>161</v>
      </c>
      <c r="D170" s="3" t="s">
        <v>161</v>
      </c>
      <c r="E170" s="3" t="s">
        <v>161</v>
      </c>
      <c r="F170" s="22" t="s">
        <v>161</v>
      </c>
    </row>
    <row r="173" spans="2:80" x14ac:dyDescent="0.25">
      <c r="B173" s="17" t="s">
        <v>194</v>
      </c>
      <c r="C173" s="25" t="s">
        <v>161</v>
      </c>
      <c r="D173" s="17"/>
      <c r="E173" s="17"/>
      <c r="F173" s="23"/>
      <c r="G173" s="23"/>
      <c r="H173" s="23"/>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row>
    <row r="175" spans="2:80" x14ac:dyDescent="0.25">
      <c r="B175" s="17" t="s">
        <v>195</v>
      </c>
    </row>
    <row r="177" spans="2:7" x14ac:dyDescent="0.25">
      <c r="B177" s="8" t="s">
        <v>196</v>
      </c>
      <c r="C177" s="9" t="s">
        <v>184</v>
      </c>
      <c r="D177" s="17"/>
    </row>
    <row r="178" spans="2:7" x14ac:dyDescent="0.25">
      <c r="B178" s="3" t="s">
        <v>161</v>
      </c>
      <c r="C178" s="4" t="s">
        <v>161</v>
      </c>
    </row>
    <row r="181" spans="2:7" x14ac:dyDescent="0.25">
      <c r="B181" s="8" t="s">
        <v>197</v>
      </c>
      <c r="C181" s="9" t="s">
        <v>198</v>
      </c>
      <c r="D181" s="17"/>
    </row>
    <row r="182" spans="2:7" x14ac:dyDescent="0.25">
      <c r="B182" s="3" t="s">
        <v>161</v>
      </c>
      <c r="C182" s="4" t="s">
        <v>161</v>
      </c>
    </row>
    <row r="185" spans="2:7" x14ac:dyDescent="0.25">
      <c r="B185" s="17" t="s">
        <v>199</v>
      </c>
    </row>
    <row r="188" spans="2:7" x14ac:dyDescent="0.25">
      <c r="B188" s="17" t="s">
        <v>202</v>
      </c>
    </row>
    <row r="189" spans="2:7" x14ac:dyDescent="0.25">
      <c r="B189" s="8" t="s">
        <v>176</v>
      </c>
      <c r="C189" s="9" t="s">
        <v>203</v>
      </c>
      <c r="D189" s="8" t="s">
        <v>204</v>
      </c>
      <c r="E189" s="8" t="s">
        <v>205</v>
      </c>
      <c r="F189" s="24" t="s">
        <v>206</v>
      </c>
      <c r="G189" s="23"/>
    </row>
    <row r="190" spans="2:7" x14ac:dyDescent="0.25">
      <c r="B190" s="3" t="s">
        <v>2453</v>
      </c>
      <c r="C190" s="4" t="s">
        <v>2447</v>
      </c>
      <c r="D190" s="3" t="s">
        <v>2446</v>
      </c>
      <c r="E190" s="95">
        <v>45509</v>
      </c>
      <c r="F190" s="22">
        <v>1000</v>
      </c>
      <c r="G190" s="23"/>
    </row>
    <row r="191" spans="2:7" x14ac:dyDescent="0.25">
      <c r="B191" s="3" t="s">
        <v>2453</v>
      </c>
      <c r="C191" s="4" t="s">
        <v>2444</v>
      </c>
      <c r="D191" s="3" t="s">
        <v>2443</v>
      </c>
      <c r="E191" s="95">
        <v>45509</v>
      </c>
      <c r="F191" s="22">
        <v>-1000</v>
      </c>
      <c r="G191" s="23"/>
    </row>
    <row r="192" spans="2:7" x14ac:dyDescent="0.25">
      <c r="B192" s="3" t="s">
        <v>2450</v>
      </c>
      <c r="C192" s="4" t="s">
        <v>2447</v>
      </c>
      <c r="D192" s="3" t="s">
        <v>2446</v>
      </c>
      <c r="E192" s="95">
        <v>45482</v>
      </c>
      <c r="F192" s="22">
        <v>1000</v>
      </c>
      <c r="G192" s="23"/>
    </row>
    <row r="193" spans="2:7" x14ac:dyDescent="0.25">
      <c r="B193" s="3" t="s">
        <v>2450</v>
      </c>
      <c r="C193" s="4" t="s">
        <v>2444</v>
      </c>
      <c r="D193" s="3" t="s">
        <v>2443</v>
      </c>
      <c r="E193" s="95">
        <v>45482</v>
      </c>
      <c r="F193" s="22">
        <v>-1000</v>
      </c>
      <c r="G193" s="23"/>
    </row>
    <row r="194" spans="2:7" x14ac:dyDescent="0.25">
      <c r="B194" s="3" t="s">
        <v>2452</v>
      </c>
      <c r="C194" s="4" t="s">
        <v>2447</v>
      </c>
      <c r="D194" s="3" t="s">
        <v>2446</v>
      </c>
      <c r="E194" s="95">
        <v>45482</v>
      </c>
      <c r="F194" s="22">
        <v>2500</v>
      </c>
      <c r="G194" s="23"/>
    </row>
    <row r="195" spans="2:7" x14ac:dyDescent="0.25">
      <c r="B195" s="3" t="s">
        <v>2452</v>
      </c>
      <c r="C195" s="4" t="s">
        <v>2444</v>
      </c>
      <c r="D195" s="3" t="s">
        <v>2443</v>
      </c>
      <c r="E195" s="95">
        <v>45482</v>
      </c>
      <c r="F195" s="22">
        <v>-2500</v>
      </c>
      <c r="G195" s="23"/>
    </row>
    <row r="196" spans="2:7" x14ac:dyDescent="0.25">
      <c r="B196" s="3" t="s">
        <v>2451</v>
      </c>
      <c r="C196" s="4" t="s">
        <v>2447</v>
      </c>
      <c r="D196" s="3" t="s">
        <v>2446</v>
      </c>
      <c r="E196" s="95">
        <v>45482</v>
      </c>
      <c r="F196" s="22">
        <v>1500</v>
      </c>
      <c r="G196" s="23"/>
    </row>
    <row r="197" spans="2:7" x14ac:dyDescent="0.25">
      <c r="B197" s="3" t="s">
        <v>2451</v>
      </c>
      <c r="C197" s="4" t="s">
        <v>2444</v>
      </c>
      <c r="D197" s="3" t="s">
        <v>2443</v>
      </c>
      <c r="E197" s="95">
        <v>45482</v>
      </c>
      <c r="F197" s="22">
        <v>-1500</v>
      </c>
      <c r="G197" s="23"/>
    </row>
    <row r="198" spans="2:7" x14ac:dyDescent="0.25">
      <c r="B198" s="3" t="s">
        <v>2450</v>
      </c>
      <c r="C198" s="4" t="s">
        <v>2447</v>
      </c>
      <c r="D198" s="3" t="s">
        <v>2446</v>
      </c>
      <c r="E198" s="95">
        <v>45551</v>
      </c>
      <c r="F198" s="22">
        <v>500</v>
      </c>
      <c r="G198" s="23"/>
    </row>
    <row r="199" spans="2:7" x14ac:dyDescent="0.25">
      <c r="B199" s="3" t="s">
        <v>2450</v>
      </c>
      <c r="C199" s="4" t="s">
        <v>2444</v>
      </c>
      <c r="D199" s="3" t="s">
        <v>2443</v>
      </c>
      <c r="E199" s="95">
        <v>45551</v>
      </c>
      <c r="F199" s="22">
        <v>-500</v>
      </c>
      <c r="G199" s="23"/>
    </row>
    <row r="200" spans="2:7" x14ac:dyDescent="0.25">
      <c r="B200" s="3" t="s">
        <v>2449</v>
      </c>
      <c r="C200" s="4" t="s">
        <v>2447</v>
      </c>
      <c r="D200" s="3" t="s">
        <v>2446</v>
      </c>
      <c r="E200" s="95">
        <v>45551</v>
      </c>
      <c r="F200" s="22">
        <v>1000</v>
      </c>
      <c r="G200" s="23"/>
    </row>
    <row r="201" spans="2:7" x14ac:dyDescent="0.25">
      <c r="B201" s="3" t="s">
        <v>2449</v>
      </c>
      <c r="C201" s="4" t="s">
        <v>2444</v>
      </c>
      <c r="D201" s="3" t="s">
        <v>2443</v>
      </c>
      <c r="E201" s="95">
        <v>45551</v>
      </c>
      <c r="F201" s="22">
        <v>-1000</v>
      </c>
      <c r="G201" s="23"/>
    </row>
    <row r="202" spans="2:7" x14ac:dyDescent="0.25">
      <c r="B202" s="3" t="s">
        <v>2448</v>
      </c>
      <c r="C202" s="4" t="s">
        <v>2447</v>
      </c>
      <c r="D202" s="3" t="s">
        <v>2446</v>
      </c>
      <c r="E202" s="95">
        <v>45510</v>
      </c>
      <c r="F202" s="22">
        <v>500</v>
      </c>
      <c r="G202" s="23"/>
    </row>
    <row r="203" spans="2:7" x14ac:dyDescent="0.25">
      <c r="B203" s="3" t="s">
        <v>2448</v>
      </c>
      <c r="C203" s="4" t="s">
        <v>2444</v>
      </c>
      <c r="D203" s="3" t="s">
        <v>2443</v>
      </c>
      <c r="E203" s="95">
        <v>45510</v>
      </c>
      <c r="F203" s="22">
        <v>-500</v>
      </c>
      <c r="G203" s="23"/>
    </row>
    <row r="204" spans="2:7" x14ac:dyDescent="0.25">
      <c r="B204" s="3" t="s">
        <v>2445</v>
      </c>
      <c r="C204" s="4" t="s">
        <v>2447</v>
      </c>
      <c r="D204" s="3" t="s">
        <v>2446</v>
      </c>
      <c r="E204" s="95">
        <v>45652</v>
      </c>
      <c r="F204" s="22">
        <v>2500</v>
      </c>
      <c r="G204" s="23"/>
    </row>
    <row r="205" spans="2:7" x14ac:dyDescent="0.25">
      <c r="B205" s="3" t="s">
        <v>2445</v>
      </c>
      <c r="C205" s="4" t="s">
        <v>2444</v>
      </c>
      <c r="D205" s="3" t="s">
        <v>2443</v>
      </c>
      <c r="E205" s="95">
        <v>46199</v>
      </c>
      <c r="F205" s="22">
        <v>-2500</v>
      </c>
      <c r="G205" s="23"/>
    </row>
    <row r="206" spans="2:7" x14ac:dyDescent="0.25">
      <c r="B206" s="11" t="s">
        <v>207</v>
      </c>
    </row>
  </sheetData>
  <mergeCells count="12">
    <mergeCell ref="B1:E1"/>
    <mergeCell ref="C3:C6"/>
    <mergeCell ref="D3:D6"/>
    <mergeCell ref="B10:E10"/>
    <mergeCell ref="B11:E11"/>
    <mergeCell ref="D12:D13"/>
    <mergeCell ref="E12:E13"/>
    <mergeCell ref="B89:F93"/>
    <mergeCell ref="B95:F95"/>
    <mergeCell ref="B97:F97"/>
    <mergeCell ref="B87:C87"/>
    <mergeCell ref="C12:C13"/>
  </mergeCells>
  <hyperlinks>
    <hyperlink ref="A1" location="Index!A1" display="Index" xr:uid="{A419FBB9-CB46-4303-A21D-564FDD0F01B4}"/>
  </hyperlink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6011B-B277-4639-9D6A-012E8305E7B1}">
  <dimension ref="A1:CB167"/>
  <sheetViews>
    <sheetView workbookViewId="0"/>
  </sheetViews>
  <sheetFormatPr defaultColWidth="9.140625" defaultRowHeight="15" x14ac:dyDescent="0.25"/>
  <cols>
    <col min="1" max="1" width="5.42578125" style="11" bestFit="1" customWidth="1"/>
    <col min="2" max="2" width="89.5703125" style="11" customWidth="1"/>
    <col min="3" max="3" width="30.7109375" style="21" customWidth="1"/>
    <col min="4" max="4" width="30.7109375" style="11" customWidth="1"/>
    <col min="5" max="5" width="34.140625" style="11" bestFit="1" customWidth="1"/>
    <col min="6" max="6" width="29" style="13" bestFit="1" customWidth="1"/>
    <col min="7" max="7" width="18.140625" style="13" bestFit="1" customWidth="1"/>
    <col min="8" max="8" width="9.140625" style="13" bestFit="1"/>
    <col min="9" max="16384" width="9.140625" style="11"/>
  </cols>
  <sheetData>
    <row r="1" spans="1:5" x14ac:dyDescent="0.25">
      <c r="A1" s="45" t="s">
        <v>0</v>
      </c>
      <c r="B1" s="197" t="s">
        <v>12</v>
      </c>
      <c r="C1" s="197"/>
      <c r="D1" s="197"/>
      <c r="E1" s="197"/>
    </row>
    <row r="3" spans="1:5" x14ac:dyDescent="0.25">
      <c r="B3" s="1" t="s">
        <v>2515</v>
      </c>
      <c r="C3" s="198"/>
      <c r="D3" s="199"/>
    </row>
    <row r="4" spans="1:5" ht="30" x14ac:dyDescent="0.25">
      <c r="B4" s="2" t="s">
        <v>2514</v>
      </c>
      <c r="C4" s="198"/>
      <c r="D4" s="199"/>
    </row>
    <row r="5" spans="1:5" x14ac:dyDescent="0.25">
      <c r="B5" s="2" t="s">
        <v>127</v>
      </c>
      <c r="C5" s="198"/>
      <c r="D5" s="199"/>
    </row>
    <row r="6" spans="1:5" x14ac:dyDescent="0.25">
      <c r="B6" s="2" t="s">
        <v>2513</v>
      </c>
      <c r="C6" s="198"/>
      <c r="D6" s="199"/>
    </row>
    <row r="7" spans="1:5" x14ac:dyDescent="0.25">
      <c r="B7" s="2" t="s">
        <v>2512</v>
      </c>
      <c r="C7" s="198"/>
      <c r="D7" s="199"/>
    </row>
    <row r="8" spans="1:5" x14ac:dyDescent="0.25">
      <c r="B8" s="3" t="s">
        <v>130</v>
      </c>
      <c r="C8" s="14" t="s">
        <v>131</v>
      </c>
      <c r="D8" s="14" t="s">
        <v>132</v>
      </c>
    </row>
    <row r="9" spans="1:5" x14ac:dyDescent="0.25">
      <c r="C9" s="44"/>
    </row>
    <row r="10" spans="1:5" x14ac:dyDescent="0.25">
      <c r="B10" s="214"/>
      <c r="C10" s="214"/>
      <c r="D10" s="214"/>
      <c r="E10" s="214"/>
    </row>
    <row r="11" spans="1:5" x14ac:dyDescent="0.25">
      <c r="B11" s="212" t="s">
        <v>1718</v>
      </c>
      <c r="C11" s="212"/>
      <c r="D11" s="212"/>
      <c r="E11" s="212"/>
    </row>
    <row r="12" spans="1:5" x14ac:dyDescent="0.25">
      <c r="B12" s="39" t="s">
        <v>1717</v>
      </c>
      <c r="C12" s="213" t="s">
        <v>1716</v>
      </c>
      <c r="D12" s="212" t="s">
        <v>1715</v>
      </c>
      <c r="E12" s="212" t="s">
        <v>1714</v>
      </c>
    </row>
    <row r="13" spans="1:5" x14ac:dyDescent="0.25">
      <c r="B13" s="39" t="s">
        <v>1713</v>
      </c>
      <c r="C13" s="213"/>
      <c r="D13" s="212"/>
      <c r="E13" s="212"/>
    </row>
    <row r="14" spans="1:5" x14ac:dyDescent="0.25">
      <c r="B14" s="1" t="s">
        <v>1712</v>
      </c>
      <c r="C14" s="42"/>
      <c r="D14" s="41"/>
      <c r="E14" s="41"/>
    </row>
    <row r="15" spans="1:5" x14ac:dyDescent="0.25">
      <c r="B15" s="1" t="s">
        <v>1710</v>
      </c>
      <c r="C15" s="42"/>
      <c r="D15" s="41"/>
      <c r="E15" s="41"/>
    </row>
    <row r="16" spans="1:5" x14ac:dyDescent="0.25">
      <c r="B16" s="1" t="s">
        <v>1709</v>
      </c>
      <c r="C16" s="42" t="s">
        <v>2236</v>
      </c>
      <c r="D16" s="41"/>
      <c r="E16" s="41"/>
    </row>
    <row r="17" spans="2:8" x14ac:dyDescent="0.25">
      <c r="B17" s="8" t="s">
        <v>1708</v>
      </c>
      <c r="C17" s="40"/>
      <c r="D17" s="39"/>
      <c r="E17" s="39"/>
    </row>
    <row r="20" spans="2:8" x14ac:dyDescent="0.25">
      <c r="B20" s="11" t="s">
        <v>144</v>
      </c>
    </row>
    <row r="22" spans="2:8" x14ac:dyDescent="0.25">
      <c r="B22" s="37" t="s">
        <v>133</v>
      </c>
      <c r="C22" s="38" t="s">
        <v>134</v>
      </c>
      <c r="D22" s="37" t="s">
        <v>213</v>
      </c>
      <c r="E22" s="37" t="s">
        <v>136</v>
      </c>
      <c r="F22" s="36" t="s">
        <v>145</v>
      </c>
      <c r="G22" s="36" t="s">
        <v>146</v>
      </c>
      <c r="H22" s="36" t="s">
        <v>147</v>
      </c>
    </row>
    <row r="23" spans="2:8" x14ac:dyDescent="0.25">
      <c r="B23" s="17" t="s">
        <v>214</v>
      </c>
    </row>
    <row r="24" spans="2:8" x14ac:dyDescent="0.25">
      <c r="B24" s="17" t="s">
        <v>138</v>
      </c>
    </row>
    <row r="25" spans="2:8" x14ac:dyDescent="0.25">
      <c r="B25" s="17" t="s">
        <v>491</v>
      </c>
    </row>
    <row r="26" spans="2:8" x14ac:dyDescent="0.25">
      <c r="B26" s="11" t="s">
        <v>913</v>
      </c>
      <c r="C26" s="21">
        <v>7.05</v>
      </c>
      <c r="D26" s="11" t="s">
        <v>493</v>
      </c>
      <c r="E26" s="11" t="s">
        <v>914</v>
      </c>
      <c r="F26" s="13">
        <v>15000000</v>
      </c>
      <c r="G26" s="13">
        <v>15127.26</v>
      </c>
      <c r="H26" s="13">
        <v>22.36</v>
      </c>
    </row>
    <row r="27" spans="2:8" x14ac:dyDescent="0.25">
      <c r="B27" s="11" t="s">
        <v>2057</v>
      </c>
      <c r="C27" s="21">
        <v>7.01</v>
      </c>
      <c r="D27" s="11" t="s">
        <v>493</v>
      </c>
      <c r="E27" s="11" t="s">
        <v>2056</v>
      </c>
      <c r="F27" s="13">
        <v>12799900</v>
      </c>
      <c r="G27" s="13">
        <v>12880.62</v>
      </c>
      <c r="H27" s="13">
        <v>19.04</v>
      </c>
    </row>
    <row r="28" spans="2:8" x14ac:dyDescent="0.25">
      <c r="B28" s="11" t="s">
        <v>2053</v>
      </c>
      <c r="C28" s="21">
        <v>7.02</v>
      </c>
      <c r="D28" s="11" t="s">
        <v>493</v>
      </c>
      <c r="E28" s="11" t="s">
        <v>2052</v>
      </c>
      <c r="F28" s="13">
        <v>12500000</v>
      </c>
      <c r="G28" s="13">
        <v>12537.29</v>
      </c>
      <c r="H28" s="13">
        <v>18.53</v>
      </c>
    </row>
    <row r="29" spans="2:8" x14ac:dyDescent="0.25">
      <c r="B29" s="11" t="s">
        <v>911</v>
      </c>
      <c r="C29" s="21">
        <v>7.06</v>
      </c>
      <c r="D29" s="11" t="s">
        <v>493</v>
      </c>
      <c r="E29" s="11" t="s">
        <v>912</v>
      </c>
      <c r="F29" s="13">
        <v>10000000</v>
      </c>
      <c r="G29" s="13">
        <v>10123.27</v>
      </c>
      <c r="H29" s="13">
        <v>14.96</v>
      </c>
    </row>
    <row r="30" spans="2:8" x14ac:dyDescent="0.25">
      <c r="B30" s="11" t="s">
        <v>2511</v>
      </c>
      <c r="C30" s="21">
        <v>7</v>
      </c>
      <c r="D30" s="11" t="s">
        <v>493</v>
      </c>
      <c r="E30" s="11" t="s">
        <v>2510</v>
      </c>
      <c r="F30" s="13">
        <v>7500000</v>
      </c>
      <c r="G30" s="13">
        <v>7599.83</v>
      </c>
      <c r="H30" s="13">
        <v>11.23</v>
      </c>
    </row>
    <row r="31" spans="2:8" x14ac:dyDescent="0.25">
      <c r="B31" s="11" t="s">
        <v>1342</v>
      </c>
      <c r="C31" s="21">
        <v>7.34</v>
      </c>
      <c r="D31" s="11" t="s">
        <v>493</v>
      </c>
      <c r="E31" s="11" t="s">
        <v>1343</v>
      </c>
      <c r="F31" s="13">
        <v>1500000</v>
      </c>
      <c r="G31" s="13">
        <v>1513.27</v>
      </c>
      <c r="H31" s="13">
        <v>2.2400000000000002</v>
      </c>
    </row>
    <row r="32" spans="2:8" x14ac:dyDescent="0.25">
      <c r="B32" s="11" t="s">
        <v>2509</v>
      </c>
      <c r="C32" s="21">
        <v>7.32</v>
      </c>
      <c r="D32" s="11" t="s">
        <v>493</v>
      </c>
      <c r="E32" s="11" t="s">
        <v>2508</v>
      </c>
      <c r="F32" s="13">
        <v>1460800</v>
      </c>
      <c r="G32" s="13">
        <v>1477.49</v>
      </c>
      <c r="H32" s="13">
        <v>2.1800000000000002</v>
      </c>
    </row>
    <row r="33" spans="2:8" x14ac:dyDescent="0.25">
      <c r="B33" s="11" t="s">
        <v>2507</v>
      </c>
      <c r="C33" s="21">
        <v>7.35</v>
      </c>
      <c r="D33" s="11" t="s">
        <v>493</v>
      </c>
      <c r="E33" s="11" t="s">
        <v>2506</v>
      </c>
      <c r="F33" s="13">
        <v>1000000</v>
      </c>
      <c r="G33" s="13">
        <v>1010.55</v>
      </c>
      <c r="H33" s="13">
        <v>1.49</v>
      </c>
    </row>
    <row r="34" spans="2:8" x14ac:dyDescent="0.25">
      <c r="B34" s="11" t="s">
        <v>2505</v>
      </c>
      <c r="C34" s="21">
        <v>7.35</v>
      </c>
      <c r="D34" s="11" t="s">
        <v>493</v>
      </c>
      <c r="E34" s="11" t="s">
        <v>2504</v>
      </c>
      <c r="F34" s="13">
        <v>1000000</v>
      </c>
      <c r="G34" s="13">
        <v>1010.21</v>
      </c>
      <c r="H34" s="13">
        <v>1.49</v>
      </c>
    </row>
    <row r="35" spans="2:8" x14ac:dyDescent="0.25">
      <c r="B35" s="17" t="s">
        <v>505</v>
      </c>
      <c r="C35" s="25"/>
      <c r="D35" s="17"/>
      <c r="E35" s="17"/>
      <c r="F35" s="23"/>
      <c r="G35" s="23">
        <f>SUM(G22:G34)</f>
        <v>63279.79</v>
      </c>
      <c r="H35" s="23">
        <f>SUM(H22:H34)</f>
        <v>93.52</v>
      </c>
    </row>
    <row r="36" spans="2:8" x14ac:dyDescent="0.25">
      <c r="B36" s="17" t="s">
        <v>524</v>
      </c>
      <c r="C36" s="25"/>
      <c r="D36" s="17"/>
      <c r="E36" s="17"/>
      <c r="F36" s="23"/>
      <c r="G36" s="23">
        <v>3240.32</v>
      </c>
      <c r="H36" s="23">
        <v>4.79</v>
      </c>
    </row>
    <row r="37" spans="2:8" x14ac:dyDescent="0.25">
      <c r="B37" s="17" t="s">
        <v>153</v>
      </c>
      <c r="C37" s="25"/>
      <c r="D37" s="17"/>
      <c r="E37" s="17"/>
      <c r="F37" s="23"/>
      <c r="G37" s="23">
        <v>66520.11</v>
      </c>
      <c r="H37" s="23">
        <v>98.31</v>
      </c>
    </row>
    <row r="38" spans="2:8" x14ac:dyDescent="0.25">
      <c r="B38" s="17" t="s">
        <v>226</v>
      </c>
      <c r="C38" s="25"/>
      <c r="D38" s="17"/>
      <c r="E38" s="17"/>
      <c r="F38" s="23"/>
      <c r="G38" s="23">
        <v>1143.7135741899979</v>
      </c>
      <c r="H38" s="23">
        <v>1.6899999999999977</v>
      </c>
    </row>
    <row r="39" spans="2:8" x14ac:dyDescent="0.25">
      <c r="B39" s="17" t="s">
        <v>155</v>
      </c>
      <c r="C39" s="25"/>
      <c r="D39" s="17"/>
      <c r="E39" s="17"/>
      <c r="F39" s="23"/>
      <c r="G39" s="23">
        <v>67663.823574189999</v>
      </c>
      <c r="H39" s="23">
        <v>100</v>
      </c>
    </row>
    <row r="40" spans="2:8" x14ac:dyDescent="0.25">
      <c r="B40" s="11" t="s">
        <v>156</v>
      </c>
    </row>
    <row r="41" spans="2:8" x14ac:dyDescent="0.25">
      <c r="B41" s="11" t="s">
        <v>157</v>
      </c>
    </row>
    <row r="42" spans="2:8" x14ac:dyDescent="0.25">
      <c r="B42" s="11" t="s">
        <v>158</v>
      </c>
      <c r="C42" s="21" t="s">
        <v>159</v>
      </c>
    </row>
    <row r="43" spans="2:8" x14ac:dyDescent="0.25">
      <c r="B43" s="17"/>
    </row>
    <row r="44" spans="2:8" ht="30" x14ac:dyDescent="0.25">
      <c r="B44" s="35" t="s">
        <v>160</v>
      </c>
      <c r="C44" s="21" t="s">
        <v>161</v>
      </c>
    </row>
    <row r="45" spans="2:8" x14ac:dyDescent="0.25">
      <c r="B45" s="17"/>
    </row>
    <row r="46" spans="2:8" x14ac:dyDescent="0.25">
      <c r="B46" s="17" t="s">
        <v>162</v>
      </c>
      <c r="C46" s="21" t="s">
        <v>161</v>
      </c>
    </row>
    <row r="47" spans="2:8" x14ac:dyDescent="0.25">
      <c r="B47" s="17" t="s">
        <v>164</v>
      </c>
      <c r="C47" s="21" t="s">
        <v>165</v>
      </c>
    </row>
    <row r="48" spans="2:8" x14ac:dyDescent="0.25">
      <c r="B48" s="17" t="s">
        <v>2503</v>
      </c>
      <c r="C48" s="25"/>
    </row>
    <row r="49" spans="2:3" x14ac:dyDescent="0.25">
      <c r="B49" s="17" t="s">
        <v>2502</v>
      </c>
      <c r="C49" s="25"/>
    </row>
    <row r="50" spans="2:3" x14ac:dyDescent="0.25">
      <c r="B50" s="17" t="s">
        <v>2501</v>
      </c>
      <c r="C50" s="25"/>
    </row>
    <row r="51" spans="2:3" x14ac:dyDescent="0.25">
      <c r="B51" s="17" t="s">
        <v>2500</v>
      </c>
      <c r="C51" s="25"/>
    </row>
    <row r="52" spans="2:3" x14ac:dyDescent="0.25">
      <c r="B52" s="17" t="s">
        <v>2499</v>
      </c>
      <c r="C52" s="25"/>
    </row>
    <row r="53" spans="2:3" x14ac:dyDescent="0.25">
      <c r="B53" s="17" t="s">
        <v>2498</v>
      </c>
      <c r="C53" s="25"/>
    </row>
    <row r="54" spans="2:3" x14ac:dyDescent="0.25">
      <c r="B54" s="17" t="s">
        <v>2497</v>
      </c>
      <c r="C54" s="25"/>
    </row>
    <row r="55" spans="2:3" x14ac:dyDescent="0.25">
      <c r="B55" s="17" t="s">
        <v>2496</v>
      </c>
      <c r="C55" s="25"/>
    </row>
    <row r="56" spans="2:3" x14ac:dyDescent="0.25">
      <c r="B56" s="17" t="s">
        <v>2495</v>
      </c>
      <c r="C56" s="25"/>
    </row>
    <row r="57" spans="2:3" x14ac:dyDescent="0.25">
      <c r="B57" s="17" t="s">
        <v>2494</v>
      </c>
      <c r="C57" s="25"/>
    </row>
    <row r="58" spans="2:3" x14ac:dyDescent="0.25">
      <c r="B58" s="17" t="s">
        <v>2493</v>
      </c>
      <c r="C58" s="25"/>
    </row>
    <row r="59" spans="2:3" x14ac:dyDescent="0.25">
      <c r="B59" s="17" t="s">
        <v>2492</v>
      </c>
      <c r="C59" s="25"/>
    </row>
    <row r="60" spans="2:3" x14ac:dyDescent="0.25">
      <c r="B60" s="17" t="s">
        <v>2491</v>
      </c>
      <c r="C60" s="25"/>
    </row>
    <row r="61" spans="2:3" x14ac:dyDescent="0.25">
      <c r="B61" s="11" t="s">
        <v>170</v>
      </c>
    </row>
    <row r="63" spans="2:3" x14ac:dyDescent="0.25">
      <c r="B63" s="3"/>
      <c r="C63" s="4" t="s">
        <v>1574</v>
      </c>
    </row>
    <row r="64" spans="2:3" x14ac:dyDescent="0.25">
      <c r="B64" s="3" t="s">
        <v>1573</v>
      </c>
      <c r="C64" s="5" t="s">
        <v>12</v>
      </c>
    </row>
    <row r="65" spans="2:7" x14ac:dyDescent="0.25">
      <c r="B65" s="3" t="s">
        <v>1572</v>
      </c>
      <c r="C65" s="4"/>
    </row>
    <row r="66" spans="2:7" x14ac:dyDescent="0.25">
      <c r="B66" s="3"/>
      <c r="C66" s="4"/>
    </row>
    <row r="67" spans="2:7" x14ac:dyDescent="0.25">
      <c r="B67" s="3" t="s">
        <v>1571</v>
      </c>
      <c r="C67" s="34">
        <v>7.1599999999999997E-2</v>
      </c>
    </row>
    <row r="68" spans="2:7" x14ac:dyDescent="0.25">
      <c r="B68" s="3"/>
      <c r="C68" s="4"/>
    </row>
    <row r="69" spans="2:7" x14ac:dyDescent="0.25">
      <c r="B69" s="3" t="s">
        <v>1570</v>
      </c>
      <c r="C69" s="4" t="s">
        <v>2490</v>
      </c>
    </row>
    <row r="70" spans="2:7" x14ac:dyDescent="0.25">
      <c r="B70" s="3" t="s">
        <v>1569</v>
      </c>
      <c r="C70" s="4" t="s">
        <v>2489</v>
      </c>
    </row>
    <row r="71" spans="2:7" x14ac:dyDescent="0.25">
      <c r="B71" s="3"/>
      <c r="C71" s="4"/>
    </row>
    <row r="72" spans="2:7" x14ac:dyDescent="0.25">
      <c r="B72" s="3" t="s">
        <v>1567</v>
      </c>
      <c r="C72" s="4" t="s">
        <v>159</v>
      </c>
    </row>
    <row r="73" spans="2:7" x14ac:dyDescent="0.25">
      <c r="B73" s="211" t="s">
        <v>1566</v>
      </c>
      <c r="C73" s="211"/>
    </row>
    <row r="75" spans="2:7" x14ac:dyDescent="0.25">
      <c r="B75" s="3" t="s">
        <v>171</v>
      </c>
      <c r="C75" s="4"/>
      <c r="D75" s="3"/>
    </row>
    <row r="76" spans="2:7" ht="30" x14ac:dyDescent="0.25">
      <c r="B76" s="6" t="s">
        <v>172</v>
      </c>
      <c r="C76" s="5" t="s">
        <v>173</v>
      </c>
      <c r="D76" s="6" t="s">
        <v>174</v>
      </c>
    </row>
    <row r="77" spans="2:7" x14ac:dyDescent="0.25">
      <c r="B77" s="3" t="s">
        <v>161</v>
      </c>
      <c r="C77" s="4" t="s">
        <v>161</v>
      </c>
      <c r="D77" s="3" t="s">
        <v>161</v>
      </c>
    </row>
    <row r="79" spans="2:7" x14ac:dyDescent="0.25">
      <c r="B79" s="8" t="s">
        <v>175</v>
      </c>
      <c r="C79" s="33">
        <v>45473</v>
      </c>
      <c r="D79" s="3"/>
      <c r="E79" s="26"/>
      <c r="F79" s="32"/>
    </row>
    <row r="80" spans="2:7" x14ac:dyDescent="0.25">
      <c r="B80" s="8" t="s">
        <v>176</v>
      </c>
      <c r="C80" s="9" t="s">
        <v>177</v>
      </c>
      <c r="D80" s="8" t="s">
        <v>178</v>
      </c>
      <c r="E80" s="27" t="s">
        <v>179</v>
      </c>
      <c r="F80" s="24" t="s">
        <v>180</v>
      </c>
      <c r="G80" s="23"/>
    </row>
    <row r="81" spans="2:6" x14ac:dyDescent="0.25">
      <c r="B81" s="30" t="s">
        <v>161</v>
      </c>
      <c r="C81" s="31" t="s">
        <v>161</v>
      </c>
      <c r="D81" s="30" t="s">
        <v>161</v>
      </c>
      <c r="E81" s="29" t="s">
        <v>161</v>
      </c>
      <c r="F81" s="28" t="s">
        <v>161</v>
      </c>
    </row>
    <row r="84" spans="2:6" x14ac:dyDescent="0.25">
      <c r="B84" s="17" t="s">
        <v>181</v>
      </c>
    </row>
    <row r="85" spans="2:6" x14ac:dyDescent="0.25">
      <c r="B85" s="17"/>
    </row>
    <row r="86" spans="2:6" x14ac:dyDescent="0.25">
      <c r="B86" s="17" t="s">
        <v>182</v>
      </c>
    </row>
    <row r="87" spans="2:6" x14ac:dyDescent="0.25">
      <c r="B87" s="8" t="s">
        <v>183</v>
      </c>
      <c r="C87" s="9" t="s">
        <v>184</v>
      </c>
      <c r="D87" s="17"/>
    </row>
    <row r="88" spans="2:6" x14ac:dyDescent="0.25">
      <c r="B88" s="3" t="s">
        <v>161</v>
      </c>
      <c r="C88" s="4" t="s">
        <v>161</v>
      </c>
    </row>
    <row r="90" spans="2:6" x14ac:dyDescent="0.25">
      <c r="B90" s="8" t="s">
        <v>185</v>
      </c>
      <c r="C90" s="9" t="s">
        <v>184</v>
      </c>
    </row>
    <row r="91" spans="2:6" x14ac:dyDescent="0.25">
      <c r="B91" s="3" t="s">
        <v>161</v>
      </c>
      <c r="C91" s="4" t="s">
        <v>161</v>
      </c>
    </row>
    <row r="93" spans="2:6" x14ac:dyDescent="0.25">
      <c r="B93" s="8" t="s">
        <v>161</v>
      </c>
      <c r="C93" s="9" t="s">
        <v>161</v>
      </c>
    </row>
    <row r="94" spans="2:6" x14ac:dyDescent="0.25">
      <c r="B94" s="3" t="s">
        <v>161</v>
      </c>
      <c r="C94" s="4" t="s">
        <v>161</v>
      </c>
    </row>
    <row r="96" spans="2:6" x14ac:dyDescent="0.25">
      <c r="B96" s="27" t="s">
        <v>186</v>
      </c>
      <c r="C96" s="9" t="s">
        <v>187</v>
      </c>
    </row>
    <row r="97" spans="2:7" x14ac:dyDescent="0.25">
      <c r="B97" s="26" t="s">
        <v>161</v>
      </c>
      <c r="C97" s="4" t="s">
        <v>161</v>
      </c>
    </row>
    <row r="99" spans="2:7" x14ac:dyDescent="0.25">
      <c r="B99" s="8" t="s">
        <v>188</v>
      </c>
      <c r="C99" s="9" t="s">
        <v>161</v>
      </c>
    </row>
    <row r="101" spans="2:7" x14ac:dyDescent="0.25">
      <c r="B101" s="8" t="s">
        <v>189</v>
      </c>
      <c r="C101" s="33">
        <v>45473</v>
      </c>
      <c r="D101" s="3"/>
      <c r="E101" s="26"/>
      <c r="F101" s="32"/>
    </row>
    <row r="102" spans="2:7" x14ac:dyDescent="0.25">
      <c r="B102" s="8" t="s">
        <v>176</v>
      </c>
      <c r="C102" s="9" t="s">
        <v>177</v>
      </c>
      <c r="D102" s="8" t="s">
        <v>178</v>
      </c>
      <c r="E102" s="27" t="s">
        <v>179</v>
      </c>
      <c r="F102" s="24" t="s">
        <v>180</v>
      </c>
      <c r="G102" s="23"/>
    </row>
    <row r="103" spans="2:7" x14ac:dyDescent="0.25">
      <c r="B103" s="30" t="s">
        <v>161</v>
      </c>
      <c r="C103" s="31" t="s">
        <v>161</v>
      </c>
      <c r="D103" s="30" t="s">
        <v>161</v>
      </c>
      <c r="E103" s="29" t="s">
        <v>161</v>
      </c>
      <c r="F103" s="28" t="s">
        <v>161</v>
      </c>
    </row>
    <row r="104" spans="2:7" x14ac:dyDescent="0.25">
      <c r="B104" s="17" t="s">
        <v>181</v>
      </c>
    </row>
    <row r="105" spans="2:7" x14ac:dyDescent="0.25">
      <c r="B105" s="17"/>
    </row>
    <row r="106" spans="2:7" x14ac:dyDescent="0.25">
      <c r="B106" s="17" t="s">
        <v>182</v>
      </c>
    </row>
    <row r="107" spans="2:7" x14ac:dyDescent="0.25">
      <c r="B107" s="8" t="s">
        <v>183</v>
      </c>
      <c r="C107" s="9" t="s">
        <v>184</v>
      </c>
      <c r="D107" s="17"/>
    </row>
    <row r="108" spans="2:7" x14ac:dyDescent="0.25">
      <c r="B108" s="3" t="s">
        <v>161</v>
      </c>
      <c r="C108" s="4" t="s">
        <v>161</v>
      </c>
    </row>
    <row r="110" spans="2:7" x14ac:dyDescent="0.25">
      <c r="B110" s="8" t="s">
        <v>185</v>
      </c>
      <c r="C110" s="9" t="s">
        <v>184</v>
      </c>
    </row>
    <row r="111" spans="2:7" x14ac:dyDescent="0.25">
      <c r="B111" s="3" t="s">
        <v>161</v>
      </c>
      <c r="C111" s="4" t="s">
        <v>161</v>
      </c>
    </row>
    <row r="113" spans="2:80" x14ac:dyDescent="0.25">
      <c r="B113" s="8" t="s">
        <v>161</v>
      </c>
      <c r="C113" s="9" t="s">
        <v>161</v>
      </c>
    </row>
    <row r="114" spans="2:80" x14ac:dyDescent="0.25">
      <c r="B114" s="3" t="s">
        <v>161</v>
      </c>
      <c r="C114" s="4" t="s">
        <v>161</v>
      </c>
    </row>
    <row r="116" spans="2:80" x14ac:dyDescent="0.25">
      <c r="B116" s="27" t="s">
        <v>186</v>
      </c>
      <c r="C116" s="9" t="s">
        <v>187</v>
      </c>
    </row>
    <row r="117" spans="2:80" x14ac:dyDescent="0.25">
      <c r="B117" s="26" t="s">
        <v>161</v>
      </c>
      <c r="C117" s="4" t="s">
        <v>161</v>
      </c>
    </row>
    <row r="119" spans="2:80" x14ac:dyDescent="0.25">
      <c r="B119" s="8" t="s">
        <v>188</v>
      </c>
      <c r="C119" s="9" t="s">
        <v>161</v>
      </c>
    </row>
    <row r="122" spans="2:80" x14ac:dyDescent="0.25">
      <c r="B122" s="17" t="s">
        <v>190</v>
      </c>
    </row>
    <row r="124" spans="2:80" x14ac:dyDescent="0.25">
      <c r="B124" s="8" t="s">
        <v>176</v>
      </c>
      <c r="C124" s="9" t="s">
        <v>191</v>
      </c>
      <c r="D124" s="8" t="s">
        <v>192</v>
      </c>
      <c r="E124" s="8" t="s">
        <v>193</v>
      </c>
      <c r="F124" s="23"/>
    </row>
    <row r="125" spans="2:80" x14ac:dyDescent="0.25">
      <c r="B125" s="3" t="s">
        <v>161</v>
      </c>
      <c r="C125" s="4" t="s">
        <v>161</v>
      </c>
      <c r="D125" s="3" t="s">
        <v>161</v>
      </c>
      <c r="E125" s="3" t="s">
        <v>161</v>
      </c>
    </row>
    <row r="128" spans="2:80" x14ac:dyDescent="0.25">
      <c r="B128" s="17" t="s">
        <v>194</v>
      </c>
      <c r="C128" s="25" t="s">
        <v>161</v>
      </c>
      <c r="D128" s="17"/>
      <c r="E128" s="17"/>
      <c r="F128" s="23"/>
      <c r="G128" s="23"/>
      <c r="H128" s="23"/>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row>
    <row r="130" spans="2:4" x14ac:dyDescent="0.25">
      <c r="B130" s="17" t="s">
        <v>195</v>
      </c>
    </row>
    <row r="132" spans="2:4" x14ac:dyDescent="0.25">
      <c r="B132" s="8" t="s">
        <v>196</v>
      </c>
      <c r="C132" s="9" t="s">
        <v>184</v>
      </c>
      <c r="D132" s="17"/>
    </row>
    <row r="133" spans="2:4" x14ac:dyDescent="0.25">
      <c r="B133" s="3" t="s">
        <v>161</v>
      </c>
      <c r="C133" s="4" t="s">
        <v>161</v>
      </c>
    </row>
    <row r="136" spans="2:4" x14ac:dyDescent="0.25">
      <c r="B136" s="8" t="s">
        <v>197</v>
      </c>
      <c r="C136" s="9" t="s">
        <v>198</v>
      </c>
      <c r="D136" s="17"/>
    </row>
    <row r="137" spans="2:4" x14ac:dyDescent="0.25">
      <c r="B137" s="3" t="s">
        <v>161</v>
      </c>
      <c r="C137" s="4" t="s">
        <v>161</v>
      </c>
    </row>
    <row r="140" spans="2:4" x14ac:dyDescent="0.25">
      <c r="B140" s="17" t="s">
        <v>199</v>
      </c>
    </row>
    <row r="143" spans="2:4" x14ac:dyDescent="0.25">
      <c r="B143" s="17" t="s">
        <v>200</v>
      </c>
    </row>
    <row r="145" spans="2:80" x14ac:dyDescent="0.25">
      <c r="B145" s="8" t="s">
        <v>176</v>
      </c>
      <c r="C145" s="9" t="s">
        <v>201</v>
      </c>
      <c r="D145" s="8" t="s">
        <v>191</v>
      </c>
      <c r="E145" s="8" t="s">
        <v>192</v>
      </c>
      <c r="F145" s="24" t="s">
        <v>193</v>
      </c>
      <c r="G145" s="23"/>
    </row>
    <row r="146" spans="2:80" x14ac:dyDescent="0.25">
      <c r="B146" s="3" t="s">
        <v>161</v>
      </c>
      <c r="C146" s="4" t="s">
        <v>161</v>
      </c>
      <c r="D146" s="3" t="s">
        <v>161</v>
      </c>
      <c r="E146" s="3" t="s">
        <v>161</v>
      </c>
      <c r="F146" s="22" t="s">
        <v>161</v>
      </c>
    </row>
    <row r="149" spans="2:80" x14ac:dyDescent="0.25">
      <c r="B149" s="17" t="s">
        <v>194</v>
      </c>
      <c r="C149" s="25" t="s">
        <v>161</v>
      </c>
      <c r="D149" s="17"/>
      <c r="E149" s="17"/>
      <c r="F149" s="23"/>
      <c r="G149" s="23"/>
      <c r="H149" s="23"/>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row>
    <row r="151" spans="2:80" x14ac:dyDescent="0.25">
      <c r="B151" s="17" t="s">
        <v>195</v>
      </c>
    </row>
    <row r="153" spans="2:80" x14ac:dyDescent="0.25">
      <c r="B153" s="8" t="s">
        <v>196</v>
      </c>
      <c r="C153" s="9" t="s">
        <v>184</v>
      </c>
      <c r="D153" s="17"/>
    </row>
    <row r="154" spans="2:80" x14ac:dyDescent="0.25">
      <c r="B154" s="3" t="s">
        <v>161</v>
      </c>
      <c r="C154" s="4" t="s">
        <v>161</v>
      </c>
    </row>
    <row r="157" spans="2:80" x14ac:dyDescent="0.25">
      <c r="B157" s="8" t="s">
        <v>197</v>
      </c>
      <c r="C157" s="9" t="s">
        <v>198</v>
      </c>
      <c r="D157" s="17"/>
    </row>
    <row r="158" spans="2:80" x14ac:dyDescent="0.25">
      <c r="B158" s="3" t="s">
        <v>161</v>
      </c>
      <c r="C158" s="4" t="s">
        <v>161</v>
      </c>
    </row>
    <row r="161" spans="2:7" x14ac:dyDescent="0.25">
      <c r="B161" s="17" t="s">
        <v>199</v>
      </c>
    </row>
    <row r="164" spans="2:7" x14ac:dyDescent="0.25">
      <c r="B164" s="17" t="s">
        <v>202</v>
      </c>
    </row>
    <row r="165" spans="2:7" x14ac:dyDescent="0.25">
      <c r="B165" s="8" t="s">
        <v>176</v>
      </c>
      <c r="C165" s="9" t="s">
        <v>203</v>
      </c>
      <c r="D165" s="8" t="s">
        <v>204</v>
      </c>
      <c r="E165" s="8" t="s">
        <v>205</v>
      </c>
      <c r="F165" s="24" t="s">
        <v>206</v>
      </c>
      <c r="G165" s="23"/>
    </row>
    <row r="166" spans="2:7" x14ac:dyDescent="0.25">
      <c r="B166" s="3" t="s">
        <v>161</v>
      </c>
      <c r="C166" s="4" t="s">
        <v>161</v>
      </c>
      <c r="D166" s="3" t="s">
        <v>161</v>
      </c>
      <c r="E166" s="3" t="s">
        <v>161</v>
      </c>
      <c r="F166" s="22" t="s">
        <v>161</v>
      </c>
    </row>
    <row r="167" spans="2:7" x14ac:dyDescent="0.25">
      <c r="B167" s="11" t="s">
        <v>207</v>
      </c>
    </row>
  </sheetData>
  <mergeCells count="9">
    <mergeCell ref="B73:C73"/>
    <mergeCell ref="B1:E1"/>
    <mergeCell ref="C3:C7"/>
    <mergeCell ref="D3:D7"/>
    <mergeCell ref="B10:E10"/>
    <mergeCell ref="B11:E11"/>
    <mergeCell ref="C12:C13"/>
    <mergeCell ref="D12:D13"/>
    <mergeCell ref="E12:E13"/>
  </mergeCells>
  <hyperlinks>
    <hyperlink ref="A1" location="Index!A1" display="Index" xr:uid="{AB4A42D5-06F8-4B2F-B8B9-B3C0F418D3D7}"/>
  </hyperlink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3404B-10EC-48C9-B99F-6319B2248B9F}">
  <dimension ref="A1:CB159"/>
  <sheetViews>
    <sheetView workbookViewId="0">
      <selection activeCell="G14" sqref="G14"/>
    </sheetView>
  </sheetViews>
  <sheetFormatPr defaultColWidth="9.140625" defaultRowHeight="15" x14ac:dyDescent="0.25"/>
  <cols>
    <col min="1" max="1" width="5.42578125" style="11" bestFit="1" customWidth="1"/>
    <col min="2" max="2" width="89.5703125" style="11" customWidth="1"/>
    <col min="3" max="3" width="30.5703125" style="21" customWidth="1"/>
    <col min="4" max="4" width="30.5703125" style="11" customWidth="1"/>
    <col min="5" max="5" width="34.140625" style="11" bestFit="1" customWidth="1"/>
    <col min="6" max="6" width="29" style="13" bestFit="1" customWidth="1"/>
    <col min="7" max="7" width="18.140625" style="13" bestFit="1" customWidth="1"/>
    <col min="8" max="8" width="9.140625" style="13" bestFit="1"/>
    <col min="9" max="16384" width="9.140625" style="11"/>
  </cols>
  <sheetData>
    <row r="1" spans="1:5" x14ac:dyDescent="0.25">
      <c r="A1" s="45" t="s">
        <v>0</v>
      </c>
      <c r="B1" s="197" t="s">
        <v>8</v>
      </c>
      <c r="C1" s="197"/>
      <c r="D1" s="197"/>
      <c r="E1" s="197"/>
    </row>
    <row r="3" spans="1:5" x14ac:dyDescent="0.25">
      <c r="B3" s="1" t="s">
        <v>8</v>
      </c>
      <c r="C3" s="198"/>
      <c r="D3" s="199"/>
    </row>
    <row r="4" spans="1:5" ht="30" x14ac:dyDescent="0.25">
      <c r="B4" s="2" t="s">
        <v>2534</v>
      </c>
      <c r="C4" s="198"/>
      <c r="D4" s="199"/>
    </row>
    <row r="5" spans="1:5" x14ac:dyDescent="0.25">
      <c r="B5" s="2" t="s">
        <v>127</v>
      </c>
      <c r="C5" s="198"/>
      <c r="D5" s="199"/>
    </row>
    <row r="6" spans="1:5" x14ac:dyDescent="0.25">
      <c r="B6" s="2" t="s">
        <v>2533</v>
      </c>
      <c r="C6" s="198"/>
      <c r="D6" s="199"/>
    </row>
    <row r="7" spans="1:5" x14ac:dyDescent="0.25">
      <c r="B7" s="2" t="s">
        <v>2532</v>
      </c>
      <c r="C7" s="198"/>
      <c r="D7" s="199"/>
    </row>
    <row r="8" spans="1:5" x14ac:dyDescent="0.25">
      <c r="B8" s="3" t="s">
        <v>130</v>
      </c>
      <c r="C8" s="14" t="s">
        <v>131</v>
      </c>
      <c r="D8" s="14" t="s">
        <v>132</v>
      </c>
    </row>
    <row r="9" spans="1:5" x14ac:dyDescent="0.25">
      <c r="C9" s="44"/>
    </row>
    <row r="10" spans="1:5" x14ac:dyDescent="0.25">
      <c r="B10" s="214"/>
      <c r="C10" s="214"/>
      <c r="D10" s="214"/>
      <c r="E10" s="214"/>
    </row>
    <row r="11" spans="1:5" x14ac:dyDescent="0.25">
      <c r="B11" s="212" t="s">
        <v>1718</v>
      </c>
      <c r="C11" s="212"/>
      <c r="D11" s="212"/>
      <c r="E11" s="212"/>
    </row>
    <row r="12" spans="1:5" x14ac:dyDescent="0.25">
      <c r="B12" s="39" t="s">
        <v>1717</v>
      </c>
      <c r="C12" s="213" t="s">
        <v>1716</v>
      </c>
      <c r="D12" s="212" t="s">
        <v>1715</v>
      </c>
      <c r="E12" s="212" t="s">
        <v>1714</v>
      </c>
    </row>
    <row r="13" spans="1:5" x14ac:dyDescent="0.25">
      <c r="B13" s="39" t="s">
        <v>1713</v>
      </c>
      <c r="C13" s="213"/>
      <c r="D13" s="212"/>
      <c r="E13" s="212"/>
    </row>
    <row r="14" spans="1:5" x14ac:dyDescent="0.25">
      <c r="B14" s="1" t="s">
        <v>1712</v>
      </c>
      <c r="D14" s="41"/>
      <c r="E14" s="41"/>
    </row>
    <row r="15" spans="1:5" x14ac:dyDescent="0.25">
      <c r="B15" s="1" t="s">
        <v>1710</v>
      </c>
      <c r="C15" s="42"/>
      <c r="D15" s="41"/>
      <c r="E15" s="41"/>
    </row>
    <row r="16" spans="1:5" x14ac:dyDescent="0.25">
      <c r="B16" s="1" t="s">
        <v>1709</v>
      </c>
      <c r="C16" s="42" t="s">
        <v>2236</v>
      </c>
      <c r="D16" s="41"/>
      <c r="E16" s="41"/>
    </row>
    <row r="17" spans="2:8" x14ac:dyDescent="0.25">
      <c r="B17" s="8" t="s">
        <v>1708</v>
      </c>
      <c r="C17" s="40"/>
      <c r="D17" s="39"/>
      <c r="E17" s="39"/>
    </row>
    <row r="20" spans="2:8" x14ac:dyDescent="0.25">
      <c r="B20" s="11" t="s">
        <v>144</v>
      </c>
    </row>
    <row r="22" spans="2:8" x14ac:dyDescent="0.25">
      <c r="B22" s="37" t="s">
        <v>133</v>
      </c>
      <c r="C22" s="38" t="s">
        <v>134</v>
      </c>
      <c r="D22" s="37" t="s">
        <v>213</v>
      </c>
      <c r="E22" s="37" t="s">
        <v>136</v>
      </c>
      <c r="F22" s="36" t="s">
        <v>145</v>
      </c>
      <c r="G22" s="36" t="s">
        <v>146</v>
      </c>
      <c r="H22" s="36" t="s">
        <v>147</v>
      </c>
    </row>
    <row r="23" spans="2:8" x14ac:dyDescent="0.25">
      <c r="B23" s="17" t="s">
        <v>214</v>
      </c>
    </row>
    <row r="24" spans="2:8" x14ac:dyDescent="0.25">
      <c r="B24" s="17" t="s">
        <v>138</v>
      </c>
    </row>
    <row r="25" spans="2:8" x14ac:dyDescent="0.25">
      <c r="B25" s="17" t="s">
        <v>491</v>
      </c>
    </row>
    <row r="26" spans="2:8" x14ac:dyDescent="0.25">
      <c r="B26" s="11" t="s">
        <v>909</v>
      </c>
      <c r="C26" s="21">
        <v>6.95</v>
      </c>
      <c r="D26" s="11" t="s">
        <v>493</v>
      </c>
      <c r="E26" s="11" t="s">
        <v>910</v>
      </c>
      <c r="F26" s="13">
        <v>65500000</v>
      </c>
      <c r="G26" s="13">
        <v>64067.12</v>
      </c>
      <c r="H26" s="13">
        <v>58.05</v>
      </c>
    </row>
    <row r="27" spans="2:8" x14ac:dyDescent="0.25">
      <c r="B27" s="11" t="s">
        <v>2531</v>
      </c>
      <c r="C27" s="21">
        <v>6.97</v>
      </c>
      <c r="D27" s="11" t="s">
        <v>493</v>
      </c>
      <c r="E27" s="11" t="s">
        <v>2530</v>
      </c>
      <c r="F27" s="13">
        <v>24000000</v>
      </c>
      <c r="G27" s="13">
        <v>24211.200000000001</v>
      </c>
      <c r="H27" s="13">
        <v>21.94</v>
      </c>
    </row>
    <row r="28" spans="2:8" x14ac:dyDescent="0.25">
      <c r="B28" s="11" t="s">
        <v>2529</v>
      </c>
      <c r="C28" s="21">
        <v>6.98</v>
      </c>
      <c r="D28" s="11" t="s">
        <v>493</v>
      </c>
      <c r="E28" s="11" t="s">
        <v>1345</v>
      </c>
      <c r="F28" s="13">
        <v>10000000</v>
      </c>
      <c r="G28" s="13">
        <v>9766</v>
      </c>
      <c r="H28" s="13">
        <v>8.85</v>
      </c>
    </row>
    <row r="29" spans="2:8" x14ac:dyDescent="0.25">
      <c r="B29" s="11" t="s">
        <v>495</v>
      </c>
      <c r="C29" s="21">
        <v>6.98</v>
      </c>
      <c r="D29" s="11" t="s">
        <v>493</v>
      </c>
      <c r="E29" s="11" t="s">
        <v>496</v>
      </c>
      <c r="F29" s="13">
        <v>7500000</v>
      </c>
      <c r="G29" s="13">
        <v>7534.9</v>
      </c>
      <c r="H29" s="13">
        <v>6.83</v>
      </c>
    </row>
    <row r="30" spans="2:8" x14ac:dyDescent="0.25">
      <c r="B30" s="11" t="s">
        <v>2528</v>
      </c>
      <c r="C30" s="21">
        <v>6.98</v>
      </c>
      <c r="D30" s="11" t="s">
        <v>493</v>
      </c>
      <c r="E30" s="11" t="s">
        <v>2527</v>
      </c>
      <c r="F30" s="13">
        <v>2500000</v>
      </c>
      <c r="G30" s="13">
        <v>2500</v>
      </c>
      <c r="H30" s="13">
        <v>2.27</v>
      </c>
    </row>
    <row r="31" spans="2:8" x14ac:dyDescent="0.25">
      <c r="B31" s="17" t="s">
        <v>505</v>
      </c>
      <c r="C31" s="25"/>
      <c r="D31" s="17"/>
      <c r="E31" s="17"/>
      <c r="F31" s="23"/>
      <c r="G31" s="23">
        <f>SUM(G22:G30)</f>
        <v>108079.22</v>
      </c>
      <c r="H31" s="23">
        <f>SUM(H22:H30)</f>
        <v>97.939999999999984</v>
      </c>
    </row>
    <row r="32" spans="2:8" x14ac:dyDescent="0.25">
      <c r="B32" s="17" t="s">
        <v>524</v>
      </c>
      <c r="C32" s="25"/>
      <c r="D32" s="17"/>
      <c r="E32" s="17"/>
      <c r="F32" s="23"/>
      <c r="G32" s="23">
        <v>394.63</v>
      </c>
      <c r="H32" s="23">
        <v>0.36</v>
      </c>
    </row>
    <row r="33" spans="2:8" x14ac:dyDescent="0.25">
      <c r="B33" s="17" t="s">
        <v>153</v>
      </c>
      <c r="C33" s="25"/>
      <c r="D33" s="17"/>
      <c r="E33" s="17"/>
      <c r="F33" s="23"/>
      <c r="G33" s="23">
        <v>108473.85</v>
      </c>
      <c r="H33" s="23">
        <v>98.3</v>
      </c>
    </row>
    <row r="34" spans="2:8" x14ac:dyDescent="0.25">
      <c r="B34" s="17" t="s">
        <v>226</v>
      </c>
      <c r="C34" s="25"/>
      <c r="D34" s="17"/>
      <c r="E34" s="17"/>
      <c r="F34" s="23"/>
      <c r="G34" s="23">
        <v>1886.4092727099969</v>
      </c>
      <c r="H34" s="23">
        <v>1.7000000000000028</v>
      </c>
    </row>
    <row r="35" spans="2:8" x14ac:dyDescent="0.25">
      <c r="B35" s="17" t="s">
        <v>155</v>
      </c>
      <c r="C35" s="25"/>
      <c r="D35" s="17"/>
      <c r="E35" s="17"/>
      <c r="F35" s="23"/>
      <c r="G35" s="23">
        <v>110360.25927271</v>
      </c>
      <c r="H35" s="23">
        <v>100</v>
      </c>
    </row>
    <row r="36" spans="2:8" x14ac:dyDescent="0.25">
      <c r="B36" s="11" t="s">
        <v>156</v>
      </c>
    </row>
    <row r="37" spans="2:8" x14ac:dyDescent="0.25">
      <c r="B37" s="11" t="s">
        <v>157</v>
      </c>
    </row>
    <row r="38" spans="2:8" x14ac:dyDescent="0.25">
      <c r="B38" s="11" t="s">
        <v>158</v>
      </c>
      <c r="C38" s="21" t="s">
        <v>159</v>
      </c>
    </row>
    <row r="39" spans="2:8" x14ac:dyDescent="0.25">
      <c r="B39" s="17"/>
    </row>
    <row r="40" spans="2:8" ht="30" x14ac:dyDescent="0.25">
      <c r="B40" s="35" t="s">
        <v>160</v>
      </c>
      <c r="C40" s="21" t="s">
        <v>161</v>
      </c>
    </row>
    <row r="41" spans="2:8" x14ac:dyDescent="0.25">
      <c r="B41" s="17"/>
    </row>
    <row r="42" spans="2:8" x14ac:dyDescent="0.25">
      <c r="B42" s="17" t="s">
        <v>162</v>
      </c>
      <c r="C42" s="21" t="s">
        <v>161</v>
      </c>
    </row>
    <row r="43" spans="2:8" x14ac:dyDescent="0.25">
      <c r="B43" s="17" t="s">
        <v>164</v>
      </c>
      <c r="C43" s="21" t="s">
        <v>165</v>
      </c>
    </row>
    <row r="44" spans="2:8" x14ac:dyDescent="0.25">
      <c r="B44" s="17" t="s">
        <v>2526</v>
      </c>
      <c r="C44" s="25"/>
    </row>
    <row r="45" spans="2:8" x14ac:dyDescent="0.25">
      <c r="B45" s="17" t="s">
        <v>2525</v>
      </c>
      <c r="C45" s="25"/>
    </row>
    <row r="46" spans="2:8" x14ac:dyDescent="0.25">
      <c r="B46" s="17" t="s">
        <v>2524</v>
      </c>
      <c r="C46" s="25"/>
    </row>
    <row r="47" spans="2:8" x14ac:dyDescent="0.25">
      <c r="B47" s="17" t="s">
        <v>2523</v>
      </c>
      <c r="C47" s="25"/>
    </row>
    <row r="48" spans="2:8" x14ac:dyDescent="0.25">
      <c r="B48" s="17" t="s">
        <v>2522</v>
      </c>
      <c r="C48" s="25"/>
    </row>
    <row r="49" spans="2:3" x14ac:dyDescent="0.25">
      <c r="B49" s="17" t="s">
        <v>2521</v>
      </c>
      <c r="C49" s="25"/>
    </row>
    <row r="50" spans="2:3" x14ac:dyDescent="0.25">
      <c r="B50" s="17" t="s">
        <v>2520</v>
      </c>
      <c r="C50" s="25"/>
    </row>
    <row r="51" spans="2:3" x14ac:dyDescent="0.25">
      <c r="B51" s="17" t="s">
        <v>2519</v>
      </c>
      <c r="C51" s="25"/>
    </row>
    <row r="52" spans="2:3" x14ac:dyDescent="0.25">
      <c r="B52" s="17" t="s">
        <v>2518</v>
      </c>
      <c r="C52" s="25"/>
    </row>
    <row r="53" spans="2:3" x14ac:dyDescent="0.25">
      <c r="B53" s="11" t="s">
        <v>170</v>
      </c>
    </row>
    <row r="55" spans="2:3" x14ac:dyDescent="0.25">
      <c r="B55" s="3"/>
      <c r="C55" s="4" t="s">
        <v>1574</v>
      </c>
    </row>
    <row r="56" spans="2:3" ht="30" x14ac:dyDescent="0.25">
      <c r="B56" s="3" t="s">
        <v>1573</v>
      </c>
      <c r="C56" s="5" t="s">
        <v>8</v>
      </c>
    </row>
    <row r="57" spans="2:3" x14ac:dyDescent="0.25">
      <c r="B57" s="3" t="s">
        <v>1572</v>
      </c>
      <c r="C57" s="4"/>
    </row>
    <row r="58" spans="2:3" x14ac:dyDescent="0.25">
      <c r="B58" s="3"/>
      <c r="C58" s="4"/>
    </row>
    <row r="59" spans="2:3" x14ac:dyDescent="0.25">
      <c r="B59" s="3" t="s">
        <v>1571</v>
      </c>
      <c r="C59" s="34">
        <v>7.0800000000000002E-2</v>
      </c>
    </row>
    <row r="60" spans="2:3" x14ac:dyDescent="0.25">
      <c r="B60" s="3"/>
      <c r="C60" s="4"/>
    </row>
    <row r="61" spans="2:3" x14ac:dyDescent="0.25">
      <c r="B61" s="3" t="s">
        <v>1570</v>
      </c>
      <c r="C61" s="4" t="s">
        <v>2517</v>
      </c>
    </row>
    <row r="62" spans="2:3" x14ac:dyDescent="0.25">
      <c r="B62" s="3" t="s">
        <v>1569</v>
      </c>
      <c r="C62" s="4" t="s">
        <v>2516</v>
      </c>
    </row>
    <row r="63" spans="2:3" x14ac:dyDescent="0.25">
      <c r="B63" s="3"/>
      <c r="C63" s="4"/>
    </row>
    <row r="64" spans="2:3" x14ac:dyDescent="0.25">
      <c r="B64" s="3" t="s">
        <v>1567</v>
      </c>
      <c r="C64" s="4" t="s">
        <v>159</v>
      </c>
    </row>
    <row r="65" spans="2:7" x14ac:dyDescent="0.25">
      <c r="B65" s="211" t="s">
        <v>1566</v>
      </c>
      <c r="C65" s="211"/>
    </row>
    <row r="67" spans="2:7" x14ac:dyDescent="0.25">
      <c r="B67" s="3" t="s">
        <v>171</v>
      </c>
      <c r="C67" s="4"/>
      <c r="D67" s="3"/>
    </row>
    <row r="68" spans="2:7" ht="30" x14ac:dyDescent="0.25">
      <c r="B68" s="6" t="s">
        <v>172</v>
      </c>
      <c r="C68" s="5" t="s">
        <v>173</v>
      </c>
      <c r="D68" s="6" t="s">
        <v>174</v>
      </c>
    </row>
    <row r="69" spans="2:7" x14ac:dyDescent="0.25">
      <c r="B69" s="3" t="s">
        <v>161</v>
      </c>
      <c r="C69" s="4" t="s">
        <v>161</v>
      </c>
      <c r="D69" s="3" t="s">
        <v>161</v>
      </c>
    </row>
    <row r="71" spans="2:7" x14ac:dyDescent="0.25">
      <c r="B71" s="8" t="s">
        <v>175</v>
      </c>
      <c r="C71" s="33">
        <v>45473</v>
      </c>
      <c r="D71" s="3"/>
      <c r="E71" s="26"/>
      <c r="F71" s="32"/>
    </row>
    <row r="72" spans="2:7" x14ac:dyDescent="0.25">
      <c r="B72" s="8" t="s">
        <v>176</v>
      </c>
      <c r="C72" s="9" t="s">
        <v>177</v>
      </c>
      <c r="D72" s="8" t="s">
        <v>178</v>
      </c>
      <c r="E72" s="27" t="s">
        <v>179</v>
      </c>
      <c r="F72" s="24" t="s">
        <v>180</v>
      </c>
      <c r="G72" s="23"/>
    </row>
    <row r="73" spans="2:7" x14ac:dyDescent="0.25">
      <c r="B73" s="30" t="s">
        <v>161</v>
      </c>
      <c r="C73" s="31" t="s">
        <v>161</v>
      </c>
      <c r="D73" s="30" t="s">
        <v>161</v>
      </c>
      <c r="E73" s="29" t="s">
        <v>161</v>
      </c>
      <c r="F73" s="28" t="s">
        <v>161</v>
      </c>
    </row>
    <row r="76" spans="2:7" x14ac:dyDescent="0.25">
      <c r="B76" s="17" t="s">
        <v>181</v>
      </c>
    </row>
    <row r="77" spans="2:7" x14ac:dyDescent="0.25">
      <c r="B77" s="17"/>
    </row>
    <row r="78" spans="2:7" x14ac:dyDescent="0.25">
      <c r="B78" s="17" t="s">
        <v>182</v>
      </c>
    </row>
    <row r="79" spans="2:7" x14ac:dyDescent="0.25">
      <c r="B79" s="8" t="s">
        <v>183</v>
      </c>
      <c r="C79" s="9" t="s">
        <v>184</v>
      </c>
      <c r="D79" s="17"/>
    </row>
    <row r="80" spans="2:7" x14ac:dyDescent="0.25">
      <c r="B80" s="3" t="s">
        <v>161</v>
      </c>
      <c r="C80" s="4" t="s">
        <v>161</v>
      </c>
    </row>
    <row r="82" spans="2:7" x14ac:dyDescent="0.25">
      <c r="B82" s="8" t="s">
        <v>185</v>
      </c>
      <c r="C82" s="9" t="s">
        <v>184</v>
      </c>
    </row>
    <row r="83" spans="2:7" x14ac:dyDescent="0.25">
      <c r="B83" s="3" t="s">
        <v>161</v>
      </c>
      <c r="C83" s="4" t="s">
        <v>161</v>
      </c>
    </row>
    <row r="85" spans="2:7" x14ac:dyDescent="0.25">
      <c r="B85" s="8" t="s">
        <v>161</v>
      </c>
      <c r="C85" s="9" t="s">
        <v>161</v>
      </c>
    </row>
    <row r="86" spans="2:7" x14ac:dyDescent="0.25">
      <c r="B86" s="3" t="s">
        <v>161</v>
      </c>
      <c r="C86" s="4" t="s">
        <v>161</v>
      </c>
    </row>
    <row r="88" spans="2:7" x14ac:dyDescent="0.25">
      <c r="B88" s="27" t="s">
        <v>186</v>
      </c>
      <c r="C88" s="9" t="s">
        <v>187</v>
      </c>
    </row>
    <row r="89" spans="2:7" x14ac:dyDescent="0.25">
      <c r="B89" s="26" t="s">
        <v>161</v>
      </c>
      <c r="C89" s="4" t="s">
        <v>161</v>
      </c>
    </row>
    <row r="91" spans="2:7" x14ac:dyDescent="0.25">
      <c r="B91" s="8" t="s">
        <v>188</v>
      </c>
      <c r="C91" s="9" t="s">
        <v>161</v>
      </c>
    </row>
    <row r="93" spans="2:7" x14ac:dyDescent="0.25">
      <c r="B93" s="8" t="s">
        <v>189</v>
      </c>
      <c r="C93" s="33">
        <v>45473</v>
      </c>
      <c r="D93" s="3"/>
      <c r="E93" s="26"/>
      <c r="F93" s="32"/>
    </row>
    <row r="94" spans="2:7" x14ac:dyDescent="0.25">
      <c r="B94" s="8" t="s">
        <v>176</v>
      </c>
      <c r="C94" s="9" t="s">
        <v>177</v>
      </c>
      <c r="D94" s="8" t="s">
        <v>178</v>
      </c>
      <c r="E94" s="27" t="s">
        <v>179</v>
      </c>
      <c r="F94" s="24" t="s">
        <v>180</v>
      </c>
      <c r="G94" s="23"/>
    </row>
    <row r="95" spans="2:7" x14ac:dyDescent="0.25">
      <c r="B95" s="30" t="s">
        <v>161</v>
      </c>
      <c r="C95" s="31" t="s">
        <v>161</v>
      </c>
      <c r="D95" s="30" t="s">
        <v>161</v>
      </c>
      <c r="E95" s="29" t="s">
        <v>161</v>
      </c>
      <c r="F95" s="28" t="s">
        <v>161</v>
      </c>
    </row>
    <row r="96" spans="2:7" x14ac:dyDescent="0.25">
      <c r="B96" s="17" t="s">
        <v>181</v>
      </c>
    </row>
    <row r="97" spans="2:4" x14ac:dyDescent="0.25">
      <c r="B97" s="17"/>
    </row>
    <row r="98" spans="2:4" x14ac:dyDescent="0.25">
      <c r="B98" s="17" t="s">
        <v>182</v>
      </c>
    </row>
    <row r="99" spans="2:4" x14ac:dyDescent="0.25">
      <c r="B99" s="8" t="s">
        <v>183</v>
      </c>
      <c r="C99" s="9" t="s">
        <v>184</v>
      </c>
      <c r="D99" s="17"/>
    </row>
    <row r="100" spans="2:4" x14ac:dyDescent="0.25">
      <c r="B100" s="3" t="s">
        <v>161</v>
      </c>
      <c r="C100" s="4" t="s">
        <v>161</v>
      </c>
    </row>
    <row r="102" spans="2:4" x14ac:dyDescent="0.25">
      <c r="B102" s="8" t="s">
        <v>185</v>
      </c>
      <c r="C102" s="9" t="s">
        <v>184</v>
      </c>
    </row>
    <row r="103" spans="2:4" x14ac:dyDescent="0.25">
      <c r="B103" s="3" t="s">
        <v>161</v>
      </c>
      <c r="C103" s="4" t="s">
        <v>161</v>
      </c>
    </row>
    <row r="105" spans="2:4" x14ac:dyDescent="0.25">
      <c r="B105" s="8" t="s">
        <v>161</v>
      </c>
      <c r="C105" s="9" t="s">
        <v>161</v>
      </c>
    </row>
    <row r="106" spans="2:4" x14ac:dyDescent="0.25">
      <c r="B106" s="3" t="s">
        <v>161</v>
      </c>
      <c r="C106" s="4" t="s">
        <v>161</v>
      </c>
    </row>
    <row r="108" spans="2:4" x14ac:dyDescent="0.25">
      <c r="B108" s="27" t="s">
        <v>186</v>
      </c>
      <c r="C108" s="9" t="s">
        <v>187</v>
      </c>
    </row>
    <row r="109" spans="2:4" x14ac:dyDescent="0.25">
      <c r="B109" s="26" t="s">
        <v>161</v>
      </c>
      <c r="C109" s="4" t="s">
        <v>161</v>
      </c>
    </row>
    <row r="111" spans="2:4" x14ac:dyDescent="0.25">
      <c r="B111" s="8" t="s">
        <v>188</v>
      </c>
      <c r="C111" s="9" t="s">
        <v>161</v>
      </c>
    </row>
    <row r="114" spans="2:80" x14ac:dyDescent="0.25">
      <c r="B114" s="17" t="s">
        <v>190</v>
      </c>
    </row>
    <row r="116" spans="2:80" x14ac:dyDescent="0.25">
      <c r="B116" s="8" t="s">
        <v>176</v>
      </c>
      <c r="C116" s="9" t="s">
        <v>191</v>
      </c>
      <c r="D116" s="8" t="s">
        <v>192</v>
      </c>
      <c r="E116" s="8" t="s">
        <v>193</v>
      </c>
      <c r="F116" s="23"/>
    </row>
    <row r="117" spans="2:80" x14ac:dyDescent="0.25">
      <c r="B117" s="3" t="s">
        <v>161</v>
      </c>
      <c r="C117" s="4" t="s">
        <v>161</v>
      </c>
      <c r="D117" s="3" t="s">
        <v>161</v>
      </c>
      <c r="E117" s="3" t="s">
        <v>161</v>
      </c>
    </row>
    <row r="120" spans="2:80" x14ac:dyDescent="0.25">
      <c r="B120" s="17" t="s">
        <v>194</v>
      </c>
      <c r="C120" s="25" t="s">
        <v>161</v>
      </c>
      <c r="D120" s="17"/>
      <c r="E120" s="17"/>
      <c r="F120" s="23"/>
      <c r="G120" s="23"/>
      <c r="H120" s="23"/>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row>
    <row r="122" spans="2:80" x14ac:dyDescent="0.25">
      <c r="B122" s="17" t="s">
        <v>195</v>
      </c>
    </row>
    <row r="124" spans="2:80" x14ac:dyDescent="0.25">
      <c r="B124" s="8" t="s">
        <v>196</v>
      </c>
      <c r="C124" s="9" t="s">
        <v>184</v>
      </c>
      <c r="D124" s="17"/>
    </row>
    <row r="125" spans="2:80" x14ac:dyDescent="0.25">
      <c r="B125" s="3" t="s">
        <v>161</v>
      </c>
      <c r="C125" s="4" t="s">
        <v>161</v>
      </c>
    </row>
    <row r="128" spans="2:80" x14ac:dyDescent="0.25">
      <c r="B128" s="8" t="s">
        <v>197</v>
      </c>
      <c r="C128" s="9" t="s">
        <v>198</v>
      </c>
      <c r="D128" s="17"/>
    </row>
    <row r="129" spans="2:80" x14ac:dyDescent="0.25">
      <c r="B129" s="3" t="s">
        <v>161</v>
      </c>
      <c r="C129" s="4" t="s">
        <v>161</v>
      </c>
    </row>
    <row r="132" spans="2:80" x14ac:dyDescent="0.25">
      <c r="B132" s="17" t="s">
        <v>199</v>
      </c>
    </row>
    <row r="135" spans="2:80" x14ac:dyDescent="0.25">
      <c r="B135" s="17" t="s">
        <v>200</v>
      </c>
    </row>
    <row r="137" spans="2:80" x14ac:dyDescent="0.25">
      <c r="B137" s="8" t="s">
        <v>176</v>
      </c>
      <c r="C137" s="9" t="s">
        <v>201</v>
      </c>
      <c r="D137" s="8" t="s">
        <v>191</v>
      </c>
      <c r="E137" s="8" t="s">
        <v>192</v>
      </c>
      <c r="F137" s="24" t="s">
        <v>193</v>
      </c>
      <c r="G137" s="23"/>
    </row>
    <row r="138" spans="2:80" x14ac:dyDescent="0.25">
      <c r="B138" s="3" t="s">
        <v>161</v>
      </c>
      <c r="C138" s="4" t="s">
        <v>161</v>
      </c>
      <c r="D138" s="3" t="s">
        <v>161</v>
      </c>
      <c r="E138" s="3" t="s">
        <v>161</v>
      </c>
      <c r="F138" s="22" t="s">
        <v>161</v>
      </c>
    </row>
    <row r="141" spans="2:80" x14ac:dyDescent="0.25">
      <c r="B141" s="17" t="s">
        <v>194</v>
      </c>
      <c r="C141" s="25" t="s">
        <v>161</v>
      </c>
      <c r="D141" s="17"/>
      <c r="E141" s="17"/>
      <c r="F141" s="23"/>
      <c r="G141" s="23"/>
      <c r="H141" s="23"/>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c r="BK141" s="17"/>
      <c r="BL141" s="17"/>
      <c r="BM141" s="17"/>
      <c r="BN141" s="17"/>
      <c r="BO141" s="17"/>
      <c r="BP141" s="17"/>
      <c r="BQ141" s="17"/>
      <c r="BR141" s="17"/>
      <c r="BS141" s="17"/>
      <c r="BT141" s="17"/>
      <c r="BU141" s="17"/>
      <c r="BV141" s="17"/>
      <c r="BW141" s="17"/>
      <c r="BX141" s="17"/>
      <c r="BY141" s="17"/>
      <c r="BZ141" s="17"/>
      <c r="CA141" s="17"/>
      <c r="CB141" s="17"/>
    </row>
    <row r="143" spans="2:80" x14ac:dyDescent="0.25">
      <c r="B143" s="17" t="s">
        <v>195</v>
      </c>
    </row>
    <row r="145" spans="2:7" x14ac:dyDescent="0.25">
      <c r="B145" s="8" t="s">
        <v>196</v>
      </c>
      <c r="C145" s="9" t="s">
        <v>184</v>
      </c>
      <c r="D145" s="17"/>
    </row>
    <row r="146" spans="2:7" x14ac:dyDescent="0.25">
      <c r="B146" s="3" t="s">
        <v>161</v>
      </c>
      <c r="C146" s="4" t="s">
        <v>161</v>
      </c>
    </row>
    <row r="149" spans="2:7" x14ac:dyDescent="0.25">
      <c r="B149" s="8" t="s">
        <v>197</v>
      </c>
      <c r="C149" s="9" t="s">
        <v>198</v>
      </c>
      <c r="D149" s="17"/>
    </row>
    <row r="150" spans="2:7" x14ac:dyDescent="0.25">
      <c r="B150" s="3" t="s">
        <v>161</v>
      </c>
      <c r="C150" s="4" t="s">
        <v>161</v>
      </c>
    </row>
    <row r="153" spans="2:7" x14ac:dyDescent="0.25">
      <c r="B153" s="17" t="s">
        <v>199</v>
      </c>
    </row>
    <row r="156" spans="2:7" x14ac:dyDescent="0.25">
      <c r="B156" s="17" t="s">
        <v>202</v>
      </c>
    </row>
    <row r="157" spans="2:7" x14ac:dyDescent="0.25">
      <c r="B157" s="8" t="s">
        <v>176</v>
      </c>
      <c r="C157" s="9" t="s">
        <v>203</v>
      </c>
      <c r="D157" s="8" t="s">
        <v>204</v>
      </c>
      <c r="E157" s="8" t="s">
        <v>205</v>
      </c>
      <c r="F157" s="24" t="s">
        <v>206</v>
      </c>
      <c r="G157" s="23"/>
    </row>
    <row r="158" spans="2:7" x14ac:dyDescent="0.25">
      <c r="B158" s="3" t="s">
        <v>161</v>
      </c>
      <c r="C158" s="4" t="s">
        <v>161</v>
      </c>
      <c r="D158" s="3" t="s">
        <v>161</v>
      </c>
      <c r="E158" s="3" t="s">
        <v>161</v>
      </c>
      <c r="F158" s="22" t="s">
        <v>161</v>
      </c>
    </row>
    <row r="159" spans="2:7" x14ac:dyDescent="0.25">
      <c r="B159" s="11" t="s">
        <v>207</v>
      </c>
    </row>
  </sheetData>
  <mergeCells count="9">
    <mergeCell ref="B65:C65"/>
    <mergeCell ref="B1:E1"/>
    <mergeCell ref="C3:C7"/>
    <mergeCell ref="D3:D7"/>
    <mergeCell ref="B10:E10"/>
    <mergeCell ref="B11:E11"/>
    <mergeCell ref="C12:C13"/>
    <mergeCell ref="D12:D13"/>
    <mergeCell ref="E12:E13"/>
  </mergeCells>
  <hyperlinks>
    <hyperlink ref="A1" location="Index!A1" display="Index" xr:uid="{A00A5E8B-F2B9-4807-B199-DDFAE4E99959}"/>
  </hyperlink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80B11-3604-4072-80B3-51B44EEB0FE6}">
  <dimension ref="A1:IV273"/>
  <sheetViews>
    <sheetView workbookViewId="0"/>
  </sheetViews>
  <sheetFormatPr defaultColWidth="9.140625" defaultRowHeight="15" x14ac:dyDescent="0.25"/>
  <cols>
    <col min="1" max="1" width="5.42578125" style="11" bestFit="1" customWidth="1"/>
    <col min="2" max="2" width="89.5703125" style="11" customWidth="1"/>
    <col min="3" max="3" width="30.5703125" style="21" customWidth="1"/>
    <col min="4" max="4" width="30.5703125" style="11" customWidth="1"/>
    <col min="5" max="5" width="34.140625" style="11" bestFit="1" customWidth="1"/>
    <col min="6" max="6" width="29" style="13" bestFit="1" customWidth="1"/>
    <col min="7" max="7" width="18.140625" style="13" bestFit="1" customWidth="1"/>
    <col min="8" max="8" width="9.140625" style="13" bestFit="1"/>
    <col min="9" max="16384" width="9.140625" style="11"/>
  </cols>
  <sheetData>
    <row r="1" spans="1:5" x14ac:dyDescent="0.25">
      <c r="A1" s="45" t="s">
        <v>0</v>
      </c>
      <c r="B1" s="197" t="s">
        <v>2644</v>
      </c>
      <c r="C1" s="197"/>
      <c r="D1" s="197"/>
      <c r="E1" s="197"/>
    </row>
    <row r="3" spans="1:5" x14ac:dyDescent="0.25">
      <c r="B3" s="1" t="s">
        <v>2643</v>
      </c>
      <c r="C3" s="198"/>
      <c r="D3" s="199"/>
    </row>
    <row r="4" spans="1:5" ht="60" x14ac:dyDescent="0.25">
      <c r="B4" s="6" t="s">
        <v>2642</v>
      </c>
      <c r="C4" s="198"/>
      <c r="D4" s="199"/>
      <c r="E4" s="15"/>
    </row>
    <row r="5" spans="1:5" x14ac:dyDescent="0.25">
      <c r="B5" s="2" t="s">
        <v>127</v>
      </c>
      <c r="C5" s="198"/>
      <c r="D5" s="199"/>
    </row>
    <row r="6" spans="1:5" x14ac:dyDescent="0.25">
      <c r="B6" s="2" t="s">
        <v>2641</v>
      </c>
      <c r="C6" s="198"/>
      <c r="D6" s="199"/>
    </row>
    <row r="7" spans="1:5" x14ac:dyDescent="0.25">
      <c r="B7" s="2" t="s">
        <v>2640</v>
      </c>
      <c r="C7" s="198"/>
      <c r="D7" s="199"/>
    </row>
    <row r="8" spans="1:5" x14ac:dyDescent="0.25">
      <c r="B8" s="3" t="s">
        <v>130</v>
      </c>
      <c r="C8" s="14" t="s">
        <v>131</v>
      </c>
      <c r="D8" s="14" t="s">
        <v>132</v>
      </c>
    </row>
    <row r="10" spans="1:5" x14ac:dyDescent="0.25">
      <c r="B10" s="214"/>
      <c r="C10" s="214"/>
      <c r="D10" s="214"/>
      <c r="E10" s="214"/>
    </row>
    <row r="11" spans="1:5" x14ac:dyDescent="0.25">
      <c r="B11" s="212" t="s">
        <v>1718</v>
      </c>
      <c r="C11" s="212"/>
      <c r="D11" s="212"/>
      <c r="E11" s="212"/>
    </row>
    <row r="12" spans="1:5" x14ac:dyDescent="0.25">
      <c r="B12" s="39" t="s">
        <v>1717</v>
      </c>
      <c r="C12" s="213" t="s">
        <v>1716</v>
      </c>
      <c r="D12" s="212" t="s">
        <v>1715</v>
      </c>
      <c r="E12" s="212" t="s">
        <v>1714</v>
      </c>
    </row>
    <row r="13" spans="1:5" x14ac:dyDescent="0.25">
      <c r="B13" s="39" t="s">
        <v>1713</v>
      </c>
      <c r="C13" s="213"/>
      <c r="D13" s="212"/>
      <c r="E13" s="212"/>
    </row>
    <row r="14" spans="1:5" x14ac:dyDescent="0.25">
      <c r="B14" s="1" t="s">
        <v>1712</v>
      </c>
      <c r="C14" s="42"/>
      <c r="D14" s="41"/>
      <c r="E14" s="41"/>
    </row>
    <row r="15" spans="1:5" x14ac:dyDescent="0.25">
      <c r="B15" s="1" t="s">
        <v>1710</v>
      </c>
      <c r="C15" s="42"/>
      <c r="D15" s="41"/>
      <c r="E15" s="41"/>
    </row>
    <row r="16" spans="1:5" x14ac:dyDescent="0.25">
      <c r="B16" s="1" t="s">
        <v>1709</v>
      </c>
      <c r="C16" s="42"/>
      <c r="D16" s="104" t="s">
        <v>2059</v>
      </c>
      <c r="E16" s="50"/>
    </row>
    <row r="17" spans="2:8" x14ac:dyDescent="0.25">
      <c r="B17" s="8" t="s">
        <v>1708</v>
      </c>
      <c r="C17" s="4"/>
      <c r="D17" s="3"/>
      <c r="E17" s="103"/>
    </row>
    <row r="20" spans="2:8" x14ac:dyDescent="0.25">
      <c r="B20" s="11" t="s">
        <v>144</v>
      </c>
    </row>
    <row r="22" spans="2:8" x14ac:dyDescent="0.25">
      <c r="B22" s="37" t="s">
        <v>133</v>
      </c>
      <c r="C22" s="38" t="s">
        <v>134</v>
      </c>
      <c r="D22" s="37" t="s">
        <v>213</v>
      </c>
      <c r="E22" s="37" t="s">
        <v>136</v>
      </c>
      <c r="F22" s="36" t="s">
        <v>145</v>
      </c>
      <c r="G22" s="36" t="s">
        <v>146</v>
      </c>
      <c r="H22" s="36" t="s">
        <v>147</v>
      </c>
    </row>
    <row r="23" spans="2:8" x14ac:dyDescent="0.25">
      <c r="B23" s="17" t="s">
        <v>214</v>
      </c>
    </row>
    <row r="24" spans="2:8" x14ac:dyDescent="0.25">
      <c r="B24" s="17" t="s">
        <v>138</v>
      </c>
    </row>
    <row r="25" spans="2:8" x14ac:dyDescent="0.25">
      <c r="B25" s="17" t="s">
        <v>491</v>
      </c>
    </row>
    <row r="26" spans="2:8" x14ac:dyDescent="0.25">
      <c r="B26" s="11" t="s">
        <v>1087</v>
      </c>
      <c r="C26" s="21">
        <v>7.36</v>
      </c>
      <c r="D26" s="11" t="s">
        <v>493</v>
      </c>
      <c r="E26" s="11" t="s">
        <v>1088</v>
      </c>
      <c r="F26" s="13">
        <v>3000000</v>
      </c>
      <c r="G26" s="13">
        <v>3042.98</v>
      </c>
      <c r="H26" s="13">
        <v>2.27</v>
      </c>
    </row>
    <row r="27" spans="2:8" x14ac:dyDescent="0.25">
      <c r="B27" s="11" t="s">
        <v>2209</v>
      </c>
      <c r="C27" s="21">
        <v>7.21</v>
      </c>
      <c r="D27" s="11" t="s">
        <v>493</v>
      </c>
      <c r="E27" s="11" t="s">
        <v>2208</v>
      </c>
      <c r="F27" s="13">
        <v>2500000</v>
      </c>
      <c r="G27" s="13">
        <v>2546.0300000000002</v>
      </c>
      <c r="H27" s="13">
        <v>1.9</v>
      </c>
    </row>
    <row r="28" spans="2:8" x14ac:dyDescent="0.25">
      <c r="B28" s="11" t="s">
        <v>919</v>
      </c>
      <c r="C28" s="21">
        <v>7.04</v>
      </c>
      <c r="D28" s="11" t="s">
        <v>493</v>
      </c>
      <c r="E28" s="11" t="s">
        <v>920</v>
      </c>
      <c r="F28" s="13">
        <v>2500000</v>
      </c>
      <c r="G28" s="13">
        <v>2528.77</v>
      </c>
      <c r="H28" s="13">
        <v>1.89</v>
      </c>
    </row>
    <row r="29" spans="2:8" x14ac:dyDescent="0.25">
      <c r="B29" s="11" t="s">
        <v>2639</v>
      </c>
      <c r="C29" s="21">
        <v>7.39</v>
      </c>
      <c r="D29" s="11" t="s">
        <v>493</v>
      </c>
      <c r="E29" s="11" t="s">
        <v>2638</v>
      </c>
      <c r="F29" s="13">
        <v>2500000</v>
      </c>
      <c r="G29" s="13">
        <v>2525.15</v>
      </c>
      <c r="H29" s="13">
        <v>1.88</v>
      </c>
    </row>
    <row r="30" spans="2:8" x14ac:dyDescent="0.25">
      <c r="B30" s="11" t="s">
        <v>907</v>
      </c>
      <c r="C30" s="21">
        <v>7.1</v>
      </c>
      <c r="D30" s="11" t="s">
        <v>493</v>
      </c>
      <c r="E30" s="11" t="s">
        <v>908</v>
      </c>
      <c r="F30" s="13">
        <v>2378700</v>
      </c>
      <c r="G30" s="13">
        <v>2453.87</v>
      </c>
      <c r="H30" s="13">
        <v>1.83</v>
      </c>
    </row>
    <row r="31" spans="2:8" x14ac:dyDescent="0.25">
      <c r="B31" s="11" t="s">
        <v>2637</v>
      </c>
      <c r="C31" s="21">
        <v>7.09</v>
      </c>
      <c r="D31" s="11" t="s">
        <v>493</v>
      </c>
      <c r="E31" s="11" t="s">
        <v>2636</v>
      </c>
      <c r="F31" s="13">
        <v>1500000</v>
      </c>
      <c r="G31" s="13">
        <v>1575.54</v>
      </c>
      <c r="H31" s="13">
        <v>1.17</v>
      </c>
    </row>
    <row r="32" spans="2:8" x14ac:dyDescent="0.25">
      <c r="B32" s="11" t="s">
        <v>2635</v>
      </c>
      <c r="C32" s="21">
        <v>7.34</v>
      </c>
      <c r="D32" s="11" t="s">
        <v>493</v>
      </c>
      <c r="E32" s="11" t="s">
        <v>2634</v>
      </c>
      <c r="F32" s="13">
        <v>1500000</v>
      </c>
      <c r="G32" s="13">
        <v>1507.66</v>
      </c>
      <c r="H32" s="13">
        <v>1.1200000000000001</v>
      </c>
    </row>
    <row r="33" spans="2:8" x14ac:dyDescent="0.25">
      <c r="B33" s="11" t="s">
        <v>2633</v>
      </c>
      <c r="C33" s="21">
        <v>7.36</v>
      </c>
      <c r="D33" s="11" t="s">
        <v>493</v>
      </c>
      <c r="E33" s="11" t="s">
        <v>2632</v>
      </c>
      <c r="F33" s="13">
        <v>1237100</v>
      </c>
      <c r="G33" s="13">
        <v>1253.5899999999999</v>
      </c>
      <c r="H33" s="13">
        <v>0.93</v>
      </c>
    </row>
    <row r="34" spans="2:8" x14ac:dyDescent="0.25">
      <c r="B34" s="11" t="s">
        <v>2631</v>
      </c>
      <c r="C34" s="21">
        <v>7.06</v>
      </c>
      <c r="D34" s="11" t="s">
        <v>493</v>
      </c>
      <c r="E34" s="11" t="s">
        <v>2630</v>
      </c>
      <c r="F34" s="13">
        <v>1000000</v>
      </c>
      <c r="G34" s="13">
        <v>1029.71</v>
      </c>
      <c r="H34" s="13">
        <v>0.77</v>
      </c>
    </row>
    <row r="35" spans="2:8" x14ac:dyDescent="0.25">
      <c r="B35" s="11" t="s">
        <v>2629</v>
      </c>
      <c r="C35" s="21">
        <v>7.36</v>
      </c>
      <c r="D35" s="11" t="s">
        <v>493</v>
      </c>
      <c r="E35" s="11" t="s">
        <v>2628</v>
      </c>
      <c r="F35" s="13">
        <v>1000000</v>
      </c>
      <c r="G35" s="13">
        <v>1020.65</v>
      </c>
      <c r="H35" s="13">
        <v>0.76</v>
      </c>
    </row>
    <row r="36" spans="2:8" x14ac:dyDescent="0.25">
      <c r="B36" s="11" t="s">
        <v>1093</v>
      </c>
      <c r="C36" s="21">
        <v>7.33</v>
      </c>
      <c r="D36" s="11" t="s">
        <v>493</v>
      </c>
      <c r="E36" s="11" t="s">
        <v>1094</v>
      </c>
      <c r="F36" s="13">
        <v>1000000</v>
      </c>
      <c r="G36" s="13">
        <v>1009.65</v>
      </c>
      <c r="H36" s="13">
        <v>0.75</v>
      </c>
    </row>
    <row r="37" spans="2:8" x14ac:dyDescent="0.25">
      <c r="B37" s="11" t="s">
        <v>913</v>
      </c>
      <c r="C37" s="21">
        <v>7.05</v>
      </c>
      <c r="D37" s="11" t="s">
        <v>493</v>
      </c>
      <c r="E37" s="11" t="s">
        <v>914</v>
      </c>
      <c r="F37" s="13">
        <v>1000000</v>
      </c>
      <c r="G37" s="13">
        <v>1008.48</v>
      </c>
      <c r="H37" s="13">
        <v>0.75</v>
      </c>
    </row>
    <row r="38" spans="2:8" x14ac:dyDescent="0.25">
      <c r="B38" s="11" t="s">
        <v>1338</v>
      </c>
      <c r="C38" s="21">
        <v>7.32</v>
      </c>
      <c r="D38" s="11" t="s">
        <v>493</v>
      </c>
      <c r="E38" s="11" t="s">
        <v>1339</v>
      </c>
      <c r="F38" s="13">
        <v>868500</v>
      </c>
      <c r="G38" s="13">
        <v>874.7</v>
      </c>
      <c r="H38" s="13">
        <v>0.65</v>
      </c>
    </row>
    <row r="39" spans="2:8" x14ac:dyDescent="0.25">
      <c r="B39" s="11" t="s">
        <v>925</v>
      </c>
      <c r="C39" s="21">
        <v>7.34</v>
      </c>
      <c r="D39" s="11" t="s">
        <v>493</v>
      </c>
      <c r="E39" s="11" t="s">
        <v>926</v>
      </c>
      <c r="F39" s="13">
        <v>500000</v>
      </c>
      <c r="G39" s="13">
        <v>505.07</v>
      </c>
      <c r="H39" s="13">
        <v>0.38</v>
      </c>
    </row>
    <row r="40" spans="2:8" x14ac:dyDescent="0.25">
      <c r="B40" s="11" t="s">
        <v>2627</v>
      </c>
      <c r="C40" s="21">
        <v>7.34</v>
      </c>
      <c r="D40" s="11" t="s">
        <v>493</v>
      </c>
      <c r="E40" s="11" t="s">
        <v>2626</v>
      </c>
      <c r="F40" s="13">
        <v>395000</v>
      </c>
      <c r="G40" s="13">
        <v>406.92</v>
      </c>
      <c r="H40" s="13">
        <v>0.3</v>
      </c>
    </row>
    <row r="41" spans="2:8" x14ac:dyDescent="0.25">
      <c r="B41" s="11" t="s">
        <v>2625</v>
      </c>
      <c r="C41" s="21">
        <v>7.23</v>
      </c>
      <c r="D41" s="11" t="s">
        <v>493</v>
      </c>
      <c r="E41" s="11" t="s">
        <v>2624</v>
      </c>
      <c r="F41" s="13">
        <v>280000</v>
      </c>
      <c r="G41" s="13">
        <v>283.01</v>
      </c>
      <c r="H41" s="13">
        <v>0.21</v>
      </c>
    </row>
    <row r="42" spans="2:8" x14ac:dyDescent="0.25">
      <c r="B42" s="11" t="s">
        <v>2623</v>
      </c>
      <c r="C42" s="21">
        <v>7.03</v>
      </c>
      <c r="D42" s="11" t="s">
        <v>493</v>
      </c>
      <c r="E42" s="11" t="s">
        <v>2622</v>
      </c>
      <c r="F42" s="13">
        <v>200000</v>
      </c>
      <c r="G42" s="13">
        <v>196.01</v>
      </c>
      <c r="H42" s="13">
        <v>0.15</v>
      </c>
    </row>
    <row r="43" spans="2:8" x14ac:dyDescent="0.25">
      <c r="B43" s="11" t="s">
        <v>929</v>
      </c>
      <c r="C43" s="21">
        <v>7.34</v>
      </c>
      <c r="D43" s="11" t="s">
        <v>493</v>
      </c>
      <c r="E43" s="11" t="s">
        <v>930</v>
      </c>
      <c r="F43" s="13">
        <v>190600</v>
      </c>
      <c r="G43" s="13">
        <v>194.89</v>
      </c>
      <c r="H43" s="13">
        <v>0.15</v>
      </c>
    </row>
    <row r="44" spans="2:8" x14ac:dyDescent="0.25">
      <c r="B44" s="11" t="s">
        <v>2621</v>
      </c>
      <c r="C44" s="21">
        <v>7.22</v>
      </c>
      <c r="D44" s="11" t="s">
        <v>493</v>
      </c>
      <c r="E44" s="11" t="s">
        <v>2620</v>
      </c>
      <c r="F44" s="13">
        <v>160000</v>
      </c>
      <c r="G44" s="13">
        <v>164.82</v>
      </c>
      <c r="H44" s="13">
        <v>0.12</v>
      </c>
    </row>
    <row r="45" spans="2:8" x14ac:dyDescent="0.25">
      <c r="B45" s="11" t="s">
        <v>1109</v>
      </c>
      <c r="C45" s="21">
        <v>7.33</v>
      </c>
      <c r="D45" s="11" t="s">
        <v>493</v>
      </c>
      <c r="E45" s="11" t="s">
        <v>1110</v>
      </c>
      <c r="F45" s="13">
        <v>159400</v>
      </c>
      <c r="G45" s="13">
        <v>163.57</v>
      </c>
      <c r="H45" s="13">
        <v>0.12</v>
      </c>
    </row>
    <row r="46" spans="2:8" x14ac:dyDescent="0.25">
      <c r="B46" s="11" t="s">
        <v>2619</v>
      </c>
      <c r="C46" s="21">
        <v>7.19</v>
      </c>
      <c r="D46" s="11" t="s">
        <v>493</v>
      </c>
      <c r="E46" s="11" t="s">
        <v>2618</v>
      </c>
      <c r="F46" s="13">
        <v>85000</v>
      </c>
      <c r="G46" s="13">
        <v>86.17</v>
      </c>
      <c r="H46" s="13">
        <v>0.06</v>
      </c>
    </row>
    <row r="47" spans="2:8" x14ac:dyDescent="0.25">
      <c r="B47" s="11" t="s">
        <v>2617</v>
      </c>
      <c r="C47" s="21">
        <v>7.08</v>
      </c>
      <c r="D47" s="11" t="s">
        <v>493</v>
      </c>
      <c r="E47" s="11" t="s">
        <v>2616</v>
      </c>
      <c r="F47" s="13">
        <v>71000</v>
      </c>
      <c r="G47" s="13">
        <v>75.48</v>
      </c>
      <c r="H47" s="13">
        <v>0.06</v>
      </c>
    </row>
    <row r="48" spans="2:8" x14ac:dyDescent="0.25">
      <c r="B48" s="11" t="s">
        <v>2615</v>
      </c>
      <c r="C48" s="21">
        <v>7.19</v>
      </c>
      <c r="D48" s="11" t="s">
        <v>493</v>
      </c>
      <c r="E48" s="11" t="s">
        <v>2614</v>
      </c>
      <c r="F48" s="13">
        <v>41300</v>
      </c>
      <c r="G48" s="13">
        <v>41.71</v>
      </c>
      <c r="H48" s="13">
        <v>0.03</v>
      </c>
    </row>
    <row r="49" spans="2:8" x14ac:dyDescent="0.25">
      <c r="B49" s="17" t="s">
        <v>505</v>
      </c>
      <c r="C49" s="25"/>
      <c r="D49" s="17"/>
      <c r="E49" s="17"/>
      <c r="F49" s="23"/>
      <c r="G49" s="23">
        <f>SUM(G22:G48)</f>
        <v>24494.429999999993</v>
      </c>
      <c r="H49" s="23">
        <f>SUM(H22:H48)</f>
        <v>18.249999999999993</v>
      </c>
    </row>
    <row r="50" spans="2:8" x14ac:dyDescent="0.25">
      <c r="B50" s="17" t="s">
        <v>506</v>
      </c>
    </row>
    <row r="51" spans="2:8" x14ac:dyDescent="0.25">
      <c r="B51" s="11" t="s">
        <v>2179</v>
      </c>
      <c r="C51" s="21">
        <v>7.58</v>
      </c>
      <c r="D51" s="11" t="s">
        <v>507</v>
      </c>
      <c r="E51" s="11" t="s">
        <v>2178</v>
      </c>
      <c r="F51" s="13">
        <v>750</v>
      </c>
      <c r="G51" s="13">
        <v>7543.58</v>
      </c>
      <c r="H51" s="13">
        <v>5.63</v>
      </c>
    </row>
    <row r="52" spans="2:8" x14ac:dyDescent="0.25">
      <c r="B52" s="11" t="s">
        <v>2613</v>
      </c>
      <c r="C52" s="21">
        <v>7.66</v>
      </c>
      <c r="D52" s="11" t="s">
        <v>507</v>
      </c>
      <c r="E52" s="11" t="s">
        <v>2612</v>
      </c>
      <c r="F52" s="13">
        <v>7500</v>
      </c>
      <c r="G52" s="13">
        <v>7502.9</v>
      </c>
      <c r="H52" s="13">
        <v>5.6</v>
      </c>
    </row>
    <row r="53" spans="2:8" x14ac:dyDescent="0.25">
      <c r="B53" s="11" t="s">
        <v>1367</v>
      </c>
      <c r="C53" s="21">
        <v>7.6</v>
      </c>
      <c r="D53" s="11" t="s">
        <v>507</v>
      </c>
      <c r="E53" s="11" t="s">
        <v>1368</v>
      </c>
      <c r="F53" s="13">
        <v>7500</v>
      </c>
      <c r="G53" s="13">
        <v>7499.77</v>
      </c>
      <c r="H53" s="13">
        <v>5.59</v>
      </c>
    </row>
    <row r="54" spans="2:8" x14ac:dyDescent="0.25">
      <c r="B54" s="11" t="s">
        <v>2611</v>
      </c>
      <c r="C54" s="21">
        <v>7.82</v>
      </c>
      <c r="D54" s="11" t="s">
        <v>507</v>
      </c>
      <c r="E54" s="11" t="s">
        <v>2610</v>
      </c>
      <c r="F54" s="13">
        <v>5000</v>
      </c>
      <c r="G54" s="13">
        <v>5012.16</v>
      </c>
      <c r="H54" s="13">
        <v>3.74</v>
      </c>
    </row>
    <row r="55" spans="2:8" x14ac:dyDescent="0.25">
      <c r="B55" s="11" t="s">
        <v>2609</v>
      </c>
      <c r="C55" s="21">
        <v>7.66</v>
      </c>
      <c r="D55" s="11" t="s">
        <v>507</v>
      </c>
      <c r="E55" s="11" t="s">
        <v>2608</v>
      </c>
      <c r="F55" s="13">
        <v>5000</v>
      </c>
      <c r="G55" s="13">
        <v>5005.62</v>
      </c>
      <c r="H55" s="13">
        <v>3.73</v>
      </c>
    </row>
    <row r="56" spans="2:8" x14ac:dyDescent="0.25">
      <c r="B56" s="11" t="s">
        <v>2014</v>
      </c>
      <c r="C56" s="21">
        <v>7.59</v>
      </c>
      <c r="D56" s="11" t="s">
        <v>507</v>
      </c>
      <c r="E56" s="11" t="s">
        <v>2013</v>
      </c>
      <c r="F56" s="13">
        <v>5000</v>
      </c>
      <c r="G56" s="13">
        <v>4999.92</v>
      </c>
      <c r="H56" s="13">
        <v>3.73</v>
      </c>
    </row>
    <row r="57" spans="2:8" x14ac:dyDescent="0.25">
      <c r="B57" s="11" t="s">
        <v>1807</v>
      </c>
      <c r="C57" s="21">
        <v>8.43</v>
      </c>
      <c r="D57" s="11" t="s">
        <v>1133</v>
      </c>
      <c r="E57" s="11" t="s">
        <v>1134</v>
      </c>
      <c r="F57" s="13">
        <v>5000</v>
      </c>
      <c r="G57" s="13">
        <v>4975.03</v>
      </c>
      <c r="H57" s="13">
        <v>3.71</v>
      </c>
    </row>
    <row r="58" spans="2:8" x14ac:dyDescent="0.25">
      <c r="B58" s="11" t="s">
        <v>942</v>
      </c>
      <c r="C58" s="21">
        <v>8.31</v>
      </c>
      <c r="D58" s="11" t="s">
        <v>519</v>
      </c>
      <c r="E58" s="11" t="s">
        <v>943</v>
      </c>
      <c r="F58" s="13">
        <v>3500</v>
      </c>
      <c r="G58" s="13">
        <v>3400.94</v>
      </c>
      <c r="H58" s="13">
        <v>2.54</v>
      </c>
    </row>
    <row r="59" spans="2:8" x14ac:dyDescent="0.25">
      <c r="B59" s="11" t="s">
        <v>1824</v>
      </c>
      <c r="C59" s="21">
        <v>7.8</v>
      </c>
      <c r="D59" s="11" t="s">
        <v>507</v>
      </c>
      <c r="E59" s="11" t="s">
        <v>513</v>
      </c>
      <c r="F59" s="13">
        <v>350</v>
      </c>
      <c r="G59" s="13">
        <v>3028.43</v>
      </c>
      <c r="H59" s="13">
        <v>2.2599999999999998</v>
      </c>
    </row>
    <row r="60" spans="2:8" x14ac:dyDescent="0.25">
      <c r="B60" s="11" t="s">
        <v>2607</v>
      </c>
      <c r="C60" s="21">
        <v>8.6999999999999993</v>
      </c>
      <c r="D60" s="11" t="s">
        <v>517</v>
      </c>
      <c r="E60" s="11" t="s">
        <v>2606</v>
      </c>
      <c r="F60" s="13">
        <v>2500</v>
      </c>
      <c r="G60" s="13">
        <v>2511.0100000000002</v>
      </c>
      <c r="H60" s="13">
        <v>1.87</v>
      </c>
    </row>
    <row r="61" spans="2:8" x14ac:dyDescent="0.25">
      <c r="B61" s="11" t="s">
        <v>2605</v>
      </c>
      <c r="C61" s="21">
        <v>8.0500000000000007</v>
      </c>
      <c r="D61" s="11" t="s">
        <v>507</v>
      </c>
      <c r="E61" s="11" t="s">
        <v>2604</v>
      </c>
      <c r="F61" s="13">
        <v>2500</v>
      </c>
      <c r="G61" s="13">
        <v>2508.38</v>
      </c>
      <c r="H61" s="13">
        <v>1.87</v>
      </c>
    </row>
    <row r="62" spans="2:8" x14ac:dyDescent="0.25">
      <c r="B62" s="11" t="s">
        <v>2603</v>
      </c>
      <c r="C62" s="21">
        <v>8.98</v>
      </c>
      <c r="D62" s="11" t="s">
        <v>517</v>
      </c>
      <c r="E62" s="11" t="s">
        <v>2602</v>
      </c>
      <c r="F62" s="13">
        <v>2500</v>
      </c>
      <c r="G62" s="13">
        <v>2506.4299999999998</v>
      </c>
      <c r="H62" s="13">
        <v>1.87</v>
      </c>
    </row>
    <row r="63" spans="2:8" x14ac:dyDescent="0.25">
      <c r="B63" s="11" t="s">
        <v>2022</v>
      </c>
      <c r="C63" s="21">
        <v>7.71</v>
      </c>
      <c r="D63" s="11" t="s">
        <v>507</v>
      </c>
      <c r="E63" s="11" t="s">
        <v>2021</v>
      </c>
      <c r="F63" s="13">
        <v>2500</v>
      </c>
      <c r="G63" s="13">
        <v>2503.81</v>
      </c>
      <c r="H63" s="13">
        <v>1.87</v>
      </c>
    </row>
    <row r="64" spans="2:8" x14ac:dyDescent="0.25">
      <c r="B64" s="11" t="s">
        <v>2601</v>
      </c>
      <c r="C64" s="21">
        <v>7.66</v>
      </c>
      <c r="D64" s="11" t="s">
        <v>507</v>
      </c>
      <c r="E64" s="11" t="s">
        <v>1123</v>
      </c>
      <c r="F64" s="13">
        <v>2500</v>
      </c>
      <c r="G64" s="13">
        <v>2503.2800000000002</v>
      </c>
      <c r="H64" s="13">
        <v>1.87</v>
      </c>
    </row>
    <row r="65" spans="2:8" x14ac:dyDescent="0.25">
      <c r="B65" s="11" t="s">
        <v>2600</v>
      </c>
      <c r="C65" s="21">
        <v>7.68</v>
      </c>
      <c r="D65" s="11" t="s">
        <v>507</v>
      </c>
      <c r="E65" s="11" t="s">
        <v>2599</v>
      </c>
      <c r="F65" s="13">
        <v>2500</v>
      </c>
      <c r="G65" s="13">
        <v>2499.94</v>
      </c>
      <c r="H65" s="13">
        <v>1.86</v>
      </c>
    </row>
    <row r="66" spans="2:8" x14ac:dyDescent="0.25">
      <c r="B66" s="11" t="s">
        <v>2598</v>
      </c>
      <c r="C66" s="21">
        <v>8.2100000000000009</v>
      </c>
      <c r="D66" s="11" t="s">
        <v>2597</v>
      </c>
      <c r="E66" s="11" t="s">
        <v>2596</v>
      </c>
      <c r="F66" s="13">
        <v>250</v>
      </c>
      <c r="G66" s="13">
        <v>2495.34</v>
      </c>
      <c r="H66" s="13">
        <v>1.86</v>
      </c>
    </row>
    <row r="67" spans="2:8" x14ac:dyDescent="0.25">
      <c r="B67" s="11" t="s">
        <v>2097</v>
      </c>
      <c r="C67" s="21">
        <v>8.68</v>
      </c>
      <c r="D67" s="11" t="s">
        <v>517</v>
      </c>
      <c r="E67" s="11" t="s">
        <v>518</v>
      </c>
      <c r="F67" s="13">
        <v>250</v>
      </c>
      <c r="G67" s="13">
        <v>2495.25</v>
      </c>
      <c r="H67" s="13">
        <v>1.86</v>
      </c>
    </row>
    <row r="68" spans="2:8" x14ac:dyDescent="0.25">
      <c r="B68" s="11" t="s">
        <v>1917</v>
      </c>
      <c r="C68" s="21">
        <v>8.11</v>
      </c>
      <c r="D68" s="11" t="s">
        <v>507</v>
      </c>
      <c r="E68" s="11" t="s">
        <v>1916</v>
      </c>
      <c r="F68" s="13">
        <v>250</v>
      </c>
      <c r="G68" s="13">
        <v>2494.12</v>
      </c>
      <c r="H68" s="13">
        <v>1.86</v>
      </c>
    </row>
    <row r="69" spans="2:8" x14ac:dyDescent="0.25">
      <c r="B69" s="11" t="s">
        <v>1128</v>
      </c>
      <c r="C69" s="21">
        <v>7.69</v>
      </c>
      <c r="D69" s="11" t="s">
        <v>507</v>
      </c>
      <c r="E69" s="11" t="s">
        <v>1129</v>
      </c>
      <c r="F69" s="13">
        <v>2500</v>
      </c>
      <c r="G69" s="13">
        <v>2493.6</v>
      </c>
      <c r="H69" s="13">
        <v>1.86</v>
      </c>
    </row>
    <row r="70" spans="2:8" x14ac:dyDescent="0.25">
      <c r="B70" s="11" t="s">
        <v>2595</v>
      </c>
      <c r="C70" s="21">
        <v>7.78</v>
      </c>
      <c r="D70" s="11" t="s">
        <v>507</v>
      </c>
      <c r="E70" s="11" t="s">
        <v>2594</v>
      </c>
      <c r="F70" s="13">
        <v>2500</v>
      </c>
      <c r="G70" s="13">
        <v>2491.66</v>
      </c>
      <c r="H70" s="13">
        <v>1.86</v>
      </c>
    </row>
    <row r="71" spans="2:8" x14ac:dyDescent="0.25">
      <c r="B71" s="11" t="s">
        <v>2029</v>
      </c>
      <c r="C71" s="21">
        <v>7.76</v>
      </c>
      <c r="D71" s="11" t="s">
        <v>507</v>
      </c>
      <c r="E71" s="11" t="s">
        <v>2028</v>
      </c>
      <c r="F71" s="13">
        <v>2500</v>
      </c>
      <c r="G71" s="13">
        <v>2491.11</v>
      </c>
      <c r="H71" s="13">
        <v>1.86</v>
      </c>
    </row>
    <row r="72" spans="2:8" x14ac:dyDescent="0.25">
      <c r="B72" s="11" t="s">
        <v>2593</v>
      </c>
      <c r="C72" s="21">
        <v>7.71</v>
      </c>
      <c r="D72" s="11" t="s">
        <v>507</v>
      </c>
      <c r="E72" s="11" t="s">
        <v>2592</v>
      </c>
      <c r="F72" s="13">
        <v>2500</v>
      </c>
      <c r="G72" s="13">
        <v>2490.1799999999998</v>
      </c>
      <c r="H72" s="13">
        <v>1.86</v>
      </c>
    </row>
    <row r="73" spans="2:8" x14ac:dyDescent="0.25">
      <c r="B73" s="11" t="s">
        <v>1924</v>
      </c>
      <c r="C73" s="21">
        <v>8.18</v>
      </c>
      <c r="D73" s="11" t="s">
        <v>507</v>
      </c>
      <c r="E73" s="11" t="s">
        <v>1923</v>
      </c>
      <c r="F73" s="13">
        <v>250</v>
      </c>
      <c r="G73" s="13">
        <v>2486.9</v>
      </c>
      <c r="H73" s="13">
        <v>1.85</v>
      </c>
    </row>
    <row r="74" spans="2:8" x14ac:dyDescent="0.25">
      <c r="B74" s="11" t="s">
        <v>2591</v>
      </c>
      <c r="C74" s="21">
        <v>8.07</v>
      </c>
      <c r="D74" s="11" t="s">
        <v>507</v>
      </c>
      <c r="E74" s="11" t="s">
        <v>2590</v>
      </c>
      <c r="F74" s="13">
        <v>250</v>
      </c>
      <c r="G74" s="13">
        <v>2486.5700000000002</v>
      </c>
      <c r="H74" s="13">
        <v>1.85</v>
      </c>
    </row>
    <row r="75" spans="2:8" x14ac:dyDescent="0.25">
      <c r="B75" s="11" t="s">
        <v>2589</v>
      </c>
      <c r="C75" s="21">
        <v>8.07</v>
      </c>
      <c r="D75" s="11" t="s">
        <v>507</v>
      </c>
      <c r="E75" s="11" t="s">
        <v>2588</v>
      </c>
      <c r="F75" s="13">
        <v>2500</v>
      </c>
      <c r="G75" s="13">
        <v>2481.86</v>
      </c>
      <c r="H75" s="13">
        <v>1.85</v>
      </c>
    </row>
    <row r="76" spans="2:8" x14ac:dyDescent="0.25">
      <c r="B76" s="11" t="s">
        <v>2587</v>
      </c>
      <c r="C76" s="21">
        <v>8.1</v>
      </c>
      <c r="D76" s="11" t="s">
        <v>507</v>
      </c>
      <c r="E76" s="11" t="s">
        <v>1392</v>
      </c>
      <c r="F76" s="13">
        <v>250</v>
      </c>
      <c r="G76" s="13">
        <v>2477.5100000000002</v>
      </c>
      <c r="H76" s="13">
        <v>1.85</v>
      </c>
    </row>
    <row r="77" spans="2:8" x14ac:dyDescent="0.25">
      <c r="B77" s="11" t="s">
        <v>2586</v>
      </c>
      <c r="C77" s="21">
        <v>7.99</v>
      </c>
      <c r="D77" s="11" t="s">
        <v>937</v>
      </c>
      <c r="E77" s="11" t="s">
        <v>2585</v>
      </c>
      <c r="F77" s="13">
        <v>250</v>
      </c>
      <c r="G77" s="13">
        <v>2441.2199999999998</v>
      </c>
      <c r="H77" s="13">
        <v>1.82</v>
      </c>
    </row>
    <row r="78" spans="2:8" x14ac:dyDescent="0.25">
      <c r="B78" s="11" t="s">
        <v>2584</v>
      </c>
      <c r="C78" s="21">
        <v>8.91</v>
      </c>
      <c r="D78" s="11" t="s">
        <v>517</v>
      </c>
      <c r="E78" s="11" t="s">
        <v>2583</v>
      </c>
      <c r="F78" s="13">
        <v>2000</v>
      </c>
      <c r="G78" s="13">
        <v>1992.93</v>
      </c>
      <c r="H78" s="13">
        <v>1.49</v>
      </c>
    </row>
    <row r="79" spans="2:8" x14ac:dyDescent="0.25">
      <c r="B79" s="11" t="s">
        <v>2582</v>
      </c>
      <c r="C79" s="21">
        <v>8.02</v>
      </c>
      <c r="D79" s="11" t="s">
        <v>517</v>
      </c>
      <c r="E79" s="11" t="s">
        <v>2581</v>
      </c>
      <c r="F79" s="13">
        <v>1500</v>
      </c>
      <c r="G79" s="13">
        <v>1502.08</v>
      </c>
      <c r="H79" s="13">
        <v>1.1200000000000001</v>
      </c>
    </row>
    <row r="80" spans="2:8" x14ac:dyDescent="0.25">
      <c r="B80" s="11" t="s">
        <v>2475</v>
      </c>
      <c r="C80" s="21">
        <v>7.7</v>
      </c>
      <c r="D80" s="11" t="s">
        <v>507</v>
      </c>
      <c r="E80" s="11" t="s">
        <v>2474</v>
      </c>
      <c r="F80" s="13">
        <v>150</v>
      </c>
      <c r="G80" s="13">
        <v>1453.25</v>
      </c>
      <c r="H80" s="13">
        <v>1.08</v>
      </c>
    </row>
    <row r="81" spans="2:8" x14ac:dyDescent="0.25">
      <c r="B81" s="11" t="s">
        <v>2580</v>
      </c>
      <c r="C81" s="21">
        <v>7.71</v>
      </c>
      <c r="D81" s="11" t="s">
        <v>937</v>
      </c>
      <c r="E81" s="11" t="s">
        <v>2579</v>
      </c>
      <c r="F81" s="13">
        <v>100</v>
      </c>
      <c r="G81" s="13">
        <v>1009.57</v>
      </c>
      <c r="H81" s="13">
        <v>0.75</v>
      </c>
    </row>
    <row r="82" spans="2:8" x14ac:dyDescent="0.25">
      <c r="B82" s="11" t="s">
        <v>2578</v>
      </c>
      <c r="C82" s="21">
        <v>7.78</v>
      </c>
      <c r="D82" s="11" t="s">
        <v>507</v>
      </c>
      <c r="E82" s="11" t="s">
        <v>2577</v>
      </c>
      <c r="F82" s="13">
        <v>50</v>
      </c>
      <c r="G82" s="13">
        <v>525.04999999999995</v>
      </c>
      <c r="H82" s="13">
        <v>0.39</v>
      </c>
    </row>
    <row r="83" spans="2:8" x14ac:dyDescent="0.25">
      <c r="B83" s="11" t="s">
        <v>2576</v>
      </c>
      <c r="C83" s="21">
        <v>8.68</v>
      </c>
      <c r="D83" s="11" t="s">
        <v>517</v>
      </c>
      <c r="E83" s="11" t="s">
        <v>1365</v>
      </c>
      <c r="F83" s="13">
        <v>500</v>
      </c>
      <c r="G83" s="13">
        <v>500.98</v>
      </c>
      <c r="H83" s="13">
        <v>0.37</v>
      </c>
    </row>
    <row r="84" spans="2:8" x14ac:dyDescent="0.25">
      <c r="B84" s="11" t="s">
        <v>2575</v>
      </c>
      <c r="C84" s="21">
        <v>7.56</v>
      </c>
      <c r="D84" s="11" t="s">
        <v>507</v>
      </c>
      <c r="E84" s="11" t="s">
        <v>2574</v>
      </c>
      <c r="F84" s="13">
        <v>50</v>
      </c>
      <c r="G84" s="13">
        <v>499.72</v>
      </c>
      <c r="H84" s="13">
        <v>0.37</v>
      </c>
    </row>
    <row r="85" spans="2:8" x14ac:dyDescent="0.25">
      <c r="B85" s="11" t="s">
        <v>2573</v>
      </c>
      <c r="C85" s="21">
        <v>8.01</v>
      </c>
      <c r="D85" s="11" t="s">
        <v>517</v>
      </c>
      <c r="E85" s="11" t="s">
        <v>1447</v>
      </c>
      <c r="F85" s="13">
        <v>50</v>
      </c>
      <c r="G85" s="13">
        <v>496.91</v>
      </c>
      <c r="H85" s="13">
        <v>0.37</v>
      </c>
    </row>
    <row r="86" spans="2:8" x14ac:dyDescent="0.25">
      <c r="B86" s="11" t="s">
        <v>2572</v>
      </c>
      <c r="C86" s="21">
        <v>8.64</v>
      </c>
      <c r="D86" s="11" t="s">
        <v>2571</v>
      </c>
      <c r="E86" s="11" t="s">
        <v>2570</v>
      </c>
      <c r="F86" s="13">
        <v>50</v>
      </c>
      <c r="G86" s="13">
        <v>494.02</v>
      </c>
      <c r="H86" s="13">
        <v>0.37</v>
      </c>
    </row>
    <row r="87" spans="2:8" x14ac:dyDescent="0.25">
      <c r="B87" s="11" t="s">
        <v>2569</v>
      </c>
      <c r="C87" s="21">
        <v>7.98</v>
      </c>
      <c r="D87" s="11" t="s">
        <v>507</v>
      </c>
      <c r="E87" s="11" t="s">
        <v>1397</v>
      </c>
      <c r="F87" s="13">
        <v>50</v>
      </c>
      <c r="G87" s="13">
        <v>482.91</v>
      </c>
      <c r="H87" s="13">
        <v>0.36</v>
      </c>
    </row>
    <row r="88" spans="2:8" x14ac:dyDescent="0.25">
      <c r="B88" s="11" t="s">
        <v>2568</v>
      </c>
      <c r="C88" s="21">
        <v>7.8</v>
      </c>
      <c r="D88" s="11" t="s">
        <v>507</v>
      </c>
      <c r="E88" s="11" t="s">
        <v>514</v>
      </c>
      <c r="F88" s="13">
        <v>40</v>
      </c>
      <c r="G88" s="13">
        <v>337.89</v>
      </c>
      <c r="H88" s="13">
        <v>0.25</v>
      </c>
    </row>
    <row r="89" spans="2:8" x14ac:dyDescent="0.25">
      <c r="B89" s="11" t="s">
        <v>2567</v>
      </c>
      <c r="C89" s="21">
        <v>7.53</v>
      </c>
      <c r="D89" s="11" t="s">
        <v>507</v>
      </c>
      <c r="E89" s="11" t="s">
        <v>2566</v>
      </c>
      <c r="F89" s="13">
        <v>30</v>
      </c>
      <c r="G89" s="13">
        <v>311.62</v>
      </c>
      <c r="H89" s="13">
        <v>0.23</v>
      </c>
    </row>
    <row r="90" spans="2:8" x14ac:dyDescent="0.25">
      <c r="B90" s="11" t="s">
        <v>509</v>
      </c>
      <c r="C90" s="21">
        <v>7.98</v>
      </c>
      <c r="D90" s="11" t="s">
        <v>507</v>
      </c>
      <c r="E90" s="11" t="s">
        <v>510</v>
      </c>
      <c r="F90" s="13">
        <v>30</v>
      </c>
      <c r="G90" s="13">
        <v>297.95999999999998</v>
      </c>
      <c r="H90" s="13">
        <v>0.22</v>
      </c>
    </row>
    <row r="91" spans="2:8" x14ac:dyDescent="0.25">
      <c r="B91" s="11" t="s">
        <v>2565</v>
      </c>
      <c r="C91" s="21">
        <v>7.8</v>
      </c>
      <c r="D91" s="11" t="s">
        <v>507</v>
      </c>
      <c r="E91" s="11" t="s">
        <v>512</v>
      </c>
      <c r="F91" s="13">
        <v>30</v>
      </c>
      <c r="G91" s="13">
        <v>256.98</v>
      </c>
      <c r="H91" s="13">
        <v>0.19</v>
      </c>
    </row>
    <row r="92" spans="2:8" x14ac:dyDescent="0.25">
      <c r="B92" s="11" t="s">
        <v>2564</v>
      </c>
      <c r="C92" s="21">
        <v>7.84</v>
      </c>
      <c r="D92" s="11" t="s">
        <v>507</v>
      </c>
      <c r="E92" s="11" t="s">
        <v>2563</v>
      </c>
      <c r="F92" s="13">
        <v>12</v>
      </c>
      <c r="G92" s="13">
        <v>120.6</v>
      </c>
      <c r="H92" s="13">
        <v>0.09</v>
      </c>
    </row>
    <row r="93" spans="2:8" x14ac:dyDescent="0.25">
      <c r="B93" s="11" t="s">
        <v>2562</v>
      </c>
      <c r="C93" s="21">
        <v>7.53</v>
      </c>
      <c r="D93" s="11" t="s">
        <v>507</v>
      </c>
      <c r="E93" s="11" t="s">
        <v>2561</v>
      </c>
      <c r="F93" s="13">
        <v>10</v>
      </c>
      <c r="G93" s="13">
        <v>103.15</v>
      </c>
      <c r="H93" s="13">
        <v>0.08</v>
      </c>
    </row>
    <row r="94" spans="2:8" x14ac:dyDescent="0.25">
      <c r="B94" s="11" t="s">
        <v>2560</v>
      </c>
      <c r="C94" s="21">
        <v>7.58</v>
      </c>
      <c r="D94" s="11" t="s">
        <v>507</v>
      </c>
      <c r="E94" s="11" t="s">
        <v>1226</v>
      </c>
      <c r="F94" s="13">
        <v>10</v>
      </c>
      <c r="G94" s="13">
        <v>100.13</v>
      </c>
      <c r="H94" s="13">
        <v>7.0000000000000007E-2</v>
      </c>
    </row>
    <row r="95" spans="2:8" x14ac:dyDescent="0.25">
      <c r="B95" s="11" t="s">
        <v>2559</v>
      </c>
      <c r="C95" s="21">
        <v>7.92</v>
      </c>
      <c r="D95" s="11" t="s">
        <v>507</v>
      </c>
      <c r="E95" s="11" t="s">
        <v>1125</v>
      </c>
      <c r="F95" s="13">
        <v>10</v>
      </c>
      <c r="G95" s="13">
        <v>98.06</v>
      </c>
      <c r="H95" s="13">
        <v>7.0000000000000007E-2</v>
      </c>
    </row>
    <row r="96" spans="2:8" x14ac:dyDescent="0.25">
      <c r="B96" s="11" t="s">
        <v>2558</v>
      </c>
      <c r="C96" s="21">
        <v>7.53</v>
      </c>
      <c r="D96" s="11" t="s">
        <v>507</v>
      </c>
      <c r="E96" s="11" t="s">
        <v>1139</v>
      </c>
      <c r="F96" s="13">
        <v>10</v>
      </c>
      <c r="G96" s="13">
        <v>96.72</v>
      </c>
      <c r="H96" s="13">
        <v>7.0000000000000007E-2</v>
      </c>
    </row>
    <row r="97" spans="2:8" x14ac:dyDescent="0.25">
      <c r="B97" s="17" t="s">
        <v>523</v>
      </c>
      <c r="C97" s="25"/>
      <c r="D97" s="17"/>
      <c r="E97" s="17"/>
      <c r="F97" s="23"/>
      <c r="G97" s="23">
        <f>SUM(G50:G96)</f>
        <v>104507.05</v>
      </c>
      <c r="H97" s="23">
        <f>SUM(H50:H96)</f>
        <v>77.919999999999959</v>
      </c>
    </row>
    <row r="98" spans="2:8" x14ac:dyDescent="0.25">
      <c r="B98" s="17" t="s">
        <v>1589</v>
      </c>
    </row>
    <row r="99" spans="2:8" x14ac:dyDescent="0.25">
      <c r="B99" s="11" t="s">
        <v>1588</v>
      </c>
      <c r="C99" s="21" t="s">
        <v>139</v>
      </c>
      <c r="E99" s="11" t="s">
        <v>1587</v>
      </c>
      <c r="F99" s="13">
        <v>2462.91</v>
      </c>
      <c r="G99" s="13">
        <v>253.39</v>
      </c>
      <c r="H99" s="13">
        <v>0.19</v>
      </c>
    </row>
    <row r="100" spans="2:8" x14ac:dyDescent="0.25">
      <c r="B100" s="17" t="s">
        <v>1586</v>
      </c>
      <c r="C100" s="25"/>
      <c r="D100" s="17"/>
      <c r="E100" s="17"/>
      <c r="F100" s="23"/>
      <c r="G100" s="23">
        <f>SUM(G98:G99)</f>
        <v>253.39</v>
      </c>
      <c r="H100" s="23">
        <f>SUM(H98:H99)</f>
        <v>0.19</v>
      </c>
    </row>
    <row r="101" spans="2:8" x14ac:dyDescent="0.25">
      <c r="B101" s="17" t="s">
        <v>1585</v>
      </c>
      <c r="C101" s="25"/>
      <c r="D101" s="17"/>
      <c r="E101" s="17"/>
      <c r="F101" s="23"/>
      <c r="G101" s="23">
        <v>12200</v>
      </c>
      <c r="H101" s="23">
        <v>9.1</v>
      </c>
    </row>
    <row r="102" spans="2:8" x14ac:dyDescent="0.25">
      <c r="B102" s="17" t="s">
        <v>224</v>
      </c>
      <c r="C102" s="25"/>
      <c r="D102" s="17"/>
      <c r="E102" s="17"/>
      <c r="F102" s="23"/>
      <c r="G102" s="23">
        <v>8513.91</v>
      </c>
      <c r="H102" s="23">
        <v>6.35</v>
      </c>
    </row>
    <row r="103" spans="2:8" x14ac:dyDescent="0.25">
      <c r="B103" s="17" t="s">
        <v>153</v>
      </c>
      <c r="C103" s="25"/>
      <c r="D103" s="17"/>
      <c r="E103" s="17"/>
      <c r="F103" s="23"/>
      <c r="G103" s="23">
        <v>149968.78</v>
      </c>
      <c r="H103" s="23">
        <v>111.81</v>
      </c>
    </row>
    <row r="104" spans="2:8" x14ac:dyDescent="0.25">
      <c r="B104" s="17" t="s">
        <v>154</v>
      </c>
      <c r="C104" s="25"/>
      <c r="D104" s="17"/>
      <c r="E104" s="17"/>
      <c r="F104" s="23"/>
      <c r="G104" s="23">
        <v>-15872.399877399988</v>
      </c>
      <c r="H104" s="23">
        <v>-11.810000000000002</v>
      </c>
    </row>
    <row r="105" spans="2:8" x14ac:dyDescent="0.25">
      <c r="B105" s="17" t="s">
        <v>155</v>
      </c>
      <c r="C105" s="25"/>
      <c r="D105" s="17"/>
      <c r="E105" s="17"/>
      <c r="F105" s="23"/>
      <c r="G105" s="23">
        <v>134096.38012260001</v>
      </c>
      <c r="H105" s="23">
        <v>100</v>
      </c>
    </row>
    <row r="106" spans="2:8" x14ac:dyDescent="0.25">
      <c r="B106" s="11" t="s">
        <v>156</v>
      </c>
    </row>
    <row r="107" spans="2:8" x14ac:dyDescent="0.25">
      <c r="B107" s="11" t="s">
        <v>157</v>
      </c>
    </row>
    <row r="108" spans="2:8" x14ac:dyDescent="0.25">
      <c r="B108" s="11" t="s">
        <v>158</v>
      </c>
      <c r="C108" s="21" t="s">
        <v>159</v>
      </c>
    </row>
    <row r="109" spans="2:8" x14ac:dyDescent="0.25">
      <c r="B109" s="17"/>
    </row>
    <row r="110" spans="2:8" ht="30" x14ac:dyDescent="0.25">
      <c r="B110" s="35" t="s">
        <v>160</v>
      </c>
      <c r="C110" s="21" t="s">
        <v>161</v>
      </c>
    </row>
    <row r="111" spans="2:8" x14ac:dyDescent="0.25">
      <c r="B111" s="17"/>
    </row>
    <row r="112" spans="2:8" x14ac:dyDescent="0.25">
      <c r="B112" s="17" t="s">
        <v>162</v>
      </c>
      <c r="C112" s="21" t="s">
        <v>161</v>
      </c>
    </row>
    <row r="113" spans="2:3" x14ac:dyDescent="0.25">
      <c r="B113" s="17" t="s">
        <v>164</v>
      </c>
      <c r="C113" s="21" t="s">
        <v>165</v>
      </c>
    </row>
    <row r="114" spans="2:3" x14ac:dyDescent="0.25">
      <c r="B114" s="17" t="s">
        <v>2557</v>
      </c>
      <c r="C114" s="25"/>
    </row>
    <row r="115" spans="2:3" x14ac:dyDescent="0.25">
      <c r="B115" s="17" t="s">
        <v>2556</v>
      </c>
      <c r="C115" s="25"/>
    </row>
    <row r="116" spans="2:3" x14ac:dyDescent="0.25">
      <c r="B116" s="17" t="s">
        <v>2555</v>
      </c>
      <c r="C116" s="25"/>
    </row>
    <row r="117" spans="2:3" x14ac:dyDescent="0.25">
      <c r="B117" s="17" t="s">
        <v>2554</v>
      </c>
      <c r="C117" s="25"/>
    </row>
    <row r="118" spans="2:3" x14ac:dyDescent="0.25">
      <c r="B118" s="17" t="s">
        <v>2553</v>
      </c>
      <c r="C118" s="25"/>
    </row>
    <row r="119" spans="2:3" x14ac:dyDescent="0.25">
      <c r="B119" s="17" t="s">
        <v>2552</v>
      </c>
      <c r="C119" s="25"/>
    </row>
    <row r="120" spans="2:3" x14ac:dyDescent="0.25">
      <c r="B120" s="17" t="s">
        <v>2551</v>
      </c>
      <c r="C120" s="25"/>
    </row>
    <row r="121" spans="2:3" x14ac:dyDescent="0.25">
      <c r="B121" s="17" t="s">
        <v>2550</v>
      </c>
      <c r="C121" s="25"/>
    </row>
    <row r="122" spans="2:3" x14ac:dyDescent="0.25">
      <c r="B122" s="17" t="s">
        <v>2549</v>
      </c>
      <c r="C122" s="25"/>
    </row>
    <row r="123" spans="2:3" x14ac:dyDescent="0.25">
      <c r="B123" s="17" t="s">
        <v>2548</v>
      </c>
      <c r="C123" s="25"/>
    </row>
    <row r="124" spans="2:3" x14ac:dyDescent="0.25">
      <c r="B124" s="17" t="s">
        <v>2547</v>
      </c>
      <c r="C124" s="25"/>
    </row>
    <row r="125" spans="2:3" x14ac:dyDescent="0.25">
      <c r="B125" s="17" t="s">
        <v>2546</v>
      </c>
      <c r="C125" s="25"/>
    </row>
    <row r="126" spans="2:3" x14ac:dyDescent="0.25">
      <c r="B126" s="17" t="s">
        <v>2545</v>
      </c>
      <c r="C126" s="25"/>
    </row>
    <row r="127" spans="2:3" x14ac:dyDescent="0.25">
      <c r="B127" s="17" t="s">
        <v>2544</v>
      </c>
      <c r="C127" s="25"/>
    </row>
    <row r="128" spans="2:3" x14ac:dyDescent="0.25">
      <c r="B128" s="17" t="s">
        <v>2543</v>
      </c>
      <c r="C128" s="25"/>
    </row>
    <row r="129" spans="2:3" x14ac:dyDescent="0.25">
      <c r="B129" s="17" t="s">
        <v>2542</v>
      </c>
      <c r="C129" s="25"/>
    </row>
    <row r="130" spans="2:3" x14ac:dyDescent="0.25">
      <c r="B130" s="17" t="s">
        <v>2541</v>
      </c>
      <c r="C130" s="25"/>
    </row>
    <row r="131" spans="2:3" x14ac:dyDescent="0.25">
      <c r="B131" s="11" t="s">
        <v>170</v>
      </c>
    </row>
    <row r="133" spans="2:3" x14ac:dyDescent="0.25">
      <c r="B133" s="3"/>
      <c r="C133" s="4" t="s">
        <v>1574</v>
      </c>
    </row>
    <row r="134" spans="2:3" x14ac:dyDescent="0.25">
      <c r="B134" s="3" t="s">
        <v>1573</v>
      </c>
      <c r="C134" s="5" t="s">
        <v>6</v>
      </c>
    </row>
    <row r="135" spans="2:3" x14ac:dyDescent="0.25">
      <c r="B135" s="3" t="s">
        <v>1572</v>
      </c>
      <c r="C135" s="4"/>
    </row>
    <row r="136" spans="2:3" x14ac:dyDescent="0.25">
      <c r="B136" s="3"/>
      <c r="C136" s="4"/>
    </row>
    <row r="137" spans="2:3" x14ac:dyDescent="0.25">
      <c r="B137" s="3" t="s">
        <v>1571</v>
      </c>
      <c r="C137" s="34">
        <v>7.6799999999999993E-2</v>
      </c>
    </row>
    <row r="138" spans="2:3" x14ac:dyDescent="0.25">
      <c r="B138" s="3"/>
      <c r="C138" s="4"/>
    </row>
    <row r="139" spans="2:3" x14ac:dyDescent="0.25">
      <c r="B139" s="3" t="s">
        <v>1570</v>
      </c>
      <c r="C139" s="4" t="s">
        <v>2540</v>
      </c>
    </row>
    <row r="140" spans="2:3" x14ac:dyDescent="0.25">
      <c r="B140" s="3" t="s">
        <v>1569</v>
      </c>
      <c r="C140" s="4" t="s">
        <v>2539</v>
      </c>
    </row>
    <row r="141" spans="2:3" x14ac:dyDescent="0.25">
      <c r="B141" s="3"/>
      <c r="C141" s="4"/>
    </row>
    <row r="142" spans="2:3" x14ac:dyDescent="0.25">
      <c r="B142" s="3" t="s">
        <v>1567</v>
      </c>
      <c r="C142" s="4" t="s">
        <v>159</v>
      </c>
    </row>
    <row r="143" spans="2:3" x14ac:dyDescent="0.25">
      <c r="B143" s="211" t="s">
        <v>1566</v>
      </c>
      <c r="C143" s="211"/>
    </row>
    <row r="144" spans="2:3" x14ac:dyDescent="0.25">
      <c r="C144" s="11"/>
    </row>
    <row r="145" spans="2:8" s="46" customFormat="1" x14ac:dyDescent="0.25">
      <c r="B145" s="206" t="s">
        <v>2538</v>
      </c>
      <c r="C145" s="206"/>
      <c r="D145" s="206"/>
      <c r="E145" s="206"/>
      <c r="F145" s="47"/>
      <c r="G145" s="47"/>
      <c r="H145" s="47"/>
    </row>
    <row r="146" spans="2:8" s="46" customFormat="1" x14ac:dyDescent="0.25">
      <c r="F146" s="47"/>
      <c r="G146" s="47"/>
      <c r="H146" s="47"/>
    </row>
    <row r="147" spans="2:8" s="46" customFormat="1" x14ac:dyDescent="0.25">
      <c r="B147" s="215" t="s">
        <v>1723</v>
      </c>
      <c r="C147" s="215"/>
      <c r="D147" s="215"/>
      <c r="E147" s="215"/>
      <c r="F147" s="215"/>
      <c r="G147" s="47"/>
      <c r="H147" s="47"/>
    </row>
    <row r="149" spans="2:8" x14ac:dyDescent="0.25">
      <c r="B149" s="3" t="s">
        <v>171</v>
      </c>
      <c r="C149" s="4"/>
      <c r="D149" s="3"/>
    </row>
    <row r="150" spans="2:8" ht="30" x14ac:dyDescent="0.25">
      <c r="B150" s="6" t="s">
        <v>172</v>
      </c>
      <c r="C150" s="5" t="s">
        <v>173</v>
      </c>
      <c r="D150" s="6" t="s">
        <v>174</v>
      </c>
    </row>
    <row r="151" spans="2:8" x14ac:dyDescent="0.25">
      <c r="B151" s="3" t="s">
        <v>161</v>
      </c>
      <c r="C151" s="4" t="s">
        <v>161</v>
      </c>
      <c r="D151" s="3" t="s">
        <v>161</v>
      </c>
    </row>
    <row r="153" spans="2:8" x14ac:dyDescent="0.25">
      <c r="B153" s="8" t="s">
        <v>175</v>
      </c>
      <c r="C153" s="33">
        <v>45473</v>
      </c>
      <c r="D153" s="3"/>
      <c r="E153" s="26"/>
      <c r="F153" s="32"/>
    </row>
    <row r="154" spans="2:8" x14ac:dyDescent="0.25">
      <c r="B154" s="8" t="s">
        <v>176</v>
      </c>
      <c r="C154" s="9" t="s">
        <v>177</v>
      </c>
      <c r="D154" s="8" t="s">
        <v>178</v>
      </c>
      <c r="E154" s="27" t="s">
        <v>179</v>
      </c>
      <c r="F154" s="24" t="s">
        <v>180</v>
      </c>
      <c r="G154" s="23"/>
    </row>
    <row r="155" spans="2:8" x14ac:dyDescent="0.25">
      <c r="B155" s="30" t="s">
        <v>161</v>
      </c>
      <c r="C155" s="31" t="s">
        <v>161</v>
      </c>
      <c r="D155" s="30" t="s">
        <v>161</v>
      </c>
      <c r="E155" s="29" t="s">
        <v>161</v>
      </c>
      <c r="F155" s="28" t="s">
        <v>161</v>
      </c>
    </row>
    <row r="158" spans="2:8" x14ac:dyDescent="0.25">
      <c r="B158" s="17" t="s">
        <v>181</v>
      </c>
    </row>
    <row r="159" spans="2:8" x14ac:dyDescent="0.25">
      <c r="B159" s="17"/>
    </row>
    <row r="160" spans="2:8" x14ac:dyDescent="0.25">
      <c r="B160" s="17" t="s">
        <v>182</v>
      </c>
    </row>
    <row r="161" spans="2:7" x14ac:dyDescent="0.25">
      <c r="B161" s="8" t="s">
        <v>183</v>
      </c>
      <c r="C161" s="9" t="s">
        <v>184</v>
      </c>
      <c r="D161" s="17"/>
    </row>
    <row r="162" spans="2:7" x14ac:dyDescent="0.25">
      <c r="B162" s="3" t="s">
        <v>161</v>
      </c>
      <c r="C162" s="4" t="s">
        <v>161</v>
      </c>
    </row>
    <row r="164" spans="2:7" x14ac:dyDescent="0.25">
      <c r="B164" s="8" t="s">
        <v>185</v>
      </c>
      <c r="C164" s="9" t="s">
        <v>184</v>
      </c>
    </row>
    <row r="165" spans="2:7" x14ac:dyDescent="0.25">
      <c r="B165" s="3" t="s">
        <v>161</v>
      </c>
      <c r="C165" s="4" t="s">
        <v>161</v>
      </c>
    </row>
    <row r="167" spans="2:7" x14ac:dyDescent="0.25">
      <c r="B167" s="8" t="s">
        <v>161</v>
      </c>
      <c r="C167" s="9" t="s">
        <v>161</v>
      </c>
    </row>
    <row r="168" spans="2:7" x14ac:dyDescent="0.25">
      <c r="B168" s="3" t="s">
        <v>161</v>
      </c>
      <c r="C168" s="4" t="s">
        <v>161</v>
      </c>
    </row>
    <row r="170" spans="2:7" x14ac:dyDescent="0.25">
      <c r="B170" s="27" t="s">
        <v>186</v>
      </c>
      <c r="C170" s="9" t="s">
        <v>187</v>
      </c>
    </row>
    <row r="171" spans="2:7" x14ac:dyDescent="0.25">
      <c r="B171" s="26" t="s">
        <v>161</v>
      </c>
      <c r="C171" s="4" t="s">
        <v>161</v>
      </c>
    </row>
    <row r="173" spans="2:7" x14ac:dyDescent="0.25">
      <c r="B173" s="8" t="s">
        <v>188</v>
      </c>
      <c r="C173" s="9" t="s">
        <v>161</v>
      </c>
    </row>
    <row r="175" spans="2:7" x14ac:dyDescent="0.25">
      <c r="B175" s="8" t="s">
        <v>189</v>
      </c>
      <c r="C175" s="33">
        <v>45473</v>
      </c>
      <c r="D175" s="3"/>
      <c r="E175" s="26"/>
      <c r="F175" s="32"/>
    </row>
    <row r="176" spans="2:7" x14ac:dyDescent="0.25">
      <c r="B176" s="8" t="s">
        <v>176</v>
      </c>
      <c r="C176" s="9" t="s">
        <v>177</v>
      </c>
      <c r="D176" s="8" t="s">
        <v>178</v>
      </c>
      <c r="E176" s="27" t="s">
        <v>179</v>
      </c>
      <c r="F176" s="24" t="s">
        <v>180</v>
      </c>
      <c r="G176" s="23"/>
    </row>
    <row r="177" spans="2:6" x14ac:dyDescent="0.25">
      <c r="B177" s="30" t="s">
        <v>161</v>
      </c>
      <c r="C177" s="31" t="s">
        <v>161</v>
      </c>
      <c r="D177" s="30" t="s">
        <v>161</v>
      </c>
      <c r="E177" s="29" t="s">
        <v>161</v>
      </c>
      <c r="F177" s="28" t="s">
        <v>161</v>
      </c>
    </row>
    <row r="178" spans="2:6" x14ac:dyDescent="0.25">
      <c r="B178" s="17" t="s">
        <v>181</v>
      </c>
    </row>
    <row r="179" spans="2:6" x14ac:dyDescent="0.25">
      <c r="B179" s="17"/>
    </row>
    <row r="180" spans="2:6" x14ac:dyDescent="0.25">
      <c r="B180" s="17" t="s">
        <v>182</v>
      </c>
    </row>
    <row r="181" spans="2:6" x14ac:dyDescent="0.25">
      <c r="B181" s="8" t="s">
        <v>183</v>
      </c>
      <c r="C181" s="9" t="s">
        <v>184</v>
      </c>
      <c r="D181" s="17"/>
    </row>
    <row r="182" spans="2:6" x14ac:dyDescent="0.25">
      <c r="B182" s="3" t="s">
        <v>161</v>
      </c>
      <c r="C182" s="4" t="s">
        <v>161</v>
      </c>
    </row>
    <row r="184" spans="2:6" x14ac:dyDescent="0.25">
      <c r="B184" s="8" t="s">
        <v>185</v>
      </c>
      <c r="C184" s="9" t="s">
        <v>184</v>
      </c>
    </row>
    <row r="185" spans="2:6" x14ac:dyDescent="0.25">
      <c r="B185" s="3" t="s">
        <v>161</v>
      </c>
      <c r="C185" s="4" t="s">
        <v>161</v>
      </c>
    </row>
    <row r="187" spans="2:6" x14ac:dyDescent="0.25">
      <c r="B187" s="8" t="s">
        <v>161</v>
      </c>
      <c r="C187" s="9" t="s">
        <v>161</v>
      </c>
    </row>
    <row r="188" spans="2:6" x14ac:dyDescent="0.25">
      <c r="B188" s="3" t="s">
        <v>161</v>
      </c>
      <c r="C188" s="4" t="s">
        <v>161</v>
      </c>
    </row>
    <row r="190" spans="2:6" x14ac:dyDescent="0.25">
      <c r="B190" s="27" t="s">
        <v>186</v>
      </c>
      <c r="C190" s="9" t="s">
        <v>187</v>
      </c>
    </row>
    <row r="191" spans="2:6" x14ac:dyDescent="0.25">
      <c r="B191" s="26" t="s">
        <v>161</v>
      </c>
      <c r="C191" s="4" t="s">
        <v>161</v>
      </c>
    </row>
    <row r="193" spans="2:80" x14ac:dyDescent="0.25">
      <c r="B193" s="8" t="s">
        <v>188</v>
      </c>
      <c r="C193" s="9" t="s">
        <v>161</v>
      </c>
    </row>
    <row r="196" spans="2:80" x14ac:dyDescent="0.25">
      <c r="B196" s="17" t="s">
        <v>190</v>
      </c>
    </row>
    <row r="198" spans="2:80" x14ac:dyDescent="0.25">
      <c r="B198" s="8" t="s">
        <v>176</v>
      </c>
      <c r="C198" s="9" t="s">
        <v>191</v>
      </c>
      <c r="D198" s="8" t="s">
        <v>192</v>
      </c>
      <c r="E198" s="8" t="s">
        <v>193</v>
      </c>
      <c r="F198" s="23"/>
    </row>
    <row r="199" spans="2:80" x14ac:dyDescent="0.25">
      <c r="B199" s="3" t="s">
        <v>161</v>
      </c>
      <c r="C199" s="4" t="s">
        <v>161</v>
      </c>
      <c r="D199" s="3" t="s">
        <v>161</v>
      </c>
      <c r="E199" s="3" t="s">
        <v>161</v>
      </c>
    </row>
    <row r="202" spans="2:80" x14ac:dyDescent="0.25">
      <c r="B202" s="17" t="s">
        <v>194</v>
      </c>
      <c r="C202" s="25" t="s">
        <v>161</v>
      </c>
      <c r="D202" s="17"/>
      <c r="E202" s="17"/>
      <c r="F202" s="23"/>
      <c r="G202" s="23"/>
      <c r="H202" s="23"/>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row>
    <row r="204" spans="2:80" x14ac:dyDescent="0.25">
      <c r="B204" s="17" t="s">
        <v>195</v>
      </c>
    </row>
    <row r="206" spans="2:80" x14ac:dyDescent="0.25">
      <c r="B206" s="8" t="s">
        <v>196</v>
      </c>
      <c r="C206" s="9" t="s">
        <v>184</v>
      </c>
      <c r="D206" s="17"/>
    </row>
    <row r="207" spans="2:80" x14ac:dyDescent="0.25">
      <c r="B207" s="3" t="s">
        <v>161</v>
      </c>
      <c r="C207" s="4" t="s">
        <v>161</v>
      </c>
    </row>
    <row r="210" spans="2:80" x14ac:dyDescent="0.25">
      <c r="B210" s="8" t="s">
        <v>197</v>
      </c>
      <c r="C210" s="9" t="s">
        <v>198</v>
      </c>
      <c r="D210" s="17"/>
    </row>
    <row r="211" spans="2:80" x14ac:dyDescent="0.25">
      <c r="B211" s="3" t="s">
        <v>161</v>
      </c>
      <c r="C211" s="4" t="s">
        <v>161</v>
      </c>
    </row>
    <row r="214" spans="2:80" x14ac:dyDescent="0.25">
      <c r="B214" s="17" t="s">
        <v>199</v>
      </c>
    </row>
    <row r="217" spans="2:80" x14ac:dyDescent="0.25">
      <c r="B217" s="17" t="s">
        <v>200</v>
      </c>
    </row>
    <row r="219" spans="2:80" x14ac:dyDescent="0.25">
      <c r="B219" s="8" t="s">
        <v>176</v>
      </c>
      <c r="C219" s="9" t="s">
        <v>201</v>
      </c>
      <c r="D219" s="8" t="s">
        <v>191</v>
      </c>
      <c r="E219" s="8" t="s">
        <v>192</v>
      </c>
      <c r="F219" s="24" t="s">
        <v>193</v>
      </c>
      <c r="G219" s="23"/>
    </row>
    <row r="220" spans="2:80" x14ac:dyDescent="0.25">
      <c r="B220" s="3" t="s">
        <v>161</v>
      </c>
      <c r="C220" s="4" t="s">
        <v>161</v>
      </c>
      <c r="D220" s="3" t="s">
        <v>161</v>
      </c>
      <c r="E220" s="3" t="s">
        <v>161</v>
      </c>
      <c r="F220" s="22" t="s">
        <v>161</v>
      </c>
    </row>
    <row r="223" spans="2:80" x14ac:dyDescent="0.25">
      <c r="B223" s="17" t="s">
        <v>194</v>
      </c>
      <c r="C223" s="25" t="s">
        <v>161</v>
      </c>
      <c r="D223" s="17"/>
      <c r="E223" s="17"/>
      <c r="F223" s="23"/>
      <c r="G223" s="23"/>
      <c r="H223" s="23"/>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row>
    <row r="225" spans="2:7" x14ac:dyDescent="0.25">
      <c r="B225" s="17" t="s">
        <v>195</v>
      </c>
    </row>
    <row r="227" spans="2:7" x14ac:dyDescent="0.25">
      <c r="B227" s="8" t="s">
        <v>196</v>
      </c>
      <c r="C227" s="9" t="s">
        <v>184</v>
      </c>
      <c r="D227" s="17"/>
    </row>
    <row r="228" spans="2:7" x14ac:dyDescent="0.25">
      <c r="B228" s="3" t="s">
        <v>161</v>
      </c>
      <c r="C228" s="4" t="s">
        <v>161</v>
      </c>
    </row>
    <row r="231" spans="2:7" x14ac:dyDescent="0.25">
      <c r="B231" s="8" t="s">
        <v>197</v>
      </c>
      <c r="C231" s="9" t="s">
        <v>198</v>
      </c>
      <c r="D231" s="17"/>
    </row>
    <row r="232" spans="2:7" x14ac:dyDescent="0.25">
      <c r="B232" s="3" t="s">
        <v>161</v>
      </c>
      <c r="C232" s="4" t="s">
        <v>161</v>
      </c>
    </row>
    <row r="235" spans="2:7" x14ac:dyDescent="0.25">
      <c r="B235" s="17" t="s">
        <v>199</v>
      </c>
    </row>
    <row r="238" spans="2:7" x14ac:dyDescent="0.25">
      <c r="B238" s="17" t="s">
        <v>202</v>
      </c>
    </row>
    <row r="239" spans="2:7" x14ac:dyDescent="0.25">
      <c r="B239" s="8" t="s">
        <v>176</v>
      </c>
      <c r="C239" s="9" t="s">
        <v>203</v>
      </c>
      <c r="D239" s="8" t="s">
        <v>204</v>
      </c>
      <c r="E239" s="8" t="s">
        <v>205</v>
      </c>
      <c r="F239" s="24" t="s">
        <v>206</v>
      </c>
      <c r="G239" s="23"/>
    </row>
    <row r="240" spans="2:7" x14ac:dyDescent="0.25">
      <c r="B240" s="3" t="s">
        <v>161</v>
      </c>
      <c r="C240" s="4" t="s">
        <v>161</v>
      </c>
      <c r="D240" s="3" t="s">
        <v>161</v>
      </c>
      <c r="E240" s="3" t="s">
        <v>161</v>
      </c>
      <c r="F240" s="22" t="s">
        <v>161</v>
      </c>
    </row>
    <row r="241" spans="1:256" x14ac:dyDescent="0.25">
      <c r="B241" s="11" t="s">
        <v>207</v>
      </c>
    </row>
    <row r="244" spans="1:256" s="46" customFormat="1" x14ac:dyDescent="0.25">
      <c r="A244" s="45" t="s">
        <v>0</v>
      </c>
      <c r="B244" s="216" t="s">
        <v>2537</v>
      </c>
      <c r="C244" s="216"/>
      <c r="D244" s="216"/>
      <c r="E244" s="216"/>
      <c r="F244" s="47"/>
      <c r="G244" s="47"/>
      <c r="H244" s="47"/>
    </row>
    <row r="245" spans="1:256" s="46" customFormat="1" x14ac:dyDescent="0.25">
      <c r="C245" s="74"/>
      <c r="F245" s="47"/>
      <c r="G245" s="47"/>
      <c r="H245" s="47"/>
    </row>
    <row r="246" spans="1:256" s="46" customFormat="1" x14ac:dyDescent="0.25">
      <c r="B246" s="62"/>
      <c r="C246" s="67"/>
      <c r="D246" s="62"/>
      <c r="E246" s="62"/>
      <c r="F246" s="66"/>
      <c r="G246" s="66"/>
      <c r="H246" s="66"/>
    </row>
    <row r="247" spans="1:256" s="46" customFormat="1" x14ac:dyDescent="0.25">
      <c r="B247" s="68" t="s">
        <v>1844</v>
      </c>
      <c r="C247" s="67"/>
      <c r="D247" s="62"/>
      <c r="E247" s="62"/>
      <c r="F247" s="66"/>
      <c r="G247" s="66"/>
      <c r="H247" s="66"/>
    </row>
    <row r="248" spans="1:256" s="46" customFormat="1" x14ac:dyDescent="0.25">
      <c r="B248" s="62"/>
      <c r="C248" s="67"/>
      <c r="D248" s="62"/>
      <c r="E248" s="62"/>
      <c r="F248" s="66"/>
      <c r="G248" s="66"/>
      <c r="H248" s="66"/>
    </row>
    <row r="249" spans="1:256" s="46" customFormat="1" x14ac:dyDescent="0.25">
      <c r="A249" s="55"/>
      <c r="B249" s="62" t="s">
        <v>1843</v>
      </c>
      <c r="C249" s="65"/>
      <c r="D249" s="55"/>
      <c r="E249" s="55"/>
      <c r="F249" s="56"/>
      <c r="G249" s="56"/>
      <c r="H249" s="56"/>
      <c r="I249" s="55"/>
      <c r="J249" s="55"/>
      <c r="K249" s="55"/>
      <c r="L249" s="55"/>
      <c r="M249" s="55"/>
      <c r="N249" s="55"/>
      <c r="O249" s="55"/>
      <c r="P249" s="55"/>
      <c r="Q249" s="55"/>
      <c r="R249" s="55"/>
      <c r="S249" s="55"/>
      <c r="T249" s="55"/>
      <c r="U249" s="55"/>
      <c r="V249" s="55"/>
      <c r="W249" s="55"/>
      <c r="X249" s="55"/>
      <c r="Y249" s="55"/>
      <c r="Z249" s="55"/>
      <c r="AA249" s="55"/>
      <c r="AB249" s="55"/>
      <c r="AC249" s="55"/>
      <c r="AD249" s="55"/>
      <c r="AE249" s="55"/>
      <c r="AF249" s="55"/>
      <c r="AG249" s="55"/>
      <c r="AH249" s="55"/>
      <c r="AI249" s="55"/>
      <c r="AJ249" s="55"/>
      <c r="AK249" s="55"/>
      <c r="AL249" s="55"/>
      <c r="AM249" s="55"/>
      <c r="AN249" s="55"/>
      <c r="AO249" s="55"/>
      <c r="AP249" s="55"/>
      <c r="AQ249" s="55"/>
      <c r="AR249" s="55"/>
      <c r="AS249" s="55"/>
      <c r="AT249" s="55"/>
      <c r="AU249" s="55"/>
      <c r="AV249" s="55"/>
      <c r="AW249" s="55"/>
      <c r="AX249" s="55"/>
      <c r="AY249" s="55"/>
      <c r="AZ249" s="55"/>
      <c r="BA249" s="55"/>
      <c r="BB249" s="55"/>
      <c r="BC249" s="55"/>
      <c r="BD249" s="55"/>
      <c r="BE249" s="55"/>
      <c r="BF249" s="55"/>
      <c r="BG249" s="55"/>
      <c r="BH249" s="55"/>
      <c r="BI249" s="55"/>
      <c r="BJ249" s="55"/>
      <c r="BK249" s="55"/>
      <c r="BL249" s="55"/>
      <c r="BM249" s="55"/>
      <c r="BN249" s="55"/>
      <c r="BO249" s="55"/>
      <c r="BP249" s="55"/>
      <c r="BQ249" s="55"/>
      <c r="BR249" s="55"/>
      <c r="BS249" s="55"/>
      <c r="BT249" s="55"/>
      <c r="BU249" s="55"/>
      <c r="BV249" s="55"/>
      <c r="BW249" s="55"/>
      <c r="BX249" s="55"/>
      <c r="BY249" s="55"/>
      <c r="BZ249" s="55"/>
      <c r="CA249" s="55"/>
      <c r="CB249" s="55"/>
      <c r="CC249" s="55"/>
      <c r="CD249" s="55"/>
      <c r="CE249" s="55"/>
      <c r="CF249" s="55"/>
      <c r="CG249" s="55"/>
      <c r="CH249" s="55"/>
      <c r="CI249" s="55"/>
      <c r="CJ249" s="55"/>
      <c r="CK249" s="55"/>
      <c r="CL249" s="55"/>
      <c r="CM249" s="55"/>
      <c r="CN249" s="55"/>
      <c r="CO249" s="55"/>
      <c r="CP249" s="55"/>
      <c r="CQ249" s="55"/>
      <c r="CR249" s="55"/>
      <c r="CS249" s="55"/>
      <c r="CT249" s="55"/>
      <c r="CU249" s="55"/>
      <c r="CV249" s="55"/>
      <c r="CW249" s="55"/>
      <c r="CX249" s="55"/>
      <c r="CY249" s="55"/>
      <c r="CZ249" s="55"/>
      <c r="DA249" s="55"/>
      <c r="DB249" s="55"/>
      <c r="DC249" s="55"/>
      <c r="DD249" s="55"/>
      <c r="DE249" s="55"/>
      <c r="DF249" s="55"/>
      <c r="DG249" s="55"/>
      <c r="DH249" s="55"/>
      <c r="DI249" s="55"/>
      <c r="DJ249" s="55"/>
      <c r="DK249" s="55"/>
      <c r="DL249" s="55"/>
      <c r="DM249" s="55"/>
      <c r="DN249" s="55"/>
      <c r="DO249" s="55"/>
      <c r="DP249" s="55"/>
      <c r="DQ249" s="55"/>
      <c r="DR249" s="55"/>
      <c r="DS249" s="55"/>
      <c r="DT249" s="55"/>
      <c r="DU249" s="55"/>
      <c r="DV249" s="55"/>
      <c r="DW249" s="55"/>
      <c r="DX249" s="55"/>
      <c r="DY249" s="55"/>
      <c r="DZ249" s="55"/>
      <c r="EA249" s="55"/>
      <c r="EB249" s="55"/>
      <c r="EC249" s="55"/>
      <c r="ED249" s="55"/>
      <c r="EE249" s="55"/>
      <c r="EF249" s="55"/>
      <c r="EG249" s="55"/>
      <c r="EH249" s="55"/>
      <c r="EI249" s="55"/>
      <c r="EJ249" s="55"/>
      <c r="EK249" s="55"/>
      <c r="EL249" s="55"/>
      <c r="EM249" s="55"/>
      <c r="EN249" s="55"/>
      <c r="EO249" s="55"/>
      <c r="EP249" s="55"/>
      <c r="EQ249" s="55"/>
      <c r="ER249" s="55"/>
      <c r="ES249" s="55"/>
      <c r="ET249" s="55"/>
      <c r="EU249" s="55"/>
      <c r="EV249" s="55"/>
      <c r="EW249" s="55"/>
      <c r="EX249" s="55"/>
      <c r="EY249" s="55"/>
      <c r="EZ249" s="55"/>
      <c r="FA249" s="55"/>
      <c r="FB249" s="55"/>
      <c r="FC249" s="55"/>
      <c r="FD249" s="55"/>
      <c r="FE249" s="55"/>
      <c r="FF249" s="55"/>
      <c r="FG249" s="55"/>
      <c r="FH249" s="55"/>
      <c r="FI249" s="55"/>
      <c r="FJ249" s="55"/>
      <c r="FK249" s="55"/>
      <c r="FL249" s="55"/>
      <c r="FM249" s="55"/>
      <c r="FN249" s="55"/>
      <c r="FO249" s="55"/>
      <c r="FP249" s="55"/>
      <c r="FQ249" s="55"/>
      <c r="FR249" s="55"/>
      <c r="FS249" s="55"/>
      <c r="FT249" s="55"/>
      <c r="FU249" s="55"/>
      <c r="FV249" s="55"/>
      <c r="FW249" s="55"/>
      <c r="FX249" s="55"/>
      <c r="FY249" s="55"/>
      <c r="FZ249" s="55"/>
      <c r="GA249" s="55"/>
      <c r="GB249" s="55"/>
      <c r="GC249" s="55"/>
      <c r="GD249" s="55"/>
      <c r="GE249" s="55"/>
      <c r="GF249" s="55"/>
      <c r="GG249" s="55"/>
      <c r="GH249" s="55"/>
      <c r="GI249" s="55"/>
      <c r="GJ249" s="55"/>
      <c r="GK249" s="55"/>
      <c r="GL249" s="55"/>
      <c r="GM249" s="55"/>
      <c r="GN249" s="55"/>
      <c r="GO249" s="55"/>
      <c r="GP249" s="55"/>
      <c r="GQ249" s="55"/>
      <c r="GR249" s="55"/>
      <c r="GS249" s="55"/>
      <c r="GT249" s="55"/>
      <c r="GU249" s="55"/>
      <c r="GV249" s="55"/>
      <c r="GW249" s="55"/>
      <c r="GX249" s="55"/>
      <c r="GY249" s="55"/>
      <c r="GZ249" s="55"/>
      <c r="HA249" s="55"/>
      <c r="HB249" s="55"/>
      <c r="HC249" s="55"/>
      <c r="HD249" s="55"/>
      <c r="HE249" s="55"/>
      <c r="HF249" s="55"/>
      <c r="HG249" s="55"/>
      <c r="HH249" s="55"/>
      <c r="HI249" s="55"/>
      <c r="HJ249" s="55"/>
      <c r="HK249" s="55"/>
      <c r="HL249" s="55"/>
      <c r="HM249" s="55"/>
      <c r="HN249" s="55"/>
      <c r="HO249" s="55"/>
      <c r="HP249" s="55"/>
      <c r="HQ249" s="55"/>
      <c r="HR249" s="55"/>
      <c r="HS249" s="55"/>
      <c r="HT249" s="55"/>
      <c r="HU249" s="55"/>
      <c r="HV249" s="55"/>
      <c r="HW249" s="55"/>
      <c r="HX249" s="55"/>
      <c r="HY249" s="55"/>
      <c r="HZ249" s="55"/>
      <c r="IA249" s="55"/>
      <c r="IB249" s="55"/>
      <c r="IC249" s="55"/>
      <c r="ID249" s="55"/>
      <c r="IE249" s="55"/>
      <c r="IF249" s="55"/>
      <c r="IG249" s="55"/>
      <c r="IH249" s="55"/>
      <c r="II249" s="55"/>
      <c r="IJ249" s="55"/>
      <c r="IK249" s="55"/>
      <c r="IL249" s="55"/>
      <c r="IM249" s="55"/>
      <c r="IN249" s="55"/>
      <c r="IO249" s="55"/>
      <c r="IP249" s="55"/>
      <c r="IQ249" s="55"/>
      <c r="IR249" s="55"/>
      <c r="IS249" s="55"/>
      <c r="IT249" s="55"/>
      <c r="IU249" s="55"/>
      <c r="IV249" s="55"/>
    </row>
    <row r="250" spans="1:256" s="46" customFormat="1" x14ac:dyDescent="0.25">
      <c r="A250" s="55"/>
      <c r="C250" s="65"/>
      <c r="D250" s="55"/>
      <c r="E250" s="55"/>
      <c r="F250" s="56"/>
      <c r="G250" s="56"/>
      <c r="H250" s="56"/>
      <c r="I250" s="55"/>
      <c r="J250" s="55"/>
      <c r="K250" s="55"/>
      <c r="L250" s="55"/>
      <c r="M250" s="55"/>
      <c r="N250" s="55"/>
      <c r="O250" s="55"/>
      <c r="P250" s="55"/>
      <c r="Q250" s="55"/>
      <c r="R250" s="55"/>
      <c r="S250" s="55"/>
      <c r="T250" s="55"/>
      <c r="U250" s="55"/>
      <c r="V250" s="55"/>
      <c r="W250" s="55"/>
      <c r="X250" s="55"/>
      <c r="Y250" s="55"/>
      <c r="Z250" s="55"/>
      <c r="AA250" s="55"/>
      <c r="AB250" s="55"/>
      <c r="AC250" s="55"/>
      <c r="AD250" s="55"/>
      <c r="AE250" s="55"/>
      <c r="AF250" s="55"/>
      <c r="AG250" s="55"/>
      <c r="AH250" s="55"/>
      <c r="AI250" s="55"/>
      <c r="AJ250" s="55"/>
      <c r="AK250" s="55"/>
      <c r="AL250" s="55"/>
      <c r="AM250" s="55"/>
      <c r="AN250" s="55"/>
      <c r="AO250" s="55"/>
      <c r="AP250" s="55"/>
      <c r="AQ250" s="55"/>
      <c r="AR250" s="55"/>
      <c r="AS250" s="55"/>
      <c r="AT250" s="55"/>
      <c r="AU250" s="55"/>
      <c r="AV250" s="55"/>
      <c r="AW250" s="55"/>
      <c r="AX250" s="55"/>
      <c r="AY250" s="55"/>
      <c r="AZ250" s="55"/>
      <c r="BA250" s="55"/>
      <c r="BB250" s="55"/>
      <c r="BC250" s="55"/>
      <c r="BD250" s="55"/>
      <c r="BE250" s="55"/>
      <c r="BF250" s="55"/>
      <c r="BG250" s="55"/>
      <c r="BH250" s="55"/>
      <c r="BI250" s="55"/>
      <c r="BJ250" s="55"/>
      <c r="BK250" s="55"/>
      <c r="BL250" s="55"/>
      <c r="BM250" s="55"/>
      <c r="BN250" s="55"/>
      <c r="BO250" s="55"/>
      <c r="BP250" s="55"/>
      <c r="BQ250" s="55"/>
      <c r="BR250" s="55"/>
      <c r="BS250" s="55"/>
      <c r="BT250" s="55"/>
      <c r="BU250" s="55"/>
      <c r="BV250" s="55"/>
      <c r="BW250" s="55"/>
      <c r="BX250" s="55"/>
      <c r="BY250" s="55"/>
      <c r="BZ250" s="55"/>
      <c r="CA250" s="55"/>
      <c r="CB250" s="55"/>
      <c r="CC250" s="55"/>
      <c r="CD250" s="55"/>
      <c r="CE250" s="55"/>
      <c r="CF250" s="55"/>
      <c r="CG250" s="55"/>
      <c r="CH250" s="55"/>
      <c r="CI250" s="55"/>
      <c r="CJ250" s="55"/>
      <c r="CK250" s="55"/>
      <c r="CL250" s="55"/>
      <c r="CM250" s="55"/>
      <c r="CN250" s="55"/>
      <c r="CO250" s="55"/>
      <c r="CP250" s="55"/>
      <c r="CQ250" s="55"/>
      <c r="CR250" s="55"/>
      <c r="CS250" s="55"/>
      <c r="CT250" s="55"/>
      <c r="CU250" s="55"/>
      <c r="CV250" s="55"/>
      <c r="CW250" s="55"/>
      <c r="CX250" s="55"/>
      <c r="CY250" s="55"/>
      <c r="CZ250" s="55"/>
      <c r="DA250" s="55"/>
      <c r="DB250" s="55"/>
      <c r="DC250" s="55"/>
      <c r="DD250" s="55"/>
      <c r="DE250" s="55"/>
      <c r="DF250" s="55"/>
      <c r="DG250" s="55"/>
      <c r="DH250" s="55"/>
      <c r="DI250" s="55"/>
      <c r="DJ250" s="55"/>
      <c r="DK250" s="55"/>
      <c r="DL250" s="55"/>
      <c r="DM250" s="55"/>
      <c r="DN250" s="55"/>
      <c r="DO250" s="55"/>
      <c r="DP250" s="55"/>
      <c r="DQ250" s="55"/>
      <c r="DR250" s="55"/>
      <c r="DS250" s="55"/>
      <c r="DT250" s="55"/>
      <c r="DU250" s="55"/>
      <c r="DV250" s="55"/>
      <c r="DW250" s="55"/>
      <c r="DX250" s="55"/>
      <c r="DY250" s="55"/>
      <c r="DZ250" s="55"/>
      <c r="EA250" s="55"/>
      <c r="EB250" s="55"/>
      <c r="EC250" s="55"/>
      <c r="ED250" s="55"/>
      <c r="EE250" s="55"/>
      <c r="EF250" s="55"/>
      <c r="EG250" s="55"/>
      <c r="EH250" s="55"/>
      <c r="EI250" s="55"/>
      <c r="EJ250" s="55"/>
      <c r="EK250" s="55"/>
      <c r="EL250" s="55"/>
      <c r="EM250" s="55"/>
      <c r="EN250" s="55"/>
      <c r="EO250" s="55"/>
      <c r="EP250" s="55"/>
      <c r="EQ250" s="55"/>
      <c r="ER250" s="55"/>
      <c r="ES250" s="55"/>
      <c r="ET250" s="55"/>
      <c r="EU250" s="55"/>
      <c r="EV250" s="55"/>
      <c r="EW250" s="55"/>
      <c r="EX250" s="55"/>
      <c r="EY250" s="55"/>
      <c r="EZ250" s="55"/>
      <c r="FA250" s="55"/>
      <c r="FB250" s="55"/>
      <c r="FC250" s="55"/>
      <c r="FD250" s="55"/>
      <c r="FE250" s="55"/>
      <c r="FF250" s="55"/>
      <c r="FG250" s="55"/>
      <c r="FH250" s="55"/>
      <c r="FI250" s="55"/>
      <c r="FJ250" s="55"/>
      <c r="FK250" s="55"/>
      <c r="FL250" s="55"/>
      <c r="FM250" s="55"/>
      <c r="FN250" s="55"/>
      <c r="FO250" s="55"/>
      <c r="FP250" s="55"/>
      <c r="FQ250" s="55"/>
      <c r="FR250" s="55"/>
      <c r="FS250" s="55"/>
      <c r="FT250" s="55"/>
      <c r="FU250" s="55"/>
      <c r="FV250" s="55"/>
      <c r="FW250" s="55"/>
      <c r="FX250" s="55"/>
      <c r="FY250" s="55"/>
      <c r="FZ250" s="55"/>
      <c r="GA250" s="55"/>
      <c r="GB250" s="55"/>
      <c r="GC250" s="55"/>
      <c r="GD250" s="55"/>
      <c r="GE250" s="55"/>
      <c r="GF250" s="55"/>
      <c r="GG250" s="55"/>
      <c r="GH250" s="55"/>
      <c r="GI250" s="55"/>
      <c r="GJ250" s="55"/>
      <c r="GK250" s="55"/>
      <c r="GL250" s="55"/>
      <c r="GM250" s="55"/>
      <c r="GN250" s="55"/>
      <c r="GO250" s="55"/>
      <c r="GP250" s="55"/>
      <c r="GQ250" s="55"/>
      <c r="GR250" s="55"/>
      <c r="GS250" s="55"/>
      <c r="GT250" s="55"/>
      <c r="GU250" s="55"/>
      <c r="GV250" s="55"/>
      <c r="GW250" s="55"/>
      <c r="GX250" s="55"/>
      <c r="GY250" s="55"/>
      <c r="GZ250" s="55"/>
      <c r="HA250" s="55"/>
      <c r="HB250" s="55"/>
      <c r="HC250" s="55"/>
      <c r="HD250" s="55"/>
      <c r="HE250" s="55"/>
      <c r="HF250" s="55"/>
      <c r="HG250" s="55"/>
      <c r="HH250" s="55"/>
      <c r="HI250" s="55"/>
      <c r="HJ250" s="55"/>
      <c r="HK250" s="55"/>
      <c r="HL250" s="55"/>
      <c r="HM250" s="55"/>
      <c r="HN250" s="55"/>
      <c r="HO250" s="55"/>
      <c r="HP250" s="55"/>
      <c r="HQ250" s="55"/>
      <c r="HR250" s="55"/>
      <c r="HS250" s="55"/>
      <c r="HT250" s="55"/>
      <c r="HU250" s="55"/>
      <c r="HV250" s="55"/>
      <c r="HW250" s="55"/>
      <c r="HX250" s="55"/>
      <c r="HY250" s="55"/>
      <c r="HZ250" s="55"/>
      <c r="IA250" s="55"/>
      <c r="IB250" s="55"/>
      <c r="IC250" s="55"/>
      <c r="ID250" s="55"/>
      <c r="IE250" s="55"/>
      <c r="IF250" s="55"/>
      <c r="IG250" s="55"/>
      <c r="IH250" s="55"/>
      <c r="II250" s="55"/>
      <c r="IJ250" s="55"/>
      <c r="IK250" s="55"/>
      <c r="IL250" s="55"/>
      <c r="IM250" s="55"/>
      <c r="IN250" s="55"/>
      <c r="IO250" s="55"/>
      <c r="IP250" s="55"/>
      <c r="IQ250" s="55"/>
      <c r="IR250" s="55"/>
      <c r="IS250" s="55"/>
      <c r="IT250" s="55"/>
      <c r="IU250" s="55"/>
      <c r="IV250" s="55"/>
    </row>
    <row r="251" spans="1:256" s="46" customFormat="1" x14ac:dyDescent="0.25">
      <c r="A251" s="55"/>
      <c r="C251" s="65"/>
      <c r="D251" s="55"/>
      <c r="E251" s="55"/>
      <c r="F251" s="56"/>
      <c r="G251" s="56"/>
      <c r="H251" s="56"/>
      <c r="I251" s="55"/>
      <c r="J251" s="55"/>
      <c r="K251" s="55"/>
      <c r="L251" s="55"/>
      <c r="M251" s="55"/>
      <c r="N251" s="55"/>
      <c r="O251" s="55"/>
      <c r="P251" s="55"/>
      <c r="Q251" s="55"/>
      <c r="R251" s="55"/>
      <c r="S251" s="55"/>
      <c r="T251" s="55"/>
      <c r="U251" s="55"/>
      <c r="V251" s="55"/>
      <c r="W251" s="55"/>
      <c r="X251" s="55"/>
      <c r="Y251" s="55"/>
      <c r="Z251" s="55"/>
      <c r="AA251" s="55"/>
      <c r="AB251" s="55"/>
      <c r="AC251" s="55"/>
      <c r="AD251" s="55"/>
      <c r="AE251" s="55"/>
      <c r="AF251" s="55"/>
      <c r="AG251" s="55"/>
      <c r="AH251" s="55"/>
      <c r="AI251" s="55"/>
      <c r="AJ251" s="55"/>
      <c r="AK251" s="55"/>
      <c r="AL251" s="55"/>
      <c r="AM251" s="55"/>
      <c r="AN251" s="55"/>
      <c r="AO251" s="55"/>
      <c r="AP251" s="55"/>
      <c r="AQ251" s="55"/>
      <c r="AR251" s="55"/>
      <c r="AS251" s="55"/>
      <c r="AT251" s="55"/>
      <c r="AU251" s="55"/>
      <c r="AV251" s="55"/>
      <c r="AW251" s="55"/>
      <c r="AX251" s="55"/>
      <c r="AY251" s="55"/>
      <c r="AZ251" s="55"/>
      <c r="BA251" s="55"/>
      <c r="BB251" s="55"/>
      <c r="BC251" s="55"/>
      <c r="BD251" s="55"/>
      <c r="BE251" s="55"/>
      <c r="BF251" s="55"/>
      <c r="BG251" s="55"/>
      <c r="BH251" s="55"/>
      <c r="BI251" s="55"/>
      <c r="BJ251" s="55"/>
      <c r="BK251" s="55"/>
      <c r="BL251" s="55"/>
      <c r="BM251" s="55"/>
      <c r="BN251" s="55"/>
      <c r="BO251" s="55"/>
      <c r="BP251" s="55"/>
      <c r="BQ251" s="55"/>
      <c r="BR251" s="55"/>
      <c r="BS251" s="55"/>
      <c r="BT251" s="55"/>
      <c r="BU251" s="55"/>
      <c r="BV251" s="55"/>
      <c r="BW251" s="55"/>
      <c r="BX251" s="55"/>
      <c r="BY251" s="55"/>
      <c r="BZ251" s="55"/>
      <c r="CA251" s="55"/>
      <c r="CB251" s="55"/>
      <c r="CC251" s="55"/>
      <c r="CD251" s="55"/>
      <c r="CE251" s="55"/>
      <c r="CF251" s="55"/>
      <c r="CG251" s="55"/>
      <c r="CH251" s="55"/>
      <c r="CI251" s="55"/>
      <c r="CJ251" s="55"/>
      <c r="CK251" s="55"/>
      <c r="CL251" s="55"/>
      <c r="CM251" s="55"/>
      <c r="CN251" s="55"/>
      <c r="CO251" s="55"/>
      <c r="CP251" s="55"/>
      <c r="CQ251" s="55"/>
      <c r="CR251" s="55"/>
      <c r="CS251" s="55"/>
      <c r="CT251" s="55"/>
      <c r="CU251" s="55"/>
      <c r="CV251" s="55"/>
      <c r="CW251" s="55"/>
      <c r="CX251" s="55"/>
      <c r="CY251" s="55"/>
      <c r="CZ251" s="55"/>
      <c r="DA251" s="55"/>
      <c r="DB251" s="55"/>
      <c r="DC251" s="55"/>
      <c r="DD251" s="55"/>
      <c r="DE251" s="55"/>
      <c r="DF251" s="55"/>
      <c r="DG251" s="55"/>
      <c r="DH251" s="55"/>
      <c r="DI251" s="55"/>
      <c r="DJ251" s="55"/>
      <c r="DK251" s="55"/>
      <c r="DL251" s="55"/>
      <c r="DM251" s="55"/>
      <c r="DN251" s="55"/>
      <c r="DO251" s="55"/>
      <c r="DP251" s="55"/>
      <c r="DQ251" s="55"/>
      <c r="DR251" s="55"/>
      <c r="DS251" s="55"/>
      <c r="DT251" s="55"/>
      <c r="DU251" s="55"/>
      <c r="DV251" s="55"/>
      <c r="DW251" s="55"/>
      <c r="DX251" s="55"/>
      <c r="DY251" s="55"/>
      <c r="DZ251" s="55"/>
      <c r="EA251" s="55"/>
      <c r="EB251" s="55"/>
      <c r="EC251" s="55"/>
      <c r="ED251" s="55"/>
      <c r="EE251" s="55"/>
      <c r="EF251" s="55"/>
      <c r="EG251" s="55"/>
      <c r="EH251" s="55"/>
      <c r="EI251" s="55"/>
      <c r="EJ251" s="55"/>
      <c r="EK251" s="55"/>
      <c r="EL251" s="55"/>
      <c r="EM251" s="55"/>
      <c r="EN251" s="55"/>
      <c r="EO251" s="55"/>
      <c r="EP251" s="55"/>
      <c r="EQ251" s="55"/>
      <c r="ER251" s="55"/>
      <c r="ES251" s="55"/>
      <c r="ET251" s="55"/>
      <c r="EU251" s="55"/>
      <c r="EV251" s="55"/>
      <c r="EW251" s="55"/>
      <c r="EX251" s="55"/>
      <c r="EY251" s="55"/>
      <c r="EZ251" s="55"/>
      <c r="FA251" s="55"/>
      <c r="FB251" s="55"/>
      <c r="FC251" s="55"/>
      <c r="FD251" s="55"/>
      <c r="FE251" s="55"/>
      <c r="FF251" s="55"/>
      <c r="FG251" s="55"/>
      <c r="FH251" s="55"/>
      <c r="FI251" s="55"/>
      <c r="FJ251" s="55"/>
      <c r="FK251" s="55"/>
      <c r="FL251" s="55"/>
      <c r="FM251" s="55"/>
      <c r="FN251" s="55"/>
      <c r="FO251" s="55"/>
      <c r="FP251" s="55"/>
      <c r="FQ251" s="55"/>
      <c r="FR251" s="55"/>
      <c r="FS251" s="55"/>
      <c r="FT251" s="55"/>
      <c r="FU251" s="55"/>
      <c r="FV251" s="55"/>
      <c r="FW251" s="55"/>
      <c r="FX251" s="55"/>
      <c r="FY251" s="55"/>
      <c r="FZ251" s="55"/>
      <c r="GA251" s="55"/>
      <c r="GB251" s="55"/>
      <c r="GC251" s="55"/>
      <c r="GD251" s="55"/>
      <c r="GE251" s="55"/>
      <c r="GF251" s="55"/>
      <c r="GG251" s="55"/>
      <c r="GH251" s="55"/>
      <c r="GI251" s="55"/>
      <c r="GJ251" s="55"/>
      <c r="GK251" s="55"/>
      <c r="GL251" s="55"/>
      <c r="GM251" s="55"/>
      <c r="GN251" s="55"/>
      <c r="GO251" s="55"/>
      <c r="GP251" s="55"/>
      <c r="GQ251" s="55"/>
      <c r="GR251" s="55"/>
      <c r="GS251" s="55"/>
      <c r="GT251" s="55"/>
      <c r="GU251" s="55"/>
      <c r="GV251" s="55"/>
      <c r="GW251" s="55"/>
      <c r="GX251" s="55"/>
      <c r="GY251" s="55"/>
      <c r="GZ251" s="55"/>
      <c r="HA251" s="55"/>
      <c r="HB251" s="55"/>
      <c r="HC251" s="55"/>
      <c r="HD251" s="55"/>
      <c r="HE251" s="55"/>
      <c r="HF251" s="55"/>
      <c r="HG251" s="55"/>
      <c r="HH251" s="55"/>
      <c r="HI251" s="55"/>
      <c r="HJ251" s="55"/>
      <c r="HK251" s="55"/>
      <c r="HL251" s="55"/>
      <c r="HM251" s="55"/>
      <c r="HN251" s="55"/>
      <c r="HO251" s="55"/>
      <c r="HP251" s="55"/>
      <c r="HQ251" s="55"/>
      <c r="HR251" s="55"/>
      <c r="HS251" s="55"/>
      <c r="HT251" s="55"/>
      <c r="HU251" s="55"/>
      <c r="HV251" s="55"/>
      <c r="HW251" s="55"/>
      <c r="HX251" s="55"/>
      <c r="HY251" s="55"/>
      <c r="HZ251" s="55"/>
      <c r="IA251" s="55"/>
      <c r="IB251" s="55"/>
      <c r="IC251" s="55"/>
      <c r="ID251" s="55"/>
      <c r="IE251" s="55"/>
      <c r="IF251" s="55"/>
      <c r="IG251" s="55"/>
      <c r="IH251" s="55"/>
      <c r="II251" s="55"/>
      <c r="IJ251" s="55"/>
      <c r="IK251" s="55"/>
      <c r="IL251" s="55"/>
      <c r="IM251" s="55"/>
      <c r="IN251" s="55"/>
      <c r="IO251" s="55"/>
      <c r="IP251" s="55"/>
      <c r="IQ251" s="55"/>
      <c r="IR251" s="55"/>
      <c r="IS251" s="55"/>
      <c r="IT251" s="55"/>
      <c r="IU251" s="55"/>
      <c r="IV251" s="55"/>
    </row>
    <row r="252" spans="1:256" s="46" customFormat="1" x14ac:dyDescent="0.25">
      <c r="A252" s="55"/>
      <c r="B252" s="46" t="s">
        <v>1842</v>
      </c>
      <c r="C252" s="63">
        <v>117800066.05</v>
      </c>
      <c r="D252" s="55"/>
      <c r="E252" s="55"/>
      <c r="F252" s="56"/>
      <c r="G252" s="102"/>
      <c r="H252" s="56"/>
      <c r="I252" s="55"/>
      <c r="J252" s="55"/>
      <c r="K252" s="55"/>
      <c r="L252" s="55"/>
      <c r="M252" s="55"/>
      <c r="N252" s="55"/>
      <c r="O252" s="55"/>
      <c r="P252" s="55"/>
      <c r="Q252" s="55"/>
      <c r="R252" s="55"/>
      <c r="S252" s="55"/>
      <c r="T252" s="55"/>
      <c r="U252" s="55"/>
      <c r="V252" s="55"/>
      <c r="W252" s="55"/>
      <c r="X252" s="55"/>
      <c r="Y252" s="55"/>
      <c r="Z252" s="55"/>
      <c r="AA252" s="55"/>
      <c r="AB252" s="55"/>
      <c r="AC252" s="55"/>
      <c r="AD252" s="55"/>
      <c r="AE252" s="55"/>
      <c r="AF252" s="55"/>
      <c r="AG252" s="55"/>
      <c r="AH252" s="55"/>
      <c r="AI252" s="55"/>
      <c r="AJ252" s="55"/>
      <c r="AK252" s="55"/>
      <c r="AL252" s="55"/>
      <c r="AM252" s="55"/>
      <c r="AN252" s="55"/>
      <c r="AO252" s="55"/>
      <c r="AP252" s="55"/>
      <c r="AQ252" s="55"/>
      <c r="AR252" s="55"/>
      <c r="AS252" s="55"/>
      <c r="AT252" s="55"/>
      <c r="AU252" s="55"/>
      <c r="AV252" s="55"/>
      <c r="AW252" s="55"/>
      <c r="AX252" s="55"/>
      <c r="AY252" s="55"/>
      <c r="AZ252" s="55"/>
      <c r="BA252" s="55"/>
      <c r="BB252" s="55"/>
      <c r="BC252" s="55"/>
      <c r="BD252" s="55"/>
      <c r="BE252" s="55"/>
      <c r="BF252" s="55"/>
      <c r="BG252" s="55"/>
      <c r="BH252" s="55"/>
      <c r="BI252" s="55"/>
      <c r="BJ252" s="55"/>
      <c r="BK252" s="55"/>
      <c r="BL252" s="55"/>
      <c r="BM252" s="55"/>
      <c r="BN252" s="55"/>
      <c r="BO252" s="55"/>
      <c r="BP252" s="55"/>
      <c r="BQ252" s="55"/>
      <c r="BR252" s="55"/>
      <c r="BS252" s="55"/>
      <c r="BT252" s="55"/>
      <c r="BU252" s="55"/>
      <c r="BV252" s="55"/>
      <c r="BW252" s="55"/>
      <c r="BX252" s="55"/>
      <c r="BY252" s="55"/>
      <c r="BZ252" s="55"/>
      <c r="CA252" s="55"/>
      <c r="CB252" s="55"/>
      <c r="CC252" s="55"/>
      <c r="CD252" s="55"/>
      <c r="CE252" s="55"/>
      <c r="CF252" s="55"/>
      <c r="CG252" s="55"/>
      <c r="CH252" s="55"/>
      <c r="CI252" s="55"/>
      <c r="CJ252" s="55"/>
      <c r="CK252" s="55"/>
      <c r="CL252" s="55"/>
      <c r="CM252" s="55"/>
      <c r="CN252" s="55"/>
      <c r="CO252" s="55"/>
      <c r="CP252" s="55"/>
      <c r="CQ252" s="55"/>
      <c r="CR252" s="55"/>
      <c r="CS252" s="55"/>
      <c r="CT252" s="55"/>
      <c r="CU252" s="55"/>
      <c r="CV252" s="55"/>
      <c r="CW252" s="55"/>
      <c r="CX252" s="55"/>
      <c r="CY252" s="55"/>
      <c r="CZ252" s="55"/>
      <c r="DA252" s="55"/>
      <c r="DB252" s="55"/>
      <c r="DC252" s="55"/>
      <c r="DD252" s="55"/>
      <c r="DE252" s="55"/>
      <c r="DF252" s="55"/>
      <c r="DG252" s="55"/>
      <c r="DH252" s="55"/>
      <c r="DI252" s="55"/>
      <c r="DJ252" s="55"/>
      <c r="DK252" s="55"/>
      <c r="DL252" s="55"/>
      <c r="DM252" s="55"/>
      <c r="DN252" s="55"/>
      <c r="DO252" s="55"/>
      <c r="DP252" s="55"/>
      <c r="DQ252" s="55"/>
      <c r="DR252" s="55"/>
      <c r="DS252" s="55"/>
      <c r="DT252" s="55"/>
      <c r="DU252" s="55"/>
      <c r="DV252" s="55"/>
      <c r="DW252" s="55"/>
      <c r="DX252" s="55"/>
      <c r="DY252" s="55"/>
      <c r="DZ252" s="55"/>
      <c r="EA252" s="55"/>
      <c r="EB252" s="55"/>
      <c r="EC252" s="55"/>
      <c r="ED252" s="55"/>
      <c r="EE252" s="55"/>
      <c r="EF252" s="55"/>
      <c r="EG252" s="55"/>
      <c r="EH252" s="55"/>
      <c r="EI252" s="55"/>
      <c r="EJ252" s="55"/>
      <c r="EK252" s="55"/>
      <c r="EL252" s="55"/>
      <c r="EM252" s="55"/>
      <c r="EN252" s="55"/>
      <c r="EO252" s="55"/>
      <c r="EP252" s="55"/>
      <c r="EQ252" s="55"/>
      <c r="ER252" s="55"/>
      <c r="ES252" s="55"/>
      <c r="ET252" s="55"/>
      <c r="EU252" s="55"/>
      <c r="EV252" s="55"/>
      <c r="EW252" s="55"/>
      <c r="EX252" s="55"/>
      <c r="EY252" s="55"/>
      <c r="EZ252" s="55"/>
      <c r="FA252" s="55"/>
      <c r="FB252" s="55"/>
      <c r="FC252" s="55"/>
      <c r="FD252" s="55"/>
      <c r="FE252" s="55"/>
      <c r="FF252" s="55"/>
      <c r="FG252" s="55"/>
      <c r="FH252" s="55"/>
      <c r="FI252" s="55"/>
      <c r="FJ252" s="55"/>
      <c r="FK252" s="55"/>
      <c r="FL252" s="55"/>
      <c r="FM252" s="55"/>
      <c r="FN252" s="55"/>
      <c r="FO252" s="55"/>
      <c r="FP252" s="55"/>
      <c r="FQ252" s="55"/>
      <c r="FR252" s="55"/>
      <c r="FS252" s="55"/>
      <c r="FT252" s="55"/>
      <c r="FU252" s="55"/>
      <c r="FV252" s="55"/>
      <c r="FW252" s="55"/>
      <c r="FX252" s="55"/>
      <c r="FY252" s="55"/>
      <c r="FZ252" s="55"/>
      <c r="GA252" s="55"/>
      <c r="GB252" s="55"/>
      <c r="GC252" s="55"/>
      <c r="GD252" s="55"/>
      <c r="GE252" s="55"/>
      <c r="GF252" s="55"/>
      <c r="GG252" s="55"/>
      <c r="GH252" s="55"/>
      <c r="GI252" s="55"/>
      <c r="GJ252" s="55"/>
      <c r="GK252" s="55"/>
      <c r="GL252" s="55"/>
      <c r="GM252" s="55"/>
      <c r="GN252" s="55"/>
      <c r="GO252" s="55"/>
      <c r="GP252" s="55"/>
      <c r="GQ252" s="55"/>
      <c r="GR252" s="55"/>
      <c r="GS252" s="55"/>
      <c r="GT252" s="55"/>
      <c r="GU252" s="55"/>
      <c r="GV252" s="55"/>
      <c r="GW252" s="55"/>
      <c r="GX252" s="55"/>
      <c r="GY252" s="55"/>
      <c r="GZ252" s="55"/>
      <c r="HA252" s="55"/>
      <c r="HB252" s="55"/>
      <c r="HC252" s="55"/>
      <c r="HD252" s="55"/>
      <c r="HE252" s="55"/>
      <c r="HF252" s="55"/>
      <c r="HG252" s="55"/>
      <c r="HH252" s="55"/>
      <c r="HI252" s="55"/>
      <c r="HJ252" s="55"/>
      <c r="HK252" s="55"/>
      <c r="HL252" s="55"/>
      <c r="HM252" s="55"/>
      <c r="HN252" s="55"/>
      <c r="HO252" s="55"/>
      <c r="HP252" s="55"/>
      <c r="HQ252" s="55"/>
      <c r="HR252" s="55"/>
      <c r="HS252" s="55"/>
      <c r="HT252" s="55"/>
      <c r="HU252" s="55"/>
      <c r="HV252" s="55"/>
      <c r="HW252" s="55"/>
      <c r="HX252" s="55"/>
      <c r="HY252" s="55"/>
      <c r="HZ252" s="55"/>
      <c r="IA252" s="55"/>
      <c r="IB252" s="55"/>
      <c r="IC252" s="55"/>
      <c r="ID252" s="55"/>
      <c r="IE252" s="55"/>
      <c r="IF252" s="55"/>
      <c r="IG252" s="55"/>
      <c r="IH252" s="55"/>
      <c r="II252" s="55"/>
      <c r="IJ252" s="55"/>
      <c r="IK252" s="55"/>
      <c r="IL252" s="55"/>
      <c r="IM252" s="55"/>
      <c r="IN252" s="55"/>
      <c r="IO252" s="55"/>
      <c r="IP252" s="55"/>
      <c r="IQ252" s="55"/>
      <c r="IR252" s="55"/>
      <c r="IS252" s="55"/>
      <c r="IT252" s="55"/>
      <c r="IU252" s="55"/>
      <c r="IV252" s="55"/>
    </row>
    <row r="253" spans="1:256" s="46" customFormat="1" x14ac:dyDescent="0.25">
      <c r="A253" s="55"/>
      <c r="C253" s="63"/>
      <c r="D253" s="55"/>
      <c r="E253" s="55"/>
      <c r="F253" s="56"/>
      <c r="G253" s="101"/>
      <c r="H253" s="56"/>
      <c r="I253" s="55"/>
      <c r="J253" s="55"/>
      <c r="K253" s="55"/>
      <c r="L253" s="55"/>
      <c r="M253" s="55"/>
      <c r="N253" s="55"/>
      <c r="O253" s="55"/>
      <c r="P253" s="55"/>
      <c r="Q253" s="55"/>
      <c r="R253" s="55"/>
      <c r="S253" s="55"/>
      <c r="T253" s="55"/>
      <c r="U253" s="55"/>
      <c r="V253" s="55"/>
      <c r="W253" s="55"/>
      <c r="X253" s="55"/>
      <c r="Y253" s="55"/>
      <c r="Z253" s="55"/>
      <c r="AA253" s="55"/>
      <c r="AB253" s="55"/>
      <c r="AC253" s="55"/>
      <c r="AD253" s="55"/>
      <c r="AE253" s="55"/>
      <c r="AF253" s="55"/>
      <c r="AG253" s="55"/>
      <c r="AH253" s="55"/>
      <c r="AI253" s="55"/>
      <c r="AJ253" s="55"/>
      <c r="AK253" s="55"/>
      <c r="AL253" s="55"/>
      <c r="AM253" s="55"/>
      <c r="AN253" s="55"/>
      <c r="AO253" s="55"/>
      <c r="AP253" s="55"/>
      <c r="AQ253" s="55"/>
      <c r="AR253" s="55"/>
      <c r="AS253" s="55"/>
      <c r="AT253" s="55"/>
      <c r="AU253" s="55"/>
      <c r="AV253" s="55"/>
      <c r="AW253" s="55"/>
      <c r="AX253" s="55"/>
      <c r="AY253" s="55"/>
      <c r="AZ253" s="55"/>
      <c r="BA253" s="55"/>
      <c r="BB253" s="55"/>
      <c r="BC253" s="55"/>
      <c r="BD253" s="55"/>
      <c r="BE253" s="55"/>
      <c r="BF253" s="55"/>
      <c r="BG253" s="55"/>
      <c r="BH253" s="55"/>
      <c r="BI253" s="55"/>
      <c r="BJ253" s="55"/>
      <c r="BK253" s="55"/>
      <c r="BL253" s="55"/>
      <c r="BM253" s="55"/>
      <c r="BN253" s="55"/>
      <c r="BO253" s="55"/>
      <c r="BP253" s="55"/>
      <c r="BQ253" s="55"/>
      <c r="BR253" s="55"/>
      <c r="BS253" s="55"/>
      <c r="BT253" s="55"/>
      <c r="BU253" s="55"/>
      <c r="BV253" s="55"/>
      <c r="BW253" s="55"/>
      <c r="BX253" s="55"/>
      <c r="BY253" s="55"/>
      <c r="BZ253" s="55"/>
      <c r="CA253" s="55"/>
      <c r="CB253" s="55"/>
      <c r="CC253" s="55"/>
      <c r="CD253" s="55"/>
      <c r="CE253" s="55"/>
      <c r="CF253" s="55"/>
      <c r="CG253" s="55"/>
      <c r="CH253" s="55"/>
      <c r="CI253" s="55"/>
      <c r="CJ253" s="55"/>
      <c r="CK253" s="55"/>
      <c r="CL253" s="55"/>
      <c r="CM253" s="55"/>
      <c r="CN253" s="55"/>
      <c r="CO253" s="55"/>
      <c r="CP253" s="55"/>
      <c r="CQ253" s="55"/>
      <c r="CR253" s="55"/>
      <c r="CS253" s="55"/>
      <c r="CT253" s="55"/>
      <c r="CU253" s="55"/>
      <c r="CV253" s="55"/>
      <c r="CW253" s="55"/>
      <c r="CX253" s="55"/>
      <c r="CY253" s="55"/>
      <c r="CZ253" s="55"/>
      <c r="DA253" s="55"/>
      <c r="DB253" s="55"/>
      <c r="DC253" s="55"/>
      <c r="DD253" s="55"/>
      <c r="DE253" s="55"/>
      <c r="DF253" s="55"/>
      <c r="DG253" s="55"/>
      <c r="DH253" s="55"/>
      <c r="DI253" s="55"/>
      <c r="DJ253" s="55"/>
      <c r="DK253" s="55"/>
      <c r="DL253" s="55"/>
      <c r="DM253" s="55"/>
      <c r="DN253" s="55"/>
      <c r="DO253" s="55"/>
      <c r="DP253" s="55"/>
      <c r="DQ253" s="55"/>
      <c r="DR253" s="55"/>
      <c r="DS253" s="55"/>
      <c r="DT253" s="55"/>
      <c r="DU253" s="55"/>
      <c r="DV253" s="55"/>
      <c r="DW253" s="55"/>
      <c r="DX253" s="55"/>
      <c r="DY253" s="55"/>
      <c r="DZ253" s="55"/>
      <c r="EA253" s="55"/>
      <c r="EB253" s="55"/>
      <c r="EC253" s="55"/>
      <c r="ED253" s="55"/>
      <c r="EE253" s="55"/>
      <c r="EF253" s="55"/>
      <c r="EG253" s="55"/>
      <c r="EH253" s="55"/>
      <c r="EI253" s="55"/>
      <c r="EJ253" s="55"/>
      <c r="EK253" s="55"/>
      <c r="EL253" s="55"/>
      <c r="EM253" s="55"/>
      <c r="EN253" s="55"/>
      <c r="EO253" s="55"/>
      <c r="EP253" s="55"/>
      <c r="EQ253" s="55"/>
      <c r="ER253" s="55"/>
      <c r="ES253" s="55"/>
      <c r="ET253" s="55"/>
      <c r="EU253" s="55"/>
      <c r="EV253" s="55"/>
      <c r="EW253" s="55"/>
      <c r="EX253" s="55"/>
      <c r="EY253" s="55"/>
      <c r="EZ253" s="55"/>
      <c r="FA253" s="55"/>
      <c r="FB253" s="55"/>
      <c r="FC253" s="55"/>
      <c r="FD253" s="55"/>
      <c r="FE253" s="55"/>
      <c r="FF253" s="55"/>
      <c r="FG253" s="55"/>
      <c r="FH253" s="55"/>
      <c r="FI253" s="55"/>
      <c r="FJ253" s="55"/>
      <c r="FK253" s="55"/>
      <c r="FL253" s="55"/>
      <c r="FM253" s="55"/>
      <c r="FN253" s="55"/>
      <c r="FO253" s="55"/>
      <c r="FP253" s="55"/>
      <c r="FQ253" s="55"/>
      <c r="FR253" s="55"/>
      <c r="FS253" s="55"/>
      <c r="FT253" s="55"/>
      <c r="FU253" s="55"/>
      <c r="FV253" s="55"/>
      <c r="FW253" s="55"/>
      <c r="FX253" s="55"/>
      <c r="FY253" s="55"/>
      <c r="FZ253" s="55"/>
      <c r="GA253" s="55"/>
      <c r="GB253" s="55"/>
      <c r="GC253" s="55"/>
      <c r="GD253" s="55"/>
      <c r="GE253" s="55"/>
      <c r="GF253" s="55"/>
      <c r="GG253" s="55"/>
      <c r="GH253" s="55"/>
      <c r="GI253" s="55"/>
      <c r="GJ253" s="55"/>
      <c r="GK253" s="55"/>
      <c r="GL253" s="55"/>
      <c r="GM253" s="55"/>
      <c r="GN253" s="55"/>
      <c r="GO253" s="55"/>
      <c r="GP253" s="55"/>
      <c r="GQ253" s="55"/>
      <c r="GR253" s="55"/>
      <c r="GS253" s="55"/>
      <c r="GT253" s="55"/>
      <c r="GU253" s="55"/>
      <c r="GV253" s="55"/>
      <c r="GW253" s="55"/>
      <c r="GX253" s="55"/>
      <c r="GY253" s="55"/>
      <c r="GZ253" s="55"/>
      <c r="HA253" s="55"/>
      <c r="HB253" s="55"/>
      <c r="HC253" s="55"/>
      <c r="HD253" s="55"/>
      <c r="HE253" s="55"/>
      <c r="HF253" s="55"/>
      <c r="HG253" s="55"/>
      <c r="HH253" s="55"/>
      <c r="HI253" s="55"/>
      <c r="HJ253" s="55"/>
      <c r="HK253" s="55"/>
      <c r="HL253" s="55"/>
      <c r="HM253" s="55"/>
      <c r="HN253" s="55"/>
      <c r="HO253" s="55"/>
      <c r="HP253" s="55"/>
      <c r="HQ253" s="55"/>
      <c r="HR253" s="55"/>
      <c r="HS253" s="55"/>
      <c r="HT253" s="55"/>
      <c r="HU253" s="55"/>
      <c r="HV253" s="55"/>
      <c r="HW253" s="55"/>
      <c r="HX253" s="55"/>
      <c r="HY253" s="55"/>
      <c r="HZ253" s="55"/>
      <c r="IA253" s="55"/>
      <c r="IB253" s="55"/>
      <c r="IC253" s="55"/>
      <c r="ID253" s="55"/>
      <c r="IE253" s="55"/>
      <c r="IF253" s="55"/>
      <c r="IG253" s="55"/>
      <c r="IH253" s="55"/>
      <c r="II253" s="55"/>
      <c r="IJ253" s="55"/>
      <c r="IK253" s="55"/>
      <c r="IL253" s="55"/>
      <c r="IM253" s="55"/>
      <c r="IN253" s="55"/>
      <c r="IO253" s="55"/>
      <c r="IP253" s="55"/>
      <c r="IQ253" s="55"/>
      <c r="IR253" s="55"/>
      <c r="IS253" s="55"/>
      <c r="IT253" s="55"/>
      <c r="IU253" s="55"/>
      <c r="IV253" s="55"/>
    </row>
    <row r="254" spans="1:256" s="46" customFormat="1" x14ac:dyDescent="0.25">
      <c r="A254" s="55"/>
      <c r="B254" s="46" t="s">
        <v>1841</v>
      </c>
      <c r="C254" s="63">
        <v>102800066.05</v>
      </c>
      <c r="D254" s="55"/>
      <c r="E254" s="55"/>
      <c r="F254" s="56"/>
      <c r="G254" s="102"/>
      <c r="H254" s="56"/>
      <c r="I254" s="55"/>
      <c r="J254" s="55"/>
      <c r="K254" s="55"/>
      <c r="L254" s="55"/>
      <c r="M254" s="55"/>
      <c r="N254" s="55"/>
      <c r="O254" s="55"/>
      <c r="P254" s="55"/>
      <c r="Q254" s="55"/>
      <c r="R254" s="55"/>
      <c r="S254" s="55"/>
      <c r="T254" s="55"/>
      <c r="U254" s="55"/>
      <c r="V254" s="55"/>
      <c r="W254" s="55"/>
      <c r="X254" s="55"/>
      <c r="Y254" s="55"/>
      <c r="Z254" s="55"/>
      <c r="AA254" s="55"/>
      <c r="AB254" s="55"/>
      <c r="AC254" s="55"/>
      <c r="AD254" s="55"/>
      <c r="AE254" s="55"/>
      <c r="AF254" s="55"/>
      <c r="AG254" s="55"/>
      <c r="AH254" s="55"/>
      <c r="AI254" s="55"/>
      <c r="AJ254" s="55"/>
      <c r="AK254" s="55"/>
      <c r="AL254" s="55"/>
      <c r="AM254" s="55"/>
      <c r="AN254" s="55"/>
      <c r="AO254" s="55"/>
      <c r="AP254" s="55"/>
      <c r="AQ254" s="55"/>
      <c r="AR254" s="55"/>
      <c r="AS254" s="55"/>
      <c r="AT254" s="55"/>
      <c r="AU254" s="55"/>
      <c r="AV254" s="55"/>
      <c r="AW254" s="55"/>
      <c r="AX254" s="55"/>
      <c r="AY254" s="55"/>
      <c r="AZ254" s="55"/>
      <c r="BA254" s="55"/>
      <c r="BB254" s="55"/>
      <c r="BC254" s="55"/>
      <c r="BD254" s="55"/>
      <c r="BE254" s="55"/>
      <c r="BF254" s="55"/>
      <c r="BG254" s="55"/>
      <c r="BH254" s="55"/>
      <c r="BI254" s="55"/>
      <c r="BJ254" s="55"/>
      <c r="BK254" s="55"/>
      <c r="BL254" s="55"/>
      <c r="BM254" s="55"/>
      <c r="BN254" s="55"/>
      <c r="BO254" s="55"/>
      <c r="BP254" s="55"/>
      <c r="BQ254" s="55"/>
      <c r="BR254" s="55"/>
      <c r="BS254" s="55"/>
      <c r="BT254" s="55"/>
      <c r="BU254" s="55"/>
      <c r="BV254" s="55"/>
      <c r="BW254" s="55"/>
      <c r="BX254" s="55"/>
      <c r="BY254" s="55"/>
      <c r="BZ254" s="55"/>
      <c r="CA254" s="55"/>
      <c r="CB254" s="55"/>
      <c r="CC254" s="55"/>
      <c r="CD254" s="55"/>
      <c r="CE254" s="55"/>
      <c r="CF254" s="55"/>
      <c r="CG254" s="55"/>
      <c r="CH254" s="55"/>
      <c r="CI254" s="55"/>
      <c r="CJ254" s="55"/>
      <c r="CK254" s="55"/>
      <c r="CL254" s="55"/>
      <c r="CM254" s="55"/>
      <c r="CN254" s="55"/>
      <c r="CO254" s="55"/>
      <c r="CP254" s="55"/>
      <c r="CQ254" s="55"/>
      <c r="CR254" s="55"/>
      <c r="CS254" s="55"/>
      <c r="CT254" s="55"/>
      <c r="CU254" s="55"/>
      <c r="CV254" s="55"/>
      <c r="CW254" s="55"/>
      <c r="CX254" s="55"/>
      <c r="CY254" s="55"/>
      <c r="CZ254" s="55"/>
      <c r="DA254" s="55"/>
      <c r="DB254" s="55"/>
      <c r="DC254" s="55"/>
      <c r="DD254" s="55"/>
      <c r="DE254" s="55"/>
      <c r="DF254" s="55"/>
      <c r="DG254" s="55"/>
      <c r="DH254" s="55"/>
      <c r="DI254" s="55"/>
      <c r="DJ254" s="55"/>
      <c r="DK254" s="55"/>
      <c r="DL254" s="55"/>
      <c r="DM254" s="55"/>
      <c r="DN254" s="55"/>
      <c r="DO254" s="55"/>
      <c r="DP254" s="55"/>
      <c r="DQ254" s="55"/>
      <c r="DR254" s="55"/>
      <c r="DS254" s="55"/>
      <c r="DT254" s="55"/>
      <c r="DU254" s="55"/>
      <c r="DV254" s="55"/>
      <c r="DW254" s="55"/>
      <c r="DX254" s="55"/>
      <c r="DY254" s="55"/>
      <c r="DZ254" s="55"/>
      <c r="EA254" s="55"/>
      <c r="EB254" s="55"/>
      <c r="EC254" s="55"/>
      <c r="ED254" s="55"/>
      <c r="EE254" s="55"/>
      <c r="EF254" s="55"/>
      <c r="EG254" s="55"/>
      <c r="EH254" s="55"/>
      <c r="EI254" s="55"/>
      <c r="EJ254" s="55"/>
      <c r="EK254" s="55"/>
      <c r="EL254" s="55"/>
      <c r="EM254" s="55"/>
      <c r="EN254" s="55"/>
      <c r="EO254" s="55"/>
      <c r="EP254" s="55"/>
      <c r="EQ254" s="55"/>
      <c r="ER254" s="55"/>
      <c r="ES254" s="55"/>
      <c r="ET254" s="55"/>
      <c r="EU254" s="55"/>
      <c r="EV254" s="55"/>
      <c r="EW254" s="55"/>
      <c r="EX254" s="55"/>
      <c r="EY254" s="55"/>
      <c r="EZ254" s="55"/>
      <c r="FA254" s="55"/>
      <c r="FB254" s="55"/>
      <c r="FC254" s="55"/>
      <c r="FD254" s="55"/>
      <c r="FE254" s="55"/>
      <c r="FF254" s="55"/>
      <c r="FG254" s="55"/>
      <c r="FH254" s="55"/>
      <c r="FI254" s="55"/>
      <c r="FJ254" s="55"/>
      <c r="FK254" s="55"/>
      <c r="FL254" s="55"/>
      <c r="FM254" s="55"/>
      <c r="FN254" s="55"/>
      <c r="FO254" s="55"/>
      <c r="FP254" s="55"/>
      <c r="FQ254" s="55"/>
      <c r="FR254" s="55"/>
      <c r="FS254" s="55"/>
      <c r="FT254" s="55"/>
      <c r="FU254" s="55"/>
      <c r="FV254" s="55"/>
      <c r="FW254" s="55"/>
      <c r="FX254" s="55"/>
      <c r="FY254" s="55"/>
      <c r="FZ254" s="55"/>
      <c r="GA254" s="55"/>
      <c r="GB254" s="55"/>
      <c r="GC254" s="55"/>
      <c r="GD254" s="55"/>
      <c r="GE254" s="55"/>
      <c r="GF254" s="55"/>
      <c r="GG254" s="55"/>
      <c r="GH254" s="55"/>
      <c r="GI254" s="55"/>
      <c r="GJ254" s="55"/>
      <c r="GK254" s="55"/>
      <c r="GL254" s="55"/>
      <c r="GM254" s="55"/>
      <c r="GN254" s="55"/>
      <c r="GO254" s="55"/>
      <c r="GP254" s="55"/>
      <c r="GQ254" s="55"/>
      <c r="GR254" s="55"/>
      <c r="GS254" s="55"/>
      <c r="GT254" s="55"/>
      <c r="GU254" s="55"/>
      <c r="GV254" s="55"/>
      <c r="GW254" s="55"/>
      <c r="GX254" s="55"/>
      <c r="GY254" s="55"/>
      <c r="GZ254" s="55"/>
      <c r="HA254" s="55"/>
      <c r="HB254" s="55"/>
      <c r="HC254" s="55"/>
      <c r="HD254" s="55"/>
      <c r="HE254" s="55"/>
      <c r="HF254" s="55"/>
      <c r="HG254" s="55"/>
      <c r="HH254" s="55"/>
      <c r="HI254" s="55"/>
      <c r="HJ254" s="55"/>
      <c r="HK254" s="55"/>
      <c r="HL254" s="55"/>
      <c r="HM254" s="55"/>
      <c r="HN254" s="55"/>
      <c r="HO254" s="55"/>
      <c r="HP254" s="55"/>
      <c r="HQ254" s="55"/>
      <c r="HR254" s="55"/>
      <c r="HS254" s="55"/>
      <c r="HT254" s="55"/>
      <c r="HU254" s="55"/>
      <c r="HV254" s="55"/>
      <c r="HW254" s="55"/>
      <c r="HX254" s="55"/>
      <c r="HY254" s="55"/>
      <c r="HZ254" s="55"/>
      <c r="IA254" s="55"/>
      <c r="IB254" s="55"/>
      <c r="IC254" s="55"/>
      <c r="ID254" s="55"/>
      <c r="IE254" s="55"/>
      <c r="IF254" s="55"/>
      <c r="IG254" s="55"/>
      <c r="IH254" s="55"/>
      <c r="II254" s="55"/>
      <c r="IJ254" s="55"/>
      <c r="IK254" s="55"/>
      <c r="IL254" s="55"/>
      <c r="IM254" s="55"/>
      <c r="IN254" s="55"/>
      <c r="IO254" s="55"/>
      <c r="IP254" s="55"/>
      <c r="IQ254" s="55"/>
      <c r="IR254" s="55"/>
      <c r="IS254" s="55"/>
      <c r="IT254" s="55"/>
      <c r="IU254" s="55"/>
      <c r="IV254" s="55"/>
    </row>
    <row r="255" spans="1:256" s="46" customFormat="1" x14ac:dyDescent="0.25">
      <c r="A255" s="55"/>
      <c r="C255" s="63"/>
      <c r="D255" s="55"/>
      <c r="E255" s="55"/>
      <c r="F255" s="56"/>
      <c r="G255" s="101"/>
      <c r="H255" s="56"/>
      <c r="I255" s="55"/>
      <c r="J255" s="55"/>
      <c r="K255" s="55"/>
      <c r="L255" s="55"/>
      <c r="M255" s="55"/>
      <c r="N255" s="55"/>
      <c r="O255" s="55"/>
      <c r="P255" s="55"/>
      <c r="Q255" s="55"/>
      <c r="R255" s="55"/>
      <c r="S255" s="55"/>
      <c r="T255" s="55"/>
      <c r="U255" s="55"/>
      <c r="V255" s="55"/>
      <c r="W255" s="55"/>
      <c r="X255" s="55"/>
      <c r="Y255" s="55"/>
      <c r="Z255" s="55"/>
      <c r="AA255" s="55"/>
      <c r="AB255" s="55"/>
      <c r="AC255" s="55"/>
      <c r="AD255" s="55"/>
      <c r="AE255" s="55"/>
      <c r="AF255" s="55"/>
      <c r="AG255" s="55"/>
      <c r="AH255" s="55"/>
      <c r="AI255" s="55"/>
      <c r="AJ255" s="55"/>
      <c r="AK255" s="55"/>
      <c r="AL255" s="55"/>
      <c r="AM255" s="55"/>
      <c r="AN255" s="55"/>
      <c r="AO255" s="55"/>
      <c r="AP255" s="55"/>
      <c r="AQ255" s="55"/>
      <c r="AR255" s="55"/>
      <c r="AS255" s="55"/>
      <c r="AT255" s="55"/>
      <c r="AU255" s="55"/>
      <c r="AV255" s="55"/>
      <c r="AW255" s="55"/>
      <c r="AX255" s="55"/>
      <c r="AY255" s="55"/>
      <c r="AZ255" s="55"/>
      <c r="BA255" s="55"/>
      <c r="BB255" s="55"/>
      <c r="BC255" s="55"/>
      <c r="BD255" s="55"/>
      <c r="BE255" s="55"/>
      <c r="BF255" s="55"/>
      <c r="BG255" s="55"/>
      <c r="BH255" s="55"/>
      <c r="BI255" s="55"/>
      <c r="BJ255" s="55"/>
      <c r="BK255" s="55"/>
      <c r="BL255" s="55"/>
      <c r="BM255" s="55"/>
      <c r="BN255" s="55"/>
      <c r="BO255" s="55"/>
      <c r="BP255" s="55"/>
      <c r="BQ255" s="55"/>
      <c r="BR255" s="55"/>
      <c r="BS255" s="55"/>
      <c r="BT255" s="55"/>
      <c r="BU255" s="55"/>
      <c r="BV255" s="55"/>
      <c r="BW255" s="55"/>
      <c r="BX255" s="55"/>
      <c r="BY255" s="55"/>
      <c r="BZ255" s="55"/>
      <c r="CA255" s="55"/>
      <c r="CB255" s="55"/>
      <c r="CC255" s="55"/>
      <c r="CD255" s="55"/>
      <c r="CE255" s="55"/>
      <c r="CF255" s="55"/>
      <c r="CG255" s="55"/>
      <c r="CH255" s="55"/>
      <c r="CI255" s="55"/>
      <c r="CJ255" s="55"/>
      <c r="CK255" s="55"/>
      <c r="CL255" s="55"/>
      <c r="CM255" s="55"/>
      <c r="CN255" s="55"/>
      <c r="CO255" s="55"/>
      <c r="CP255" s="55"/>
      <c r="CQ255" s="55"/>
      <c r="CR255" s="55"/>
      <c r="CS255" s="55"/>
      <c r="CT255" s="55"/>
      <c r="CU255" s="55"/>
      <c r="CV255" s="55"/>
      <c r="CW255" s="55"/>
      <c r="CX255" s="55"/>
      <c r="CY255" s="55"/>
      <c r="CZ255" s="55"/>
      <c r="DA255" s="55"/>
      <c r="DB255" s="55"/>
      <c r="DC255" s="55"/>
      <c r="DD255" s="55"/>
      <c r="DE255" s="55"/>
      <c r="DF255" s="55"/>
      <c r="DG255" s="55"/>
      <c r="DH255" s="55"/>
      <c r="DI255" s="55"/>
      <c r="DJ255" s="55"/>
      <c r="DK255" s="55"/>
      <c r="DL255" s="55"/>
      <c r="DM255" s="55"/>
      <c r="DN255" s="55"/>
      <c r="DO255" s="55"/>
      <c r="DP255" s="55"/>
      <c r="DQ255" s="55"/>
      <c r="DR255" s="55"/>
      <c r="DS255" s="55"/>
      <c r="DT255" s="55"/>
      <c r="DU255" s="55"/>
      <c r="DV255" s="55"/>
      <c r="DW255" s="55"/>
      <c r="DX255" s="55"/>
      <c r="DY255" s="55"/>
      <c r="DZ255" s="55"/>
      <c r="EA255" s="55"/>
      <c r="EB255" s="55"/>
      <c r="EC255" s="55"/>
      <c r="ED255" s="55"/>
      <c r="EE255" s="55"/>
      <c r="EF255" s="55"/>
      <c r="EG255" s="55"/>
      <c r="EH255" s="55"/>
      <c r="EI255" s="55"/>
      <c r="EJ255" s="55"/>
      <c r="EK255" s="55"/>
      <c r="EL255" s="55"/>
      <c r="EM255" s="55"/>
      <c r="EN255" s="55"/>
      <c r="EO255" s="55"/>
      <c r="EP255" s="55"/>
      <c r="EQ255" s="55"/>
      <c r="ER255" s="55"/>
      <c r="ES255" s="55"/>
      <c r="ET255" s="55"/>
      <c r="EU255" s="55"/>
      <c r="EV255" s="55"/>
      <c r="EW255" s="55"/>
      <c r="EX255" s="55"/>
      <c r="EY255" s="55"/>
      <c r="EZ255" s="55"/>
      <c r="FA255" s="55"/>
      <c r="FB255" s="55"/>
      <c r="FC255" s="55"/>
      <c r="FD255" s="55"/>
      <c r="FE255" s="55"/>
      <c r="FF255" s="55"/>
      <c r="FG255" s="55"/>
      <c r="FH255" s="55"/>
      <c r="FI255" s="55"/>
      <c r="FJ255" s="55"/>
      <c r="FK255" s="55"/>
      <c r="FL255" s="55"/>
      <c r="FM255" s="55"/>
      <c r="FN255" s="55"/>
      <c r="FO255" s="55"/>
      <c r="FP255" s="55"/>
      <c r="FQ255" s="55"/>
      <c r="FR255" s="55"/>
      <c r="FS255" s="55"/>
      <c r="FT255" s="55"/>
      <c r="FU255" s="55"/>
      <c r="FV255" s="55"/>
      <c r="FW255" s="55"/>
      <c r="FX255" s="55"/>
      <c r="FY255" s="55"/>
      <c r="FZ255" s="55"/>
      <c r="GA255" s="55"/>
      <c r="GB255" s="55"/>
      <c r="GC255" s="55"/>
      <c r="GD255" s="55"/>
      <c r="GE255" s="55"/>
      <c r="GF255" s="55"/>
      <c r="GG255" s="55"/>
      <c r="GH255" s="55"/>
      <c r="GI255" s="55"/>
      <c r="GJ255" s="55"/>
      <c r="GK255" s="55"/>
      <c r="GL255" s="55"/>
      <c r="GM255" s="55"/>
      <c r="GN255" s="55"/>
      <c r="GO255" s="55"/>
      <c r="GP255" s="55"/>
      <c r="GQ255" s="55"/>
      <c r="GR255" s="55"/>
      <c r="GS255" s="55"/>
      <c r="GT255" s="55"/>
      <c r="GU255" s="55"/>
      <c r="GV255" s="55"/>
      <c r="GW255" s="55"/>
      <c r="GX255" s="55"/>
      <c r="GY255" s="55"/>
      <c r="GZ255" s="55"/>
      <c r="HA255" s="55"/>
      <c r="HB255" s="55"/>
      <c r="HC255" s="55"/>
      <c r="HD255" s="55"/>
      <c r="HE255" s="55"/>
      <c r="HF255" s="55"/>
      <c r="HG255" s="55"/>
      <c r="HH255" s="55"/>
      <c r="HI255" s="55"/>
      <c r="HJ255" s="55"/>
      <c r="HK255" s="55"/>
      <c r="HL255" s="55"/>
      <c r="HM255" s="55"/>
      <c r="HN255" s="55"/>
      <c r="HO255" s="55"/>
      <c r="HP255" s="55"/>
      <c r="HQ255" s="55"/>
      <c r="HR255" s="55"/>
      <c r="HS255" s="55"/>
      <c r="HT255" s="55"/>
      <c r="HU255" s="55"/>
      <c r="HV255" s="55"/>
      <c r="HW255" s="55"/>
      <c r="HX255" s="55"/>
      <c r="HY255" s="55"/>
      <c r="HZ255" s="55"/>
      <c r="IA255" s="55"/>
      <c r="IB255" s="55"/>
      <c r="IC255" s="55"/>
      <c r="ID255" s="55"/>
      <c r="IE255" s="55"/>
      <c r="IF255" s="55"/>
      <c r="IG255" s="55"/>
      <c r="IH255" s="55"/>
      <c r="II255" s="55"/>
      <c r="IJ255" s="55"/>
      <c r="IK255" s="55"/>
      <c r="IL255" s="55"/>
      <c r="IM255" s="55"/>
      <c r="IN255" s="55"/>
      <c r="IO255" s="55"/>
      <c r="IP255" s="55"/>
      <c r="IQ255" s="55"/>
      <c r="IR255" s="55"/>
      <c r="IS255" s="55"/>
      <c r="IT255" s="55"/>
      <c r="IU255" s="55"/>
      <c r="IV255" s="55"/>
    </row>
    <row r="256" spans="1:256" s="46" customFormat="1" x14ac:dyDescent="0.25">
      <c r="A256" s="55"/>
      <c r="B256" s="46" t="s">
        <v>1840</v>
      </c>
      <c r="C256" s="63">
        <v>15000000</v>
      </c>
      <c r="D256" s="55"/>
      <c r="E256" s="55"/>
      <c r="F256" s="56"/>
      <c r="G256" s="101"/>
      <c r="H256" s="56"/>
      <c r="I256" s="55"/>
      <c r="J256" s="55"/>
      <c r="K256" s="55"/>
      <c r="L256" s="55"/>
      <c r="M256" s="55"/>
      <c r="N256" s="55"/>
      <c r="O256" s="55"/>
      <c r="P256" s="55"/>
      <c r="Q256" s="55"/>
      <c r="R256" s="55"/>
      <c r="S256" s="55"/>
      <c r="T256" s="55"/>
      <c r="U256" s="55"/>
      <c r="V256" s="55"/>
      <c r="W256" s="55"/>
      <c r="X256" s="55"/>
      <c r="Y256" s="55"/>
      <c r="Z256" s="55"/>
      <c r="AA256" s="55"/>
      <c r="AB256" s="55"/>
      <c r="AC256" s="55"/>
      <c r="AD256" s="55"/>
      <c r="AE256" s="55"/>
      <c r="AF256" s="55"/>
      <c r="AG256" s="55"/>
      <c r="AH256" s="55"/>
      <c r="AI256" s="55"/>
      <c r="AJ256" s="55"/>
      <c r="AK256" s="55"/>
      <c r="AL256" s="55"/>
      <c r="AM256" s="55"/>
      <c r="AN256" s="55"/>
      <c r="AO256" s="55"/>
      <c r="AP256" s="55"/>
      <c r="AQ256" s="55"/>
      <c r="AR256" s="55"/>
      <c r="AS256" s="55"/>
      <c r="AT256" s="55"/>
      <c r="AU256" s="55"/>
      <c r="AV256" s="55"/>
      <c r="AW256" s="55"/>
      <c r="AX256" s="55"/>
      <c r="AY256" s="55"/>
      <c r="AZ256" s="55"/>
      <c r="BA256" s="55"/>
      <c r="BB256" s="55"/>
      <c r="BC256" s="55"/>
      <c r="BD256" s="55"/>
      <c r="BE256" s="55"/>
      <c r="BF256" s="55"/>
      <c r="BG256" s="55"/>
      <c r="BH256" s="55"/>
      <c r="BI256" s="55"/>
      <c r="BJ256" s="55"/>
      <c r="BK256" s="55"/>
      <c r="BL256" s="55"/>
      <c r="BM256" s="55"/>
      <c r="BN256" s="55"/>
      <c r="BO256" s="55"/>
      <c r="BP256" s="55"/>
      <c r="BQ256" s="55"/>
      <c r="BR256" s="55"/>
      <c r="BS256" s="55"/>
      <c r="BT256" s="55"/>
      <c r="BU256" s="55"/>
      <c r="BV256" s="55"/>
      <c r="BW256" s="55"/>
      <c r="BX256" s="55"/>
      <c r="BY256" s="55"/>
      <c r="BZ256" s="55"/>
      <c r="CA256" s="55"/>
      <c r="CB256" s="55"/>
      <c r="CC256" s="55"/>
      <c r="CD256" s="55"/>
      <c r="CE256" s="55"/>
      <c r="CF256" s="55"/>
      <c r="CG256" s="55"/>
      <c r="CH256" s="55"/>
      <c r="CI256" s="55"/>
      <c r="CJ256" s="55"/>
      <c r="CK256" s="55"/>
      <c r="CL256" s="55"/>
      <c r="CM256" s="55"/>
      <c r="CN256" s="55"/>
      <c r="CO256" s="55"/>
      <c r="CP256" s="55"/>
      <c r="CQ256" s="55"/>
      <c r="CR256" s="55"/>
      <c r="CS256" s="55"/>
      <c r="CT256" s="55"/>
      <c r="CU256" s="55"/>
      <c r="CV256" s="55"/>
      <c r="CW256" s="55"/>
      <c r="CX256" s="55"/>
      <c r="CY256" s="55"/>
      <c r="CZ256" s="55"/>
      <c r="DA256" s="55"/>
      <c r="DB256" s="55"/>
      <c r="DC256" s="55"/>
      <c r="DD256" s="55"/>
      <c r="DE256" s="55"/>
      <c r="DF256" s="55"/>
      <c r="DG256" s="55"/>
      <c r="DH256" s="55"/>
      <c r="DI256" s="55"/>
      <c r="DJ256" s="55"/>
      <c r="DK256" s="55"/>
      <c r="DL256" s="55"/>
      <c r="DM256" s="55"/>
      <c r="DN256" s="55"/>
      <c r="DO256" s="55"/>
      <c r="DP256" s="55"/>
      <c r="DQ256" s="55"/>
      <c r="DR256" s="55"/>
      <c r="DS256" s="55"/>
      <c r="DT256" s="55"/>
      <c r="DU256" s="55"/>
      <c r="DV256" s="55"/>
      <c r="DW256" s="55"/>
      <c r="DX256" s="55"/>
      <c r="DY256" s="55"/>
      <c r="DZ256" s="55"/>
      <c r="EA256" s="55"/>
      <c r="EB256" s="55"/>
      <c r="EC256" s="55"/>
      <c r="ED256" s="55"/>
      <c r="EE256" s="55"/>
      <c r="EF256" s="55"/>
      <c r="EG256" s="55"/>
      <c r="EH256" s="55"/>
      <c r="EI256" s="55"/>
      <c r="EJ256" s="55"/>
      <c r="EK256" s="55"/>
      <c r="EL256" s="55"/>
      <c r="EM256" s="55"/>
      <c r="EN256" s="55"/>
      <c r="EO256" s="55"/>
      <c r="EP256" s="55"/>
      <c r="EQ256" s="55"/>
      <c r="ER256" s="55"/>
      <c r="ES256" s="55"/>
      <c r="ET256" s="55"/>
      <c r="EU256" s="55"/>
      <c r="EV256" s="55"/>
      <c r="EW256" s="55"/>
      <c r="EX256" s="55"/>
      <c r="EY256" s="55"/>
      <c r="EZ256" s="55"/>
      <c r="FA256" s="55"/>
      <c r="FB256" s="55"/>
      <c r="FC256" s="55"/>
      <c r="FD256" s="55"/>
      <c r="FE256" s="55"/>
      <c r="FF256" s="55"/>
      <c r="FG256" s="55"/>
      <c r="FH256" s="55"/>
      <c r="FI256" s="55"/>
      <c r="FJ256" s="55"/>
      <c r="FK256" s="55"/>
      <c r="FL256" s="55"/>
      <c r="FM256" s="55"/>
      <c r="FN256" s="55"/>
      <c r="FO256" s="55"/>
      <c r="FP256" s="55"/>
      <c r="FQ256" s="55"/>
      <c r="FR256" s="55"/>
      <c r="FS256" s="55"/>
      <c r="FT256" s="55"/>
      <c r="FU256" s="55"/>
      <c r="FV256" s="55"/>
      <c r="FW256" s="55"/>
      <c r="FX256" s="55"/>
      <c r="FY256" s="55"/>
      <c r="FZ256" s="55"/>
      <c r="GA256" s="55"/>
      <c r="GB256" s="55"/>
      <c r="GC256" s="55"/>
      <c r="GD256" s="55"/>
      <c r="GE256" s="55"/>
      <c r="GF256" s="55"/>
      <c r="GG256" s="55"/>
      <c r="GH256" s="55"/>
      <c r="GI256" s="55"/>
      <c r="GJ256" s="55"/>
      <c r="GK256" s="55"/>
      <c r="GL256" s="55"/>
      <c r="GM256" s="55"/>
      <c r="GN256" s="55"/>
      <c r="GO256" s="55"/>
      <c r="GP256" s="55"/>
      <c r="GQ256" s="55"/>
      <c r="GR256" s="55"/>
      <c r="GS256" s="55"/>
      <c r="GT256" s="55"/>
      <c r="GU256" s="55"/>
      <c r="GV256" s="55"/>
      <c r="GW256" s="55"/>
      <c r="GX256" s="55"/>
      <c r="GY256" s="55"/>
      <c r="GZ256" s="55"/>
      <c r="HA256" s="55"/>
      <c r="HB256" s="55"/>
      <c r="HC256" s="55"/>
      <c r="HD256" s="55"/>
      <c r="HE256" s="55"/>
      <c r="HF256" s="55"/>
      <c r="HG256" s="55"/>
      <c r="HH256" s="55"/>
      <c r="HI256" s="55"/>
      <c r="HJ256" s="55"/>
      <c r="HK256" s="55"/>
      <c r="HL256" s="55"/>
      <c r="HM256" s="55"/>
      <c r="HN256" s="55"/>
      <c r="HO256" s="55"/>
      <c r="HP256" s="55"/>
      <c r="HQ256" s="55"/>
      <c r="HR256" s="55"/>
      <c r="HS256" s="55"/>
      <c r="HT256" s="55"/>
      <c r="HU256" s="55"/>
      <c r="HV256" s="55"/>
      <c r="HW256" s="55"/>
      <c r="HX256" s="55"/>
      <c r="HY256" s="55"/>
      <c r="HZ256" s="55"/>
      <c r="IA256" s="55"/>
      <c r="IB256" s="55"/>
      <c r="IC256" s="55"/>
      <c r="ID256" s="55"/>
      <c r="IE256" s="55"/>
      <c r="IF256" s="55"/>
      <c r="IG256" s="55"/>
      <c r="IH256" s="55"/>
      <c r="II256" s="55"/>
      <c r="IJ256" s="55"/>
      <c r="IK256" s="55"/>
      <c r="IL256" s="55"/>
      <c r="IM256" s="55"/>
      <c r="IN256" s="55"/>
      <c r="IO256" s="55"/>
      <c r="IP256" s="55"/>
      <c r="IQ256" s="55"/>
      <c r="IR256" s="55"/>
      <c r="IS256" s="55"/>
      <c r="IT256" s="55"/>
      <c r="IU256" s="55"/>
      <c r="IV256" s="55"/>
    </row>
    <row r="257" spans="1:256" s="46" customFormat="1" x14ac:dyDescent="0.25">
      <c r="A257" s="55"/>
      <c r="C257" s="63"/>
      <c r="D257" s="55"/>
      <c r="E257" s="55"/>
      <c r="F257" s="56"/>
      <c r="G257" s="101"/>
      <c r="H257" s="56"/>
      <c r="I257" s="55"/>
      <c r="J257" s="55"/>
      <c r="K257" s="55"/>
      <c r="L257" s="55"/>
      <c r="M257" s="55"/>
      <c r="N257" s="55"/>
      <c r="O257" s="55"/>
      <c r="P257" s="55"/>
      <c r="Q257" s="55"/>
      <c r="R257" s="55"/>
      <c r="S257" s="55"/>
      <c r="T257" s="55"/>
      <c r="U257" s="55"/>
      <c r="V257" s="55"/>
      <c r="W257" s="55"/>
      <c r="X257" s="55"/>
      <c r="Y257" s="55"/>
      <c r="Z257" s="55"/>
      <c r="AA257" s="55"/>
      <c r="AB257" s="55"/>
      <c r="AC257" s="55"/>
      <c r="AD257" s="55"/>
      <c r="AE257" s="55"/>
      <c r="AF257" s="55"/>
      <c r="AG257" s="55"/>
      <c r="AH257" s="55"/>
      <c r="AI257" s="55"/>
      <c r="AJ257" s="55"/>
      <c r="AK257" s="55"/>
      <c r="AL257" s="55"/>
      <c r="AM257" s="55"/>
      <c r="AN257" s="55"/>
      <c r="AO257" s="55"/>
      <c r="AP257" s="55"/>
      <c r="AQ257" s="55"/>
      <c r="AR257" s="55"/>
      <c r="AS257" s="55"/>
      <c r="AT257" s="55"/>
      <c r="AU257" s="55"/>
      <c r="AV257" s="55"/>
      <c r="AW257" s="55"/>
      <c r="AX257" s="55"/>
      <c r="AY257" s="55"/>
      <c r="AZ257" s="55"/>
      <c r="BA257" s="55"/>
      <c r="BB257" s="55"/>
      <c r="BC257" s="55"/>
      <c r="BD257" s="55"/>
      <c r="BE257" s="55"/>
      <c r="BF257" s="55"/>
      <c r="BG257" s="55"/>
      <c r="BH257" s="55"/>
      <c r="BI257" s="55"/>
      <c r="BJ257" s="55"/>
      <c r="BK257" s="55"/>
      <c r="BL257" s="55"/>
      <c r="BM257" s="55"/>
      <c r="BN257" s="55"/>
      <c r="BO257" s="55"/>
      <c r="BP257" s="55"/>
      <c r="BQ257" s="55"/>
      <c r="BR257" s="55"/>
      <c r="BS257" s="55"/>
      <c r="BT257" s="55"/>
      <c r="BU257" s="55"/>
      <c r="BV257" s="55"/>
      <c r="BW257" s="55"/>
      <c r="BX257" s="55"/>
      <c r="BY257" s="55"/>
      <c r="BZ257" s="55"/>
      <c r="CA257" s="55"/>
      <c r="CB257" s="55"/>
      <c r="CC257" s="55"/>
      <c r="CD257" s="55"/>
      <c r="CE257" s="55"/>
      <c r="CF257" s="55"/>
      <c r="CG257" s="55"/>
      <c r="CH257" s="55"/>
      <c r="CI257" s="55"/>
      <c r="CJ257" s="55"/>
      <c r="CK257" s="55"/>
      <c r="CL257" s="55"/>
      <c r="CM257" s="55"/>
      <c r="CN257" s="55"/>
      <c r="CO257" s="55"/>
      <c r="CP257" s="55"/>
      <c r="CQ257" s="55"/>
      <c r="CR257" s="55"/>
      <c r="CS257" s="55"/>
      <c r="CT257" s="55"/>
      <c r="CU257" s="55"/>
      <c r="CV257" s="55"/>
      <c r="CW257" s="55"/>
      <c r="CX257" s="55"/>
      <c r="CY257" s="55"/>
      <c r="CZ257" s="55"/>
      <c r="DA257" s="55"/>
      <c r="DB257" s="55"/>
      <c r="DC257" s="55"/>
      <c r="DD257" s="55"/>
      <c r="DE257" s="55"/>
      <c r="DF257" s="55"/>
      <c r="DG257" s="55"/>
      <c r="DH257" s="55"/>
      <c r="DI257" s="55"/>
      <c r="DJ257" s="55"/>
      <c r="DK257" s="55"/>
      <c r="DL257" s="55"/>
      <c r="DM257" s="55"/>
      <c r="DN257" s="55"/>
      <c r="DO257" s="55"/>
      <c r="DP257" s="55"/>
      <c r="DQ257" s="55"/>
      <c r="DR257" s="55"/>
      <c r="DS257" s="55"/>
      <c r="DT257" s="55"/>
      <c r="DU257" s="55"/>
      <c r="DV257" s="55"/>
      <c r="DW257" s="55"/>
      <c r="DX257" s="55"/>
      <c r="DY257" s="55"/>
      <c r="DZ257" s="55"/>
      <c r="EA257" s="55"/>
      <c r="EB257" s="55"/>
      <c r="EC257" s="55"/>
      <c r="ED257" s="55"/>
      <c r="EE257" s="55"/>
      <c r="EF257" s="55"/>
      <c r="EG257" s="55"/>
      <c r="EH257" s="55"/>
      <c r="EI257" s="55"/>
      <c r="EJ257" s="55"/>
      <c r="EK257" s="55"/>
      <c r="EL257" s="55"/>
      <c r="EM257" s="55"/>
      <c r="EN257" s="55"/>
      <c r="EO257" s="55"/>
      <c r="EP257" s="55"/>
      <c r="EQ257" s="55"/>
      <c r="ER257" s="55"/>
      <c r="ES257" s="55"/>
      <c r="ET257" s="55"/>
      <c r="EU257" s="55"/>
      <c r="EV257" s="55"/>
      <c r="EW257" s="55"/>
      <c r="EX257" s="55"/>
      <c r="EY257" s="55"/>
      <c r="EZ257" s="55"/>
      <c r="FA257" s="55"/>
      <c r="FB257" s="55"/>
      <c r="FC257" s="55"/>
      <c r="FD257" s="55"/>
      <c r="FE257" s="55"/>
      <c r="FF257" s="55"/>
      <c r="FG257" s="55"/>
      <c r="FH257" s="55"/>
      <c r="FI257" s="55"/>
      <c r="FJ257" s="55"/>
      <c r="FK257" s="55"/>
      <c r="FL257" s="55"/>
      <c r="FM257" s="55"/>
      <c r="FN257" s="55"/>
      <c r="FO257" s="55"/>
      <c r="FP257" s="55"/>
      <c r="FQ257" s="55"/>
      <c r="FR257" s="55"/>
      <c r="FS257" s="55"/>
      <c r="FT257" s="55"/>
      <c r="FU257" s="55"/>
      <c r="FV257" s="55"/>
      <c r="FW257" s="55"/>
      <c r="FX257" s="55"/>
      <c r="FY257" s="55"/>
      <c r="FZ257" s="55"/>
      <c r="GA257" s="55"/>
      <c r="GB257" s="55"/>
      <c r="GC257" s="55"/>
      <c r="GD257" s="55"/>
      <c r="GE257" s="55"/>
      <c r="GF257" s="55"/>
      <c r="GG257" s="55"/>
      <c r="GH257" s="55"/>
      <c r="GI257" s="55"/>
      <c r="GJ257" s="55"/>
      <c r="GK257" s="55"/>
      <c r="GL257" s="55"/>
      <c r="GM257" s="55"/>
      <c r="GN257" s="55"/>
      <c r="GO257" s="55"/>
      <c r="GP257" s="55"/>
      <c r="GQ257" s="55"/>
      <c r="GR257" s="55"/>
      <c r="GS257" s="55"/>
      <c r="GT257" s="55"/>
      <c r="GU257" s="55"/>
      <c r="GV257" s="55"/>
      <c r="GW257" s="55"/>
      <c r="GX257" s="55"/>
      <c r="GY257" s="55"/>
      <c r="GZ257" s="55"/>
      <c r="HA257" s="55"/>
      <c r="HB257" s="55"/>
      <c r="HC257" s="55"/>
      <c r="HD257" s="55"/>
      <c r="HE257" s="55"/>
      <c r="HF257" s="55"/>
      <c r="HG257" s="55"/>
      <c r="HH257" s="55"/>
      <c r="HI257" s="55"/>
      <c r="HJ257" s="55"/>
      <c r="HK257" s="55"/>
      <c r="HL257" s="55"/>
      <c r="HM257" s="55"/>
      <c r="HN257" s="55"/>
      <c r="HO257" s="55"/>
      <c r="HP257" s="55"/>
      <c r="HQ257" s="55"/>
      <c r="HR257" s="55"/>
      <c r="HS257" s="55"/>
      <c r="HT257" s="55"/>
      <c r="HU257" s="55"/>
      <c r="HV257" s="55"/>
      <c r="HW257" s="55"/>
      <c r="HX257" s="55"/>
      <c r="HY257" s="55"/>
      <c r="HZ257" s="55"/>
      <c r="IA257" s="55"/>
      <c r="IB257" s="55"/>
      <c r="IC257" s="55"/>
      <c r="ID257" s="55"/>
      <c r="IE257" s="55"/>
      <c r="IF257" s="55"/>
      <c r="IG257" s="55"/>
      <c r="IH257" s="55"/>
      <c r="II257" s="55"/>
      <c r="IJ257" s="55"/>
      <c r="IK257" s="55"/>
      <c r="IL257" s="55"/>
      <c r="IM257" s="55"/>
      <c r="IN257" s="55"/>
      <c r="IO257" s="55"/>
      <c r="IP257" s="55"/>
      <c r="IQ257" s="55"/>
      <c r="IR257" s="55"/>
      <c r="IS257" s="55"/>
      <c r="IT257" s="55"/>
      <c r="IU257" s="55"/>
      <c r="IV257" s="55"/>
    </row>
    <row r="258" spans="1:256" s="46" customFormat="1" x14ac:dyDescent="0.25">
      <c r="A258" s="55"/>
      <c r="B258" s="62" t="s">
        <v>1839</v>
      </c>
      <c r="C258" s="61">
        <v>45427916</v>
      </c>
      <c r="D258" s="55"/>
      <c r="E258" s="55"/>
      <c r="F258" s="56"/>
      <c r="G258" s="101"/>
      <c r="H258" s="56"/>
      <c r="I258" s="55"/>
      <c r="J258" s="55"/>
      <c r="K258" s="55"/>
      <c r="L258" s="55"/>
      <c r="M258" s="55"/>
      <c r="N258" s="55"/>
      <c r="O258" s="55"/>
      <c r="P258" s="55"/>
      <c r="Q258" s="55"/>
      <c r="R258" s="55"/>
      <c r="S258" s="55"/>
      <c r="T258" s="55"/>
      <c r="U258" s="55"/>
      <c r="V258" s="55"/>
      <c r="W258" s="55"/>
      <c r="X258" s="55"/>
      <c r="Y258" s="55"/>
      <c r="Z258" s="55"/>
      <c r="AA258" s="55"/>
      <c r="AB258" s="55"/>
      <c r="AC258" s="55"/>
      <c r="AD258" s="55"/>
      <c r="AE258" s="55"/>
      <c r="AF258" s="55"/>
      <c r="AG258" s="55"/>
      <c r="AH258" s="55"/>
      <c r="AI258" s="55"/>
      <c r="AJ258" s="55"/>
      <c r="AK258" s="55"/>
      <c r="AL258" s="55"/>
      <c r="AM258" s="55"/>
      <c r="AN258" s="55"/>
      <c r="AO258" s="55"/>
      <c r="AP258" s="55"/>
      <c r="AQ258" s="55"/>
      <c r="AR258" s="55"/>
      <c r="AS258" s="55"/>
      <c r="AT258" s="55"/>
      <c r="AU258" s="55"/>
      <c r="AV258" s="55"/>
      <c r="AW258" s="55"/>
      <c r="AX258" s="55"/>
      <c r="AY258" s="55"/>
      <c r="AZ258" s="55"/>
      <c r="BA258" s="55"/>
      <c r="BB258" s="55"/>
      <c r="BC258" s="55"/>
      <c r="BD258" s="55"/>
      <c r="BE258" s="55"/>
      <c r="BF258" s="55"/>
      <c r="BG258" s="55"/>
      <c r="BH258" s="55"/>
      <c r="BI258" s="55"/>
      <c r="BJ258" s="55"/>
      <c r="BK258" s="55"/>
      <c r="BL258" s="55"/>
      <c r="BM258" s="55"/>
      <c r="BN258" s="55"/>
      <c r="BO258" s="55"/>
      <c r="BP258" s="55"/>
      <c r="BQ258" s="55"/>
      <c r="BR258" s="55"/>
      <c r="BS258" s="55"/>
      <c r="BT258" s="55"/>
      <c r="BU258" s="55"/>
      <c r="BV258" s="55"/>
      <c r="BW258" s="55"/>
      <c r="BX258" s="55"/>
      <c r="BY258" s="55"/>
      <c r="BZ258" s="55"/>
      <c r="CA258" s="55"/>
      <c r="CB258" s="55"/>
      <c r="CC258" s="55"/>
      <c r="CD258" s="55"/>
      <c r="CE258" s="55"/>
      <c r="CF258" s="55"/>
      <c r="CG258" s="55"/>
      <c r="CH258" s="55"/>
      <c r="CI258" s="55"/>
      <c r="CJ258" s="55"/>
      <c r="CK258" s="55"/>
      <c r="CL258" s="55"/>
      <c r="CM258" s="55"/>
      <c r="CN258" s="55"/>
      <c r="CO258" s="55"/>
      <c r="CP258" s="55"/>
      <c r="CQ258" s="55"/>
      <c r="CR258" s="55"/>
      <c r="CS258" s="55"/>
      <c r="CT258" s="55"/>
      <c r="CU258" s="55"/>
      <c r="CV258" s="55"/>
      <c r="CW258" s="55"/>
      <c r="CX258" s="55"/>
      <c r="CY258" s="55"/>
      <c r="CZ258" s="55"/>
      <c r="DA258" s="55"/>
      <c r="DB258" s="55"/>
      <c r="DC258" s="55"/>
      <c r="DD258" s="55"/>
      <c r="DE258" s="55"/>
      <c r="DF258" s="55"/>
      <c r="DG258" s="55"/>
      <c r="DH258" s="55"/>
      <c r="DI258" s="55"/>
      <c r="DJ258" s="55"/>
      <c r="DK258" s="55"/>
      <c r="DL258" s="55"/>
      <c r="DM258" s="55"/>
      <c r="DN258" s="55"/>
      <c r="DO258" s="55"/>
      <c r="DP258" s="55"/>
      <c r="DQ258" s="55"/>
      <c r="DR258" s="55"/>
      <c r="DS258" s="55"/>
      <c r="DT258" s="55"/>
      <c r="DU258" s="55"/>
      <c r="DV258" s="55"/>
      <c r="DW258" s="55"/>
      <c r="DX258" s="55"/>
      <c r="DY258" s="55"/>
      <c r="DZ258" s="55"/>
      <c r="EA258" s="55"/>
      <c r="EB258" s="55"/>
      <c r="EC258" s="55"/>
      <c r="ED258" s="55"/>
      <c r="EE258" s="55"/>
      <c r="EF258" s="55"/>
      <c r="EG258" s="55"/>
      <c r="EH258" s="55"/>
      <c r="EI258" s="55"/>
      <c r="EJ258" s="55"/>
      <c r="EK258" s="55"/>
      <c r="EL258" s="55"/>
      <c r="EM258" s="55"/>
      <c r="EN258" s="55"/>
      <c r="EO258" s="55"/>
      <c r="EP258" s="55"/>
      <c r="EQ258" s="55"/>
      <c r="ER258" s="55"/>
      <c r="ES258" s="55"/>
      <c r="ET258" s="55"/>
      <c r="EU258" s="55"/>
      <c r="EV258" s="55"/>
      <c r="EW258" s="55"/>
      <c r="EX258" s="55"/>
      <c r="EY258" s="55"/>
      <c r="EZ258" s="55"/>
      <c r="FA258" s="55"/>
      <c r="FB258" s="55"/>
      <c r="FC258" s="55"/>
      <c r="FD258" s="55"/>
      <c r="FE258" s="55"/>
      <c r="FF258" s="55"/>
      <c r="FG258" s="55"/>
      <c r="FH258" s="55"/>
      <c r="FI258" s="55"/>
      <c r="FJ258" s="55"/>
      <c r="FK258" s="55"/>
      <c r="FL258" s="55"/>
      <c r="FM258" s="55"/>
      <c r="FN258" s="55"/>
      <c r="FO258" s="55"/>
      <c r="FP258" s="55"/>
      <c r="FQ258" s="55"/>
      <c r="FR258" s="55"/>
      <c r="FS258" s="55"/>
      <c r="FT258" s="55"/>
      <c r="FU258" s="55"/>
      <c r="FV258" s="55"/>
      <c r="FW258" s="55"/>
      <c r="FX258" s="55"/>
      <c r="FY258" s="55"/>
      <c r="FZ258" s="55"/>
      <c r="GA258" s="55"/>
      <c r="GB258" s="55"/>
      <c r="GC258" s="55"/>
      <c r="GD258" s="55"/>
      <c r="GE258" s="55"/>
      <c r="GF258" s="55"/>
      <c r="GG258" s="55"/>
      <c r="GH258" s="55"/>
      <c r="GI258" s="55"/>
      <c r="GJ258" s="55"/>
      <c r="GK258" s="55"/>
      <c r="GL258" s="55"/>
      <c r="GM258" s="55"/>
      <c r="GN258" s="55"/>
      <c r="GO258" s="55"/>
      <c r="GP258" s="55"/>
      <c r="GQ258" s="55"/>
      <c r="GR258" s="55"/>
      <c r="GS258" s="55"/>
      <c r="GT258" s="55"/>
      <c r="GU258" s="55"/>
      <c r="GV258" s="55"/>
      <c r="GW258" s="55"/>
      <c r="GX258" s="55"/>
      <c r="GY258" s="55"/>
      <c r="GZ258" s="55"/>
      <c r="HA258" s="55"/>
      <c r="HB258" s="55"/>
      <c r="HC258" s="55"/>
      <c r="HD258" s="55"/>
      <c r="HE258" s="55"/>
      <c r="HF258" s="55"/>
      <c r="HG258" s="55"/>
      <c r="HH258" s="55"/>
      <c r="HI258" s="55"/>
      <c r="HJ258" s="55"/>
      <c r="HK258" s="55"/>
      <c r="HL258" s="55"/>
      <c r="HM258" s="55"/>
      <c r="HN258" s="55"/>
      <c r="HO258" s="55"/>
      <c r="HP258" s="55"/>
      <c r="HQ258" s="55"/>
      <c r="HR258" s="55"/>
      <c r="HS258" s="55"/>
      <c r="HT258" s="55"/>
      <c r="HU258" s="55"/>
      <c r="HV258" s="55"/>
      <c r="HW258" s="55"/>
      <c r="HX258" s="55"/>
      <c r="HY258" s="55"/>
      <c r="HZ258" s="55"/>
      <c r="IA258" s="55"/>
      <c r="IB258" s="55"/>
      <c r="IC258" s="55"/>
      <c r="ID258" s="55"/>
      <c r="IE258" s="55"/>
      <c r="IF258" s="55"/>
      <c r="IG258" s="55"/>
      <c r="IH258" s="55"/>
      <c r="II258" s="55"/>
      <c r="IJ258" s="55"/>
      <c r="IK258" s="55"/>
      <c r="IL258" s="55"/>
      <c r="IM258" s="55"/>
      <c r="IN258" s="55"/>
      <c r="IO258" s="55"/>
      <c r="IP258" s="55"/>
      <c r="IQ258" s="55"/>
      <c r="IR258" s="55"/>
      <c r="IS258" s="55"/>
      <c r="IT258" s="55"/>
      <c r="IU258" s="55"/>
      <c r="IV258" s="55"/>
    </row>
    <row r="259" spans="1:256" s="46" customFormat="1" x14ac:dyDescent="0.25">
      <c r="A259" s="55"/>
      <c r="C259" s="63"/>
      <c r="D259" s="55"/>
      <c r="E259" s="55"/>
      <c r="F259" s="56"/>
      <c r="G259" s="101"/>
      <c r="H259" s="56"/>
      <c r="I259" s="55"/>
      <c r="J259" s="55"/>
      <c r="K259" s="55"/>
      <c r="L259" s="55"/>
      <c r="M259" s="55"/>
      <c r="N259" s="55"/>
      <c r="O259" s="55"/>
      <c r="P259" s="55"/>
      <c r="Q259" s="55"/>
      <c r="R259" s="55"/>
      <c r="S259" s="55"/>
      <c r="T259" s="55"/>
      <c r="U259" s="55"/>
      <c r="V259" s="55"/>
      <c r="W259" s="55"/>
      <c r="X259" s="55"/>
      <c r="Y259" s="55"/>
      <c r="Z259" s="55"/>
      <c r="AA259" s="55"/>
      <c r="AB259" s="55"/>
      <c r="AC259" s="55"/>
      <c r="AD259" s="55"/>
      <c r="AE259" s="55"/>
      <c r="AF259" s="55"/>
      <c r="AG259" s="55"/>
      <c r="AH259" s="55"/>
      <c r="AI259" s="55"/>
      <c r="AJ259" s="55"/>
      <c r="AK259" s="55"/>
      <c r="AL259" s="55"/>
      <c r="AM259" s="55"/>
      <c r="AN259" s="55"/>
      <c r="AO259" s="55"/>
      <c r="AP259" s="55"/>
      <c r="AQ259" s="55"/>
      <c r="AR259" s="55"/>
      <c r="AS259" s="55"/>
      <c r="AT259" s="55"/>
      <c r="AU259" s="55"/>
      <c r="AV259" s="55"/>
      <c r="AW259" s="55"/>
      <c r="AX259" s="55"/>
      <c r="AY259" s="55"/>
      <c r="AZ259" s="55"/>
      <c r="BA259" s="55"/>
      <c r="BB259" s="55"/>
      <c r="BC259" s="55"/>
      <c r="BD259" s="55"/>
      <c r="BE259" s="55"/>
      <c r="BF259" s="55"/>
      <c r="BG259" s="55"/>
      <c r="BH259" s="55"/>
      <c r="BI259" s="55"/>
      <c r="BJ259" s="55"/>
      <c r="BK259" s="55"/>
      <c r="BL259" s="55"/>
      <c r="BM259" s="55"/>
      <c r="BN259" s="55"/>
      <c r="BO259" s="55"/>
      <c r="BP259" s="55"/>
      <c r="BQ259" s="55"/>
      <c r="BR259" s="55"/>
      <c r="BS259" s="55"/>
      <c r="BT259" s="55"/>
      <c r="BU259" s="55"/>
      <c r="BV259" s="55"/>
      <c r="BW259" s="55"/>
      <c r="BX259" s="55"/>
      <c r="BY259" s="55"/>
      <c r="BZ259" s="55"/>
      <c r="CA259" s="55"/>
      <c r="CB259" s="55"/>
      <c r="CC259" s="55"/>
      <c r="CD259" s="55"/>
      <c r="CE259" s="55"/>
      <c r="CF259" s="55"/>
      <c r="CG259" s="55"/>
      <c r="CH259" s="55"/>
      <c r="CI259" s="55"/>
      <c r="CJ259" s="55"/>
      <c r="CK259" s="55"/>
      <c r="CL259" s="55"/>
      <c r="CM259" s="55"/>
      <c r="CN259" s="55"/>
      <c r="CO259" s="55"/>
      <c r="CP259" s="55"/>
      <c r="CQ259" s="55"/>
      <c r="CR259" s="55"/>
      <c r="CS259" s="55"/>
      <c r="CT259" s="55"/>
      <c r="CU259" s="55"/>
      <c r="CV259" s="55"/>
      <c r="CW259" s="55"/>
      <c r="CX259" s="55"/>
      <c r="CY259" s="55"/>
      <c r="CZ259" s="55"/>
      <c r="DA259" s="55"/>
      <c r="DB259" s="55"/>
      <c r="DC259" s="55"/>
      <c r="DD259" s="55"/>
      <c r="DE259" s="55"/>
      <c r="DF259" s="55"/>
      <c r="DG259" s="55"/>
      <c r="DH259" s="55"/>
      <c r="DI259" s="55"/>
      <c r="DJ259" s="55"/>
      <c r="DK259" s="55"/>
      <c r="DL259" s="55"/>
      <c r="DM259" s="55"/>
      <c r="DN259" s="55"/>
      <c r="DO259" s="55"/>
      <c r="DP259" s="55"/>
      <c r="DQ259" s="55"/>
      <c r="DR259" s="55"/>
      <c r="DS259" s="55"/>
      <c r="DT259" s="55"/>
      <c r="DU259" s="55"/>
      <c r="DV259" s="55"/>
      <c r="DW259" s="55"/>
      <c r="DX259" s="55"/>
      <c r="DY259" s="55"/>
      <c r="DZ259" s="55"/>
      <c r="EA259" s="55"/>
      <c r="EB259" s="55"/>
      <c r="EC259" s="55"/>
      <c r="ED259" s="55"/>
      <c r="EE259" s="55"/>
      <c r="EF259" s="55"/>
      <c r="EG259" s="55"/>
      <c r="EH259" s="55"/>
      <c r="EI259" s="55"/>
      <c r="EJ259" s="55"/>
      <c r="EK259" s="55"/>
      <c r="EL259" s="55"/>
      <c r="EM259" s="55"/>
      <c r="EN259" s="55"/>
      <c r="EO259" s="55"/>
      <c r="EP259" s="55"/>
      <c r="EQ259" s="55"/>
      <c r="ER259" s="55"/>
      <c r="ES259" s="55"/>
      <c r="ET259" s="55"/>
      <c r="EU259" s="55"/>
      <c r="EV259" s="55"/>
      <c r="EW259" s="55"/>
      <c r="EX259" s="55"/>
      <c r="EY259" s="55"/>
      <c r="EZ259" s="55"/>
      <c r="FA259" s="55"/>
      <c r="FB259" s="55"/>
      <c r="FC259" s="55"/>
      <c r="FD259" s="55"/>
      <c r="FE259" s="55"/>
      <c r="FF259" s="55"/>
      <c r="FG259" s="55"/>
      <c r="FH259" s="55"/>
      <c r="FI259" s="55"/>
      <c r="FJ259" s="55"/>
      <c r="FK259" s="55"/>
      <c r="FL259" s="55"/>
      <c r="FM259" s="55"/>
      <c r="FN259" s="55"/>
      <c r="FO259" s="55"/>
      <c r="FP259" s="55"/>
      <c r="FQ259" s="55"/>
      <c r="FR259" s="55"/>
      <c r="FS259" s="55"/>
      <c r="FT259" s="55"/>
      <c r="FU259" s="55"/>
      <c r="FV259" s="55"/>
      <c r="FW259" s="55"/>
      <c r="FX259" s="55"/>
      <c r="FY259" s="55"/>
      <c r="FZ259" s="55"/>
      <c r="GA259" s="55"/>
      <c r="GB259" s="55"/>
      <c r="GC259" s="55"/>
      <c r="GD259" s="55"/>
      <c r="GE259" s="55"/>
      <c r="GF259" s="55"/>
      <c r="GG259" s="55"/>
      <c r="GH259" s="55"/>
      <c r="GI259" s="55"/>
      <c r="GJ259" s="55"/>
      <c r="GK259" s="55"/>
      <c r="GL259" s="55"/>
      <c r="GM259" s="55"/>
      <c r="GN259" s="55"/>
      <c r="GO259" s="55"/>
      <c r="GP259" s="55"/>
      <c r="GQ259" s="55"/>
      <c r="GR259" s="55"/>
      <c r="GS259" s="55"/>
      <c r="GT259" s="55"/>
      <c r="GU259" s="55"/>
      <c r="GV259" s="55"/>
      <c r="GW259" s="55"/>
      <c r="GX259" s="55"/>
      <c r="GY259" s="55"/>
      <c r="GZ259" s="55"/>
      <c r="HA259" s="55"/>
      <c r="HB259" s="55"/>
      <c r="HC259" s="55"/>
      <c r="HD259" s="55"/>
      <c r="HE259" s="55"/>
      <c r="HF259" s="55"/>
      <c r="HG259" s="55"/>
      <c r="HH259" s="55"/>
      <c r="HI259" s="55"/>
      <c r="HJ259" s="55"/>
      <c r="HK259" s="55"/>
      <c r="HL259" s="55"/>
      <c r="HM259" s="55"/>
      <c r="HN259" s="55"/>
      <c r="HO259" s="55"/>
      <c r="HP259" s="55"/>
      <c r="HQ259" s="55"/>
      <c r="HR259" s="55"/>
      <c r="HS259" s="55"/>
      <c r="HT259" s="55"/>
      <c r="HU259" s="55"/>
      <c r="HV259" s="55"/>
      <c r="HW259" s="55"/>
      <c r="HX259" s="55"/>
      <c r="HY259" s="55"/>
      <c r="HZ259" s="55"/>
      <c r="IA259" s="55"/>
      <c r="IB259" s="55"/>
      <c r="IC259" s="55"/>
      <c r="ID259" s="55"/>
      <c r="IE259" s="55"/>
      <c r="IF259" s="55"/>
      <c r="IG259" s="55"/>
      <c r="IH259" s="55"/>
      <c r="II259" s="55"/>
      <c r="IJ259" s="55"/>
      <c r="IK259" s="55"/>
      <c r="IL259" s="55"/>
      <c r="IM259" s="55"/>
      <c r="IN259" s="55"/>
      <c r="IO259" s="55"/>
      <c r="IP259" s="55"/>
      <c r="IQ259" s="55"/>
      <c r="IR259" s="55"/>
      <c r="IS259" s="55"/>
      <c r="IT259" s="55"/>
      <c r="IU259" s="55"/>
      <c r="IV259" s="55"/>
    </row>
    <row r="260" spans="1:256" s="46" customFormat="1" x14ac:dyDescent="0.25">
      <c r="A260" s="55"/>
      <c r="B260" s="46" t="s">
        <v>1838</v>
      </c>
      <c r="C260" s="63">
        <v>20635916</v>
      </c>
      <c r="D260" s="55"/>
      <c r="E260" s="55"/>
      <c r="F260" s="56"/>
      <c r="G260" s="102"/>
      <c r="H260" s="56"/>
      <c r="I260" s="55"/>
      <c r="J260" s="55"/>
      <c r="K260" s="55"/>
      <c r="L260" s="55"/>
      <c r="M260" s="55"/>
      <c r="N260" s="55"/>
      <c r="O260" s="55"/>
      <c r="P260" s="55"/>
      <c r="Q260" s="55"/>
      <c r="R260" s="55"/>
      <c r="S260" s="55"/>
      <c r="T260" s="55"/>
      <c r="U260" s="55"/>
      <c r="V260" s="55"/>
      <c r="W260" s="55"/>
      <c r="X260" s="55"/>
      <c r="Y260" s="55"/>
      <c r="Z260" s="55"/>
      <c r="AA260" s="55"/>
      <c r="AB260" s="55"/>
      <c r="AC260" s="55"/>
      <c r="AD260" s="55"/>
      <c r="AE260" s="55"/>
      <c r="AF260" s="55"/>
      <c r="AG260" s="55"/>
      <c r="AH260" s="55"/>
      <c r="AI260" s="55"/>
      <c r="AJ260" s="55"/>
      <c r="AK260" s="55"/>
      <c r="AL260" s="55"/>
      <c r="AM260" s="55"/>
      <c r="AN260" s="55"/>
      <c r="AO260" s="55"/>
      <c r="AP260" s="55"/>
      <c r="AQ260" s="55"/>
      <c r="AR260" s="55"/>
      <c r="AS260" s="55"/>
      <c r="AT260" s="55"/>
      <c r="AU260" s="55"/>
      <c r="AV260" s="55"/>
      <c r="AW260" s="55"/>
      <c r="AX260" s="55"/>
      <c r="AY260" s="55"/>
      <c r="AZ260" s="55"/>
      <c r="BA260" s="55"/>
      <c r="BB260" s="55"/>
      <c r="BC260" s="55"/>
      <c r="BD260" s="55"/>
      <c r="BE260" s="55"/>
      <c r="BF260" s="55"/>
      <c r="BG260" s="55"/>
      <c r="BH260" s="55"/>
      <c r="BI260" s="55"/>
      <c r="BJ260" s="55"/>
      <c r="BK260" s="55"/>
      <c r="BL260" s="55"/>
      <c r="BM260" s="55"/>
      <c r="BN260" s="55"/>
      <c r="BO260" s="55"/>
      <c r="BP260" s="55"/>
      <c r="BQ260" s="55"/>
      <c r="BR260" s="55"/>
      <c r="BS260" s="55"/>
      <c r="BT260" s="55"/>
      <c r="BU260" s="55"/>
      <c r="BV260" s="55"/>
      <c r="BW260" s="55"/>
      <c r="BX260" s="55"/>
      <c r="BY260" s="55"/>
      <c r="BZ260" s="55"/>
      <c r="CA260" s="55"/>
      <c r="CB260" s="55"/>
      <c r="CC260" s="55"/>
      <c r="CD260" s="55"/>
      <c r="CE260" s="55"/>
      <c r="CF260" s="55"/>
      <c r="CG260" s="55"/>
      <c r="CH260" s="55"/>
      <c r="CI260" s="55"/>
      <c r="CJ260" s="55"/>
      <c r="CK260" s="55"/>
      <c r="CL260" s="55"/>
      <c r="CM260" s="55"/>
      <c r="CN260" s="55"/>
      <c r="CO260" s="55"/>
      <c r="CP260" s="55"/>
      <c r="CQ260" s="55"/>
      <c r="CR260" s="55"/>
      <c r="CS260" s="55"/>
      <c r="CT260" s="55"/>
      <c r="CU260" s="55"/>
      <c r="CV260" s="55"/>
      <c r="CW260" s="55"/>
      <c r="CX260" s="55"/>
      <c r="CY260" s="55"/>
      <c r="CZ260" s="55"/>
      <c r="DA260" s="55"/>
      <c r="DB260" s="55"/>
      <c r="DC260" s="55"/>
      <c r="DD260" s="55"/>
      <c r="DE260" s="55"/>
      <c r="DF260" s="55"/>
      <c r="DG260" s="55"/>
      <c r="DH260" s="55"/>
      <c r="DI260" s="55"/>
      <c r="DJ260" s="55"/>
      <c r="DK260" s="55"/>
      <c r="DL260" s="55"/>
      <c r="DM260" s="55"/>
      <c r="DN260" s="55"/>
      <c r="DO260" s="55"/>
      <c r="DP260" s="55"/>
      <c r="DQ260" s="55"/>
      <c r="DR260" s="55"/>
      <c r="DS260" s="55"/>
      <c r="DT260" s="55"/>
      <c r="DU260" s="55"/>
      <c r="DV260" s="55"/>
      <c r="DW260" s="55"/>
      <c r="DX260" s="55"/>
      <c r="DY260" s="55"/>
      <c r="DZ260" s="55"/>
      <c r="EA260" s="55"/>
      <c r="EB260" s="55"/>
      <c r="EC260" s="55"/>
      <c r="ED260" s="55"/>
      <c r="EE260" s="55"/>
      <c r="EF260" s="55"/>
      <c r="EG260" s="55"/>
      <c r="EH260" s="55"/>
      <c r="EI260" s="55"/>
      <c r="EJ260" s="55"/>
      <c r="EK260" s="55"/>
      <c r="EL260" s="55"/>
      <c r="EM260" s="55"/>
      <c r="EN260" s="55"/>
      <c r="EO260" s="55"/>
      <c r="EP260" s="55"/>
      <c r="EQ260" s="55"/>
      <c r="ER260" s="55"/>
      <c r="ES260" s="55"/>
      <c r="ET260" s="55"/>
      <c r="EU260" s="55"/>
      <c r="EV260" s="55"/>
      <c r="EW260" s="55"/>
      <c r="EX260" s="55"/>
      <c r="EY260" s="55"/>
      <c r="EZ260" s="55"/>
      <c r="FA260" s="55"/>
      <c r="FB260" s="55"/>
      <c r="FC260" s="55"/>
      <c r="FD260" s="55"/>
      <c r="FE260" s="55"/>
      <c r="FF260" s="55"/>
      <c r="FG260" s="55"/>
      <c r="FH260" s="55"/>
      <c r="FI260" s="55"/>
      <c r="FJ260" s="55"/>
      <c r="FK260" s="55"/>
      <c r="FL260" s="55"/>
      <c r="FM260" s="55"/>
      <c r="FN260" s="55"/>
      <c r="FO260" s="55"/>
      <c r="FP260" s="55"/>
      <c r="FQ260" s="55"/>
      <c r="FR260" s="55"/>
      <c r="FS260" s="55"/>
      <c r="FT260" s="55"/>
      <c r="FU260" s="55"/>
      <c r="FV260" s="55"/>
      <c r="FW260" s="55"/>
      <c r="FX260" s="55"/>
      <c r="FY260" s="55"/>
      <c r="FZ260" s="55"/>
      <c r="GA260" s="55"/>
      <c r="GB260" s="55"/>
      <c r="GC260" s="55"/>
      <c r="GD260" s="55"/>
      <c r="GE260" s="55"/>
      <c r="GF260" s="55"/>
      <c r="GG260" s="55"/>
      <c r="GH260" s="55"/>
      <c r="GI260" s="55"/>
      <c r="GJ260" s="55"/>
      <c r="GK260" s="55"/>
      <c r="GL260" s="55"/>
      <c r="GM260" s="55"/>
      <c r="GN260" s="55"/>
      <c r="GO260" s="55"/>
      <c r="GP260" s="55"/>
      <c r="GQ260" s="55"/>
      <c r="GR260" s="55"/>
      <c r="GS260" s="55"/>
      <c r="GT260" s="55"/>
      <c r="GU260" s="55"/>
      <c r="GV260" s="55"/>
      <c r="GW260" s="55"/>
      <c r="GX260" s="55"/>
      <c r="GY260" s="55"/>
      <c r="GZ260" s="55"/>
      <c r="HA260" s="55"/>
      <c r="HB260" s="55"/>
      <c r="HC260" s="55"/>
      <c r="HD260" s="55"/>
      <c r="HE260" s="55"/>
      <c r="HF260" s="55"/>
      <c r="HG260" s="55"/>
      <c r="HH260" s="55"/>
      <c r="HI260" s="55"/>
      <c r="HJ260" s="55"/>
      <c r="HK260" s="55"/>
      <c r="HL260" s="55"/>
      <c r="HM260" s="55"/>
      <c r="HN260" s="55"/>
      <c r="HO260" s="55"/>
      <c r="HP260" s="55"/>
      <c r="HQ260" s="55"/>
      <c r="HR260" s="55"/>
      <c r="HS260" s="55"/>
      <c r="HT260" s="55"/>
      <c r="HU260" s="55"/>
      <c r="HV260" s="55"/>
      <c r="HW260" s="55"/>
      <c r="HX260" s="55"/>
      <c r="HY260" s="55"/>
      <c r="HZ260" s="55"/>
      <c r="IA260" s="55"/>
      <c r="IB260" s="55"/>
      <c r="IC260" s="55"/>
      <c r="ID260" s="55"/>
      <c r="IE260" s="55"/>
      <c r="IF260" s="55"/>
      <c r="IG260" s="55"/>
      <c r="IH260" s="55"/>
      <c r="II260" s="55"/>
      <c r="IJ260" s="55"/>
      <c r="IK260" s="55"/>
      <c r="IL260" s="55"/>
      <c r="IM260" s="55"/>
      <c r="IN260" s="55"/>
      <c r="IO260" s="55"/>
      <c r="IP260" s="55"/>
      <c r="IQ260" s="55"/>
      <c r="IR260" s="55"/>
      <c r="IS260" s="55"/>
      <c r="IT260" s="55"/>
      <c r="IU260" s="55"/>
      <c r="IV260" s="55"/>
    </row>
    <row r="261" spans="1:256" s="46" customFormat="1" x14ac:dyDescent="0.25">
      <c r="A261" s="55"/>
      <c r="C261" s="63"/>
      <c r="D261" s="55"/>
      <c r="E261" s="55"/>
      <c r="F261" s="56"/>
      <c r="G261" s="101"/>
      <c r="H261" s="56"/>
      <c r="I261" s="55"/>
      <c r="J261" s="55"/>
      <c r="K261" s="55"/>
      <c r="L261" s="55"/>
      <c r="M261" s="55"/>
      <c r="N261" s="55"/>
      <c r="O261" s="55"/>
      <c r="P261" s="55"/>
      <c r="Q261" s="55"/>
      <c r="R261" s="55"/>
      <c r="S261" s="55"/>
      <c r="T261" s="55"/>
      <c r="U261" s="55"/>
      <c r="V261" s="55"/>
      <c r="W261" s="55"/>
      <c r="X261" s="55"/>
      <c r="Y261" s="55"/>
      <c r="Z261" s="55"/>
      <c r="AA261" s="55"/>
      <c r="AB261" s="55"/>
      <c r="AC261" s="55"/>
      <c r="AD261" s="55"/>
      <c r="AE261" s="55"/>
      <c r="AF261" s="55"/>
      <c r="AG261" s="55"/>
      <c r="AH261" s="55"/>
      <c r="AI261" s="55"/>
      <c r="AJ261" s="55"/>
      <c r="AK261" s="55"/>
      <c r="AL261" s="55"/>
      <c r="AM261" s="55"/>
      <c r="AN261" s="55"/>
      <c r="AO261" s="55"/>
      <c r="AP261" s="55"/>
      <c r="AQ261" s="55"/>
      <c r="AR261" s="55"/>
      <c r="AS261" s="55"/>
      <c r="AT261" s="55"/>
      <c r="AU261" s="55"/>
      <c r="AV261" s="55"/>
      <c r="AW261" s="55"/>
      <c r="AX261" s="55"/>
      <c r="AY261" s="55"/>
      <c r="AZ261" s="55"/>
      <c r="BA261" s="55"/>
      <c r="BB261" s="55"/>
      <c r="BC261" s="55"/>
      <c r="BD261" s="55"/>
      <c r="BE261" s="55"/>
      <c r="BF261" s="55"/>
      <c r="BG261" s="55"/>
      <c r="BH261" s="55"/>
      <c r="BI261" s="55"/>
      <c r="BJ261" s="55"/>
      <c r="BK261" s="55"/>
      <c r="BL261" s="55"/>
      <c r="BM261" s="55"/>
      <c r="BN261" s="55"/>
      <c r="BO261" s="55"/>
      <c r="BP261" s="55"/>
      <c r="BQ261" s="55"/>
      <c r="BR261" s="55"/>
      <c r="BS261" s="55"/>
      <c r="BT261" s="55"/>
      <c r="BU261" s="55"/>
      <c r="BV261" s="55"/>
      <c r="BW261" s="55"/>
      <c r="BX261" s="55"/>
      <c r="BY261" s="55"/>
      <c r="BZ261" s="55"/>
      <c r="CA261" s="55"/>
      <c r="CB261" s="55"/>
      <c r="CC261" s="55"/>
      <c r="CD261" s="55"/>
      <c r="CE261" s="55"/>
      <c r="CF261" s="55"/>
      <c r="CG261" s="55"/>
      <c r="CH261" s="55"/>
      <c r="CI261" s="55"/>
      <c r="CJ261" s="55"/>
      <c r="CK261" s="55"/>
      <c r="CL261" s="55"/>
      <c r="CM261" s="55"/>
      <c r="CN261" s="55"/>
      <c r="CO261" s="55"/>
      <c r="CP261" s="55"/>
      <c r="CQ261" s="55"/>
      <c r="CR261" s="55"/>
      <c r="CS261" s="55"/>
      <c r="CT261" s="55"/>
      <c r="CU261" s="55"/>
      <c r="CV261" s="55"/>
      <c r="CW261" s="55"/>
      <c r="CX261" s="55"/>
      <c r="CY261" s="55"/>
      <c r="CZ261" s="55"/>
      <c r="DA261" s="55"/>
      <c r="DB261" s="55"/>
      <c r="DC261" s="55"/>
      <c r="DD261" s="55"/>
      <c r="DE261" s="55"/>
      <c r="DF261" s="55"/>
      <c r="DG261" s="55"/>
      <c r="DH261" s="55"/>
      <c r="DI261" s="55"/>
      <c r="DJ261" s="55"/>
      <c r="DK261" s="55"/>
      <c r="DL261" s="55"/>
      <c r="DM261" s="55"/>
      <c r="DN261" s="55"/>
      <c r="DO261" s="55"/>
      <c r="DP261" s="55"/>
      <c r="DQ261" s="55"/>
      <c r="DR261" s="55"/>
      <c r="DS261" s="55"/>
      <c r="DT261" s="55"/>
      <c r="DU261" s="55"/>
      <c r="DV261" s="55"/>
      <c r="DW261" s="55"/>
      <c r="DX261" s="55"/>
      <c r="DY261" s="55"/>
      <c r="DZ261" s="55"/>
      <c r="EA261" s="55"/>
      <c r="EB261" s="55"/>
      <c r="EC261" s="55"/>
      <c r="ED261" s="55"/>
      <c r="EE261" s="55"/>
      <c r="EF261" s="55"/>
      <c r="EG261" s="55"/>
      <c r="EH261" s="55"/>
      <c r="EI261" s="55"/>
      <c r="EJ261" s="55"/>
      <c r="EK261" s="55"/>
      <c r="EL261" s="55"/>
      <c r="EM261" s="55"/>
      <c r="EN261" s="55"/>
      <c r="EO261" s="55"/>
      <c r="EP261" s="55"/>
      <c r="EQ261" s="55"/>
      <c r="ER261" s="55"/>
      <c r="ES261" s="55"/>
      <c r="ET261" s="55"/>
      <c r="EU261" s="55"/>
      <c r="EV261" s="55"/>
      <c r="EW261" s="55"/>
      <c r="EX261" s="55"/>
      <c r="EY261" s="55"/>
      <c r="EZ261" s="55"/>
      <c r="FA261" s="55"/>
      <c r="FB261" s="55"/>
      <c r="FC261" s="55"/>
      <c r="FD261" s="55"/>
      <c r="FE261" s="55"/>
      <c r="FF261" s="55"/>
      <c r="FG261" s="55"/>
      <c r="FH261" s="55"/>
      <c r="FI261" s="55"/>
      <c r="FJ261" s="55"/>
      <c r="FK261" s="55"/>
      <c r="FL261" s="55"/>
      <c r="FM261" s="55"/>
      <c r="FN261" s="55"/>
      <c r="FO261" s="55"/>
      <c r="FP261" s="55"/>
      <c r="FQ261" s="55"/>
      <c r="FR261" s="55"/>
      <c r="FS261" s="55"/>
      <c r="FT261" s="55"/>
      <c r="FU261" s="55"/>
      <c r="FV261" s="55"/>
      <c r="FW261" s="55"/>
      <c r="FX261" s="55"/>
      <c r="FY261" s="55"/>
      <c r="FZ261" s="55"/>
      <c r="GA261" s="55"/>
      <c r="GB261" s="55"/>
      <c r="GC261" s="55"/>
      <c r="GD261" s="55"/>
      <c r="GE261" s="55"/>
      <c r="GF261" s="55"/>
      <c r="GG261" s="55"/>
      <c r="GH261" s="55"/>
      <c r="GI261" s="55"/>
      <c r="GJ261" s="55"/>
      <c r="GK261" s="55"/>
      <c r="GL261" s="55"/>
      <c r="GM261" s="55"/>
      <c r="GN261" s="55"/>
      <c r="GO261" s="55"/>
      <c r="GP261" s="55"/>
      <c r="GQ261" s="55"/>
      <c r="GR261" s="55"/>
      <c r="GS261" s="55"/>
      <c r="GT261" s="55"/>
      <c r="GU261" s="55"/>
      <c r="GV261" s="55"/>
      <c r="GW261" s="55"/>
      <c r="GX261" s="55"/>
      <c r="GY261" s="55"/>
      <c r="GZ261" s="55"/>
      <c r="HA261" s="55"/>
      <c r="HB261" s="55"/>
      <c r="HC261" s="55"/>
      <c r="HD261" s="55"/>
      <c r="HE261" s="55"/>
      <c r="HF261" s="55"/>
      <c r="HG261" s="55"/>
      <c r="HH261" s="55"/>
      <c r="HI261" s="55"/>
      <c r="HJ261" s="55"/>
      <c r="HK261" s="55"/>
      <c r="HL261" s="55"/>
      <c r="HM261" s="55"/>
      <c r="HN261" s="55"/>
      <c r="HO261" s="55"/>
      <c r="HP261" s="55"/>
      <c r="HQ261" s="55"/>
      <c r="HR261" s="55"/>
      <c r="HS261" s="55"/>
      <c r="HT261" s="55"/>
      <c r="HU261" s="55"/>
      <c r="HV261" s="55"/>
      <c r="HW261" s="55"/>
      <c r="HX261" s="55"/>
      <c r="HY261" s="55"/>
      <c r="HZ261" s="55"/>
      <c r="IA261" s="55"/>
      <c r="IB261" s="55"/>
      <c r="IC261" s="55"/>
      <c r="ID261" s="55"/>
      <c r="IE261" s="55"/>
      <c r="IF261" s="55"/>
      <c r="IG261" s="55"/>
      <c r="IH261" s="55"/>
      <c r="II261" s="55"/>
      <c r="IJ261" s="55"/>
      <c r="IK261" s="55"/>
      <c r="IL261" s="55"/>
      <c r="IM261" s="55"/>
      <c r="IN261" s="55"/>
      <c r="IO261" s="55"/>
      <c r="IP261" s="55"/>
      <c r="IQ261" s="55"/>
      <c r="IR261" s="55"/>
      <c r="IS261" s="55"/>
      <c r="IT261" s="55"/>
      <c r="IU261" s="55"/>
      <c r="IV261" s="55"/>
    </row>
    <row r="262" spans="1:256" s="46" customFormat="1" ht="30" x14ac:dyDescent="0.25">
      <c r="A262" s="55"/>
      <c r="B262" s="64" t="s">
        <v>1837</v>
      </c>
      <c r="C262" s="63">
        <v>24792000</v>
      </c>
      <c r="D262" s="55"/>
      <c r="E262" s="55"/>
      <c r="F262" s="56"/>
      <c r="G262" s="102"/>
      <c r="H262" s="56"/>
      <c r="I262" s="55"/>
      <c r="J262" s="55"/>
      <c r="K262" s="55"/>
      <c r="L262" s="55"/>
      <c r="M262" s="55"/>
      <c r="N262" s="55"/>
      <c r="O262" s="55"/>
      <c r="P262" s="55"/>
      <c r="Q262" s="55"/>
      <c r="R262" s="55"/>
      <c r="S262" s="55"/>
      <c r="T262" s="55"/>
      <c r="U262" s="55"/>
      <c r="V262" s="55"/>
      <c r="W262" s="55"/>
      <c r="X262" s="55"/>
      <c r="Y262" s="55"/>
      <c r="Z262" s="55"/>
      <c r="AA262" s="55"/>
      <c r="AB262" s="55"/>
      <c r="AC262" s="55"/>
      <c r="AD262" s="55"/>
      <c r="AE262" s="55"/>
      <c r="AF262" s="55"/>
      <c r="AG262" s="55"/>
      <c r="AH262" s="55"/>
      <c r="AI262" s="55"/>
      <c r="AJ262" s="55"/>
      <c r="AK262" s="55"/>
      <c r="AL262" s="55"/>
      <c r="AM262" s="55"/>
      <c r="AN262" s="55"/>
      <c r="AO262" s="55"/>
      <c r="AP262" s="55"/>
      <c r="AQ262" s="55"/>
      <c r="AR262" s="55"/>
      <c r="AS262" s="55"/>
      <c r="AT262" s="55"/>
      <c r="AU262" s="55"/>
      <c r="AV262" s="55"/>
      <c r="AW262" s="55"/>
      <c r="AX262" s="55"/>
      <c r="AY262" s="55"/>
      <c r="AZ262" s="55"/>
      <c r="BA262" s="55"/>
      <c r="BB262" s="55"/>
      <c r="BC262" s="55"/>
      <c r="BD262" s="55"/>
      <c r="BE262" s="55"/>
      <c r="BF262" s="55"/>
      <c r="BG262" s="55"/>
      <c r="BH262" s="55"/>
      <c r="BI262" s="55"/>
      <c r="BJ262" s="55"/>
      <c r="BK262" s="55"/>
      <c r="BL262" s="55"/>
      <c r="BM262" s="55"/>
      <c r="BN262" s="55"/>
      <c r="BO262" s="55"/>
      <c r="BP262" s="55"/>
      <c r="BQ262" s="55"/>
      <c r="BR262" s="55"/>
      <c r="BS262" s="55"/>
      <c r="BT262" s="55"/>
      <c r="BU262" s="55"/>
      <c r="BV262" s="55"/>
      <c r="BW262" s="55"/>
      <c r="BX262" s="55"/>
      <c r="BY262" s="55"/>
      <c r="BZ262" s="55"/>
      <c r="CA262" s="55"/>
      <c r="CB262" s="55"/>
      <c r="CC262" s="55"/>
      <c r="CD262" s="55"/>
      <c r="CE262" s="55"/>
      <c r="CF262" s="55"/>
      <c r="CG262" s="55"/>
      <c r="CH262" s="55"/>
      <c r="CI262" s="55"/>
      <c r="CJ262" s="55"/>
      <c r="CK262" s="55"/>
      <c r="CL262" s="55"/>
      <c r="CM262" s="55"/>
      <c r="CN262" s="55"/>
      <c r="CO262" s="55"/>
      <c r="CP262" s="55"/>
      <c r="CQ262" s="55"/>
      <c r="CR262" s="55"/>
      <c r="CS262" s="55"/>
      <c r="CT262" s="55"/>
      <c r="CU262" s="55"/>
      <c r="CV262" s="55"/>
      <c r="CW262" s="55"/>
      <c r="CX262" s="55"/>
      <c r="CY262" s="55"/>
      <c r="CZ262" s="55"/>
      <c r="DA262" s="55"/>
      <c r="DB262" s="55"/>
      <c r="DC262" s="55"/>
      <c r="DD262" s="55"/>
      <c r="DE262" s="55"/>
      <c r="DF262" s="55"/>
      <c r="DG262" s="55"/>
      <c r="DH262" s="55"/>
      <c r="DI262" s="55"/>
      <c r="DJ262" s="55"/>
      <c r="DK262" s="55"/>
      <c r="DL262" s="55"/>
      <c r="DM262" s="55"/>
      <c r="DN262" s="55"/>
      <c r="DO262" s="55"/>
      <c r="DP262" s="55"/>
      <c r="DQ262" s="55"/>
      <c r="DR262" s="55"/>
      <c r="DS262" s="55"/>
      <c r="DT262" s="55"/>
      <c r="DU262" s="55"/>
      <c r="DV262" s="55"/>
      <c r="DW262" s="55"/>
      <c r="DX262" s="55"/>
      <c r="DY262" s="55"/>
      <c r="DZ262" s="55"/>
      <c r="EA262" s="55"/>
      <c r="EB262" s="55"/>
      <c r="EC262" s="55"/>
      <c r="ED262" s="55"/>
      <c r="EE262" s="55"/>
      <c r="EF262" s="55"/>
      <c r="EG262" s="55"/>
      <c r="EH262" s="55"/>
      <c r="EI262" s="55"/>
      <c r="EJ262" s="55"/>
      <c r="EK262" s="55"/>
      <c r="EL262" s="55"/>
      <c r="EM262" s="55"/>
      <c r="EN262" s="55"/>
      <c r="EO262" s="55"/>
      <c r="EP262" s="55"/>
      <c r="EQ262" s="55"/>
      <c r="ER262" s="55"/>
      <c r="ES262" s="55"/>
      <c r="ET262" s="55"/>
      <c r="EU262" s="55"/>
      <c r="EV262" s="55"/>
      <c r="EW262" s="55"/>
      <c r="EX262" s="55"/>
      <c r="EY262" s="55"/>
      <c r="EZ262" s="55"/>
      <c r="FA262" s="55"/>
      <c r="FB262" s="55"/>
      <c r="FC262" s="55"/>
      <c r="FD262" s="55"/>
      <c r="FE262" s="55"/>
      <c r="FF262" s="55"/>
      <c r="FG262" s="55"/>
      <c r="FH262" s="55"/>
      <c r="FI262" s="55"/>
      <c r="FJ262" s="55"/>
      <c r="FK262" s="55"/>
      <c r="FL262" s="55"/>
      <c r="FM262" s="55"/>
      <c r="FN262" s="55"/>
      <c r="FO262" s="55"/>
      <c r="FP262" s="55"/>
      <c r="FQ262" s="55"/>
      <c r="FR262" s="55"/>
      <c r="FS262" s="55"/>
      <c r="FT262" s="55"/>
      <c r="FU262" s="55"/>
      <c r="FV262" s="55"/>
      <c r="FW262" s="55"/>
      <c r="FX262" s="55"/>
      <c r="FY262" s="55"/>
      <c r="FZ262" s="55"/>
      <c r="GA262" s="55"/>
      <c r="GB262" s="55"/>
      <c r="GC262" s="55"/>
      <c r="GD262" s="55"/>
      <c r="GE262" s="55"/>
      <c r="GF262" s="55"/>
      <c r="GG262" s="55"/>
      <c r="GH262" s="55"/>
      <c r="GI262" s="55"/>
      <c r="GJ262" s="55"/>
      <c r="GK262" s="55"/>
      <c r="GL262" s="55"/>
      <c r="GM262" s="55"/>
      <c r="GN262" s="55"/>
      <c r="GO262" s="55"/>
      <c r="GP262" s="55"/>
      <c r="GQ262" s="55"/>
      <c r="GR262" s="55"/>
      <c r="GS262" s="55"/>
      <c r="GT262" s="55"/>
      <c r="GU262" s="55"/>
      <c r="GV262" s="55"/>
      <c r="GW262" s="55"/>
      <c r="GX262" s="55"/>
      <c r="GY262" s="55"/>
      <c r="GZ262" s="55"/>
      <c r="HA262" s="55"/>
      <c r="HB262" s="55"/>
      <c r="HC262" s="55"/>
      <c r="HD262" s="55"/>
      <c r="HE262" s="55"/>
      <c r="HF262" s="55"/>
      <c r="HG262" s="55"/>
      <c r="HH262" s="55"/>
      <c r="HI262" s="55"/>
      <c r="HJ262" s="55"/>
      <c r="HK262" s="55"/>
      <c r="HL262" s="55"/>
      <c r="HM262" s="55"/>
      <c r="HN262" s="55"/>
      <c r="HO262" s="55"/>
      <c r="HP262" s="55"/>
      <c r="HQ262" s="55"/>
      <c r="HR262" s="55"/>
      <c r="HS262" s="55"/>
      <c r="HT262" s="55"/>
      <c r="HU262" s="55"/>
      <c r="HV262" s="55"/>
      <c r="HW262" s="55"/>
      <c r="HX262" s="55"/>
      <c r="HY262" s="55"/>
      <c r="HZ262" s="55"/>
      <c r="IA262" s="55"/>
      <c r="IB262" s="55"/>
      <c r="IC262" s="55"/>
      <c r="ID262" s="55"/>
      <c r="IE262" s="55"/>
      <c r="IF262" s="55"/>
      <c r="IG262" s="55"/>
      <c r="IH262" s="55"/>
      <c r="II262" s="55"/>
      <c r="IJ262" s="55"/>
      <c r="IK262" s="55"/>
      <c r="IL262" s="55"/>
      <c r="IM262" s="55"/>
      <c r="IN262" s="55"/>
      <c r="IO262" s="55"/>
      <c r="IP262" s="55"/>
      <c r="IQ262" s="55"/>
      <c r="IR262" s="55"/>
      <c r="IS262" s="55"/>
      <c r="IT262" s="55"/>
      <c r="IU262" s="55"/>
      <c r="IV262" s="55"/>
    </row>
    <row r="263" spans="1:256" s="46" customFormat="1" x14ac:dyDescent="0.25">
      <c r="A263" s="55"/>
      <c r="C263" s="63"/>
      <c r="D263" s="55"/>
      <c r="E263" s="55"/>
      <c r="F263" s="56"/>
      <c r="G263" s="102"/>
      <c r="H263" s="56"/>
      <c r="I263" s="55"/>
      <c r="J263" s="55"/>
      <c r="K263" s="55"/>
      <c r="L263" s="55"/>
      <c r="M263" s="55"/>
      <c r="N263" s="55"/>
      <c r="O263" s="55"/>
      <c r="P263" s="55"/>
      <c r="Q263" s="55"/>
      <c r="R263" s="55"/>
      <c r="S263" s="55"/>
      <c r="T263" s="55"/>
      <c r="U263" s="55"/>
      <c r="V263" s="55"/>
      <c r="W263" s="55"/>
      <c r="X263" s="55"/>
      <c r="Y263" s="55"/>
      <c r="Z263" s="55"/>
      <c r="AA263" s="55"/>
      <c r="AB263" s="55"/>
      <c r="AC263" s="55"/>
      <c r="AD263" s="55"/>
      <c r="AE263" s="55"/>
      <c r="AF263" s="55"/>
      <c r="AG263" s="55"/>
      <c r="AH263" s="55"/>
      <c r="AI263" s="55"/>
      <c r="AJ263" s="55"/>
      <c r="AK263" s="55"/>
      <c r="AL263" s="55"/>
      <c r="AM263" s="55"/>
      <c r="AN263" s="55"/>
      <c r="AO263" s="55"/>
      <c r="AP263" s="55"/>
      <c r="AQ263" s="55"/>
      <c r="AR263" s="55"/>
      <c r="AS263" s="55"/>
      <c r="AT263" s="55"/>
      <c r="AU263" s="55"/>
      <c r="AV263" s="55"/>
      <c r="AW263" s="55"/>
      <c r="AX263" s="55"/>
      <c r="AY263" s="55"/>
      <c r="AZ263" s="55"/>
      <c r="BA263" s="55"/>
      <c r="BB263" s="55"/>
      <c r="BC263" s="55"/>
      <c r="BD263" s="55"/>
      <c r="BE263" s="55"/>
      <c r="BF263" s="55"/>
      <c r="BG263" s="55"/>
      <c r="BH263" s="55"/>
      <c r="BI263" s="55"/>
      <c r="BJ263" s="55"/>
      <c r="BK263" s="55"/>
      <c r="BL263" s="55"/>
      <c r="BM263" s="55"/>
      <c r="BN263" s="55"/>
      <c r="BO263" s="55"/>
      <c r="BP263" s="55"/>
      <c r="BQ263" s="55"/>
      <c r="BR263" s="55"/>
      <c r="BS263" s="55"/>
      <c r="BT263" s="55"/>
      <c r="BU263" s="55"/>
      <c r="BV263" s="55"/>
      <c r="BW263" s="55"/>
      <c r="BX263" s="55"/>
      <c r="BY263" s="55"/>
      <c r="BZ263" s="55"/>
      <c r="CA263" s="55"/>
      <c r="CB263" s="55"/>
      <c r="CC263" s="55"/>
      <c r="CD263" s="55"/>
      <c r="CE263" s="55"/>
      <c r="CF263" s="55"/>
      <c r="CG263" s="55"/>
      <c r="CH263" s="55"/>
      <c r="CI263" s="55"/>
      <c r="CJ263" s="55"/>
      <c r="CK263" s="55"/>
      <c r="CL263" s="55"/>
      <c r="CM263" s="55"/>
      <c r="CN263" s="55"/>
      <c r="CO263" s="55"/>
      <c r="CP263" s="55"/>
      <c r="CQ263" s="55"/>
      <c r="CR263" s="55"/>
      <c r="CS263" s="55"/>
      <c r="CT263" s="55"/>
      <c r="CU263" s="55"/>
      <c r="CV263" s="55"/>
      <c r="CW263" s="55"/>
      <c r="CX263" s="55"/>
      <c r="CY263" s="55"/>
      <c r="CZ263" s="55"/>
      <c r="DA263" s="55"/>
      <c r="DB263" s="55"/>
      <c r="DC263" s="55"/>
      <c r="DD263" s="55"/>
      <c r="DE263" s="55"/>
      <c r="DF263" s="55"/>
      <c r="DG263" s="55"/>
      <c r="DH263" s="55"/>
      <c r="DI263" s="55"/>
      <c r="DJ263" s="55"/>
      <c r="DK263" s="55"/>
      <c r="DL263" s="55"/>
      <c r="DM263" s="55"/>
      <c r="DN263" s="55"/>
      <c r="DO263" s="55"/>
      <c r="DP263" s="55"/>
      <c r="DQ263" s="55"/>
      <c r="DR263" s="55"/>
      <c r="DS263" s="55"/>
      <c r="DT263" s="55"/>
      <c r="DU263" s="55"/>
      <c r="DV263" s="55"/>
      <c r="DW263" s="55"/>
      <c r="DX263" s="55"/>
      <c r="DY263" s="55"/>
      <c r="DZ263" s="55"/>
      <c r="EA263" s="55"/>
      <c r="EB263" s="55"/>
      <c r="EC263" s="55"/>
      <c r="ED263" s="55"/>
      <c r="EE263" s="55"/>
      <c r="EF263" s="55"/>
      <c r="EG263" s="55"/>
      <c r="EH263" s="55"/>
      <c r="EI263" s="55"/>
      <c r="EJ263" s="55"/>
      <c r="EK263" s="55"/>
      <c r="EL263" s="55"/>
      <c r="EM263" s="55"/>
      <c r="EN263" s="55"/>
      <c r="EO263" s="55"/>
      <c r="EP263" s="55"/>
      <c r="EQ263" s="55"/>
      <c r="ER263" s="55"/>
      <c r="ES263" s="55"/>
      <c r="ET263" s="55"/>
      <c r="EU263" s="55"/>
      <c r="EV263" s="55"/>
      <c r="EW263" s="55"/>
      <c r="EX263" s="55"/>
      <c r="EY263" s="55"/>
      <c r="EZ263" s="55"/>
      <c r="FA263" s="55"/>
      <c r="FB263" s="55"/>
      <c r="FC263" s="55"/>
      <c r="FD263" s="55"/>
      <c r="FE263" s="55"/>
      <c r="FF263" s="55"/>
      <c r="FG263" s="55"/>
      <c r="FH263" s="55"/>
      <c r="FI263" s="55"/>
      <c r="FJ263" s="55"/>
      <c r="FK263" s="55"/>
      <c r="FL263" s="55"/>
      <c r="FM263" s="55"/>
      <c r="FN263" s="55"/>
      <c r="FO263" s="55"/>
      <c r="FP263" s="55"/>
      <c r="FQ263" s="55"/>
      <c r="FR263" s="55"/>
      <c r="FS263" s="55"/>
      <c r="FT263" s="55"/>
      <c r="FU263" s="55"/>
      <c r="FV263" s="55"/>
      <c r="FW263" s="55"/>
      <c r="FX263" s="55"/>
      <c r="FY263" s="55"/>
      <c r="FZ263" s="55"/>
      <c r="GA263" s="55"/>
      <c r="GB263" s="55"/>
      <c r="GC263" s="55"/>
      <c r="GD263" s="55"/>
      <c r="GE263" s="55"/>
      <c r="GF263" s="55"/>
      <c r="GG263" s="55"/>
      <c r="GH263" s="55"/>
      <c r="GI263" s="55"/>
      <c r="GJ263" s="55"/>
      <c r="GK263" s="55"/>
      <c r="GL263" s="55"/>
      <c r="GM263" s="55"/>
      <c r="GN263" s="55"/>
      <c r="GO263" s="55"/>
      <c r="GP263" s="55"/>
      <c r="GQ263" s="55"/>
      <c r="GR263" s="55"/>
      <c r="GS263" s="55"/>
      <c r="GT263" s="55"/>
      <c r="GU263" s="55"/>
      <c r="GV263" s="55"/>
      <c r="GW263" s="55"/>
      <c r="GX263" s="55"/>
      <c r="GY263" s="55"/>
      <c r="GZ263" s="55"/>
      <c r="HA263" s="55"/>
      <c r="HB263" s="55"/>
      <c r="HC263" s="55"/>
      <c r="HD263" s="55"/>
      <c r="HE263" s="55"/>
      <c r="HF263" s="55"/>
      <c r="HG263" s="55"/>
      <c r="HH263" s="55"/>
      <c r="HI263" s="55"/>
      <c r="HJ263" s="55"/>
      <c r="HK263" s="55"/>
      <c r="HL263" s="55"/>
      <c r="HM263" s="55"/>
      <c r="HN263" s="55"/>
      <c r="HO263" s="55"/>
      <c r="HP263" s="55"/>
      <c r="HQ263" s="55"/>
      <c r="HR263" s="55"/>
      <c r="HS263" s="55"/>
      <c r="HT263" s="55"/>
      <c r="HU263" s="55"/>
      <c r="HV263" s="55"/>
      <c r="HW263" s="55"/>
      <c r="HX263" s="55"/>
      <c r="HY263" s="55"/>
      <c r="HZ263" s="55"/>
      <c r="IA263" s="55"/>
      <c r="IB263" s="55"/>
      <c r="IC263" s="55"/>
      <c r="ID263" s="55"/>
      <c r="IE263" s="55"/>
      <c r="IF263" s="55"/>
      <c r="IG263" s="55"/>
      <c r="IH263" s="55"/>
      <c r="II263" s="55"/>
      <c r="IJ263" s="55"/>
      <c r="IK263" s="55"/>
      <c r="IL263" s="55"/>
      <c r="IM263" s="55"/>
      <c r="IN263" s="55"/>
      <c r="IO263" s="55"/>
      <c r="IP263" s="55"/>
      <c r="IQ263" s="55"/>
      <c r="IR263" s="55"/>
      <c r="IS263" s="55"/>
      <c r="IT263" s="55"/>
      <c r="IU263" s="55"/>
      <c r="IV263" s="55"/>
    </row>
    <row r="264" spans="1:256" s="46" customFormat="1" ht="30" x14ac:dyDescent="0.25">
      <c r="A264" s="55"/>
      <c r="B264" s="64" t="s">
        <v>1836</v>
      </c>
      <c r="C264" s="57">
        <v>21291359.450000003</v>
      </c>
      <c r="D264" s="55"/>
      <c r="E264" s="55"/>
      <c r="F264" s="56"/>
      <c r="G264" s="102"/>
      <c r="H264" s="56"/>
      <c r="I264" s="55"/>
      <c r="J264" s="55"/>
      <c r="K264" s="55"/>
      <c r="L264" s="55"/>
      <c r="M264" s="55"/>
      <c r="N264" s="55"/>
      <c r="O264" s="55"/>
      <c r="P264" s="55"/>
      <c r="Q264" s="55"/>
      <c r="R264" s="55"/>
      <c r="S264" s="55"/>
      <c r="T264" s="55"/>
      <c r="U264" s="55"/>
      <c r="V264" s="55"/>
      <c r="W264" s="55"/>
      <c r="X264" s="55"/>
      <c r="Y264" s="55"/>
      <c r="Z264" s="55"/>
      <c r="AA264" s="55"/>
      <c r="AB264" s="55"/>
      <c r="AC264" s="55"/>
      <c r="AD264" s="55"/>
      <c r="AE264" s="55"/>
      <c r="AF264" s="55"/>
      <c r="AG264" s="55"/>
      <c r="AH264" s="55"/>
      <c r="AI264" s="55"/>
      <c r="AJ264" s="55"/>
      <c r="AK264" s="55"/>
      <c r="AL264" s="55"/>
      <c r="AM264" s="55"/>
      <c r="AN264" s="55"/>
      <c r="AO264" s="55"/>
      <c r="AP264" s="55"/>
      <c r="AQ264" s="55"/>
      <c r="AR264" s="55"/>
      <c r="AS264" s="55"/>
      <c r="AT264" s="55"/>
      <c r="AU264" s="55"/>
      <c r="AV264" s="55"/>
      <c r="AW264" s="55"/>
      <c r="AX264" s="55"/>
      <c r="AY264" s="55"/>
      <c r="AZ264" s="55"/>
      <c r="BA264" s="55"/>
      <c r="BB264" s="55"/>
      <c r="BC264" s="55"/>
      <c r="BD264" s="55"/>
      <c r="BE264" s="55"/>
      <c r="BF264" s="55"/>
      <c r="BG264" s="55"/>
      <c r="BH264" s="55"/>
      <c r="BI264" s="55"/>
      <c r="BJ264" s="55"/>
      <c r="BK264" s="55"/>
      <c r="BL264" s="55"/>
      <c r="BM264" s="55"/>
      <c r="BN264" s="55"/>
      <c r="BO264" s="55"/>
      <c r="BP264" s="55"/>
      <c r="BQ264" s="55"/>
      <c r="BR264" s="55"/>
      <c r="BS264" s="55"/>
      <c r="BT264" s="55"/>
      <c r="BU264" s="55"/>
      <c r="BV264" s="55"/>
      <c r="BW264" s="55"/>
      <c r="BX264" s="55"/>
      <c r="BY264" s="55"/>
      <c r="BZ264" s="55"/>
      <c r="CA264" s="55"/>
      <c r="CB264" s="55"/>
      <c r="CC264" s="55"/>
      <c r="CD264" s="55"/>
      <c r="CE264" s="55"/>
      <c r="CF264" s="55"/>
      <c r="CG264" s="55"/>
      <c r="CH264" s="55"/>
      <c r="CI264" s="55"/>
      <c r="CJ264" s="55"/>
      <c r="CK264" s="55"/>
      <c r="CL264" s="55"/>
      <c r="CM264" s="55"/>
      <c r="CN264" s="55"/>
      <c r="CO264" s="55"/>
      <c r="CP264" s="55"/>
      <c r="CQ264" s="55"/>
      <c r="CR264" s="55"/>
      <c r="CS264" s="55"/>
      <c r="CT264" s="55"/>
      <c r="CU264" s="55"/>
      <c r="CV264" s="55"/>
      <c r="CW264" s="55"/>
      <c r="CX264" s="55"/>
      <c r="CY264" s="55"/>
      <c r="CZ264" s="55"/>
      <c r="DA264" s="55"/>
      <c r="DB264" s="55"/>
      <c r="DC264" s="55"/>
      <c r="DD264" s="55"/>
      <c r="DE264" s="55"/>
      <c r="DF264" s="55"/>
      <c r="DG264" s="55"/>
      <c r="DH264" s="55"/>
      <c r="DI264" s="55"/>
      <c r="DJ264" s="55"/>
      <c r="DK264" s="55"/>
      <c r="DL264" s="55"/>
      <c r="DM264" s="55"/>
      <c r="DN264" s="55"/>
      <c r="DO264" s="55"/>
      <c r="DP264" s="55"/>
      <c r="DQ264" s="55"/>
      <c r="DR264" s="55"/>
      <c r="DS264" s="55"/>
      <c r="DT264" s="55"/>
      <c r="DU264" s="55"/>
      <c r="DV264" s="55"/>
      <c r="DW264" s="55"/>
      <c r="DX264" s="55"/>
      <c r="DY264" s="55"/>
      <c r="DZ264" s="55"/>
      <c r="EA264" s="55"/>
      <c r="EB264" s="55"/>
      <c r="EC264" s="55"/>
      <c r="ED264" s="55"/>
      <c r="EE264" s="55"/>
      <c r="EF264" s="55"/>
      <c r="EG264" s="55"/>
      <c r="EH264" s="55"/>
      <c r="EI264" s="55"/>
      <c r="EJ264" s="55"/>
      <c r="EK264" s="55"/>
      <c r="EL264" s="55"/>
      <c r="EM264" s="55"/>
      <c r="EN264" s="55"/>
      <c r="EO264" s="55"/>
      <c r="EP264" s="55"/>
      <c r="EQ264" s="55"/>
      <c r="ER264" s="55"/>
      <c r="ES264" s="55"/>
      <c r="ET264" s="55"/>
      <c r="EU264" s="55"/>
      <c r="EV264" s="55"/>
      <c r="EW264" s="55"/>
      <c r="EX264" s="55"/>
      <c r="EY264" s="55"/>
      <c r="EZ264" s="55"/>
      <c r="FA264" s="55"/>
      <c r="FB264" s="55"/>
      <c r="FC264" s="55"/>
      <c r="FD264" s="55"/>
      <c r="FE264" s="55"/>
      <c r="FF264" s="55"/>
      <c r="FG264" s="55"/>
      <c r="FH264" s="55"/>
      <c r="FI264" s="55"/>
      <c r="FJ264" s="55"/>
      <c r="FK264" s="55"/>
      <c r="FL264" s="55"/>
      <c r="FM264" s="55"/>
      <c r="FN264" s="55"/>
      <c r="FO264" s="55"/>
      <c r="FP264" s="55"/>
      <c r="FQ264" s="55"/>
      <c r="FR264" s="55"/>
      <c r="FS264" s="55"/>
      <c r="FT264" s="55"/>
      <c r="FU264" s="55"/>
      <c r="FV264" s="55"/>
      <c r="FW264" s="55"/>
      <c r="FX264" s="55"/>
      <c r="FY264" s="55"/>
      <c r="FZ264" s="55"/>
      <c r="GA264" s="55"/>
      <c r="GB264" s="55"/>
      <c r="GC264" s="55"/>
      <c r="GD264" s="55"/>
      <c r="GE264" s="55"/>
      <c r="GF264" s="55"/>
      <c r="GG264" s="55"/>
      <c r="GH264" s="55"/>
      <c r="GI264" s="55"/>
      <c r="GJ264" s="55"/>
      <c r="GK264" s="55"/>
      <c r="GL264" s="55"/>
      <c r="GM264" s="55"/>
      <c r="GN264" s="55"/>
      <c r="GO264" s="55"/>
      <c r="GP264" s="55"/>
      <c r="GQ264" s="55"/>
      <c r="GR264" s="55"/>
      <c r="GS264" s="55"/>
      <c r="GT264" s="55"/>
      <c r="GU264" s="55"/>
      <c r="GV264" s="55"/>
      <c r="GW264" s="55"/>
      <c r="GX264" s="55"/>
      <c r="GY264" s="55"/>
      <c r="GZ264" s="55"/>
      <c r="HA264" s="55"/>
      <c r="HB264" s="55"/>
      <c r="HC264" s="55"/>
      <c r="HD264" s="55"/>
      <c r="HE264" s="55"/>
      <c r="HF264" s="55"/>
      <c r="HG264" s="55"/>
      <c r="HH264" s="55"/>
      <c r="HI264" s="55"/>
      <c r="HJ264" s="55"/>
      <c r="HK264" s="55"/>
      <c r="HL264" s="55"/>
      <c r="HM264" s="55"/>
      <c r="HN264" s="55"/>
      <c r="HO264" s="55"/>
      <c r="HP264" s="55"/>
      <c r="HQ264" s="55"/>
      <c r="HR264" s="55"/>
      <c r="HS264" s="55"/>
      <c r="HT264" s="55"/>
      <c r="HU264" s="55"/>
      <c r="HV264" s="55"/>
      <c r="HW264" s="55"/>
      <c r="HX264" s="55"/>
      <c r="HY264" s="55"/>
      <c r="HZ264" s="55"/>
      <c r="IA264" s="55"/>
      <c r="IB264" s="55"/>
      <c r="IC264" s="55"/>
      <c r="ID264" s="55"/>
      <c r="IE264" s="55"/>
      <c r="IF264" s="55"/>
      <c r="IG264" s="55"/>
      <c r="IH264" s="55"/>
      <c r="II264" s="55"/>
      <c r="IJ264" s="55"/>
      <c r="IK264" s="55"/>
      <c r="IL264" s="55"/>
      <c r="IM264" s="55"/>
      <c r="IN264" s="55"/>
      <c r="IO264" s="55"/>
      <c r="IP264" s="55"/>
      <c r="IQ264" s="55"/>
      <c r="IR264" s="55"/>
      <c r="IS264" s="55"/>
      <c r="IT264" s="55"/>
      <c r="IU264" s="55"/>
      <c r="IV264" s="55"/>
    </row>
    <row r="265" spans="1:256" s="46" customFormat="1" x14ac:dyDescent="0.25">
      <c r="A265" s="55"/>
      <c r="C265" s="63"/>
      <c r="D265" s="55"/>
      <c r="E265" s="55"/>
      <c r="F265" s="56"/>
      <c r="G265" s="101"/>
      <c r="H265" s="56"/>
      <c r="I265" s="55"/>
      <c r="J265" s="55"/>
      <c r="K265" s="55"/>
      <c r="L265" s="55"/>
      <c r="M265" s="55"/>
      <c r="N265" s="55"/>
      <c r="O265" s="55"/>
      <c r="P265" s="55"/>
      <c r="Q265" s="55"/>
      <c r="R265" s="55"/>
      <c r="S265" s="55"/>
      <c r="T265" s="55"/>
      <c r="U265" s="55"/>
      <c r="V265" s="55"/>
      <c r="W265" s="55"/>
      <c r="X265" s="55"/>
      <c r="Y265" s="55"/>
      <c r="Z265" s="55"/>
      <c r="AA265" s="55"/>
      <c r="AB265" s="55"/>
      <c r="AC265" s="55"/>
      <c r="AD265" s="55"/>
      <c r="AE265" s="55"/>
      <c r="AF265" s="55"/>
      <c r="AG265" s="55"/>
      <c r="AH265" s="55"/>
      <c r="AI265" s="55"/>
      <c r="AJ265" s="55"/>
      <c r="AK265" s="55"/>
      <c r="AL265" s="55"/>
      <c r="AM265" s="55"/>
      <c r="AN265" s="55"/>
      <c r="AO265" s="55"/>
      <c r="AP265" s="55"/>
      <c r="AQ265" s="55"/>
      <c r="AR265" s="55"/>
      <c r="AS265" s="55"/>
      <c r="AT265" s="55"/>
      <c r="AU265" s="55"/>
      <c r="AV265" s="55"/>
      <c r="AW265" s="55"/>
      <c r="AX265" s="55"/>
      <c r="AY265" s="55"/>
      <c r="AZ265" s="55"/>
      <c r="BA265" s="55"/>
      <c r="BB265" s="55"/>
      <c r="BC265" s="55"/>
      <c r="BD265" s="55"/>
      <c r="BE265" s="55"/>
      <c r="BF265" s="55"/>
      <c r="BG265" s="55"/>
      <c r="BH265" s="55"/>
      <c r="BI265" s="55"/>
      <c r="BJ265" s="55"/>
      <c r="BK265" s="55"/>
      <c r="BL265" s="55"/>
      <c r="BM265" s="55"/>
      <c r="BN265" s="55"/>
      <c r="BO265" s="55"/>
      <c r="BP265" s="55"/>
      <c r="BQ265" s="55"/>
      <c r="BR265" s="55"/>
      <c r="BS265" s="55"/>
      <c r="BT265" s="55"/>
      <c r="BU265" s="55"/>
      <c r="BV265" s="55"/>
      <c r="BW265" s="55"/>
      <c r="BX265" s="55"/>
      <c r="BY265" s="55"/>
      <c r="BZ265" s="55"/>
      <c r="CA265" s="55"/>
      <c r="CB265" s="55"/>
      <c r="CC265" s="55"/>
      <c r="CD265" s="55"/>
      <c r="CE265" s="55"/>
      <c r="CF265" s="55"/>
      <c r="CG265" s="55"/>
      <c r="CH265" s="55"/>
      <c r="CI265" s="55"/>
      <c r="CJ265" s="55"/>
      <c r="CK265" s="55"/>
      <c r="CL265" s="55"/>
      <c r="CM265" s="55"/>
      <c r="CN265" s="55"/>
      <c r="CO265" s="55"/>
      <c r="CP265" s="55"/>
      <c r="CQ265" s="55"/>
      <c r="CR265" s="55"/>
      <c r="CS265" s="55"/>
      <c r="CT265" s="55"/>
      <c r="CU265" s="55"/>
      <c r="CV265" s="55"/>
      <c r="CW265" s="55"/>
      <c r="CX265" s="55"/>
      <c r="CY265" s="55"/>
      <c r="CZ265" s="55"/>
      <c r="DA265" s="55"/>
      <c r="DB265" s="55"/>
      <c r="DC265" s="55"/>
      <c r="DD265" s="55"/>
      <c r="DE265" s="55"/>
      <c r="DF265" s="55"/>
      <c r="DG265" s="55"/>
      <c r="DH265" s="55"/>
      <c r="DI265" s="55"/>
      <c r="DJ265" s="55"/>
      <c r="DK265" s="55"/>
      <c r="DL265" s="55"/>
      <c r="DM265" s="55"/>
      <c r="DN265" s="55"/>
      <c r="DO265" s="55"/>
      <c r="DP265" s="55"/>
      <c r="DQ265" s="55"/>
      <c r="DR265" s="55"/>
      <c r="DS265" s="55"/>
      <c r="DT265" s="55"/>
      <c r="DU265" s="55"/>
      <c r="DV265" s="55"/>
      <c r="DW265" s="55"/>
      <c r="DX265" s="55"/>
      <c r="DY265" s="55"/>
      <c r="DZ265" s="55"/>
      <c r="EA265" s="55"/>
      <c r="EB265" s="55"/>
      <c r="EC265" s="55"/>
      <c r="ED265" s="55"/>
      <c r="EE265" s="55"/>
      <c r="EF265" s="55"/>
      <c r="EG265" s="55"/>
      <c r="EH265" s="55"/>
      <c r="EI265" s="55"/>
      <c r="EJ265" s="55"/>
      <c r="EK265" s="55"/>
      <c r="EL265" s="55"/>
      <c r="EM265" s="55"/>
      <c r="EN265" s="55"/>
      <c r="EO265" s="55"/>
      <c r="EP265" s="55"/>
      <c r="EQ265" s="55"/>
      <c r="ER265" s="55"/>
      <c r="ES265" s="55"/>
      <c r="ET265" s="55"/>
      <c r="EU265" s="55"/>
      <c r="EV265" s="55"/>
      <c r="EW265" s="55"/>
      <c r="EX265" s="55"/>
      <c r="EY265" s="55"/>
      <c r="EZ265" s="55"/>
      <c r="FA265" s="55"/>
      <c r="FB265" s="55"/>
      <c r="FC265" s="55"/>
      <c r="FD265" s="55"/>
      <c r="FE265" s="55"/>
      <c r="FF265" s="55"/>
      <c r="FG265" s="55"/>
      <c r="FH265" s="55"/>
      <c r="FI265" s="55"/>
      <c r="FJ265" s="55"/>
      <c r="FK265" s="55"/>
      <c r="FL265" s="55"/>
      <c r="FM265" s="55"/>
      <c r="FN265" s="55"/>
      <c r="FO265" s="55"/>
      <c r="FP265" s="55"/>
      <c r="FQ265" s="55"/>
      <c r="FR265" s="55"/>
      <c r="FS265" s="55"/>
      <c r="FT265" s="55"/>
      <c r="FU265" s="55"/>
      <c r="FV265" s="55"/>
      <c r="FW265" s="55"/>
      <c r="FX265" s="55"/>
      <c r="FY265" s="55"/>
      <c r="FZ265" s="55"/>
      <c r="GA265" s="55"/>
      <c r="GB265" s="55"/>
      <c r="GC265" s="55"/>
      <c r="GD265" s="55"/>
      <c r="GE265" s="55"/>
      <c r="GF265" s="55"/>
      <c r="GG265" s="55"/>
      <c r="GH265" s="55"/>
      <c r="GI265" s="55"/>
      <c r="GJ265" s="55"/>
      <c r="GK265" s="55"/>
      <c r="GL265" s="55"/>
      <c r="GM265" s="55"/>
      <c r="GN265" s="55"/>
      <c r="GO265" s="55"/>
      <c r="GP265" s="55"/>
      <c r="GQ265" s="55"/>
      <c r="GR265" s="55"/>
      <c r="GS265" s="55"/>
      <c r="GT265" s="55"/>
      <c r="GU265" s="55"/>
      <c r="GV265" s="55"/>
      <c r="GW265" s="55"/>
      <c r="GX265" s="55"/>
      <c r="GY265" s="55"/>
      <c r="GZ265" s="55"/>
      <c r="HA265" s="55"/>
      <c r="HB265" s="55"/>
      <c r="HC265" s="55"/>
      <c r="HD265" s="55"/>
      <c r="HE265" s="55"/>
      <c r="HF265" s="55"/>
      <c r="HG265" s="55"/>
      <c r="HH265" s="55"/>
      <c r="HI265" s="55"/>
      <c r="HJ265" s="55"/>
      <c r="HK265" s="55"/>
      <c r="HL265" s="55"/>
      <c r="HM265" s="55"/>
      <c r="HN265" s="55"/>
      <c r="HO265" s="55"/>
      <c r="HP265" s="55"/>
      <c r="HQ265" s="55"/>
      <c r="HR265" s="55"/>
      <c r="HS265" s="55"/>
      <c r="HT265" s="55"/>
      <c r="HU265" s="55"/>
      <c r="HV265" s="55"/>
      <c r="HW265" s="55"/>
      <c r="HX265" s="55"/>
      <c r="HY265" s="55"/>
      <c r="HZ265" s="55"/>
      <c r="IA265" s="55"/>
      <c r="IB265" s="55"/>
      <c r="IC265" s="55"/>
      <c r="ID265" s="55"/>
      <c r="IE265" s="55"/>
      <c r="IF265" s="55"/>
      <c r="IG265" s="55"/>
      <c r="IH265" s="55"/>
      <c r="II265" s="55"/>
      <c r="IJ265" s="55"/>
      <c r="IK265" s="55"/>
      <c r="IL265" s="55"/>
      <c r="IM265" s="55"/>
      <c r="IN265" s="55"/>
      <c r="IO265" s="55"/>
      <c r="IP265" s="55"/>
      <c r="IQ265" s="55"/>
      <c r="IR265" s="55"/>
      <c r="IS265" s="55"/>
      <c r="IT265" s="55"/>
      <c r="IU265" s="55"/>
      <c r="IV265" s="55"/>
    </row>
    <row r="266" spans="1:256" s="46" customFormat="1" x14ac:dyDescent="0.25">
      <c r="A266" s="55"/>
      <c r="B266" s="62" t="s">
        <v>1835</v>
      </c>
      <c r="C266" s="61">
        <v>41927275.450000003</v>
      </c>
      <c r="D266" s="55"/>
      <c r="E266" s="55"/>
      <c r="F266" s="56"/>
      <c r="G266" s="100"/>
      <c r="H266" s="56"/>
      <c r="I266" s="55"/>
      <c r="J266" s="55"/>
      <c r="K266" s="55"/>
      <c r="L266" s="55"/>
      <c r="M266" s="55"/>
      <c r="N266" s="55"/>
      <c r="O266" s="55"/>
      <c r="P266" s="55"/>
      <c r="Q266" s="55"/>
      <c r="R266" s="55"/>
      <c r="S266" s="55"/>
      <c r="T266" s="55"/>
      <c r="U266" s="55"/>
      <c r="V266" s="55"/>
      <c r="W266" s="55"/>
      <c r="X266" s="55"/>
      <c r="Y266" s="55"/>
      <c r="Z266" s="55"/>
      <c r="AA266" s="55"/>
      <c r="AB266" s="55"/>
      <c r="AC266" s="55"/>
      <c r="AD266" s="55"/>
      <c r="AE266" s="55"/>
      <c r="AF266" s="55"/>
      <c r="AG266" s="55"/>
      <c r="AH266" s="55"/>
      <c r="AI266" s="55"/>
      <c r="AJ266" s="55"/>
      <c r="AK266" s="55"/>
      <c r="AL266" s="55"/>
      <c r="AM266" s="55"/>
      <c r="AN266" s="55"/>
      <c r="AO266" s="55"/>
      <c r="AP266" s="55"/>
      <c r="AQ266" s="55"/>
      <c r="AR266" s="55"/>
      <c r="AS266" s="55"/>
      <c r="AT266" s="55"/>
      <c r="AU266" s="55"/>
      <c r="AV266" s="55"/>
      <c r="AW266" s="55"/>
      <c r="AX266" s="55"/>
      <c r="AY266" s="55"/>
      <c r="AZ266" s="55"/>
      <c r="BA266" s="55"/>
      <c r="BB266" s="55"/>
      <c r="BC266" s="55"/>
      <c r="BD266" s="55"/>
      <c r="BE266" s="55"/>
      <c r="BF266" s="55"/>
      <c r="BG266" s="55"/>
      <c r="BH266" s="55"/>
      <c r="BI266" s="55"/>
      <c r="BJ266" s="55"/>
      <c r="BK266" s="55"/>
      <c r="BL266" s="55"/>
      <c r="BM266" s="55"/>
      <c r="BN266" s="55"/>
      <c r="BO266" s="55"/>
      <c r="BP266" s="55"/>
      <c r="BQ266" s="55"/>
      <c r="BR266" s="55"/>
      <c r="BS266" s="55"/>
      <c r="BT266" s="55"/>
      <c r="BU266" s="55"/>
      <c r="BV266" s="55"/>
      <c r="BW266" s="55"/>
      <c r="BX266" s="55"/>
      <c r="BY266" s="55"/>
      <c r="BZ266" s="55"/>
      <c r="CA266" s="55"/>
      <c r="CB266" s="55"/>
      <c r="CC266" s="55"/>
      <c r="CD266" s="55"/>
      <c r="CE266" s="55"/>
      <c r="CF266" s="55"/>
      <c r="CG266" s="55"/>
      <c r="CH266" s="55"/>
      <c r="CI266" s="55"/>
      <c r="CJ266" s="55"/>
      <c r="CK266" s="55"/>
      <c r="CL266" s="55"/>
      <c r="CM266" s="55"/>
      <c r="CN266" s="55"/>
      <c r="CO266" s="55"/>
      <c r="CP266" s="55"/>
      <c r="CQ266" s="55"/>
      <c r="CR266" s="55"/>
      <c r="CS266" s="55"/>
      <c r="CT266" s="55"/>
      <c r="CU266" s="55"/>
      <c r="CV266" s="55"/>
      <c r="CW266" s="55"/>
      <c r="CX266" s="55"/>
      <c r="CY266" s="55"/>
      <c r="CZ266" s="55"/>
      <c r="DA266" s="55"/>
      <c r="DB266" s="55"/>
      <c r="DC266" s="55"/>
      <c r="DD266" s="55"/>
      <c r="DE266" s="55"/>
      <c r="DF266" s="55"/>
      <c r="DG266" s="55"/>
      <c r="DH266" s="55"/>
      <c r="DI266" s="55"/>
      <c r="DJ266" s="55"/>
      <c r="DK266" s="55"/>
      <c r="DL266" s="55"/>
      <c r="DM266" s="55"/>
      <c r="DN266" s="55"/>
      <c r="DO266" s="55"/>
      <c r="DP266" s="55"/>
      <c r="DQ266" s="55"/>
      <c r="DR266" s="55"/>
      <c r="DS266" s="55"/>
      <c r="DT266" s="55"/>
      <c r="DU266" s="55"/>
      <c r="DV266" s="55"/>
      <c r="DW266" s="55"/>
      <c r="DX266" s="55"/>
      <c r="DY266" s="55"/>
      <c r="DZ266" s="55"/>
      <c r="EA266" s="55"/>
      <c r="EB266" s="55"/>
      <c r="EC266" s="55"/>
      <c r="ED266" s="55"/>
      <c r="EE266" s="55"/>
      <c r="EF266" s="55"/>
      <c r="EG266" s="55"/>
      <c r="EH266" s="55"/>
      <c r="EI266" s="55"/>
      <c r="EJ266" s="55"/>
      <c r="EK266" s="55"/>
      <c r="EL266" s="55"/>
      <c r="EM266" s="55"/>
      <c r="EN266" s="55"/>
      <c r="EO266" s="55"/>
      <c r="EP266" s="55"/>
      <c r="EQ266" s="55"/>
      <c r="ER266" s="55"/>
      <c r="ES266" s="55"/>
      <c r="ET266" s="55"/>
      <c r="EU266" s="55"/>
      <c r="EV266" s="55"/>
      <c r="EW266" s="55"/>
      <c r="EX266" s="55"/>
      <c r="EY266" s="55"/>
      <c r="EZ266" s="55"/>
      <c r="FA266" s="55"/>
      <c r="FB266" s="55"/>
      <c r="FC266" s="55"/>
      <c r="FD266" s="55"/>
      <c r="FE266" s="55"/>
      <c r="FF266" s="55"/>
      <c r="FG266" s="55"/>
      <c r="FH266" s="55"/>
      <c r="FI266" s="55"/>
      <c r="FJ266" s="55"/>
      <c r="FK266" s="55"/>
      <c r="FL266" s="55"/>
      <c r="FM266" s="55"/>
      <c r="FN266" s="55"/>
      <c r="FO266" s="55"/>
      <c r="FP266" s="55"/>
      <c r="FQ266" s="55"/>
      <c r="FR266" s="55"/>
      <c r="FS266" s="55"/>
      <c r="FT266" s="55"/>
      <c r="FU266" s="55"/>
      <c r="FV266" s="55"/>
      <c r="FW266" s="55"/>
      <c r="FX266" s="55"/>
      <c r="FY266" s="55"/>
      <c r="FZ266" s="55"/>
      <c r="GA266" s="55"/>
      <c r="GB266" s="55"/>
      <c r="GC266" s="55"/>
      <c r="GD266" s="55"/>
      <c r="GE266" s="55"/>
      <c r="GF266" s="55"/>
      <c r="GG266" s="55"/>
      <c r="GH266" s="55"/>
      <c r="GI266" s="55"/>
      <c r="GJ266" s="55"/>
      <c r="GK266" s="55"/>
      <c r="GL266" s="55"/>
      <c r="GM266" s="55"/>
      <c r="GN266" s="55"/>
      <c r="GO266" s="55"/>
      <c r="GP266" s="55"/>
      <c r="GQ266" s="55"/>
      <c r="GR266" s="55"/>
      <c r="GS266" s="55"/>
      <c r="GT266" s="55"/>
      <c r="GU266" s="55"/>
      <c r="GV266" s="55"/>
      <c r="GW266" s="55"/>
      <c r="GX266" s="55"/>
      <c r="GY266" s="55"/>
      <c r="GZ266" s="55"/>
      <c r="HA266" s="55"/>
      <c r="HB266" s="55"/>
      <c r="HC266" s="55"/>
      <c r="HD266" s="55"/>
      <c r="HE266" s="55"/>
      <c r="HF266" s="55"/>
      <c r="HG266" s="55"/>
      <c r="HH266" s="55"/>
      <c r="HI266" s="55"/>
      <c r="HJ266" s="55"/>
      <c r="HK266" s="55"/>
      <c r="HL266" s="55"/>
      <c r="HM266" s="55"/>
      <c r="HN266" s="55"/>
      <c r="HO266" s="55"/>
      <c r="HP266" s="55"/>
      <c r="HQ266" s="55"/>
      <c r="HR266" s="55"/>
      <c r="HS266" s="55"/>
      <c r="HT266" s="55"/>
      <c r="HU266" s="55"/>
      <c r="HV266" s="55"/>
      <c r="HW266" s="55"/>
      <c r="HX266" s="55"/>
      <c r="HY266" s="55"/>
      <c r="HZ266" s="55"/>
      <c r="IA266" s="55"/>
      <c r="IB266" s="55"/>
      <c r="IC266" s="55"/>
      <c r="ID266" s="55"/>
      <c r="IE266" s="55"/>
      <c r="IF266" s="55"/>
      <c r="IG266" s="55"/>
      <c r="IH266" s="55"/>
      <c r="II266" s="55"/>
      <c r="IJ266" s="55"/>
      <c r="IK266" s="55"/>
      <c r="IL266" s="55"/>
      <c r="IM266" s="55"/>
      <c r="IN266" s="55"/>
      <c r="IO266" s="55"/>
      <c r="IP266" s="55"/>
      <c r="IQ266" s="55"/>
      <c r="IR266" s="55"/>
      <c r="IS266" s="55"/>
      <c r="IT266" s="55"/>
      <c r="IU266" s="55"/>
      <c r="IV266" s="55"/>
    </row>
    <row r="267" spans="1:256" s="46" customFormat="1" x14ac:dyDescent="0.25">
      <c r="A267" s="55"/>
      <c r="B267" s="59"/>
      <c r="C267" s="65"/>
      <c r="D267" s="55"/>
      <c r="E267" s="55"/>
      <c r="F267" s="56"/>
      <c r="G267" s="56"/>
      <c r="H267" s="56"/>
      <c r="I267" s="55"/>
      <c r="J267" s="55"/>
      <c r="K267" s="55"/>
      <c r="L267" s="55"/>
      <c r="M267" s="55"/>
      <c r="N267" s="55"/>
      <c r="O267" s="55"/>
      <c r="P267" s="55"/>
      <c r="Q267" s="55"/>
      <c r="R267" s="55"/>
      <c r="S267" s="55"/>
      <c r="T267" s="55"/>
      <c r="U267" s="55"/>
      <c r="V267" s="55"/>
      <c r="W267" s="55"/>
      <c r="X267" s="55"/>
      <c r="Y267" s="55"/>
      <c r="Z267" s="55"/>
      <c r="AA267" s="55"/>
      <c r="AB267" s="55"/>
      <c r="AC267" s="55"/>
      <c r="AD267" s="55"/>
      <c r="AE267" s="55"/>
      <c r="AF267" s="55"/>
      <c r="AG267" s="55"/>
      <c r="AH267" s="55"/>
      <c r="AI267" s="55"/>
      <c r="AJ267" s="55"/>
      <c r="AK267" s="55"/>
      <c r="AL267" s="55"/>
      <c r="AM267" s="55"/>
      <c r="AN267" s="55"/>
      <c r="AO267" s="55"/>
      <c r="AP267" s="55"/>
      <c r="AQ267" s="55"/>
      <c r="AR267" s="55"/>
      <c r="AS267" s="55"/>
      <c r="AT267" s="55"/>
      <c r="AU267" s="55"/>
      <c r="AV267" s="55"/>
      <c r="AW267" s="55"/>
      <c r="AX267" s="55"/>
      <c r="AY267" s="55"/>
      <c r="AZ267" s="55"/>
      <c r="BA267" s="55"/>
      <c r="BB267" s="55"/>
      <c r="BC267" s="55"/>
      <c r="BD267" s="55"/>
      <c r="BE267" s="55"/>
      <c r="BF267" s="55"/>
      <c r="BG267" s="55"/>
      <c r="BH267" s="55"/>
      <c r="BI267" s="55"/>
      <c r="BJ267" s="55"/>
      <c r="BK267" s="55"/>
      <c r="BL267" s="55"/>
      <c r="BM267" s="55"/>
      <c r="BN267" s="55"/>
      <c r="BO267" s="55"/>
      <c r="BP267" s="55"/>
      <c r="BQ267" s="55"/>
      <c r="BR267" s="55"/>
      <c r="BS267" s="55"/>
      <c r="BT267" s="55"/>
      <c r="BU267" s="55"/>
      <c r="BV267" s="55"/>
      <c r="BW267" s="55"/>
      <c r="BX267" s="55"/>
      <c r="BY267" s="55"/>
      <c r="BZ267" s="55"/>
      <c r="CA267" s="55"/>
      <c r="CB267" s="55"/>
      <c r="CC267" s="55"/>
      <c r="CD267" s="55"/>
      <c r="CE267" s="55"/>
      <c r="CF267" s="55"/>
      <c r="CG267" s="55"/>
      <c r="CH267" s="55"/>
      <c r="CI267" s="55"/>
      <c r="CJ267" s="55"/>
      <c r="CK267" s="55"/>
      <c r="CL267" s="55"/>
      <c r="CM267" s="55"/>
      <c r="CN267" s="55"/>
      <c r="CO267" s="55"/>
      <c r="CP267" s="55"/>
      <c r="CQ267" s="55"/>
      <c r="CR267" s="55"/>
      <c r="CS267" s="55"/>
      <c r="CT267" s="55"/>
      <c r="CU267" s="55"/>
      <c r="CV267" s="55"/>
      <c r="CW267" s="55"/>
      <c r="CX267" s="55"/>
      <c r="CY267" s="55"/>
      <c r="CZ267" s="55"/>
      <c r="DA267" s="55"/>
      <c r="DB267" s="55"/>
      <c r="DC267" s="55"/>
      <c r="DD267" s="55"/>
      <c r="DE267" s="55"/>
      <c r="DF267" s="55"/>
      <c r="DG267" s="55"/>
      <c r="DH267" s="55"/>
      <c r="DI267" s="55"/>
      <c r="DJ267" s="55"/>
      <c r="DK267" s="55"/>
      <c r="DL267" s="55"/>
      <c r="DM267" s="55"/>
      <c r="DN267" s="55"/>
      <c r="DO267" s="55"/>
      <c r="DP267" s="55"/>
      <c r="DQ267" s="55"/>
      <c r="DR267" s="55"/>
      <c r="DS267" s="55"/>
      <c r="DT267" s="55"/>
      <c r="DU267" s="55"/>
      <c r="DV267" s="55"/>
      <c r="DW267" s="55"/>
      <c r="DX267" s="55"/>
      <c r="DY267" s="55"/>
      <c r="DZ267" s="55"/>
      <c r="EA267" s="55"/>
      <c r="EB267" s="55"/>
      <c r="EC267" s="55"/>
      <c r="ED267" s="55"/>
      <c r="EE267" s="55"/>
      <c r="EF267" s="55"/>
      <c r="EG267" s="55"/>
      <c r="EH267" s="55"/>
      <c r="EI267" s="55"/>
      <c r="EJ267" s="55"/>
      <c r="EK267" s="55"/>
      <c r="EL267" s="55"/>
      <c r="EM267" s="55"/>
      <c r="EN267" s="55"/>
      <c r="EO267" s="55"/>
      <c r="EP267" s="55"/>
      <c r="EQ267" s="55"/>
      <c r="ER267" s="55"/>
      <c r="ES267" s="55"/>
      <c r="ET267" s="55"/>
      <c r="EU267" s="55"/>
      <c r="EV267" s="55"/>
      <c r="EW267" s="55"/>
      <c r="EX267" s="55"/>
      <c r="EY267" s="55"/>
      <c r="EZ267" s="55"/>
      <c r="FA267" s="55"/>
      <c r="FB267" s="55"/>
      <c r="FC267" s="55"/>
      <c r="FD267" s="55"/>
      <c r="FE267" s="55"/>
      <c r="FF267" s="55"/>
      <c r="FG267" s="55"/>
      <c r="FH267" s="55"/>
      <c r="FI267" s="55"/>
      <c r="FJ267" s="55"/>
      <c r="FK267" s="55"/>
      <c r="FL267" s="55"/>
      <c r="FM267" s="55"/>
      <c r="FN267" s="55"/>
      <c r="FO267" s="55"/>
      <c r="FP267" s="55"/>
      <c r="FQ267" s="55"/>
      <c r="FR267" s="55"/>
      <c r="FS267" s="55"/>
      <c r="FT267" s="55"/>
      <c r="FU267" s="55"/>
      <c r="FV267" s="55"/>
      <c r="FW267" s="55"/>
      <c r="FX267" s="55"/>
      <c r="FY267" s="55"/>
      <c r="FZ267" s="55"/>
      <c r="GA267" s="55"/>
      <c r="GB267" s="55"/>
      <c r="GC267" s="55"/>
      <c r="GD267" s="55"/>
      <c r="GE267" s="55"/>
      <c r="GF267" s="55"/>
      <c r="GG267" s="55"/>
      <c r="GH267" s="55"/>
      <c r="GI267" s="55"/>
      <c r="GJ267" s="55"/>
      <c r="GK267" s="55"/>
      <c r="GL267" s="55"/>
      <c r="GM267" s="55"/>
      <c r="GN267" s="55"/>
      <c r="GO267" s="55"/>
      <c r="GP267" s="55"/>
      <c r="GQ267" s="55"/>
      <c r="GR267" s="55"/>
      <c r="GS267" s="55"/>
      <c r="GT267" s="55"/>
      <c r="GU267" s="55"/>
      <c r="GV267" s="55"/>
      <c r="GW267" s="55"/>
      <c r="GX267" s="55"/>
      <c r="GY267" s="55"/>
      <c r="GZ267" s="55"/>
      <c r="HA267" s="55"/>
      <c r="HB267" s="55"/>
      <c r="HC267" s="55"/>
      <c r="HD267" s="55"/>
      <c r="HE267" s="55"/>
      <c r="HF267" s="55"/>
      <c r="HG267" s="55"/>
      <c r="HH267" s="55"/>
      <c r="HI267" s="55"/>
      <c r="HJ267" s="55"/>
      <c r="HK267" s="55"/>
      <c r="HL267" s="55"/>
      <c r="HM267" s="55"/>
      <c r="HN267" s="55"/>
      <c r="HO267" s="55"/>
      <c r="HP267" s="55"/>
      <c r="HQ267" s="55"/>
      <c r="HR267" s="55"/>
      <c r="HS267" s="55"/>
      <c r="HT267" s="55"/>
      <c r="HU267" s="55"/>
      <c r="HV267" s="55"/>
      <c r="HW267" s="55"/>
      <c r="HX267" s="55"/>
      <c r="HY267" s="55"/>
      <c r="HZ267" s="55"/>
      <c r="IA267" s="55"/>
      <c r="IB267" s="55"/>
      <c r="IC267" s="55"/>
      <c r="ID267" s="55"/>
      <c r="IE267" s="55"/>
      <c r="IF267" s="55"/>
      <c r="IG267" s="55"/>
      <c r="IH267" s="55"/>
      <c r="II267" s="55"/>
      <c r="IJ267" s="55"/>
      <c r="IK267" s="55"/>
      <c r="IL267" s="55"/>
      <c r="IM267" s="55"/>
      <c r="IN267" s="55"/>
      <c r="IO267" s="55"/>
      <c r="IP267" s="55"/>
      <c r="IQ267" s="55"/>
      <c r="IR267" s="55"/>
      <c r="IS267" s="55"/>
      <c r="IT267" s="55"/>
      <c r="IU267" s="55"/>
      <c r="IV267" s="55"/>
    </row>
    <row r="268" spans="1:256" s="46" customFormat="1" x14ac:dyDescent="0.25">
      <c r="A268" s="55"/>
      <c r="B268" s="46" t="s">
        <v>1834</v>
      </c>
      <c r="C268" s="57"/>
      <c r="D268" s="55"/>
      <c r="E268" s="55"/>
      <c r="F268" s="56"/>
      <c r="G268" s="56"/>
      <c r="H268" s="55"/>
      <c r="I268" s="55"/>
      <c r="J268" s="55"/>
      <c r="K268" s="55"/>
      <c r="L268" s="55"/>
      <c r="M268" s="55"/>
      <c r="N268" s="55"/>
      <c r="O268" s="55"/>
      <c r="P268" s="55"/>
      <c r="Q268" s="55"/>
      <c r="R268" s="55"/>
      <c r="S268" s="55"/>
      <c r="T268" s="55"/>
      <c r="U268" s="55"/>
      <c r="V268" s="55"/>
      <c r="W268" s="55"/>
      <c r="X268" s="55"/>
      <c r="Y268" s="55"/>
      <c r="Z268" s="55"/>
      <c r="AA268" s="55"/>
      <c r="AB268" s="55"/>
      <c r="AC268" s="55"/>
      <c r="AD268" s="55"/>
      <c r="AE268" s="55"/>
      <c r="AF268" s="55"/>
      <c r="AG268" s="55"/>
      <c r="AH268" s="55"/>
      <c r="AI268" s="55"/>
      <c r="AJ268" s="55"/>
      <c r="AK268" s="55"/>
      <c r="AL268" s="55"/>
      <c r="AM268" s="55"/>
      <c r="AN268" s="55"/>
      <c r="AO268" s="55"/>
      <c r="AP268" s="55"/>
      <c r="AQ268" s="55"/>
      <c r="AR268" s="55"/>
      <c r="AS268" s="55"/>
      <c r="AT268" s="55"/>
      <c r="AU268" s="55"/>
      <c r="AV268" s="55"/>
      <c r="AW268" s="55"/>
      <c r="AX268" s="55"/>
      <c r="AY268" s="55"/>
      <c r="AZ268" s="55"/>
      <c r="BA268" s="55"/>
      <c r="BB268" s="55"/>
      <c r="BC268" s="55"/>
      <c r="BD268" s="55"/>
      <c r="BE268" s="55"/>
      <c r="BF268" s="55"/>
      <c r="BG268" s="55"/>
      <c r="BH268" s="55"/>
      <c r="BI268" s="55"/>
      <c r="BJ268" s="55"/>
      <c r="BK268" s="55"/>
      <c r="BL268" s="55"/>
      <c r="BM268" s="55"/>
      <c r="BN268" s="55"/>
      <c r="BO268" s="55"/>
      <c r="BP268" s="55"/>
      <c r="BQ268" s="55"/>
      <c r="BR268" s="55"/>
      <c r="BS268" s="55"/>
      <c r="BT268" s="55"/>
      <c r="BU268" s="55"/>
      <c r="BV268" s="55"/>
      <c r="BW268" s="55"/>
      <c r="BX268" s="55"/>
      <c r="BY268" s="55"/>
      <c r="BZ268" s="55"/>
      <c r="CA268" s="55"/>
      <c r="CB268" s="55"/>
      <c r="CC268" s="55"/>
      <c r="CD268" s="55"/>
      <c r="CE268" s="55"/>
      <c r="CF268" s="55"/>
      <c r="CG268" s="55"/>
      <c r="CH268" s="55"/>
      <c r="CI268" s="55"/>
      <c r="CJ268" s="55"/>
      <c r="CK268" s="55"/>
      <c r="CL268" s="55"/>
      <c r="CM268" s="55"/>
      <c r="CN268" s="55"/>
      <c r="CO268" s="55"/>
      <c r="CP268" s="55"/>
      <c r="CQ268" s="55"/>
      <c r="CR268" s="55"/>
      <c r="CS268" s="55"/>
      <c r="CT268" s="55"/>
      <c r="CU268" s="55"/>
      <c r="CV268" s="55"/>
      <c r="CW268" s="55"/>
      <c r="CX268" s="55"/>
      <c r="CY268" s="55"/>
      <c r="CZ268" s="55"/>
      <c r="DA268" s="55"/>
      <c r="DB268" s="55"/>
      <c r="DC268" s="55"/>
      <c r="DD268" s="55"/>
      <c r="DE268" s="55"/>
      <c r="DF268" s="55"/>
      <c r="DG268" s="55"/>
      <c r="DH268" s="55"/>
      <c r="DI268" s="55"/>
      <c r="DJ268" s="55"/>
      <c r="DK268" s="55"/>
      <c r="DL268" s="55"/>
      <c r="DM268" s="55"/>
      <c r="DN268" s="55"/>
      <c r="DO268" s="55"/>
      <c r="DP268" s="55"/>
      <c r="DQ268" s="55"/>
      <c r="DR268" s="55"/>
      <c r="DS268" s="55"/>
      <c r="DT268" s="55"/>
      <c r="DU268" s="55"/>
      <c r="DV268" s="55"/>
      <c r="DW268" s="55"/>
      <c r="DX268" s="55"/>
      <c r="DY268" s="55"/>
      <c r="DZ268" s="55"/>
      <c r="EA268" s="55"/>
      <c r="EB268" s="55"/>
      <c r="EC268" s="55"/>
      <c r="ED268" s="55"/>
      <c r="EE268" s="55"/>
      <c r="EF268" s="55"/>
      <c r="EG268" s="55"/>
      <c r="EH268" s="55"/>
      <c r="EI268" s="55"/>
      <c r="EJ268" s="55"/>
      <c r="EK268" s="55"/>
      <c r="EL268" s="55"/>
      <c r="EM268" s="55"/>
      <c r="EN268" s="55"/>
      <c r="EO268" s="55"/>
      <c r="EP268" s="55"/>
      <c r="EQ268" s="55"/>
      <c r="ER268" s="55"/>
      <c r="ES268" s="55"/>
      <c r="ET268" s="55"/>
      <c r="EU268" s="55"/>
      <c r="EV268" s="55"/>
      <c r="EW268" s="55"/>
      <c r="EX268" s="55"/>
      <c r="EY268" s="55"/>
      <c r="EZ268" s="55"/>
      <c r="FA268" s="55"/>
      <c r="FB268" s="55"/>
      <c r="FC268" s="55"/>
      <c r="FD268" s="55"/>
      <c r="FE268" s="55"/>
      <c r="FF268" s="55"/>
      <c r="FG268" s="55"/>
      <c r="FH268" s="55"/>
      <c r="FI268" s="55"/>
      <c r="FJ268" s="55"/>
      <c r="FK268" s="55"/>
      <c r="FL268" s="55"/>
      <c r="FM268" s="55"/>
      <c r="FN268" s="55"/>
      <c r="FO268" s="55"/>
      <c r="FP268" s="55"/>
      <c r="FQ268" s="55"/>
      <c r="FR268" s="55"/>
      <c r="FS268" s="55"/>
      <c r="FT268" s="55"/>
      <c r="FU268" s="55"/>
      <c r="FV268" s="55"/>
      <c r="FW268" s="55"/>
      <c r="FX268" s="55"/>
      <c r="FY268" s="55"/>
      <c r="FZ268" s="55"/>
      <c r="GA268" s="55"/>
      <c r="GB268" s="55"/>
      <c r="GC268" s="55"/>
      <c r="GD268" s="55"/>
      <c r="GE268" s="55"/>
      <c r="GF268" s="55"/>
      <c r="GG268" s="55"/>
      <c r="GH268" s="55"/>
      <c r="GI268" s="55"/>
      <c r="GJ268" s="55"/>
      <c r="GK268" s="55"/>
      <c r="GL268" s="55"/>
      <c r="GM268" s="55"/>
      <c r="GN268" s="55"/>
      <c r="GO268" s="55"/>
      <c r="GP268" s="55"/>
      <c r="GQ268" s="55"/>
      <c r="GR268" s="55"/>
      <c r="GS268" s="55"/>
      <c r="GT268" s="55"/>
      <c r="GU268" s="55"/>
      <c r="GV268" s="55"/>
      <c r="GW268" s="55"/>
      <c r="GX268" s="55"/>
      <c r="GY268" s="55"/>
      <c r="GZ268" s="55"/>
      <c r="HA268" s="55"/>
      <c r="HB268" s="55"/>
      <c r="HC268" s="55"/>
      <c r="HD268" s="55"/>
      <c r="HE268" s="55"/>
      <c r="HF268" s="55"/>
      <c r="HG268" s="55"/>
      <c r="HH268" s="55"/>
      <c r="HI268" s="55"/>
      <c r="HJ268" s="55"/>
      <c r="HK268" s="55"/>
      <c r="HL268" s="55"/>
      <c r="HM268" s="55"/>
      <c r="HN268" s="55"/>
      <c r="HO268" s="55"/>
      <c r="HP268" s="55"/>
      <c r="HQ268" s="55"/>
      <c r="HR268" s="55"/>
      <c r="HS268" s="55"/>
      <c r="HT268" s="55"/>
      <c r="HU268" s="55"/>
      <c r="HV268" s="55"/>
      <c r="HW268" s="55"/>
      <c r="HX268" s="55"/>
      <c r="HY268" s="55"/>
      <c r="HZ268" s="55"/>
      <c r="IA268" s="55"/>
      <c r="IB268" s="55"/>
      <c r="IC268" s="55"/>
      <c r="ID268" s="55"/>
      <c r="IE268" s="55"/>
      <c r="IF268" s="55"/>
      <c r="IG268" s="55"/>
      <c r="IH268" s="55"/>
      <c r="II268" s="55"/>
      <c r="IJ268" s="55"/>
      <c r="IK268" s="55"/>
      <c r="IL268" s="55"/>
      <c r="IM268" s="55"/>
      <c r="IN268" s="55"/>
      <c r="IO268" s="55"/>
      <c r="IP268" s="55"/>
      <c r="IQ268" s="55"/>
      <c r="IR268" s="55"/>
      <c r="IS268" s="55"/>
      <c r="IT268" s="55"/>
      <c r="IU268" s="55"/>
      <c r="IV268" s="55"/>
    </row>
    <row r="269" spans="1:256" s="46" customFormat="1" x14ac:dyDescent="0.25">
      <c r="C269" s="74"/>
      <c r="F269" s="47"/>
      <c r="G269" s="47"/>
      <c r="H269" s="47"/>
    </row>
    <row r="270" spans="1:256" s="46" customFormat="1" x14ac:dyDescent="0.25">
      <c r="C270" s="74"/>
      <c r="F270" s="47"/>
      <c r="G270" s="47"/>
      <c r="H270" s="47"/>
    </row>
    <row r="271" spans="1:256" s="46" customFormat="1" ht="30" x14ac:dyDescent="0.25">
      <c r="A271" s="97"/>
      <c r="B271" s="96" t="s">
        <v>2536</v>
      </c>
      <c r="C271" s="99"/>
      <c r="D271" s="97"/>
      <c r="E271" s="97"/>
      <c r="F271" s="98"/>
      <c r="G271" s="98"/>
      <c r="H271" s="98"/>
      <c r="I271" s="97"/>
      <c r="J271" s="97"/>
      <c r="K271" s="97"/>
      <c r="L271" s="97"/>
      <c r="M271" s="97"/>
      <c r="N271" s="97"/>
      <c r="O271" s="97"/>
      <c r="P271" s="97"/>
      <c r="Q271" s="97"/>
      <c r="R271" s="97"/>
      <c r="S271" s="97"/>
      <c r="T271" s="97"/>
      <c r="U271" s="97"/>
      <c r="V271" s="97"/>
      <c r="W271" s="97"/>
      <c r="X271" s="97"/>
      <c r="Y271" s="97"/>
      <c r="Z271" s="97"/>
      <c r="AA271" s="97"/>
      <c r="AB271" s="97"/>
      <c r="AC271" s="97"/>
      <c r="AD271" s="97"/>
      <c r="AE271" s="97"/>
      <c r="AF271" s="97"/>
      <c r="AG271" s="97"/>
      <c r="AH271" s="97"/>
      <c r="AI271" s="97"/>
      <c r="AJ271" s="97"/>
      <c r="AK271" s="97"/>
      <c r="AL271" s="97"/>
      <c r="AM271" s="97"/>
      <c r="AN271" s="97"/>
      <c r="AO271" s="97"/>
      <c r="AP271" s="97"/>
      <c r="AQ271" s="97"/>
      <c r="AR271" s="97"/>
      <c r="AS271" s="97"/>
      <c r="AT271" s="97"/>
      <c r="AU271" s="97"/>
      <c r="AV271" s="97"/>
      <c r="AW271" s="97"/>
      <c r="AX271" s="97"/>
      <c r="AY271" s="97"/>
      <c r="AZ271" s="97"/>
      <c r="BA271" s="97"/>
      <c r="BB271" s="97"/>
      <c r="BC271" s="97"/>
      <c r="BD271" s="97"/>
      <c r="BE271" s="97"/>
      <c r="BF271" s="97"/>
      <c r="BG271" s="97"/>
      <c r="BH271" s="97"/>
      <c r="BI271" s="97"/>
      <c r="BJ271" s="97"/>
      <c r="BK271" s="97"/>
      <c r="BL271" s="97"/>
      <c r="BM271" s="97"/>
      <c r="BN271" s="97"/>
      <c r="BO271" s="97"/>
      <c r="BP271" s="97"/>
      <c r="BQ271" s="97"/>
      <c r="BR271" s="97"/>
      <c r="BS271" s="97"/>
      <c r="BT271" s="97"/>
      <c r="BU271" s="97"/>
      <c r="BV271" s="97"/>
      <c r="BW271" s="97"/>
      <c r="BX271" s="97"/>
      <c r="BY271" s="97"/>
      <c r="BZ271" s="97"/>
      <c r="CA271" s="97"/>
      <c r="CB271" s="97"/>
      <c r="CC271" s="97"/>
      <c r="CD271" s="97"/>
      <c r="CE271" s="97"/>
      <c r="CF271" s="97"/>
      <c r="CG271" s="97"/>
      <c r="CH271" s="97"/>
      <c r="CI271" s="97"/>
      <c r="CJ271" s="97"/>
      <c r="CK271" s="97"/>
      <c r="CL271" s="97"/>
      <c r="CM271" s="97"/>
      <c r="CN271" s="97"/>
      <c r="CO271" s="97"/>
      <c r="CP271" s="97"/>
      <c r="CQ271" s="97"/>
      <c r="CR271" s="97"/>
      <c r="CS271" s="97"/>
      <c r="CT271" s="97"/>
      <c r="CU271" s="97"/>
      <c r="CV271" s="97"/>
      <c r="CW271" s="97"/>
      <c r="CX271" s="97"/>
      <c r="CY271" s="97"/>
      <c r="CZ271" s="97"/>
      <c r="DA271" s="97"/>
      <c r="DB271" s="97"/>
      <c r="DC271" s="97"/>
      <c r="DD271" s="97"/>
      <c r="DE271" s="97"/>
      <c r="DF271" s="97"/>
      <c r="DG271" s="97"/>
      <c r="DH271" s="97"/>
      <c r="DI271" s="97"/>
      <c r="DJ271" s="97"/>
      <c r="DK271" s="97"/>
      <c r="DL271" s="97"/>
      <c r="DM271" s="97"/>
      <c r="DN271" s="97"/>
      <c r="DO271" s="97"/>
      <c r="DP271" s="97"/>
      <c r="DQ271" s="97"/>
      <c r="DR271" s="97"/>
      <c r="DS271" s="97"/>
      <c r="DT271" s="97"/>
      <c r="DU271" s="97"/>
      <c r="DV271" s="97"/>
      <c r="DW271" s="97"/>
      <c r="DX271" s="97"/>
      <c r="DY271" s="97"/>
      <c r="DZ271" s="97"/>
      <c r="EA271" s="97"/>
      <c r="EB271" s="97"/>
      <c r="EC271" s="97"/>
      <c r="ED271" s="97"/>
      <c r="EE271" s="97"/>
      <c r="EF271" s="97"/>
      <c r="EG271" s="97"/>
      <c r="EH271" s="97"/>
      <c r="EI271" s="97"/>
      <c r="EJ271" s="97"/>
      <c r="EK271" s="97"/>
      <c r="EL271" s="97"/>
      <c r="EM271" s="97"/>
      <c r="EN271" s="97"/>
      <c r="EO271" s="97"/>
      <c r="EP271" s="97"/>
      <c r="EQ271" s="97"/>
      <c r="ER271" s="97"/>
      <c r="ES271" s="97"/>
      <c r="ET271" s="97"/>
      <c r="EU271" s="97"/>
      <c r="EV271" s="97"/>
      <c r="EW271" s="97"/>
      <c r="EX271" s="97"/>
      <c r="EY271" s="97"/>
      <c r="EZ271" s="97"/>
      <c r="FA271" s="97"/>
      <c r="FB271" s="97"/>
      <c r="FC271" s="97"/>
      <c r="FD271" s="97"/>
      <c r="FE271" s="97"/>
      <c r="FF271" s="97"/>
      <c r="FG271" s="97"/>
      <c r="FH271" s="97"/>
      <c r="FI271" s="97"/>
      <c r="FJ271" s="97"/>
      <c r="FK271" s="97"/>
      <c r="FL271" s="97"/>
      <c r="FM271" s="97"/>
      <c r="FN271" s="97"/>
      <c r="FO271" s="97"/>
      <c r="FP271" s="97"/>
      <c r="FQ271" s="97"/>
      <c r="FR271" s="97"/>
      <c r="FS271" s="97"/>
      <c r="FT271" s="97"/>
      <c r="FU271" s="97"/>
      <c r="FV271" s="97"/>
      <c r="FW271" s="97"/>
      <c r="FX271" s="97"/>
      <c r="FY271" s="97"/>
      <c r="FZ271" s="97"/>
      <c r="GA271" s="97"/>
      <c r="GB271" s="97"/>
      <c r="GC271" s="97"/>
      <c r="GD271" s="97"/>
      <c r="GE271" s="97"/>
      <c r="GF271" s="97"/>
      <c r="GG271" s="97"/>
      <c r="GH271" s="97"/>
      <c r="GI271" s="97"/>
      <c r="GJ271" s="97"/>
      <c r="GK271" s="97"/>
      <c r="GL271" s="97"/>
      <c r="GM271" s="97"/>
      <c r="GN271" s="97"/>
      <c r="GO271" s="97"/>
      <c r="GP271" s="97"/>
      <c r="GQ271" s="97"/>
      <c r="GR271" s="97"/>
      <c r="GS271" s="97"/>
      <c r="GT271" s="97"/>
      <c r="GU271" s="97"/>
      <c r="GV271" s="97"/>
      <c r="GW271" s="97"/>
      <c r="GX271" s="97"/>
      <c r="GY271" s="97"/>
      <c r="GZ271" s="97"/>
      <c r="HA271" s="97"/>
      <c r="HB271" s="97"/>
      <c r="HC271" s="97"/>
      <c r="HD271" s="97"/>
      <c r="HE271" s="97"/>
      <c r="HF271" s="97"/>
      <c r="HG271" s="97"/>
      <c r="HH271" s="97"/>
      <c r="HI271" s="97"/>
      <c r="HJ271" s="97"/>
      <c r="HK271" s="97"/>
      <c r="HL271" s="97"/>
      <c r="HM271" s="97"/>
      <c r="HN271" s="97"/>
      <c r="HO271" s="97"/>
      <c r="HP271" s="97"/>
      <c r="HQ271" s="97"/>
      <c r="HR271" s="97"/>
      <c r="HS271" s="97"/>
      <c r="HT271" s="97"/>
      <c r="HU271" s="97"/>
      <c r="HV271" s="97"/>
      <c r="HW271" s="97"/>
      <c r="HX271" s="97"/>
      <c r="HY271" s="97"/>
      <c r="HZ271" s="97"/>
      <c r="IA271" s="97"/>
      <c r="IB271" s="97"/>
      <c r="IC271" s="97"/>
      <c r="ID271" s="97"/>
      <c r="IE271" s="97"/>
      <c r="IF271" s="97"/>
      <c r="IG271" s="97"/>
      <c r="IH271" s="97"/>
      <c r="II271" s="97"/>
      <c r="IJ271" s="97"/>
      <c r="IK271" s="97"/>
      <c r="IL271" s="97"/>
      <c r="IM271" s="97"/>
      <c r="IN271" s="97"/>
      <c r="IO271" s="97"/>
      <c r="IP271" s="97"/>
      <c r="IQ271" s="97"/>
      <c r="IR271" s="97"/>
      <c r="IS271" s="97"/>
      <c r="IT271" s="97"/>
      <c r="IU271" s="97"/>
      <c r="IV271" s="97"/>
    </row>
    <row r="272" spans="1:256" s="46" customFormat="1" x14ac:dyDescent="0.25">
      <c r="C272" s="74"/>
      <c r="F272" s="47"/>
      <c r="G272" s="47"/>
      <c r="H272" s="47"/>
    </row>
    <row r="273" spans="2:8" s="46" customFormat="1" x14ac:dyDescent="0.25">
      <c r="B273" s="96" t="s">
        <v>2535</v>
      </c>
      <c r="C273" s="74"/>
      <c r="F273" s="47"/>
      <c r="G273" s="47"/>
      <c r="H273" s="47"/>
    </row>
  </sheetData>
  <mergeCells count="12">
    <mergeCell ref="B1:E1"/>
    <mergeCell ref="C3:C7"/>
    <mergeCell ref="D3:D7"/>
    <mergeCell ref="B10:E10"/>
    <mergeCell ref="B11:E11"/>
    <mergeCell ref="D12:D13"/>
    <mergeCell ref="E12:E13"/>
    <mergeCell ref="B145:E145"/>
    <mergeCell ref="B147:F147"/>
    <mergeCell ref="B244:E244"/>
    <mergeCell ref="B143:C143"/>
    <mergeCell ref="C12:C13"/>
  </mergeCells>
  <hyperlinks>
    <hyperlink ref="A1" location="Index!A1" display="Index" xr:uid="{0DDEE5E7-4EE9-474B-BDDA-B4FBD97C764A}"/>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62</vt:i4>
      </vt:variant>
      <vt:variant>
        <vt:lpstr>Named Ranges</vt:lpstr>
      </vt:variant>
      <vt:variant>
        <vt:i4>320</vt:i4>
      </vt:variant>
    </vt:vector>
  </HeadingPairs>
  <TitlesOfParts>
    <vt:vector size="382" baseType="lpstr">
      <vt:lpstr>Index</vt:lpstr>
      <vt:lpstr>Tata Scheme Risk-o-Meter</vt:lpstr>
      <vt:lpstr>Dividend History</vt:lpstr>
      <vt:lpstr>TSLVFOF</vt:lpstr>
      <vt:lpstr>TGLDFOF</vt:lpstr>
      <vt:lpstr>TSLVETF</vt:lpstr>
      <vt:lpstr>TGLDETF</vt:lpstr>
      <vt:lpstr>TYCF</vt:lpstr>
      <vt:lpstr>TSCAPF</vt:lpstr>
      <vt:lpstr>TIFSA</vt:lpstr>
      <vt:lpstr>TRSFP</vt:lpstr>
      <vt:lpstr>TRSFM</vt:lpstr>
      <vt:lpstr>TREF</vt:lpstr>
      <vt:lpstr>TQNTF</vt:lpstr>
      <vt:lpstr>TNMIIF</vt:lpstr>
      <vt:lpstr>TNMIMIF</vt:lpstr>
      <vt:lpstr>TNRIF</vt:lpstr>
      <vt:lpstr>TNPBETF</vt:lpstr>
      <vt:lpstr>TNMSHIF</vt:lpstr>
      <vt:lpstr>TNMMIF</vt:lpstr>
      <vt:lpstr>TNIDETF</vt:lpstr>
      <vt:lpstr>TNIDFOF</vt:lpstr>
      <vt:lpstr>TIFNA</vt:lpstr>
      <vt:lpstr>TNFSIF</vt:lpstr>
      <vt:lpstr>TNAIF</vt:lpstr>
      <vt:lpstr>TNETF</vt:lpstr>
      <vt:lpstr>TMULTICF</vt:lpstr>
      <vt:lpstr>TMAOF</vt:lpstr>
      <vt:lpstr>TINR</vt:lpstr>
      <vt:lpstr>TTOFE</vt:lpstr>
      <vt:lpstr>TEOF</vt:lpstr>
      <vt:lpstr>TISF</vt:lpstr>
      <vt:lpstr>TIPHF</vt:lpstr>
      <vt:lpstr>TICF</vt:lpstr>
      <vt:lpstr>TEGF</vt:lpstr>
      <vt:lpstr>TFEF</vt:lpstr>
      <vt:lpstr>TMCAPF</vt:lpstr>
      <vt:lpstr>THOF</vt:lpstr>
      <vt:lpstr>TMIF</vt:lpstr>
      <vt:lpstr>TEQPEF</vt:lpstr>
      <vt:lpstr>TCS</vt:lpstr>
      <vt:lpstr>TTSF96</vt:lpstr>
      <vt:lpstr>TDIVYF</vt:lpstr>
      <vt:lpstr>TDIF</vt:lpstr>
      <vt:lpstr>TBFSF</vt:lpstr>
      <vt:lpstr>TBCF</vt:lpstr>
      <vt:lpstr>TBAF</vt:lpstr>
      <vt:lpstr>TAF</vt:lpstr>
      <vt:lpstr>TFRSTF</vt:lpstr>
      <vt:lpstr>TUSTF</vt:lpstr>
      <vt:lpstr>TFF</vt:lpstr>
      <vt:lpstr>TSTBF</vt:lpstr>
      <vt:lpstr>TOF</vt:lpstr>
      <vt:lpstr>TRSFC</vt:lpstr>
      <vt:lpstr>TNSIFDEC27</vt:lpstr>
      <vt:lpstr>TNGIF1229</vt:lpstr>
      <vt:lpstr>TNGIF1226</vt:lpstr>
      <vt:lpstr>TLF</vt:lpstr>
      <vt:lpstr>TFRF</vt:lpstr>
      <vt:lpstr>TGSFR</vt:lpstr>
      <vt:lpstr>TCIGIF0426</vt:lpstr>
      <vt:lpstr>TCORPBF</vt:lpstr>
      <vt:lpstr>Index!Main_Sheet</vt:lpstr>
      <vt:lpstr>TAF</vt:lpstr>
      <vt:lpstr>TAF!TAF_Debt_Related</vt:lpstr>
      <vt:lpstr>TAF!TAF_EQ</vt:lpstr>
      <vt:lpstr>TAF!TAF_EQ_Related</vt:lpstr>
      <vt:lpstr>TAF!TAF_MM</vt:lpstr>
      <vt:lpstr>TAF!TAF_Mutual_F_Units</vt:lpstr>
      <vt:lpstr>TAF!TAFNAV</vt:lpstr>
      <vt:lpstr>TBAF</vt:lpstr>
      <vt:lpstr>TBAF!TBAF_Debt_Related</vt:lpstr>
      <vt:lpstr>TBAF!TBAF_EQ</vt:lpstr>
      <vt:lpstr>TBAF!TBAF_EQ_FU_Related</vt:lpstr>
      <vt:lpstr>TBAF!TBAF_EQ_Related</vt:lpstr>
      <vt:lpstr>TBAF!TBAF_GOV_SEC</vt:lpstr>
      <vt:lpstr>TBAF!TBAF_MM</vt:lpstr>
      <vt:lpstr>TBAF!TBAF_Mutual_F_Units</vt:lpstr>
      <vt:lpstr>TBAF!TBAFNAV</vt:lpstr>
      <vt:lpstr>TBCF</vt:lpstr>
      <vt:lpstr>TBCF!TBCF_EQ</vt:lpstr>
      <vt:lpstr>TBCF!TBCF_Mutual_F_Units</vt:lpstr>
      <vt:lpstr>TBCF!TBCFNAV</vt:lpstr>
      <vt:lpstr>TBFSF</vt:lpstr>
      <vt:lpstr>TBFSF!TBFSF_EQ</vt:lpstr>
      <vt:lpstr>TBFSF!TBFSFNAV</vt:lpstr>
      <vt:lpstr>TCIGIF0426!TCIGIF0426</vt:lpstr>
      <vt:lpstr>TCORPBF!TCIGIF0426</vt:lpstr>
      <vt:lpstr>TCIGIF0426!TCIGIF0426_GOV_SEC</vt:lpstr>
      <vt:lpstr>TCIGIF0426!TCIGIF0426NAV</vt:lpstr>
      <vt:lpstr>TCORPBF!TCORPBF</vt:lpstr>
      <vt:lpstr>TCORPBF!TCORPBF_Aif_cat</vt:lpstr>
      <vt:lpstr>TCORPBF!TCORPBF_Debt_Related</vt:lpstr>
      <vt:lpstr>TCORPBF!TCORPBF_GOV_SEC</vt:lpstr>
      <vt:lpstr>TCORPBF!TCORPBFNAV</vt:lpstr>
      <vt:lpstr>TCS</vt:lpstr>
      <vt:lpstr>TCS!TCS_EQ</vt:lpstr>
      <vt:lpstr>TCS!TCSNAV</vt:lpstr>
      <vt:lpstr>TDIF</vt:lpstr>
      <vt:lpstr>TDIF!TDIF_EQ</vt:lpstr>
      <vt:lpstr>TDIF!TDIFNAV</vt:lpstr>
      <vt:lpstr>TDIVYF</vt:lpstr>
      <vt:lpstr>TDIVYF!TDIVYF_EQ</vt:lpstr>
      <vt:lpstr>TDIVYF!TDIVYF_Mutual_F_Units</vt:lpstr>
      <vt:lpstr>TDIVYF!TDIVYFNAV</vt:lpstr>
      <vt:lpstr>TEGF</vt:lpstr>
      <vt:lpstr>TEGF!TEGF_Debt_Related</vt:lpstr>
      <vt:lpstr>TEGF!TEGF_EQ</vt:lpstr>
      <vt:lpstr>TEGF!TEGF_GOV_SEC</vt:lpstr>
      <vt:lpstr>TEGF!TEGF_MM</vt:lpstr>
      <vt:lpstr>TEGF!TEGFNAV</vt:lpstr>
      <vt:lpstr>TEOF</vt:lpstr>
      <vt:lpstr>TEOF!TEOF_EQ</vt:lpstr>
      <vt:lpstr>TEOF!TEOFNAV</vt:lpstr>
      <vt:lpstr>TEQPEF</vt:lpstr>
      <vt:lpstr>TEQPEF!TEQPEF_EQ</vt:lpstr>
      <vt:lpstr>TEQPEF!TEQPEFNAV</vt:lpstr>
      <vt:lpstr>TFEF</vt:lpstr>
      <vt:lpstr>TFEF!TFEF_EQ</vt:lpstr>
      <vt:lpstr>TFEF!TFEFNAV</vt:lpstr>
      <vt:lpstr>TCIGIF0426!TFF</vt:lpstr>
      <vt:lpstr>TCORPBF!TFF</vt:lpstr>
      <vt:lpstr>TFF!TFF</vt:lpstr>
      <vt:lpstr>TFRF!TFF</vt:lpstr>
      <vt:lpstr>TGSFR!TFF</vt:lpstr>
      <vt:lpstr>TLF!TFF</vt:lpstr>
      <vt:lpstr>TNGIF1226!TFF</vt:lpstr>
      <vt:lpstr>TNGIF1229!TFF</vt:lpstr>
      <vt:lpstr>TNSIFDEC27!TFF</vt:lpstr>
      <vt:lpstr>TOF!TFF</vt:lpstr>
      <vt:lpstr>TRSFC!TFF</vt:lpstr>
      <vt:lpstr>TSTBF!TFF</vt:lpstr>
      <vt:lpstr>TFF!TFF_Aif_cat</vt:lpstr>
      <vt:lpstr>TFF!TFF_Debt_Related</vt:lpstr>
      <vt:lpstr>TFF!TFF_GOV_SEC</vt:lpstr>
      <vt:lpstr>TFF!TFF_MM</vt:lpstr>
      <vt:lpstr>TFF!TFFNAV</vt:lpstr>
      <vt:lpstr>TCIGIF0426!TFRF</vt:lpstr>
      <vt:lpstr>TCORPBF!TFRF</vt:lpstr>
      <vt:lpstr>TFRF!TFRF</vt:lpstr>
      <vt:lpstr>TGSFR!TFRF</vt:lpstr>
      <vt:lpstr>TFRF!TFRF_Aif_cat</vt:lpstr>
      <vt:lpstr>TFRF!TFRF_Debt_Related</vt:lpstr>
      <vt:lpstr>TFRF!TFRF_GOV_SEC</vt:lpstr>
      <vt:lpstr>TFRF!TFRFNAV</vt:lpstr>
      <vt:lpstr>TCIGIF0426!TFRSTF</vt:lpstr>
      <vt:lpstr>TCORPBF!TFRSTF</vt:lpstr>
      <vt:lpstr>TFF!TFRSTF</vt:lpstr>
      <vt:lpstr>TFRF!TFRSTF</vt:lpstr>
      <vt:lpstr>TFRSTF!TFRSTF</vt:lpstr>
      <vt:lpstr>TGSFR!TFRSTF</vt:lpstr>
      <vt:lpstr>TLF!TFRSTF</vt:lpstr>
      <vt:lpstr>TNGIF1226!TFRSTF</vt:lpstr>
      <vt:lpstr>TNGIF1229!TFRSTF</vt:lpstr>
      <vt:lpstr>TNSIFDEC27!TFRSTF</vt:lpstr>
      <vt:lpstr>TOF!TFRSTF</vt:lpstr>
      <vt:lpstr>TRSFC!TFRSTF</vt:lpstr>
      <vt:lpstr>TSTBF!TFRSTF</vt:lpstr>
      <vt:lpstr>TUSTF!TFRSTF</vt:lpstr>
      <vt:lpstr>TFRSTF!TFRSTF_Aif_cat</vt:lpstr>
      <vt:lpstr>TFRSTF!TFRSTF_MM</vt:lpstr>
      <vt:lpstr>TFRSTF!TFRSTFNAV</vt:lpstr>
      <vt:lpstr>TGLDETF</vt:lpstr>
      <vt:lpstr>TGLDETF!TGLDETF_EQ</vt:lpstr>
      <vt:lpstr>TGLDETF!TGLDETFNAV</vt:lpstr>
      <vt:lpstr>TGLDFOF</vt:lpstr>
      <vt:lpstr>TGLDFOF!TGLDFOF_EQ</vt:lpstr>
      <vt:lpstr>TGLDFOF!TGLDFOFNAV</vt:lpstr>
      <vt:lpstr>TCIGIF0426!TGSFR</vt:lpstr>
      <vt:lpstr>TCORPBF!TGSFR</vt:lpstr>
      <vt:lpstr>TGSFR!TGSFR</vt:lpstr>
      <vt:lpstr>TGSFR!TGSFR_GOV_SEC</vt:lpstr>
      <vt:lpstr>TGSFR!TGSFRNAV</vt:lpstr>
      <vt:lpstr>THOF</vt:lpstr>
      <vt:lpstr>THOF!THOF_EQ</vt:lpstr>
      <vt:lpstr>THOF!THOFNAV</vt:lpstr>
      <vt:lpstr>TICF</vt:lpstr>
      <vt:lpstr>TICF!TICF_EQ</vt:lpstr>
      <vt:lpstr>TICF!TICFNAV</vt:lpstr>
      <vt:lpstr>TIFNA</vt:lpstr>
      <vt:lpstr>TIFNA!TIFNA_EQ</vt:lpstr>
      <vt:lpstr>TIFNA!TIFNANAV</vt:lpstr>
      <vt:lpstr>TIFSA</vt:lpstr>
      <vt:lpstr>TIFSA!TIFSA_EQ</vt:lpstr>
      <vt:lpstr>TIFSA!TIFSANAV</vt:lpstr>
      <vt:lpstr>TINR</vt:lpstr>
      <vt:lpstr>TINR!TINR_EQ</vt:lpstr>
      <vt:lpstr>TINR!TINRNAV</vt:lpstr>
      <vt:lpstr>TIPHF</vt:lpstr>
      <vt:lpstr>TIPHF!TIPHF_EQ</vt:lpstr>
      <vt:lpstr>TIPHF!TIPHFNAV</vt:lpstr>
      <vt:lpstr>TISF</vt:lpstr>
      <vt:lpstr>TISF!TISF_EQ</vt:lpstr>
      <vt:lpstr>TISF!TISF_EQ_FU_Related</vt:lpstr>
      <vt:lpstr>TISF!TISFNAV</vt:lpstr>
      <vt:lpstr>TCIGIF0426!TLF</vt:lpstr>
      <vt:lpstr>TCORPBF!TLF</vt:lpstr>
      <vt:lpstr>TFRF!TLF</vt:lpstr>
      <vt:lpstr>TGSFR!TLF</vt:lpstr>
      <vt:lpstr>TLF!TLF</vt:lpstr>
      <vt:lpstr>TLF!TLF_Aif_cat</vt:lpstr>
      <vt:lpstr>TLF!TLF_GOV_SEC</vt:lpstr>
      <vt:lpstr>TLF!TLF_MM</vt:lpstr>
      <vt:lpstr>TLF!TLFNAV</vt:lpstr>
      <vt:lpstr>TMAOF</vt:lpstr>
      <vt:lpstr>TMAOF!TMAOF_Debt_Related</vt:lpstr>
      <vt:lpstr>TMAOF!TMAOF_EQ</vt:lpstr>
      <vt:lpstr>TMAOF!TMAOF_EQ_Related</vt:lpstr>
      <vt:lpstr>TMAOF!TMAOF_GOV_SEC</vt:lpstr>
      <vt:lpstr>TMAOF!TMAOF_MM</vt:lpstr>
      <vt:lpstr>TMAOF!TMAOF_Mutual_F_Units</vt:lpstr>
      <vt:lpstr>TMAOF!TMAOFNAV</vt:lpstr>
      <vt:lpstr>TMCAPF</vt:lpstr>
      <vt:lpstr>TMCAPF!TMCAPF_EQ</vt:lpstr>
      <vt:lpstr>TMCAPF!TMCAPF_EQ_FU_Related</vt:lpstr>
      <vt:lpstr>TMCAPF!TMCAPFNAV</vt:lpstr>
      <vt:lpstr>TMIF</vt:lpstr>
      <vt:lpstr>TMIF!TMIF_Debt_Related</vt:lpstr>
      <vt:lpstr>TMIF!TMIF_EQ</vt:lpstr>
      <vt:lpstr>TMIF!TMIF_EQ_Related</vt:lpstr>
      <vt:lpstr>TMIF!TMIF_GOV_SEC</vt:lpstr>
      <vt:lpstr>TMIF!TMIF_Mutual_F_Units</vt:lpstr>
      <vt:lpstr>TMIF!TMIFNAV</vt:lpstr>
      <vt:lpstr>TMULTICF</vt:lpstr>
      <vt:lpstr>TMULTICF!TMULTICF_EQ</vt:lpstr>
      <vt:lpstr>TMULTICF!TMULTICF_EQ_FU_Related</vt:lpstr>
      <vt:lpstr>TMULTICF!TMULTICFNAV</vt:lpstr>
      <vt:lpstr>TNAIF</vt:lpstr>
      <vt:lpstr>TNAIF!TNAIF_EQ</vt:lpstr>
      <vt:lpstr>TNAIF!TNAIFNAV</vt:lpstr>
      <vt:lpstr>TNETF</vt:lpstr>
      <vt:lpstr>TNETF!TNETF_EQ</vt:lpstr>
      <vt:lpstr>TNETF!TNETFNAV</vt:lpstr>
      <vt:lpstr>TNFSIF</vt:lpstr>
      <vt:lpstr>TNFSIF!TNFSIF_EQ</vt:lpstr>
      <vt:lpstr>TNFSIF!TNFSIFNAV</vt:lpstr>
      <vt:lpstr>TCIGIF0426!TNGIF1226</vt:lpstr>
      <vt:lpstr>TCORPBF!TNGIF1226</vt:lpstr>
      <vt:lpstr>TFRF!TNGIF1226</vt:lpstr>
      <vt:lpstr>TGSFR!TNGIF1226</vt:lpstr>
      <vt:lpstr>TLF!TNGIF1226</vt:lpstr>
      <vt:lpstr>TNGIF1226!TNGIF1226</vt:lpstr>
      <vt:lpstr>TNGIF1226!TNGIF1226_GOV_SEC</vt:lpstr>
      <vt:lpstr>TNGIF1226!TNGIF1226NAV</vt:lpstr>
      <vt:lpstr>TCIGIF0426!TNGIF1229</vt:lpstr>
      <vt:lpstr>TCORPBF!TNGIF1229</vt:lpstr>
      <vt:lpstr>TFRF!TNGIF1229</vt:lpstr>
      <vt:lpstr>TGSFR!TNGIF1229</vt:lpstr>
      <vt:lpstr>TLF!TNGIF1229</vt:lpstr>
      <vt:lpstr>TNGIF1226!TNGIF1229</vt:lpstr>
      <vt:lpstr>TNGIF1229!TNGIF1229</vt:lpstr>
      <vt:lpstr>TNGIF1229!TNGIF1229_GOV_SEC</vt:lpstr>
      <vt:lpstr>TNGIF1229!TNGIF1229NAV</vt:lpstr>
      <vt:lpstr>TNIDETF</vt:lpstr>
      <vt:lpstr>TNIDETF!TNIDETF_EQ</vt:lpstr>
      <vt:lpstr>TNIDETF!TNIDETFNAV</vt:lpstr>
      <vt:lpstr>TNIDFOF</vt:lpstr>
      <vt:lpstr>TNIDFOF!TNIDFOF_Mutual_F_Units</vt:lpstr>
      <vt:lpstr>TNIDFOF!TNIDFOFNAV</vt:lpstr>
      <vt:lpstr>TNMIIF</vt:lpstr>
      <vt:lpstr>TNMIIF!TNMIIF_EQ</vt:lpstr>
      <vt:lpstr>TNMIIF!TNMIIFNAV</vt:lpstr>
      <vt:lpstr>TNMIMIF</vt:lpstr>
      <vt:lpstr>TNMIMIF!TNMIMIF_EQ</vt:lpstr>
      <vt:lpstr>TNMIMIF!TNMIMIFNAV</vt:lpstr>
      <vt:lpstr>TNMMIF</vt:lpstr>
      <vt:lpstr>TNMMIF!TNMMIF_EQ</vt:lpstr>
      <vt:lpstr>TNMMIF!TNMMIFNAV</vt:lpstr>
      <vt:lpstr>TNMSHIF</vt:lpstr>
      <vt:lpstr>TNMSHIF!TNMSHIF_EQ</vt:lpstr>
      <vt:lpstr>TNMSHIF!TNMSHIFNAV</vt:lpstr>
      <vt:lpstr>TNPBETF</vt:lpstr>
      <vt:lpstr>TNPBETF!TNPBETF_EQ</vt:lpstr>
      <vt:lpstr>TNPBETF!TNPBETFNAV</vt:lpstr>
      <vt:lpstr>TNRIF</vt:lpstr>
      <vt:lpstr>TNRIF!TNRIF_EQ</vt:lpstr>
      <vt:lpstr>TNRIF!TNRIFNAV</vt:lpstr>
      <vt:lpstr>TCIGIF0426!TNSIFDEC27</vt:lpstr>
      <vt:lpstr>TCORPBF!TNSIFDEC27</vt:lpstr>
      <vt:lpstr>TFRF!TNSIFDEC27</vt:lpstr>
      <vt:lpstr>TGSFR!TNSIFDEC27</vt:lpstr>
      <vt:lpstr>TLF!TNSIFDEC27</vt:lpstr>
      <vt:lpstr>TNGIF1226!TNSIFDEC27</vt:lpstr>
      <vt:lpstr>TNGIF1229!TNSIFDEC27</vt:lpstr>
      <vt:lpstr>TNSIFDEC27!TNSIFDEC27</vt:lpstr>
      <vt:lpstr>TNSIFDEC27!TNSIFDEC27_Debt_Related</vt:lpstr>
      <vt:lpstr>TNSIFDEC27!TNSIFDEC27_GOV_SEC</vt:lpstr>
      <vt:lpstr>TNSIFDEC27!TNSIFDEC27NAV</vt:lpstr>
      <vt:lpstr>TCIGIF0426!TOF</vt:lpstr>
      <vt:lpstr>TCORPBF!TOF</vt:lpstr>
      <vt:lpstr>TFRF!TOF</vt:lpstr>
      <vt:lpstr>TGSFR!TOF</vt:lpstr>
      <vt:lpstr>TLF!TOF</vt:lpstr>
      <vt:lpstr>TNGIF1226!TOF</vt:lpstr>
      <vt:lpstr>TNGIF1229!TOF</vt:lpstr>
      <vt:lpstr>TNSIFDEC27!TOF</vt:lpstr>
      <vt:lpstr>TOF!TOF</vt:lpstr>
      <vt:lpstr>TRSFC!TOF</vt:lpstr>
      <vt:lpstr>TOF!TOF_MM</vt:lpstr>
      <vt:lpstr>TOF!TOFNAV</vt:lpstr>
      <vt:lpstr>TQNTF</vt:lpstr>
      <vt:lpstr>TQNTF!TQNTF_EQ</vt:lpstr>
      <vt:lpstr>TQNTF!TQNTFNAV</vt:lpstr>
      <vt:lpstr>TREF</vt:lpstr>
      <vt:lpstr>TREF!TREF_EQ</vt:lpstr>
      <vt:lpstr>TREF!TREFNAV</vt:lpstr>
      <vt:lpstr>TCIGIF0426!TRSFC</vt:lpstr>
      <vt:lpstr>TCORPBF!TRSFC</vt:lpstr>
      <vt:lpstr>TFRF!TRSFC</vt:lpstr>
      <vt:lpstr>TGSFR!TRSFC</vt:lpstr>
      <vt:lpstr>TLF!TRSFC</vt:lpstr>
      <vt:lpstr>TNGIF1226!TRSFC</vt:lpstr>
      <vt:lpstr>TNGIF1229!TRSFC</vt:lpstr>
      <vt:lpstr>TNSIFDEC27!TRSFC</vt:lpstr>
      <vt:lpstr>TRSFC!TRSFC</vt:lpstr>
      <vt:lpstr>TRSFC!TRSFC_Debt_Related</vt:lpstr>
      <vt:lpstr>TRSFC!TRSFC_EQ</vt:lpstr>
      <vt:lpstr>TRSFC!TRSFC_GOV_SEC</vt:lpstr>
      <vt:lpstr>TRSFC!TRSFCNAV</vt:lpstr>
      <vt:lpstr>TRSFM</vt:lpstr>
      <vt:lpstr>TRSFM!TRSFM_Debt_Related</vt:lpstr>
      <vt:lpstr>TRSFM!TRSFM_EQ</vt:lpstr>
      <vt:lpstr>TRSFM!TRSFM_GOV_SEC</vt:lpstr>
      <vt:lpstr>TRSFM!TRSFMNAV</vt:lpstr>
      <vt:lpstr>TRSFP</vt:lpstr>
      <vt:lpstr>TRSFP!TRSFP_EQ</vt:lpstr>
      <vt:lpstr>TRSFP!TRSFPNAV</vt:lpstr>
      <vt:lpstr>TSCAPF</vt:lpstr>
      <vt:lpstr>TSCAPF!TSCAPF_EQ</vt:lpstr>
      <vt:lpstr>TSCAPF!TSCAPF_EQ_FU_Related</vt:lpstr>
      <vt:lpstr>TSCAPF!TSCAPFNAV</vt:lpstr>
      <vt:lpstr>TSLVETF</vt:lpstr>
      <vt:lpstr>TSLVETF!TSLVETF_EQ</vt:lpstr>
      <vt:lpstr>TSLVETF!TSLVETFNAV</vt:lpstr>
      <vt:lpstr>TSLVFOF</vt:lpstr>
      <vt:lpstr>TSLVFOF!TSLVFOF_EQ</vt:lpstr>
      <vt:lpstr>TSLVFOF!TSLVFOFNAV</vt:lpstr>
      <vt:lpstr>TCIGIF0426!TSTBF</vt:lpstr>
      <vt:lpstr>TCORPBF!TSTBF</vt:lpstr>
      <vt:lpstr>TFRF!TSTBF</vt:lpstr>
      <vt:lpstr>TGSFR!TSTBF</vt:lpstr>
      <vt:lpstr>TLF!TSTBF</vt:lpstr>
      <vt:lpstr>TNGIF1226!TSTBF</vt:lpstr>
      <vt:lpstr>TNGIF1229!TSTBF</vt:lpstr>
      <vt:lpstr>TNSIFDEC27!TSTBF</vt:lpstr>
      <vt:lpstr>TOF!TSTBF</vt:lpstr>
      <vt:lpstr>TRSFC!TSTBF</vt:lpstr>
      <vt:lpstr>TSTBF!TSTBF</vt:lpstr>
      <vt:lpstr>TSTBF!TSTBF_Aif_cat</vt:lpstr>
      <vt:lpstr>TSTBF!TSTBF_Debt_Related</vt:lpstr>
      <vt:lpstr>TSTBF!TSTBF_GOV_SEC</vt:lpstr>
      <vt:lpstr>TSTBF!TSTBF_MM</vt:lpstr>
      <vt:lpstr>TSTBF!TSTBF_Mutual_F_Units</vt:lpstr>
      <vt:lpstr>TSTBF!TSTBFNAV</vt:lpstr>
      <vt:lpstr>TTOFE</vt:lpstr>
      <vt:lpstr>TTOFE!TTOFE_EQ</vt:lpstr>
      <vt:lpstr>TTOFE!TTOFENAV</vt:lpstr>
      <vt:lpstr>TTSF96</vt:lpstr>
      <vt:lpstr>TTSF96!TTSF96_EQ</vt:lpstr>
      <vt:lpstr>TTSF96!TTSF96NAV</vt:lpstr>
      <vt:lpstr>TCIGIF0426!TUSTF</vt:lpstr>
      <vt:lpstr>TCORPBF!TUSTF</vt:lpstr>
      <vt:lpstr>TFF!TUSTF</vt:lpstr>
      <vt:lpstr>TFRF!TUSTF</vt:lpstr>
      <vt:lpstr>TGSFR!TUSTF</vt:lpstr>
      <vt:lpstr>TLF!TUSTF</vt:lpstr>
      <vt:lpstr>TNGIF1226!TUSTF</vt:lpstr>
      <vt:lpstr>TNGIF1229!TUSTF</vt:lpstr>
      <vt:lpstr>TNSIFDEC27!TUSTF</vt:lpstr>
      <vt:lpstr>TOF!TUSTF</vt:lpstr>
      <vt:lpstr>TRSFC!TUSTF</vt:lpstr>
      <vt:lpstr>TSTBF!TUSTF</vt:lpstr>
      <vt:lpstr>TUSTF!TUSTF</vt:lpstr>
      <vt:lpstr>TUSTF!TUSTF_Aif_cat</vt:lpstr>
      <vt:lpstr>TUSTF!TUSTF_Debt_Related</vt:lpstr>
      <vt:lpstr>TUSTF!TUSTF_GOV_SEC</vt:lpstr>
      <vt:lpstr>TUSTF!TUSTF_MM</vt:lpstr>
      <vt:lpstr>TUSTF!TUSTFNAV</vt:lpstr>
      <vt:lpstr>TYCF</vt:lpstr>
      <vt:lpstr>TYCF!TYCF_EQ</vt:lpstr>
      <vt:lpstr>TYCF!TYCF_EQ_FU_Related</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Ponlinga Raja</dc:creator>
  <cp:lastModifiedBy>Ankita Vimalkumar Parihar</cp:lastModifiedBy>
  <dcterms:created xsi:type="dcterms:W3CDTF">2024-06-30T11:34:25Z</dcterms:created>
  <dcterms:modified xsi:type="dcterms:W3CDTF">2024-07-08T05:05:46Z</dcterms:modified>
</cp:coreProperties>
</file>