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4.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5.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drawings/drawing6.xml" ContentType="application/vnd.openxmlformats-officedocument.drawing+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7.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drawings/drawing8.xml" ContentType="application/vnd.openxmlformats-officedocument.drawing+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drawings/drawing9.xml" ContentType="application/vnd.openxmlformats-officedocument.drawing+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10.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11.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12.xml" ContentType="application/vnd.openxmlformats-officedocument.drawing+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13.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14.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drawings/drawing15.xml" ContentType="application/vnd.openxmlformats-officedocument.drawing+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16.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17.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18.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19.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20.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21.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22.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23.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24.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25.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drawings/drawing26.xml" ContentType="application/vnd.openxmlformats-officedocument.drawing+xml"/>
  <Override PartName="/xl/queryTables/queryTable56.xml" ContentType="application/vnd.openxmlformats-officedocument.spreadsheetml.queryTable+xml"/>
  <Override PartName="/xl/queryTables/queryTable57.xml" ContentType="application/vnd.openxmlformats-officedocument.spreadsheetml.queryTable+xml"/>
  <Override PartName="/xl/drawings/drawing27.xml" ContentType="application/vnd.openxmlformats-officedocument.drawing+xml"/>
  <Override PartName="/xl/queryTables/queryTable58.xml" ContentType="application/vnd.openxmlformats-officedocument.spreadsheetml.queryTable+xml"/>
  <Override PartName="/xl/queryTables/queryTable59.xml" ContentType="application/vnd.openxmlformats-officedocument.spreadsheetml.queryTable+xml"/>
  <Override PartName="/xl/queryTables/queryTable60.xml" ContentType="application/vnd.openxmlformats-officedocument.spreadsheetml.queryTable+xml"/>
  <Override PartName="/xl/queryTables/queryTable61.xml" ContentType="application/vnd.openxmlformats-officedocument.spreadsheetml.queryTable+xml"/>
  <Override PartName="/xl/queryTables/queryTable62.xml" ContentType="application/vnd.openxmlformats-officedocument.spreadsheetml.queryTable+xml"/>
  <Override PartName="/xl/queryTables/queryTable63.xml" ContentType="application/vnd.openxmlformats-officedocument.spreadsheetml.queryTable+xml"/>
  <Override PartName="/xl/drawings/drawing28.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drawings/drawing29.xml" ContentType="application/vnd.openxmlformats-officedocument.drawing+xml"/>
  <Override PartName="/xl/queryTables/queryTable66.xml" ContentType="application/vnd.openxmlformats-officedocument.spreadsheetml.queryTable+xml"/>
  <Override PartName="/xl/queryTables/queryTable67.xml" ContentType="application/vnd.openxmlformats-officedocument.spreadsheetml.queryTable+xml"/>
  <Override PartName="/xl/drawings/drawing30.xml" ContentType="application/vnd.openxmlformats-officedocument.drawing+xml"/>
  <Override PartName="/xl/queryTables/queryTable68.xml" ContentType="application/vnd.openxmlformats-officedocument.spreadsheetml.queryTable+xml"/>
  <Override PartName="/xl/queryTables/queryTable69.xml" ContentType="application/vnd.openxmlformats-officedocument.spreadsheetml.queryTable+xml"/>
  <Override PartName="/xl/drawings/drawing31.xml" ContentType="application/vnd.openxmlformats-officedocument.drawing+xml"/>
  <Override PartName="/xl/queryTables/queryTable70.xml" ContentType="application/vnd.openxmlformats-officedocument.spreadsheetml.queryTable+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32.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33.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drawings/drawing34.xml" ContentType="application/vnd.openxmlformats-officedocument.drawing+xml"/>
  <Override PartName="/xl/queryTables/queryTable77.xml" ContentType="application/vnd.openxmlformats-officedocument.spreadsheetml.queryTable+xml"/>
  <Override PartName="/xl/queryTables/queryTable78.xml" ContentType="application/vnd.openxmlformats-officedocument.spreadsheetml.queryTable+xml"/>
  <Override PartName="/xl/queryTables/queryTable79.xml" ContentType="application/vnd.openxmlformats-officedocument.spreadsheetml.queryTable+xml"/>
  <Override PartName="/xl/queryTables/queryTable80.xml" ContentType="application/vnd.openxmlformats-officedocument.spreadsheetml.queryTable+xml"/>
  <Override PartName="/xl/queryTables/queryTable81.xml" ContentType="application/vnd.openxmlformats-officedocument.spreadsheetml.queryTable+xml"/>
  <Override PartName="/xl/queryTables/queryTable82.xml" ContentType="application/vnd.openxmlformats-officedocument.spreadsheetml.queryTable+xml"/>
  <Override PartName="/xl/drawings/drawing35.xml" ContentType="application/vnd.openxmlformats-officedocument.drawing+xml"/>
  <Override PartName="/xl/queryTables/queryTable83.xml" ContentType="application/vnd.openxmlformats-officedocument.spreadsheetml.queryTable+xml"/>
  <Override PartName="/xl/queryTables/queryTable84.xml" ContentType="application/vnd.openxmlformats-officedocument.spreadsheetml.queryTable+xml"/>
  <Override PartName="/xl/drawings/drawing36.xml" ContentType="application/vnd.openxmlformats-officedocument.drawing+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37.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queryTables/queryTable89.xml" ContentType="application/vnd.openxmlformats-officedocument.spreadsheetml.queryTable+xml"/>
  <Override PartName="/xl/drawings/drawing38.xml" ContentType="application/vnd.openxmlformats-officedocument.drawing+xml"/>
  <Override PartName="/xl/queryTables/queryTable90.xml" ContentType="application/vnd.openxmlformats-officedocument.spreadsheetml.queryTable+xml"/>
  <Override PartName="/xl/queryTables/queryTable91.xml" ContentType="application/vnd.openxmlformats-officedocument.spreadsheetml.queryTable+xml"/>
  <Override PartName="/xl/drawings/drawing39.xml" ContentType="application/vnd.openxmlformats-officedocument.drawing+xml"/>
  <Override PartName="/xl/queryTables/queryTable92.xml" ContentType="application/vnd.openxmlformats-officedocument.spreadsheetml.queryTable+xml"/>
  <Override PartName="/xl/queryTables/queryTable93.xml" ContentType="application/vnd.openxmlformats-officedocument.spreadsheetml.queryTable+xml"/>
  <Override PartName="/xl/queryTables/queryTable94.xml" ContentType="application/vnd.openxmlformats-officedocument.spreadsheetml.queryTable+xml"/>
  <Override PartName="/xl/queryTables/queryTable95.xml" ContentType="application/vnd.openxmlformats-officedocument.spreadsheetml.queryTable+xml"/>
  <Override PartName="/xl/queryTables/queryTable96.xml" ContentType="application/vnd.openxmlformats-officedocument.spreadsheetml.queryTable+xml"/>
  <Override PartName="/xl/drawings/drawing40.xml" ContentType="application/vnd.openxmlformats-officedocument.drawing+xml"/>
  <Override PartName="/xl/queryTables/queryTable97.xml" ContentType="application/vnd.openxmlformats-officedocument.spreadsheetml.queryTable+xml"/>
  <Override PartName="/xl/queryTables/queryTable98.xml" ContentType="application/vnd.openxmlformats-officedocument.spreadsheetml.queryTable+xml"/>
  <Override PartName="/xl/drawings/drawing41.xml" ContentType="application/vnd.openxmlformats-officedocument.drawing+xml"/>
  <Override PartName="/xl/queryTables/queryTable99.xml" ContentType="application/vnd.openxmlformats-officedocument.spreadsheetml.queryTable+xml"/>
  <Override PartName="/xl/queryTables/queryTable100.xml" ContentType="application/vnd.openxmlformats-officedocument.spreadsheetml.queryTable+xml"/>
  <Override PartName="/xl/drawings/drawing42.xml" ContentType="application/vnd.openxmlformats-officedocument.drawing+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drawings/drawing43.xml" ContentType="application/vnd.openxmlformats-officedocument.drawing+xml"/>
  <Override PartName="/xl/queryTables/queryTable104.xml" ContentType="application/vnd.openxmlformats-officedocument.spreadsheetml.queryTable+xml"/>
  <Override PartName="/xl/queryTables/queryTable105.xml" ContentType="application/vnd.openxmlformats-officedocument.spreadsheetml.queryTable+xml"/>
  <Override PartName="/xl/drawings/drawing44.xml" ContentType="application/vnd.openxmlformats-officedocument.drawing+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drawings/drawing45.xml" ContentType="application/vnd.openxmlformats-officedocument.drawing+xml"/>
  <Override PartName="/xl/queryTables/queryTable109.xml" ContentType="application/vnd.openxmlformats-officedocument.spreadsheetml.queryTable+xml"/>
  <Override PartName="/xl/queryTables/queryTable110.xml" ContentType="application/vnd.openxmlformats-officedocument.spreadsheetml.queryTable+xml"/>
  <Override PartName="/xl/drawings/drawing46.xml" ContentType="application/vnd.openxmlformats-officedocument.drawing+xml"/>
  <Override PartName="/xl/queryTables/queryTable111.xml" ContentType="application/vnd.openxmlformats-officedocument.spreadsheetml.queryTable+xml"/>
  <Override PartName="/xl/queryTables/queryTable112.xml" ContentType="application/vnd.openxmlformats-officedocument.spreadsheetml.queryTable+xml"/>
  <Override PartName="/xl/drawings/drawing47.xml" ContentType="application/vnd.openxmlformats-officedocument.drawing+xml"/>
  <Override PartName="/xl/queryTables/queryTable113.xml" ContentType="application/vnd.openxmlformats-officedocument.spreadsheetml.queryTable+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queryTables/queryTable118.xml" ContentType="application/vnd.openxmlformats-officedocument.spreadsheetml.queryTable+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drawings/drawing48.xml" ContentType="application/vnd.openxmlformats-officedocument.drawing+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drawings/drawing49.xml" ContentType="application/vnd.openxmlformats-officedocument.drawing+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drawings/drawing50.xml" ContentType="application/vnd.openxmlformats-officedocument.drawing+xml"/>
  <Override PartName="/xl/queryTables/queryTable132.xml" ContentType="application/vnd.openxmlformats-officedocument.spreadsheetml.queryTable+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drawings/drawing51.xml" ContentType="application/vnd.openxmlformats-officedocument.drawing+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drawings/drawing52.xml" ContentType="application/vnd.openxmlformats-officedocument.drawing+xml"/>
  <Override PartName="/xl/queryTables/queryTable143.xml" ContentType="application/vnd.openxmlformats-officedocument.spreadsheetml.queryTable+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drawings/drawing53.xml" ContentType="application/vnd.openxmlformats-officedocument.drawing+xml"/>
  <Override PartName="/xl/queryTables/queryTable150.xml" ContentType="application/vnd.openxmlformats-officedocument.spreadsheetml.queryTable+xml"/>
  <Override PartName="/xl/queryTables/queryTable151.xml" ContentType="application/vnd.openxmlformats-officedocument.spreadsheetml.queryTable+xml"/>
  <Override PartName="/xl/queryTables/queryTable152.xml" ContentType="application/vnd.openxmlformats-officedocument.spreadsheetml.queryTable+xml"/>
  <Override PartName="/xl/queryTables/queryTable153.xml" ContentType="application/vnd.openxmlformats-officedocument.spreadsheetml.queryTable+xml"/>
  <Override PartName="/xl/drawings/drawing54.xml" ContentType="application/vnd.openxmlformats-officedocument.drawing+xml"/>
  <Override PartName="/xl/queryTables/queryTable154.xml" ContentType="application/vnd.openxmlformats-officedocument.spreadsheetml.queryTable+xml"/>
  <Override PartName="/xl/queryTables/queryTable155.xml" ContentType="application/vnd.openxmlformats-officedocument.spreadsheetml.queryTable+xml"/>
  <Override PartName="/xl/drawings/drawing55.xml" ContentType="application/vnd.openxmlformats-officedocument.drawing+xml"/>
  <Override PartName="/xl/queryTables/queryTable156.xml" ContentType="application/vnd.openxmlformats-officedocument.spreadsheetml.queryTable+xml"/>
  <Override PartName="/xl/queryTables/queryTable157.xml" ContentType="application/vnd.openxmlformats-officedocument.spreadsheetml.queryTable+xml"/>
  <Override PartName="/xl/queryTables/queryTable158.xml" ContentType="application/vnd.openxmlformats-officedocument.spreadsheetml.queryTable+xml"/>
  <Override PartName="/xl/drawings/drawing56.xml" ContentType="application/vnd.openxmlformats-officedocument.drawing+xml"/>
  <Override PartName="/xl/queryTables/queryTable159.xml" ContentType="application/vnd.openxmlformats-officedocument.spreadsheetml.queryTable+xml"/>
  <Override PartName="/xl/queryTables/queryTable160.xml" ContentType="application/vnd.openxmlformats-officedocument.spreadsheetml.queryTable+xml"/>
  <Override PartName="/xl/drawings/drawing57.xml" ContentType="application/vnd.openxmlformats-officedocument.drawing+xml"/>
  <Override PartName="/xl/queryTables/queryTable161.xml" ContentType="application/vnd.openxmlformats-officedocument.spreadsheetml.queryTable+xml"/>
  <Override PartName="/xl/queryTables/queryTable162.xml" ContentType="application/vnd.openxmlformats-officedocument.spreadsheetml.queryTable+xml"/>
  <Override PartName="/xl/drawings/drawing58.xml" ContentType="application/vnd.openxmlformats-officedocument.drawing+xml"/>
  <Override PartName="/xl/queryTables/queryTable163.xml" ContentType="application/vnd.openxmlformats-officedocument.spreadsheetml.queryTable+xml"/>
  <Override PartName="/xl/queryTables/queryTable164.xml" ContentType="application/vnd.openxmlformats-officedocument.spreadsheetml.queryTable+xml"/>
  <Override PartName="/xl/queryTables/queryTable165.xml" ContentType="application/vnd.openxmlformats-officedocument.spreadsheetml.queryTable+xml"/>
  <Override PartName="/xl/queryTables/queryTable166.xml" ContentType="application/vnd.openxmlformats-officedocument.spreadsheetml.queryTable+xml"/>
  <Override PartName="/xl/drawings/drawing59.xml" ContentType="application/vnd.openxmlformats-officedocument.drawing+xml"/>
  <Override PartName="/xl/queryTables/queryTable167.xml" ContentType="application/vnd.openxmlformats-officedocument.spreadsheetml.queryTable+xml"/>
  <Override PartName="/xl/queryTables/queryTable168.xml" ContentType="application/vnd.openxmlformats-officedocument.spreadsheetml.queryTable+xml"/>
  <Override PartName="/xl/drawings/drawing60.xml" ContentType="application/vnd.openxmlformats-officedocument.drawing+xml"/>
  <Override PartName="/xl/queryTables/queryTable169.xml" ContentType="application/vnd.openxmlformats-officedocument.spreadsheetml.queryTable+xml"/>
  <Override PartName="/xl/queryTables/queryTable170.xml" ContentType="application/vnd.openxmlformats-officedocument.spreadsheetml.queryTable+xml"/>
  <Override PartName="/xl/queryTables/queryTable171.xml" ContentType="application/vnd.openxmlformats-officedocument.spreadsheetml.queryTable+xml"/>
  <Override PartName="/xl/queryTables/queryTable172.xml" ContentType="application/vnd.openxmlformats-officedocument.spreadsheetml.queryTable+xml"/>
  <Override PartName="/xl/drawings/drawing61.xml" ContentType="application/vnd.openxmlformats-officedocument.drawing+xml"/>
  <Override PartName="/xl/queryTables/queryTable173.xml" ContentType="application/vnd.openxmlformats-officedocument.spreadsheetml.queryTable+xml"/>
  <Override PartName="/xl/queryTables/queryTable174.xml" ContentType="application/vnd.openxmlformats-officedocument.spreadsheetml.queryTable+xml"/>
  <Override PartName="/xl/drawings/drawing62.xml" ContentType="application/vnd.openxmlformats-officedocument.drawing+xml"/>
  <Override PartName="/xl/queryTables/queryTable175.xml" ContentType="application/vnd.openxmlformats-officedocument.spreadsheetml.queryTable+xml"/>
  <Override PartName="/xl/queryTables/queryTable176.xml" ContentType="application/vnd.openxmlformats-officedocument.spreadsheetml.queryTable+xml"/>
  <Override PartName="/xl/queryTables/queryTable177.xml" ContentType="application/vnd.openxmlformats-officedocument.spreadsheetml.queryTable+xml"/>
  <Override PartName="/xl/queryTables/queryTable178.xml" ContentType="application/vnd.openxmlformats-officedocument.spreadsheetml.queryTable+xml"/>
  <Override PartName="/xl/queryTables/queryTable179.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202300"/>
  <mc:AlternateContent xmlns:mc="http://schemas.openxmlformats.org/markup-compatibility/2006">
    <mc:Choice Requires="x15">
      <x15ac:absPath xmlns:x15ac="http://schemas.microsoft.com/office/spreadsheetml/2010/11/ac" url="H:\Product\General\Z - Fact Sheet\2024-2025\October 2024\Data From Raja\Monthly Portfolio\"/>
    </mc:Choice>
  </mc:AlternateContent>
  <xr:revisionPtr revIDLastSave="0" documentId="13_ncr:1_{70B5E88B-E6BF-4D02-9D71-4B5EFDF6164E}" xr6:coauthVersionLast="47" xr6:coauthVersionMax="47" xr10:uidLastSave="{00000000-0000-0000-0000-000000000000}"/>
  <bookViews>
    <workbookView xWindow="-120" yWindow="-120" windowWidth="29040" windowHeight="15840" tabRatio="920" xr2:uid="{1FA52F0B-ECA9-4AF5-B6B9-567A5EBD01F2}"/>
  </bookViews>
  <sheets>
    <sheet name="Index" sheetId="1" r:id="rId1"/>
    <sheet name="Dividend History" sheetId="65" r:id="rId2"/>
    <sheet name="Tata Scheme Risk o Meter" sheetId="66" r:id="rId3"/>
    <sheet name="TSLVFOF" sheetId="2" r:id="rId4"/>
    <sheet name="TGLDFOF" sheetId="3" r:id="rId5"/>
    <sheet name="TSLVETF" sheetId="5" r:id="rId6"/>
    <sheet name="TGLDETF" sheetId="6" r:id="rId7"/>
    <sheet name="TYCF" sheetId="7" r:id="rId8"/>
    <sheet name="TSCAPF" sheetId="8" r:id="rId9"/>
    <sheet name="TRSFP" sheetId="9" r:id="rId10"/>
    <sheet name="TRSFM" sheetId="10" r:id="rId11"/>
    <sheet name="TREF" sheetId="11" r:id="rId12"/>
    <sheet name="TQNTF" sheetId="12" r:id="rId13"/>
    <sheet name="TNMIIF" sheetId="13" r:id="rId14"/>
    <sheet name="TNMIMIF" sheetId="14" r:id="rId15"/>
    <sheet name="TNA30IF" sheetId="15" r:id="rId16"/>
    <sheet name="TNRIF" sheetId="16" r:id="rId17"/>
    <sheet name="TNPBETF" sheetId="17" r:id="rId18"/>
    <sheet name="TNMSHIF" sheetId="18" r:id="rId19"/>
    <sheet name="TNMMIF" sheetId="19" r:id="rId20"/>
    <sheet name="TNITIF" sheetId="20" r:id="rId21"/>
    <sheet name="TNIDETF" sheetId="21" r:id="rId22"/>
    <sheet name="TNIDFOF" sheetId="22" r:id="rId23"/>
    <sheet name="TNFSIF" sheetId="23" r:id="rId24"/>
    <sheet name="TNCMIF" sheetId="24" r:id="rId25"/>
    <sheet name="TNAIF" sheetId="25" r:id="rId26"/>
    <sheet name="TIFNA" sheetId="26" r:id="rId27"/>
    <sheet name="TNETF" sheetId="27" r:id="rId28"/>
    <sheet name="TMULTICF" sheetId="28" r:id="rId29"/>
    <sheet name="TMAOF" sheetId="29" r:id="rId30"/>
    <sheet name="TINR" sheetId="30" r:id="rId31"/>
    <sheet name="TTOFE" sheetId="31" r:id="rId32"/>
    <sheet name="TEOF" sheetId="32" r:id="rId33"/>
    <sheet name="TISF" sheetId="33" r:id="rId34"/>
    <sheet name="TIPHF" sheetId="34" r:id="rId35"/>
    <sheet name="TICF" sheetId="35" r:id="rId36"/>
    <sheet name="TEGF" sheetId="36" r:id="rId37"/>
    <sheet name="THOF" sheetId="37" r:id="rId38"/>
    <sheet name="TFEF" sheetId="38" r:id="rId39"/>
    <sheet name="TMCAPF" sheetId="39" r:id="rId40"/>
    <sheet name="TCS" sheetId="40" r:id="rId41"/>
    <sheet name="TMIF" sheetId="41" r:id="rId42"/>
    <sheet name="TEQPEF" sheetId="42" r:id="rId43"/>
    <sheet name="TTSF96" sheetId="43" r:id="rId44"/>
    <sheet name="TDIVYF" sheetId="44" r:id="rId45"/>
    <sheet name="TDIF" sheetId="45" r:id="rId46"/>
    <sheet name="TBCF" sheetId="46" r:id="rId47"/>
    <sheet name="TIFSA" sheetId="47" r:id="rId48"/>
    <sheet name="TBFSF" sheetId="48" r:id="rId49"/>
    <sheet name="TBAF" sheetId="49" r:id="rId50"/>
    <sheet name="TAF" sheetId="50" r:id="rId51"/>
    <sheet name="TFRSTF" sheetId="67" r:id="rId52"/>
    <sheet name="TUSTF" sheetId="68" r:id="rId53"/>
    <sheet name="TFF" sheetId="69" r:id="rId54"/>
    <sheet name="TSTBF" sheetId="70" r:id="rId55"/>
    <sheet name="TRSFC" sheetId="71" r:id="rId56"/>
    <sheet name="TOF" sheetId="72" r:id="rId57"/>
    <sheet name="TNSIFDEC27" sheetId="73" r:id="rId58"/>
    <sheet name="TNGIF1229" sheetId="74" r:id="rId59"/>
    <sheet name="TNGIF1226" sheetId="75" r:id="rId60"/>
    <sheet name="TLF" sheetId="76" r:id="rId61"/>
    <sheet name="TGSFR" sheetId="77" r:id="rId62"/>
    <sheet name="TFRF" sheetId="78" r:id="rId63"/>
    <sheet name="TCIGIF0426" sheetId="79" r:id="rId64"/>
    <sheet name="TCORPBF" sheetId="80" r:id="rId65"/>
  </sheets>
  <externalReferences>
    <externalReference r:id="rId66"/>
    <externalReference r:id="rId67"/>
  </externalReferences>
  <definedNames>
    <definedName name="_xlnm._FilterDatabase" localSheetId="0" hidden="1">Index!$A$2:$C$64</definedName>
    <definedName name="_IEF1" localSheetId="63">#REF!</definedName>
    <definedName name="_IEF1" localSheetId="64">#REF!</definedName>
    <definedName name="_IEF1" localSheetId="53">#REF!</definedName>
    <definedName name="_IEF1" localSheetId="62">#REF!</definedName>
    <definedName name="_IEF1" localSheetId="51">#REF!</definedName>
    <definedName name="_IEF1" localSheetId="61">#REF!</definedName>
    <definedName name="_IEF1" localSheetId="60">#REF!</definedName>
    <definedName name="_IEF1" localSheetId="59">#REF!</definedName>
    <definedName name="_IEF1" localSheetId="58">#REF!</definedName>
    <definedName name="_IEF1" localSheetId="57">#REF!</definedName>
    <definedName name="_IEF1" localSheetId="56">#REF!</definedName>
    <definedName name="_IEF1" localSheetId="55">#REF!</definedName>
    <definedName name="_IEF1" localSheetId="54">#REF!</definedName>
    <definedName name="_IEF1" localSheetId="52">#REF!</definedName>
    <definedName name="_IEF1">#REF!</definedName>
    <definedName name="_IEF2" localSheetId="63">#REF!</definedName>
    <definedName name="_IEF2" localSheetId="64">#REF!</definedName>
    <definedName name="_IEF2" localSheetId="53">#REF!</definedName>
    <definedName name="_IEF2" localSheetId="62">#REF!</definedName>
    <definedName name="_IEF2" localSheetId="51">#REF!</definedName>
    <definedName name="_IEF2" localSheetId="61">#REF!</definedName>
    <definedName name="_IEF2" localSheetId="60">#REF!</definedName>
    <definedName name="_IEF2" localSheetId="59">#REF!</definedName>
    <definedName name="_IEF2" localSheetId="58">#REF!</definedName>
    <definedName name="_IEF2" localSheetId="57">#REF!</definedName>
    <definedName name="_IEF2" localSheetId="56">#REF!</definedName>
    <definedName name="_IEF2" localSheetId="55">#REF!</definedName>
    <definedName name="_IEF2" localSheetId="54">#REF!</definedName>
    <definedName name="_IEF2" localSheetId="52">#REF!</definedName>
    <definedName name="_IEF2">#REF!</definedName>
    <definedName name="AAA" localSheetId="63">#REF!</definedName>
    <definedName name="AAA" localSheetId="64">#REF!</definedName>
    <definedName name="AAA" localSheetId="53">#REF!</definedName>
    <definedName name="AAA" localSheetId="62">#REF!</definedName>
    <definedName name="AAA" localSheetId="51">#REF!</definedName>
    <definedName name="AAA" localSheetId="61">#REF!</definedName>
    <definedName name="AAA" localSheetId="60">#REF!</definedName>
    <definedName name="AAA" localSheetId="59">#REF!</definedName>
    <definedName name="AAA" localSheetId="58">#REF!</definedName>
    <definedName name="AAA" localSheetId="57">#REF!</definedName>
    <definedName name="AAA" localSheetId="56">#REF!</definedName>
    <definedName name="AAA" localSheetId="55">#REF!</definedName>
    <definedName name="AAA" localSheetId="54">#REF!</definedName>
    <definedName name="AAA" localSheetId="52">#REF!</definedName>
    <definedName name="AAA">#REF!</definedName>
    <definedName name="h" localSheetId="63">#REF!</definedName>
    <definedName name="h" localSheetId="64">#REF!</definedName>
    <definedName name="h" localSheetId="53">#REF!</definedName>
    <definedName name="h" localSheetId="62">#REF!</definedName>
    <definedName name="h" localSheetId="51">#REF!</definedName>
    <definedName name="h" localSheetId="61">#REF!</definedName>
    <definedName name="h" localSheetId="60">#REF!</definedName>
    <definedName name="h" localSheetId="59">#REF!</definedName>
    <definedName name="h" localSheetId="58">#REF!</definedName>
    <definedName name="h" localSheetId="57">#REF!</definedName>
    <definedName name="h" localSheetId="56">#REF!</definedName>
    <definedName name="h" localSheetId="55">#REF!</definedName>
    <definedName name="h" localSheetId="54">#REF!</definedName>
    <definedName name="h" localSheetId="52">#REF!</definedName>
    <definedName name="h">#REF!</definedName>
    <definedName name="IEF" localSheetId="63">#REF!</definedName>
    <definedName name="IEF" localSheetId="64">#REF!</definedName>
    <definedName name="IEF" localSheetId="53">#REF!</definedName>
    <definedName name="IEF" localSheetId="62">#REF!</definedName>
    <definedName name="IEF" localSheetId="51">#REF!</definedName>
    <definedName name="IEF" localSheetId="61">#REF!</definedName>
    <definedName name="IEF" localSheetId="60">#REF!</definedName>
    <definedName name="IEF" localSheetId="59">#REF!</definedName>
    <definedName name="IEF" localSheetId="58">#REF!</definedName>
    <definedName name="IEF" localSheetId="57">#REF!</definedName>
    <definedName name="IEF" localSheetId="56">#REF!</definedName>
    <definedName name="IEF" localSheetId="55">#REF!</definedName>
    <definedName name="IEF" localSheetId="54">#REF!</definedName>
    <definedName name="IEF" localSheetId="52">#REF!</definedName>
    <definedName name="IEF">#REF!</definedName>
    <definedName name="Main_Sheet" localSheetId="0">Index!$A$2:$C$64</definedName>
    <definedName name="raja" localSheetId="63">#REF!</definedName>
    <definedName name="raja" localSheetId="64">#REF!</definedName>
    <definedName name="raja" localSheetId="53">#REF!</definedName>
    <definedName name="raja" localSheetId="62">#REF!</definedName>
    <definedName name="raja" localSheetId="51">#REF!</definedName>
    <definedName name="raja" localSheetId="61">#REF!</definedName>
    <definedName name="raja" localSheetId="60">#REF!</definedName>
    <definedName name="raja" localSheetId="59">#REF!</definedName>
    <definedName name="raja" localSheetId="58">#REF!</definedName>
    <definedName name="raja" localSheetId="57">#REF!</definedName>
    <definedName name="raja" localSheetId="56">#REF!</definedName>
    <definedName name="raja" localSheetId="55">#REF!</definedName>
    <definedName name="raja" localSheetId="54">#REF!</definedName>
    <definedName name="raja" localSheetId="52">#REF!</definedName>
    <definedName name="raja">#REF!</definedName>
    <definedName name="TAF" localSheetId="63">#REF!</definedName>
    <definedName name="TAF" localSheetId="64">#REF!</definedName>
    <definedName name="TAF" localSheetId="53">#REF!</definedName>
    <definedName name="TAF" localSheetId="62">#REF!</definedName>
    <definedName name="TAF" localSheetId="51">#REF!</definedName>
    <definedName name="TAF" localSheetId="61">#REF!</definedName>
    <definedName name="TAF" localSheetId="60">#REF!</definedName>
    <definedName name="TAF" localSheetId="59">#REF!</definedName>
    <definedName name="TAF" localSheetId="58">#REF!</definedName>
    <definedName name="TAF" localSheetId="57">#REF!</definedName>
    <definedName name="TAF" localSheetId="56">#REF!</definedName>
    <definedName name="TAF" localSheetId="55">#REF!</definedName>
    <definedName name="TAF" localSheetId="54">#REF!</definedName>
    <definedName name="TAF" localSheetId="52">#REF!</definedName>
    <definedName name="TAF">TAF!$B$1</definedName>
    <definedName name="TAF_Debt_Related" localSheetId="50">TAF!$B$308:$H$324</definedName>
    <definedName name="TAF_EQ" localSheetId="50">TAF!$B$12:$I$158</definedName>
    <definedName name="TAF_EQ_Related" localSheetId="50">TAF!$B$159:$I$303</definedName>
    <definedName name="TAF_MM" localSheetId="50">TAF!$B$326:$H$340</definedName>
    <definedName name="TAF_Mutual_F_Units" localSheetId="50">TAF!$B$305:$H$306</definedName>
    <definedName name="TAFNAV" localSheetId="50">TAF!$B$353:$B$360</definedName>
    <definedName name="TBAF" localSheetId="63">#REF!</definedName>
    <definedName name="TBAF" localSheetId="64">#REF!</definedName>
    <definedName name="TBAF" localSheetId="53">#REF!</definedName>
    <definedName name="TBAF" localSheetId="62">#REF!</definedName>
    <definedName name="TBAF" localSheetId="51">#REF!</definedName>
    <definedName name="TBAF" localSheetId="61">#REF!</definedName>
    <definedName name="TBAF" localSheetId="60">#REF!</definedName>
    <definedName name="TBAF" localSheetId="59">#REF!</definedName>
    <definedName name="TBAF" localSheetId="58">#REF!</definedName>
    <definedName name="TBAF" localSheetId="57">#REF!</definedName>
    <definedName name="TBAF" localSheetId="56">#REF!</definedName>
    <definedName name="TBAF" localSheetId="55">#REF!</definedName>
    <definedName name="TBAF" localSheetId="54">#REF!</definedName>
    <definedName name="TBAF" localSheetId="52">#REF!</definedName>
    <definedName name="TBAF">TBAF!$B$1</definedName>
    <definedName name="TBAF_Debt_Related" localSheetId="49">TBAF!$B$163:$H$208</definedName>
    <definedName name="TBAF_EQ" localSheetId="49">TBAF!$B$12:$I$82</definedName>
    <definedName name="TBAF_EQ_FU_Related" localSheetId="49">TBAF!$B$125:$I$128</definedName>
    <definedName name="TBAF_EQ_Related" localSheetId="49">TBAF!$B$83:$I$124</definedName>
    <definedName name="TBAF_GOV_SEC" localSheetId="49">TBAF!$B$134:$H$161</definedName>
    <definedName name="TBAF_MM" localSheetId="49">TBAF!$B$214:$H$215</definedName>
    <definedName name="TBAF_Mutual_F_Units" localSheetId="49">TBAF!$B$130:$H$132</definedName>
    <definedName name="TBAF_Securitied_Debt" localSheetId="49">TBAF!$B$210:$H$212</definedName>
    <definedName name="TBAFNAV" localSheetId="49">TBAF!$B$228:$B$235</definedName>
    <definedName name="TBCF" localSheetId="63">#REF!</definedName>
    <definedName name="TBCF" localSheetId="64">#REF!</definedName>
    <definedName name="TBCF" localSheetId="53">#REF!</definedName>
    <definedName name="TBCF" localSheetId="62">#REF!</definedName>
    <definedName name="TBCF" localSheetId="51">#REF!</definedName>
    <definedName name="TBCF" localSheetId="61">#REF!</definedName>
    <definedName name="TBCF" localSheetId="60">#REF!</definedName>
    <definedName name="TBCF" localSheetId="59">#REF!</definedName>
    <definedName name="TBCF" localSheetId="58">#REF!</definedName>
    <definedName name="TBCF" localSheetId="57">#REF!</definedName>
    <definedName name="TBCF" localSheetId="56">#REF!</definedName>
    <definedName name="TBCF" localSheetId="55">#REF!</definedName>
    <definedName name="TBCF" localSheetId="54">#REF!</definedName>
    <definedName name="TBCF" localSheetId="52">#REF!</definedName>
    <definedName name="TBCF">TBCF!$B$1</definedName>
    <definedName name="TBCF_EQ" localSheetId="46">TBCF!$B$12:$I$94</definedName>
    <definedName name="TBCF_Mutual_F_Units" localSheetId="46">TBCF!$B$96:$H$97</definedName>
    <definedName name="TBCFNAV" localSheetId="46">TBCF!$B$109:$B$116</definedName>
    <definedName name="TBFSF" localSheetId="63">#REF!</definedName>
    <definedName name="TBFSF" localSheetId="64">#REF!</definedName>
    <definedName name="TBFSF" localSheetId="53">#REF!</definedName>
    <definedName name="TBFSF" localSheetId="62">#REF!</definedName>
    <definedName name="TBFSF" localSheetId="51">#REF!</definedName>
    <definedName name="TBFSF" localSheetId="61">#REF!</definedName>
    <definedName name="TBFSF" localSheetId="60">#REF!</definedName>
    <definedName name="TBFSF" localSheetId="59">#REF!</definedName>
    <definedName name="TBFSF" localSheetId="58">#REF!</definedName>
    <definedName name="TBFSF" localSheetId="57">#REF!</definedName>
    <definedName name="TBFSF" localSheetId="56">#REF!</definedName>
    <definedName name="TBFSF" localSheetId="55">#REF!</definedName>
    <definedName name="TBFSF" localSheetId="54">#REF!</definedName>
    <definedName name="TBFSF" localSheetId="52">#REF!</definedName>
    <definedName name="TBFSF">TBFSF!$B$1</definedName>
    <definedName name="TBFSF_EQ" localSheetId="48">TBFSF!$B$12:$I$47</definedName>
    <definedName name="TBFSFNAV" localSheetId="48">TBFSF!$B$59:$B$66</definedName>
    <definedName name="TBPSUF" localSheetId="63">#REF!</definedName>
    <definedName name="TBPSUF" localSheetId="64">#REF!</definedName>
    <definedName name="TBPSUF" localSheetId="53">#REF!</definedName>
    <definedName name="TBPSUF" localSheetId="62">#REF!</definedName>
    <definedName name="TBPSUF" localSheetId="51">#REF!</definedName>
    <definedName name="TBPSUF" localSheetId="61">#REF!</definedName>
    <definedName name="TBPSUF" localSheetId="60">#REF!</definedName>
    <definedName name="TBPSUF" localSheetId="59">#REF!</definedName>
    <definedName name="TBPSUF" localSheetId="58">#REF!</definedName>
    <definedName name="TBPSUF" localSheetId="57">#REF!</definedName>
    <definedName name="TBPSUF" localSheetId="56">#REF!</definedName>
    <definedName name="TBPSUF" localSheetId="55">#REF!</definedName>
    <definedName name="TBPSUF" localSheetId="54">#REF!</definedName>
    <definedName name="TBPSUF" localSheetId="52">#REF!</definedName>
    <definedName name="TBPSUF">#REF!</definedName>
    <definedName name="TCF" localSheetId="63">#REF!</definedName>
    <definedName name="TCF" localSheetId="64">#REF!</definedName>
    <definedName name="TCF" localSheetId="53">#REF!</definedName>
    <definedName name="TCF" localSheetId="62">#REF!</definedName>
    <definedName name="TCF" localSheetId="51">#REF!</definedName>
    <definedName name="TCF" localSheetId="61">#REF!</definedName>
    <definedName name="TCF" localSheetId="60">#REF!</definedName>
    <definedName name="TCF" localSheetId="59">#REF!</definedName>
    <definedName name="TCF" localSheetId="58">#REF!</definedName>
    <definedName name="TCF" localSheetId="57">#REF!</definedName>
    <definedName name="TCF" localSheetId="56">#REF!</definedName>
    <definedName name="TCF" localSheetId="55">#REF!</definedName>
    <definedName name="TCF" localSheetId="54">#REF!</definedName>
    <definedName name="TCF" localSheetId="52">#REF!</definedName>
    <definedName name="TCF">#REF!</definedName>
    <definedName name="TCF_EQDetails" localSheetId="63">#REF!</definedName>
    <definedName name="TCF_EQDetails" localSheetId="64">#REF!</definedName>
    <definedName name="TCF_EQDetails" localSheetId="53">#REF!</definedName>
    <definedName name="TCF_EQDetails" localSheetId="62">#REF!</definedName>
    <definedName name="TCF_EQDetails" localSheetId="51">#REF!</definedName>
    <definedName name="TCF_EQDetails" localSheetId="61">#REF!</definedName>
    <definedName name="TCF_EQDetails" localSheetId="60">#REF!</definedName>
    <definedName name="TCF_EQDetails" localSheetId="59">#REF!</definedName>
    <definedName name="TCF_EQDetails" localSheetId="58">#REF!</definedName>
    <definedName name="TCF_EQDetails" localSheetId="57">#REF!</definedName>
    <definedName name="TCF_EQDetails" localSheetId="56">#REF!</definedName>
    <definedName name="TCF_EQDetails" localSheetId="55">#REF!</definedName>
    <definedName name="TCF_EQDetails" localSheetId="54">#REF!</definedName>
    <definedName name="TCF_EQDetails" localSheetId="52">#REF!</definedName>
    <definedName name="TCF_EQDetails">#REF!</definedName>
    <definedName name="TCIGIF0426" localSheetId="63">TCIGIF0426!$B$1</definedName>
    <definedName name="TCIGIF0426" localSheetId="64">TCIGIF0426!$B$1</definedName>
    <definedName name="TCIGIF0426">#REF!</definedName>
    <definedName name="TCIGIF0426_GOV_SEC" localSheetId="63">TCIGIF0426!$B$22:$H$30</definedName>
    <definedName name="TCIGIF0426NAV" localSheetId="63">TCIGIF0426!$B$44:$B$51</definedName>
    <definedName name="TCORPBF" localSheetId="64">TCORPBF!$B$1</definedName>
    <definedName name="TCORPBF">#REF!</definedName>
    <definedName name="TCORPBF_Aif_cat" localSheetId="64">TCORPBF!$B$122:$H$123</definedName>
    <definedName name="TCORPBF_Debt_Related" localSheetId="64">TCORPBF!$B$54:$H$116</definedName>
    <definedName name="TCORPBF_GOV_SEC" localSheetId="64">TCORPBF!$B$22:$H$52</definedName>
    <definedName name="TCORPBF_Securitied_Debt" localSheetId="64">TCORPBF!$B$118:$H$120</definedName>
    <definedName name="TCORPBFNAV" localSheetId="64">TCORPBF!$B$137:$B$152</definedName>
    <definedName name="TCPF1" localSheetId="63">#REF!</definedName>
    <definedName name="TCPF1" localSheetId="64">#REF!</definedName>
    <definedName name="TCPF1" localSheetId="53">#REF!</definedName>
    <definedName name="TCPF1" localSheetId="62">#REF!</definedName>
    <definedName name="TCPF1" localSheetId="51">#REF!</definedName>
    <definedName name="TCPF1" localSheetId="61">#REF!</definedName>
    <definedName name="TCPF1" localSheetId="60">#REF!</definedName>
    <definedName name="TCPF1" localSheetId="59">#REF!</definedName>
    <definedName name="TCPF1" localSheetId="58">#REF!</definedName>
    <definedName name="TCPF1" localSheetId="57">#REF!</definedName>
    <definedName name="TCPF1" localSheetId="56">#REF!</definedName>
    <definedName name="TCPF1" localSheetId="55">#REF!</definedName>
    <definedName name="TCPF1" localSheetId="54">#REF!</definedName>
    <definedName name="TCPF1" localSheetId="52">#REF!</definedName>
    <definedName name="TCPF1">#REF!</definedName>
    <definedName name="TCPF2" localSheetId="63">#REF!</definedName>
    <definedName name="TCPF2" localSheetId="64">#REF!</definedName>
    <definedName name="TCPF2" localSheetId="53">#REF!</definedName>
    <definedName name="TCPF2" localSheetId="62">#REF!</definedName>
    <definedName name="TCPF2" localSheetId="51">#REF!</definedName>
    <definedName name="TCPF2" localSheetId="61">#REF!</definedName>
    <definedName name="TCPF2" localSheetId="60">#REF!</definedName>
    <definedName name="TCPF2" localSheetId="59">#REF!</definedName>
    <definedName name="TCPF2" localSheetId="58">#REF!</definedName>
    <definedName name="TCPF2" localSheetId="57">#REF!</definedName>
    <definedName name="TCPF2" localSheetId="56">#REF!</definedName>
    <definedName name="TCPF2" localSheetId="55">#REF!</definedName>
    <definedName name="TCPF2" localSheetId="54">#REF!</definedName>
    <definedName name="TCPF2" localSheetId="52">#REF!</definedName>
    <definedName name="TCPF2">#REF!</definedName>
    <definedName name="TCS" localSheetId="63">#REF!</definedName>
    <definedName name="TCS" localSheetId="64">#REF!</definedName>
    <definedName name="TCS" localSheetId="53">#REF!</definedName>
    <definedName name="TCS" localSheetId="62">#REF!</definedName>
    <definedName name="TCS" localSheetId="51">#REF!</definedName>
    <definedName name="TCS" localSheetId="61">#REF!</definedName>
    <definedName name="TCS" localSheetId="60">#REF!</definedName>
    <definedName name="TCS" localSheetId="59">#REF!</definedName>
    <definedName name="TCS" localSheetId="58">#REF!</definedName>
    <definedName name="TCS" localSheetId="57">#REF!</definedName>
    <definedName name="TCS" localSheetId="56">#REF!</definedName>
    <definedName name="TCS" localSheetId="55">#REF!</definedName>
    <definedName name="TCS" localSheetId="54">#REF!</definedName>
    <definedName name="TCS" localSheetId="52">#REF!</definedName>
    <definedName name="TCS">TCS!$B$1</definedName>
    <definedName name="TCS_EQ" localSheetId="40">TCS!$B$12:$I$77</definedName>
    <definedName name="TCSNAV" localSheetId="40">TCS!$B$88:$B$95</definedName>
    <definedName name="TDAF2A" localSheetId="63">#REF!</definedName>
    <definedName name="TDAF2A" localSheetId="64">#REF!</definedName>
    <definedName name="TDAF2A" localSheetId="53">#REF!</definedName>
    <definedName name="TDAF2A" localSheetId="62">#REF!</definedName>
    <definedName name="TDAF2A" localSheetId="51">#REF!</definedName>
    <definedName name="TDAF2A" localSheetId="61">#REF!</definedName>
    <definedName name="TDAF2A" localSheetId="60">#REF!</definedName>
    <definedName name="TDAF2A" localSheetId="59">#REF!</definedName>
    <definedName name="TDAF2A" localSheetId="58">#REF!</definedName>
    <definedName name="TDAF2A" localSheetId="57">#REF!</definedName>
    <definedName name="TDAF2A" localSheetId="56">#REF!</definedName>
    <definedName name="TDAF2A" localSheetId="55">#REF!</definedName>
    <definedName name="TDAF2A" localSheetId="54">#REF!</definedName>
    <definedName name="TDAF2A" localSheetId="52">#REF!</definedName>
    <definedName name="TDAF2A">#REF!</definedName>
    <definedName name="TDAF2B" localSheetId="63">#REF!</definedName>
    <definedName name="TDAF2B" localSheetId="64">#REF!</definedName>
    <definedName name="TDAF2B" localSheetId="53">#REF!</definedName>
    <definedName name="TDAF2B" localSheetId="62">#REF!</definedName>
    <definedName name="TDAF2B" localSheetId="51">#REF!</definedName>
    <definedName name="TDAF2B" localSheetId="61">#REF!</definedName>
    <definedName name="TDAF2B" localSheetId="60">#REF!</definedName>
    <definedName name="TDAF2B" localSheetId="59">#REF!</definedName>
    <definedName name="TDAF2B" localSheetId="58">#REF!</definedName>
    <definedName name="TDAF2B" localSheetId="57">#REF!</definedName>
    <definedName name="TDAF2B" localSheetId="56">#REF!</definedName>
    <definedName name="TDAF2B" localSheetId="55">#REF!</definedName>
    <definedName name="TDAF2B" localSheetId="54">#REF!</definedName>
    <definedName name="TDAF2B" localSheetId="52">#REF!</definedName>
    <definedName name="TDAF2B">#REF!</definedName>
    <definedName name="TDAF2C" localSheetId="63">#REF!</definedName>
    <definedName name="TDAF2C" localSheetId="64">#REF!</definedName>
    <definedName name="TDAF2C" localSheetId="53">#REF!</definedName>
    <definedName name="TDAF2C" localSheetId="62">#REF!</definedName>
    <definedName name="TDAF2C" localSheetId="51">#REF!</definedName>
    <definedName name="TDAF2C" localSheetId="61">#REF!</definedName>
    <definedName name="TDAF2C" localSheetId="60">#REF!</definedName>
    <definedName name="TDAF2C" localSheetId="59">#REF!</definedName>
    <definedName name="TDAF2C" localSheetId="58">#REF!</definedName>
    <definedName name="TDAF2C" localSheetId="57">#REF!</definedName>
    <definedName name="TDAF2C" localSheetId="56">#REF!</definedName>
    <definedName name="TDAF2C" localSheetId="55">#REF!</definedName>
    <definedName name="TDAF2C" localSheetId="54">#REF!</definedName>
    <definedName name="TDAF2C" localSheetId="52">#REF!</definedName>
    <definedName name="TDAF2C">#REF!</definedName>
    <definedName name="TDAF3A" localSheetId="63">#REF!</definedName>
    <definedName name="TDAF3A" localSheetId="64">#REF!</definedName>
    <definedName name="TDAF3A" localSheetId="53">#REF!</definedName>
    <definedName name="TDAF3A" localSheetId="62">#REF!</definedName>
    <definedName name="TDAF3A" localSheetId="51">#REF!</definedName>
    <definedName name="TDAF3A" localSheetId="61">#REF!</definedName>
    <definedName name="TDAF3A" localSheetId="60">#REF!</definedName>
    <definedName name="TDAF3A" localSheetId="59">#REF!</definedName>
    <definedName name="TDAF3A" localSheetId="58">#REF!</definedName>
    <definedName name="TDAF3A" localSheetId="57">#REF!</definedName>
    <definedName name="TDAF3A" localSheetId="56">#REF!</definedName>
    <definedName name="TDAF3A" localSheetId="55">#REF!</definedName>
    <definedName name="TDAF3A" localSheetId="54">#REF!</definedName>
    <definedName name="TDAF3A" localSheetId="52">#REF!</definedName>
    <definedName name="TDAF3A">#REF!</definedName>
    <definedName name="TDAFA" localSheetId="63">#REF!</definedName>
    <definedName name="TDAFA" localSheetId="64">#REF!</definedName>
    <definedName name="TDAFA" localSheetId="53">#REF!</definedName>
    <definedName name="TDAFA" localSheetId="62">#REF!</definedName>
    <definedName name="TDAFA" localSheetId="51">#REF!</definedName>
    <definedName name="TDAFA" localSheetId="61">#REF!</definedName>
    <definedName name="TDAFA" localSheetId="60">#REF!</definedName>
    <definedName name="TDAFA" localSheetId="59">#REF!</definedName>
    <definedName name="TDAFA" localSheetId="58">#REF!</definedName>
    <definedName name="TDAFA" localSheetId="57">#REF!</definedName>
    <definedName name="TDAFA" localSheetId="56">#REF!</definedName>
    <definedName name="TDAFA" localSheetId="55">#REF!</definedName>
    <definedName name="TDAFA" localSheetId="54">#REF!</definedName>
    <definedName name="TDAFA" localSheetId="52">#REF!</definedName>
    <definedName name="TDAFA">#REF!</definedName>
    <definedName name="TDAFB" localSheetId="63">#REF!</definedName>
    <definedName name="TDAFB" localSheetId="64">#REF!</definedName>
    <definedName name="TDAFB" localSheetId="53">#REF!</definedName>
    <definedName name="TDAFB" localSheetId="62">#REF!</definedName>
    <definedName name="TDAFB" localSheetId="51">#REF!</definedName>
    <definedName name="TDAFB" localSheetId="61">#REF!</definedName>
    <definedName name="TDAFB" localSheetId="60">#REF!</definedName>
    <definedName name="TDAFB" localSheetId="59">#REF!</definedName>
    <definedName name="TDAFB" localSheetId="58">#REF!</definedName>
    <definedName name="TDAFB" localSheetId="57">#REF!</definedName>
    <definedName name="TDAFB" localSheetId="56">#REF!</definedName>
    <definedName name="TDAFB" localSheetId="55">#REF!</definedName>
    <definedName name="TDAFB" localSheetId="54">#REF!</definedName>
    <definedName name="TDAFB" localSheetId="52">#REF!</definedName>
    <definedName name="TDAFB">#REF!</definedName>
    <definedName name="TDAFC" localSheetId="63">#REF!</definedName>
    <definedName name="TDAFC" localSheetId="64">#REF!</definedName>
    <definedName name="TDAFC" localSheetId="53">#REF!</definedName>
    <definedName name="TDAFC" localSheetId="62">#REF!</definedName>
    <definedName name="TDAFC" localSheetId="51">#REF!</definedName>
    <definedName name="TDAFC" localSheetId="61">#REF!</definedName>
    <definedName name="TDAFC" localSheetId="60">#REF!</definedName>
    <definedName name="TDAFC" localSheetId="59">#REF!</definedName>
    <definedName name="TDAFC" localSheetId="58">#REF!</definedName>
    <definedName name="TDAFC" localSheetId="57">#REF!</definedName>
    <definedName name="TDAFC" localSheetId="56">#REF!</definedName>
    <definedName name="TDAFC" localSheetId="55">#REF!</definedName>
    <definedName name="TDAFC" localSheetId="54">#REF!</definedName>
    <definedName name="TDAFC" localSheetId="52">#REF!</definedName>
    <definedName name="TDAFC">#REF!</definedName>
    <definedName name="TDBF" localSheetId="63">#REF!</definedName>
    <definedName name="TDBF" localSheetId="64">#REF!</definedName>
    <definedName name="TDBF" localSheetId="53">#REF!</definedName>
    <definedName name="TDBF" localSheetId="62">#REF!</definedName>
    <definedName name="TDBF" localSheetId="51">#REF!</definedName>
    <definedName name="TDBF" localSheetId="61">#REF!</definedName>
    <definedName name="TDBF" localSheetId="60">#REF!</definedName>
    <definedName name="TDBF" localSheetId="59">#REF!</definedName>
    <definedName name="TDBF" localSheetId="58">#REF!</definedName>
    <definedName name="TDBF" localSheetId="57">#REF!</definedName>
    <definedName name="TDBF" localSheetId="56">#REF!</definedName>
    <definedName name="TDBF" localSheetId="55">#REF!</definedName>
    <definedName name="TDBF" localSheetId="54">#REF!</definedName>
    <definedName name="TDBF" localSheetId="52">#REF!</definedName>
    <definedName name="TDBF">#REF!</definedName>
    <definedName name="TDIF" localSheetId="63">#REF!</definedName>
    <definedName name="TDIF" localSheetId="64">#REF!</definedName>
    <definedName name="TDIF" localSheetId="53">#REF!</definedName>
    <definedName name="TDIF" localSheetId="62">#REF!</definedName>
    <definedName name="TDIF" localSheetId="51">#REF!</definedName>
    <definedName name="TDIF" localSheetId="61">#REF!</definedName>
    <definedName name="TDIF" localSheetId="60">#REF!</definedName>
    <definedName name="TDIF" localSheetId="59">#REF!</definedName>
    <definedName name="TDIF" localSheetId="58">#REF!</definedName>
    <definedName name="TDIF" localSheetId="57">#REF!</definedName>
    <definedName name="TDIF" localSheetId="56">#REF!</definedName>
    <definedName name="TDIF" localSheetId="55">#REF!</definedName>
    <definedName name="TDIF" localSheetId="54">#REF!</definedName>
    <definedName name="TDIF" localSheetId="52">#REF!</definedName>
    <definedName name="TDIF">TDIF!$B$1</definedName>
    <definedName name="TDIF_EQ" localSheetId="45">TDIF!$B$12:$I$50</definedName>
    <definedName name="TDIFNAV" localSheetId="45">TDIF!$B$62:$B$69</definedName>
    <definedName name="TDIVYF" localSheetId="63">#REF!</definedName>
    <definedName name="TDIVYF" localSheetId="64">#REF!</definedName>
    <definedName name="TDIVYF" localSheetId="53">#REF!</definedName>
    <definedName name="TDIVYF" localSheetId="62">#REF!</definedName>
    <definedName name="TDIVYF" localSheetId="51">#REF!</definedName>
    <definedName name="TDIVYF" localSheetId="61">#REF!</definedName>
    <definedName name="TDIVYF" localSheetId="60">#REF!</definedName>
    <definedName name="TDIVYF" localSheetId="59">#REF!</definedName>
    <definedName name="TDIVYF" localSheetId="58">#REF!</definedName>
    <definedName name="TDIVYF" localSheetId="57">#REF!</definedName>
    <definedName name="TDIVYF" localSheetId="56">#REF!</definedName>
    <definedName name="TDIVYF" localSheetId="55">#REF!</definedName>
    <definedName name="TDIVYF" localSheetId="54">#REF!</definedName>
    <definedName name="TDIVYF" localSheetId="52">#REF!</definedName>
    <definedName name="TDIVYF">TDIVYF!$B$1</definedName>
    <definedName name="TDIVYF_EQ" localSheetId="44">TDIVYF!$B$12:$I$85</definedName>
    <definedName name="TDIVYF_Mutual_F_Units" localSheetId="44">TDIVYF!$B$87:$H$88</definedName>
    <definedName name="TDIVYFNAV" localSheetId="44">TDIVYF!$B$100:$B$107</definedName>
    <definedName name="TDYF" localSheetId="63">#REF!</definedName>
    <definedName name="TDYF" localSheetId="64">#REF!</definedName>
    <definedName name="TDYF" localSheetId="53">#REF!</definedName>
    <definedName name="TDYF" localSheetId="62">#REF!</definedName>
    <definedName name="TDYF" localSheetId="51">#REF!</definedName>
    <definedName name="TDYF" localSheetId="61">#REF!</definedName>
    <definedName name="TDYF" localSheetId="60">#REF!</definedName>
    <definedName name="TDYF" localSheetId="59">#REF!</definedName>
    <definedName name="TDYF" localSheetId="58">#REF!</definedName>
    <definedName name="TDYF" localSheetId="57">#REF!</definedName>
    <definedName name="TDYF" localSheetId="56">#REF!</definedName>
    <definedName name="TDYF" localSheetId="55">#REF!</definedName>
    <definedName name="TDYF" localSheetId="54">#REF!</definedName>
    <definedName name="TDYF" localSheetId="52">#REF!</definedName>
    <definedName name="TDYF">#REF!</definedName>
    <definedName name="TEGF" localSheetId="63">#REF!</definedName>
    <definedName name="TEGF" localSheetId="64">#REF!</definedName>
    <definedName name="TEGF" localSheetId="53">#REF!</definedName>
    <definedName name="TEGF" localSheetId="62">#REF!</definedName>
    <definedName name="TEGF" localSheetId="51">#REF!</definedName>
    <definedName name="TEGF" localSheetId="61">#REF!</definedName>
    <definedName name="TEGF" localSheetId="60">#REF!</definedName>
    <definedName name="TEGF" localSheetId="59">#REF!</definedName>
    <definedName name="TEGF" localSheetId="58">#REF!</definedName>
    <definedName name="TEGF" localSheetId="57">#REF!</definedName>
    <definedName name="TEGF" localSheetId="56">#REF!</definedName>
    <definedName name="TEGF" localSheetId="55">#REF!</definedName>
    <definedName name="TEGF" localSheetId="54">#REF!</definedName>
    <definedName name="TEGF" localSheetId="52">#REF!</definedName>
    <definedName name="TEGF">TEGF!$B$1</definedName>
    <definedName name="TEGF_Debt_Related" localSheetId="36">TEGF!$B$103:$H$120</definedName>
    <definedName name="TEGF_EQ" localSheetId="36">TEGF!$B$12:$I$59</definedName>
    <definedName name="TEGF_GOV_SEC" localSheetId="36">TEGF!$B$64:$H$101</definedName>
    <definedName name="TEGF_MM" localSheetId="36">TEGF!$B$122:$H$123</definedName>
    <definedName name="TEGF_Mutual_F_Units" localSheetId="36">TEGF!$B$61:$H$62</definedName>
    <definedName name="TEGFNAV" localSheetId="36">TEGF!$B$135:$B$146</definedName>
    <definedName name="TEMF" localSheetId="63">#REF!</definedName>
    <definedName name="TEMF" localSheetId="64">#REF!</definedName>
    <definedName name="TEMF" localSheetId="53">#REF!</definedName>
    <definedName name="TEMF" localSheetId="62">#REF!</definedName>
    <definedName name="TEMF" localSheetId="51">#REF!</definedName>
    <definedName name="TEMF" localSheetId="61">#REF!</definedName>
    <definedName name="TEMF" localSheetId="60">#REF!</definedName>
    <definedName name="TEMF" localSheetId="59">#REF!</definedName>
    <definedName name="TEMF" localSheetId="58">#REF!</definedName>
    <definedName name="TEMF" localSheetId="57">#REF!</definedName>
    <definedName name="TEMF" localSheetId="56">#REF!</definedName>
    <definedName name="TEMF" localSheetId="55">#REF!</definedName>
    <definedName name="TEMF" localSheetId="54">#REF!</definedName>
    <definedName name="TEMF" localSheetId="52">#REF!</definedName>
    <definedName name="TEMF">#REF!</definedName>
    <definedName name="TEOF" localSheetId="63">#REF!</definedName>
    <definedName name="TEOF" localSheetId="64">#REF!</definedName>
    <definedName name="TEOF" localSheetId="53">#REF!</definedName>
    <definedName name="TEOF" localSheetId="62">#REF!</definedName>
    <definedName name="TEOF" localSheetId="51">#REF!</definedName>
    <definedName name="TEOF" localSheetId="61">#REF!</definedName>
    <definedName name="TEOF" localSheetId="60">#REF!</definedName>
    <definedName name="TEOF" localSheetId="59">#REF!</definedName>
    <definedName name="TEOF" localSheetId="58">#REF!</definedName>
    <definedName name="TEOF" localSheetId="57">#REF!</definedName>
    <definedName name="TEOF" localSheetId="56">#REF!</definedName>
    <definedName name="TEOF" localSheetId="55">#REF!</definedName>
    <definedName name="TEOF" localSheetId="54">#REF!</definedName>
    <definedName name="TEOF" localSheetId="52">#REF!</definedName>
    <definedName name="TEOF">TEOF!$B$1</definedName>
    <definedName name="TEOF_EQ" localSheetId="32">TEOF!$B$12:$I$64</definedName>
    <definedName name="TEOFNAV" localSheetId="32">TEOF!$B$77:$B$84</definedName>
    <definedName name="TEQPEF" localSheetId="63">#REF!</definedName>
    <definedName name="TEQPEF" localSheetId="64">#REF!</definedName>
    <definedName name="TEQPEF" localSheetId="53">#REF!</definedName>
    <definedName name="TEQPEF" localSheetId="62">#REF!</definedName>
    <definedName name="TEQPEF" localSheetId="51">#REF!</definedName>
    <definedName name="TEQPEF" localSheetId="61">#REF!</definedName>
    <definedName name="TEQPEF" localSheetId="60">#REF!</definedName>
    <definedName name="TEQPEF" localSheetId="59">#REF!</definedName>
    <definedName name="TEQPEF" localSheetId="58">#REF!</definedName>
    <definedName name="TEQPEF" localSheetId="57">#REF!</definedName>
    <definedName name="TEQPEF" localSheetId="56">#REF!</definedName>
    <definedName name="TEQPEF" localSheetId="55">#REF!</definedName>
    <definedName name="TEQPEF" localSheetId="54">#REF!</definedName>
    <definedName name="TEQPEF" localSheetId="52">#REF!</definedName>
    <definedName name="TEQPEF">TEQPEF!$B$1</definedName>
    <definedName name="TEQPEF_EQ" localSheetId="42">TEQPEF!$B$12:$I$55</definedName>
    <definedName name="TEQPEFNAV" localSheetId="42">TEQPEF!$B$67:$B$78</definedName>
    <definedName name="TFEF" localSheetId="63">#REF!</definedName>
    <definedName name="TFEF" localSheetId="64">#REF!</definedName>
    <definedName name="TFEF" localSheetId="53">#REF!</definedName>
    <definedName name="TFEF" localSheetId="62">#REF!</definedName>
    <definedName name="TFEF" localSheetId="51">#REF!</definedName>
    <definedName name="TFEF" localSheetId="61">#REF!</definedName>
    <definedName name="TFEF" localSheetId="60">#REF!</definedName>
    <definedName name="TFEF" localSheetId="59">#REF!</definedName>
    <definedName name="TFEF" localSheetId="58">#REF!</definedName>
    <definedName name="TFEF" localSheetId="57">#REF!</definedName>
    <definedName name="TFEF" localSheetId="56">#REF!</definedName>
    <definedName name="TFEF" localSheetId="55">#REF!</definedName>
    <definedName name="TFEF" localSheetId="54">#REF!</definedName>
    <definedName name="TFEF" localSheetId="52">#REF!</definedName>
    <definedName name="TFEF">TFEF!$B$1</definedName>
    <definedName name="TFEF_EQ" localSheetId="38">TFEF!$B$12:$I$43</definedName>
    <definedName name="TFEFNAV" localSheetId="38">TFEF!$B$55:$B$62</definedName>
    <definedName name="TFF" localSheetId="63">TFF!$B$1</definedName>
    <definedName name="TFF" localSheetId="64">TFF!$B$1</definedName>
    <definedName name="TFF" localSheetId="53">TFF!$B$1</definedName>
    <definedName name="TFF" localSheetId="62">TFF!$B$1</definedName>
    <definedName name="TFF" localSheetId="61">TFF!$B$1</definedName>
    <definedName name="TFF" localSheetId="60">TFF!$B$1</definedName>
    <definedName name="TFF" localSheetId="59">TFF!$B$1</definedName>
    <definedName name="TFF" localSheetId="58">TFF!$B$1</definedName>
    <definedName name="TFF" localSheetId="57">TFF!$B$1</definedName>
    <definedName name="TFF" localSheetId="56">TFF!$B$1</definedName>
    <definedName name="TFF" localSheetId="55">TFF!$B$1</definedName>
    <definedName name="TFF" localSheetId="54">TFF!$B$1</definedName>
    <definedName name="TFF">#REF!</definedName>
    <definedName name="TFF_Aif_cat" localSheetId="53">TFF!$B$102:$H$103</definedName>
    <definedName name="TFF_Debt_Related" localSheetId="53">TFF!$B$37:$H$76</definedName>
    <definedName name="TFF_GOV_SEC" localSheetId="53">TFF!$B$22:$H$35</definedName>
    <definedName name="TFF_MM" localSheetId="53">TFF!$B$82:$H$100</definedName>
    <definedName name="TFF_Securitied_Debt" localSheetId="53">TFF!$B$78:$H$80</definedName>
    <definedName name="TFFNAV" localSheetId="53">TFF!$B$117:$B$132</definedName>
    <definedName name="TFFSP1" localSheetId="63">#REF!</definedName>
    <definedName name="TFFSP1" localSheetId="64">#REF!</definedName>
    <definedName name="TFFSP1" localSheetId="53">#REF!</definedName>
    <definedName name="TFFSP1" localSheetId="62">#REF!</definedName>
    <definedName name="TFFSP1" localSheetId="51">#REF!</definedName>
    <definedName name="TFFSP1" localSheetId="61">#REF!</definedName>
    <definedName name="TFFSP1" localSheetId="60">#REF!</definedName>
    <definedName name="TFFSP1" localSheetId="59">#REF!</definedName>
    <definedName name="TFFSP1" localSheetId="58">#REF!</definedName>
    <definedName name="TFFSP1" localSheetId="57">#REF!</definedName>
    <definedName name="TFFSP1" localSheetId="56">#REF!</definedName>
    <definedName name="TFFSP1" localSheetId="55">#REF!</definedName>
    <definedName name="TFFSP1" localSheetId="54">#REF!</definedName>
    <definedName name="TFFSP1" localSheetId="52">#REF!</definedName>
    <definedName name="TFFSP1">#REF!</definedName>
    <definedName name="TFHA20" localSheetId="63">#REF!</definedName>
    <definedName name="TFHA20" localSheetId="64">#REF!</definedName>
    <definedName name="TFHA20" localSheetId="53">#REF!</definedName>
    <definedName name="TFHA20" localSheetId="62">#REF!</definedName>
    <definedName name="TFHA20" localSheetId="51">#REF!</definedName>
    <definedName name="TFHA20" localSheetId="61">#REF!</definedName>
    <definedName name="TFHA20" localSheetId="60">#REF!</definedName>
    <definedName name="TFHA20" localSheetId="59">#REF!</definedName>
    <definedName name="TFHA20" localSheetId="58">#REF!</definedName>
    <definedName name="TFHA20" localSheetId="57">#REF!</definedName>
    <definedName name="TFHA20" localSheetId="56">#REF!</definedName>
    <definedName name="TFHA20" localSheetId="55">#REF!</definedName>
    <definedName name="TFHA20" localSheetId="54">#REF!</definedName>
    <definedName name="TFHA20" localSheetId="52">#REF!</definedName>
    <definedName name="TFHA20">#REF!</definedName>
    <definedName name="TFHA32" localSheetId="63">#REF!</definedName>
    <definedName name="TFHA32" localSheetId="64">#REF!</definedName>
    <definedName name="TFHA32" localSheetId="53">#REF!</definedName>
    <definedName name="TFHA32" localSheetId="62">#REF!</definedName>
    <definedName name="TFHA32" localSheetId="51">#REF!</definedName>
    <definedName name="TFHA32" localSheetId="61">#REF!</definedName>
    <definedName name="TFHA32" localSheetId="60">#REF!</definedName>
    <definedName name="TFHA32" localSheetId="59">#REF!</definedName>
    <definedName name="TFHA32" localSheetId="58">#REF!</definedName>
    <definedName name="TFHA32" localSheetId="57">#REF!</definedName>
    <definedName name="TFHA32" localSheetId="56">#REF!</definedName>
    <definedName name="TFHA32" localSheetId="55">#REF!</definedName>
    <definedName name="TFHA32" localSheetId="54">#REF!</definedName>
    <definedName name="TFHA32" localSheetId="52">#REF!</definedName>
    <definedName name="TFHA32">#REF!</definedName>
    <definedName name="TFHAP1" localSheetId="63">#REF!</definedName>
    <definedName name="TFHAP1" localSheetId="64">#REF!</definedName>
    <definedName name="TFHAP1" localSheetId="53">#REF!</definedName>
    <definedName name="TFHAP1" localSheetId="62">#REF!</definedName>
    <definedName name="TFHAP1" localSheetId="51">#REF!</definedName>
    <definedName name="TFHAP1" localSheetId="61">#REF!</definedName>
    <definedName name="TFHAP1" localSheetId="60">#REF!</definedName>
    <definedName name="TFHAP1" localSheetId="59">#REF!</definedName>
    <definedName name="TFHAP1" localSheetId="58">#REF!</definedName>
    <definedName name="TFHAP1" localSheetId="57">#REF!</definedName>
    <definedName name="TFHAP1" localSheetId="56">#REF!</definedName>
    <definedName name="TFHAP1" localSheetId="55">#REF!</definedName>
    <definedName name="TFHAP1" localSheetId="54">#REF!</definedName>
    <definedName name="TFHAP1" localSheetId="52">#REF!</definedName>
    <definedName name="TFHAP1">#REF!</definedName>
    <definedName name="TFHAP2" localSheetId="63">#REF!</definedName>
    <definedName name="TFHAP2" localSheetId="64">#REF!</definedName>
    <definedName name="TFHAP2" localSheetId="53">#REF!</definedName>
    <definedName name="TFHAP2" localSheetId="62">#REF!</definedName>
    <definedName name="TFHAP2" localSheetId="51">#REF!</definedName>
    <definedName name="TFHAP2" localSheetId="61">#REF!</definedName>
    <definedName name="TFHAP2" localSheetId="60">#REF!</definedName>
    <definedName name="TFHAP2" localSheetId="59">#REF!</definedName>
    <definedName name="TFHAP2" localSheetId="58">#REF!</definedName>
    <definedName name="TFHAP2" localSheetId="57">#REF!</definedName>
    <definedName name="TFHAP2" localSheetId="56">#REF!</definedName>
    <definedName name="TFHAP2" localSheetId="55">#REF!</definedName>
    <definedName name="TFHAP2" localSheetId="54">#REF!</definedName>
    <definedName name="TFHAP2" localSheetId="52">#REF!</definedName>
    <definedName name="TFHAP2">#REF!</definedName>
    <definedName name="TFHF" localSheetId="63">#REF!</definedName>
    <definedName name="TFHF" localSheetId="64">#REF!</definedName>
    <definedName name="TFHF" localSheetId="53">#REF!</definedName>
    <definedName name="TFHF" localSheetId="62">#REF!</definedName>
    <definedName name="TFHF" localSheetId="51">#REF!</definedName>
    <definedName name="TFHF" localSheetId="61">#REF!</definedName>
    <definedName name="TFHF" localSheetId="60">#REF!</definedName>
    <definedName name="TFHF" localSheetId="59">#REF!</definedName>
    <definedName name="TFHF" localSheetId="58">#REF!</definedName>
    <definedName name="TFHF" localSheetId="57">#REF!</definedName>
    <definedName name="TFHF" localSheetId="56">#REF!</definedName>
    <definedName name="TFHF" localSheetId="55">#REF!</definedName>
    <definedName name="TFHF" localSheetId="54">#REF!</definedName>
    <definedName name="TFHF" localSheetId="52">#REF!</definedName>
    <definedName name="TFHF">#REF!</definedName>
    <definedName name="TFIPA1" localSheetId="63">#REF!</definedName>
    <definedName name="TFIPA1" localSheetId="64">#REF!</definedName>
    <definedName name="TFIPA1" localSheetId="53">#REF!</definedName>
    <definedName name="TFIPA1" localSheetId="62">#REF!</definedName>
    <definedName name="TFIPA1" localSheetId="51">#REF!</definedName>
    <definedName name="TFIPA1" localSheetId="61">#REF!</definedName>
    <definedName name="TFIPA1" localSheetId="60">#REF!</definedName>
    <definedName name="TFIPA1" localSheetId="59">#REF!</definedName>
    <definedName name="TFIPA1" localSheetId="58">#REF!</definedName>
    <definedName name="TFIPA1" localSheetId="57">#REF!</definedName>
    <definedName name="TFIPA1" localSheetId="56">#REF!</definedName>
    <definedName name="TFIPA1" localSheetId="55">#REF!</definedName>
    <definedName name="TFIPA1" localSheetId="54">#REF!</definedName>
    <definedName name="TFIPA1" localSheetId="52">#REF!</definedName>
    <definedName name="TFIPA1">#REF!</definedName>
    <definedName name="TFIPA2" localSheetId="63">#REF!</definedName>
    <definedName name="TFIPA2" localSheetId="64">#REF!</definedName>
    <definedName name="TFIPA2" localSheetId="53">#REF!</definedName>
    <definedName name="TFIPA2" localSheetId="62">#REF!</definedName>
    <definedName name="TFIPA2" localSheetId="51">#REF!</definedName>
    <definedName name="TFIPA2" localSheetId="61">#REF!</definedName>
    <definedName name="TFIPA2" localSheetId="60">#REF!</definedName>
    <definedName name="TFIPA2" localSheetId="59">#REF!</definedName>
    <definedName name="TFIPA2" localSheetId="58">#REF!</definedName>
    <definedName name="TFIPA2" localSheetId="57">#REF!</definedName>
    <definedName name="TFIPA2" localSheetId="56">#REF!</definedName>
    <definedName name="TFIPA2" localSheetId="55">#REF!</definedName>
    <definedName name="TFIPA2" localSheetId="54">#REF!</definedName>
    <definedName name="TFIPA2" localSheetId="52">#REF!</definedName>
    <definedName name="TFIPA2">#REF!</definedName>
    <definedName name="TFIPA3" localSheetId="63">#REF!</definedName>
    <definedName name="TFIPA3" localSheetId="64">#REF!</definedName>
    <definedName name="TFIPA3" localSheetId="53">#REF!</definedName>
    <definedName name="TFIPA3" localSheetId="62">#REF!</definedName>
    <definedName name="TFIPA3" localSheetId="51">#REF!</definedName>
    <definedName name="TFIPA3" localSheetId="61">#REF!</definedName>
    <definedName name="TFIPA3" localSheetId="60">#REF!</definedName>
    <definedName name="TFIPA3" localSheetId="59">#REF!</definedName>
    <definedName name="TFIPA3" localSheetId="58">#REF!</definedName>
    <definedName name="TFIPA3" localSheetId="57">#REF!</definedName>
    <definedName name="TFIPA3" localSheetId="56">#REF!</definedName>
    <definedName name="TFIPA3" localSheetId="55">#REF!</definedName>
    <definedName name="TFIPA3" localSheetId="54">#REF!</definedName>
    <definedName name="TFIPA3" localSheetId="52">#REF!</definedName>
    <definedName name="TFIPA3">#REF!</definedName>
    <definedName name="TFIPB2" localSheetId="63">#REF!</definedName>
    <definedName name="TFIPB2" localSheetId="64">#REF!</definedName>
    <definedName name="TFIPB2" localSheetId="53">#REF!</definedName>
    <definedName name="TFIPB2" localSheetId="62">#REF!</definedName>
    <definedName name="TFIPB2" localSheetId="51">#REF!</definedName>
    <definedName name="TFIPB2" localSheetId="61">#REF!</definedName>
    <definedName name="TFIPB2" localSheetId="60">#REF!</definedName>
    <definedName name="TFIPB2" localSheetId="59">#REF!</definedName>
    <definedName name="TFIPB2" localSheetId="58">#REF!</definedName>
    <definedName name="TFIPB2" localSheetId="57">#REF!</definedName>
    <definedName name="TFIPB2" localSheetId="56">#REF!</definedName>
    <definedName name="TFIPB2" localSheetId="55">#REF!</definedName>
    <definedName name="TFIPB2" localSheetId="54">#REF!</definedName>
    <definedName name="TFIPB2" localSheetId="52">#REF!</definedName>
    <definedName name="TFIPB2">#REF!</definedName>
    <definedName name="TFIPB3" localSheetId="63">#REF!</definedName>
    <definedName name="TFIPB3" localSheetId="64">#REF!</definedName>
    <definedName name="TFIPB3" localSheetId="53">#REF!</definedName>
    <definedName name="TFIPB3" localSheetId="62">#REF!</definedName>
    <definedName name="TFIPB3" localSheetId="51">#REF!</definedName>
    <definedName name="TFIPB3" localSheetId="61">#REF!</definedName>
    <definedName name="TFIPB3" localSheetId="60">#REF!</definedName>
    <definedName name="TFIPB3" localSheetId="59">#REF!</definedName>
    <definedName name="TFIPB3" localSheetId="58">#REF!</definedName>
    <definedName name="TFIPB3" localSheetId="57">#REF!</definedName>
    <definedName name="TFIPB3" localSheetId="56">#REF!</definedName>
    <definedName name="TFIPB3" localSheetId="55">#REF!</definedName>
    <definedName name="TFIPB3" localSheetId="54">#REF!</definedName>
    <definedName name="TFIPB3" localSheetId="52">#REF!</definedName>
    <definedName name="TFIPB3">#REF!</definedName>
    <definedName name="TFIPC2" localSheetId="63">#REF!</definedName>
    <definedName name="TFIPC2" localSheetId="64">#REF!</definedName>
    <definedName name="TFIPC2" localSheetId="53">#REF!</definedName>
    <definedName name="TFIPC2" localSheetId="62">#REF!</definedName>
    <definedName name="TFIPC2" localSheetId="51">#REF!</definedName>
    <definedName name="TFIPC2" localSheetId="61">#REF!</definedName>
    <definedName name="TFIPC2" localSheetId="60">#REF!</definedName>
    <definedName name="TFIPC2" localSheetId="59">#REF!</definedName>
    <definedName name="TFIPC2" localSheetId="58">#REF!</definedName>
    <definedName name="TFIPC2" localSheetId="57">#REF!</definedName>
    <definedName name="TFIPC2" localSheetId="56">#REF!</definedName>
    <definedName name="TFIPC2" localSheetId="55">#REF!</definedName>
    <definedName name="TFIPC2" localSheetId="54">#REF!</definedName>
    <definedName name="TFIPC2" localSheetId="52">#REF!</definedName>
    <definedName name="TFIPC2">#REF!</definedName>
    <definedName name="TFIPC3" localSheetId="63">#REF!</definedName>
    <definedName name="TFIPC3" localSheetId="64">#REF!</definedName>
    <definedName name="TFIPC3" localSheetId="53">#REF!</definedName>
    <definedName name="TFIPC3" localSheetId="62">#REF!</definedName>
    <definedName name="TFIPC3" localSheetId="51">#REF!</definedName>
    <definedName name="TFIPC3" localSheetId="61">#REF!</definedName>
    <definedName name="TFIPC3" localSheetId="60">#REF!</definedName>
    <definedName name="TFIPC3" localSheetId="59">#REF!</definedName>
    <definedName name="TFIPC3" localSheetId="58">#REF!</definedName>
    <definedName name="TFIPC3" localSheetId="57">#REF!</definedName>
    <definedName name="TFIPC3" localSheetId="56">#REF!</definedName>
    <definedName name="TFIPC3" localSheetId="55">#REF!</definedName>
    <definedName name="TFIPC3" localSheetId="54">#REF!</definedName>
    <definedName name="TFIPC3" localSheetId="52">#REF!</definedName>
    <definedName name="TFIPC3">#REF!</definedName>
    <definedName name="TFM40B" localSheetId="63">#REF!</definedName>
    <definedName name="TFM40B" localSheetId="64">#REF!</definedName>
    <definedName name="TFM40B" localSheetId="53">#REF!</definedName>
    <definedName name="TFM40B" localSheetId="62">#REF!</definedName>
    <definedName name="TFM40B" localSheetId="51">#REF!</definedName>
    <definedName name="TFM40B" localSheetId="61">#REF!</definedName>
    <definedName name="TFM40B" localSheetId="60">#REF!</definedName>
    <definedName name="TFM40B" localSheetId="59">#REF!</definedName>
    <definedName name="TFM40B" localSheetId="58">#REF!</definedName>
    <definedName name="TFM40B" localSheetId="57">#REF!</definedName>
    <definedName name="TFM40B" localSheetId="56">#REF!</definedName>
    <definedName name="TFM40B" localSheetId="55">#REF!</definedName>
    <definedName name="TFM40B" localSheetId="54">#REF!</definedName>
    <definedName name="TFM40B" localSheetId="52">#REF!</definedName>
    <definedName name="TFM40B">#REF!</definedName>
    <definedName name="TFM40C" localSheetId="63">#REF!</definedName>
    <definedName name="TFM40C" localSheetId="64">#REF!</definedName>
    <definedName name="TFM40C" localSheetId="53">#REF!</definedName>
    <definedName name="TFM40C" localSheetId="62">#REF!</definedName>
    <definedName name="TFM40C" localSheetId="51">#REF!</definedName>
    <definedName name="TFM40C" localSheetId="61">#REF!</definedName>
    <definedName name="TFM40C" localSheetId="60">#REF!</definedName>
    <definedName name="TFM40C" localSheetId="59">#REF!</definedName>
    <definedName name="TFM40C" localSheetId="58">#REF!</definedName>
    <definedName name="TFM40C" localSheetId="57">#REF!</definedName>
    <definedName name="TFM40C" localSheetId="56">#REF!</definedName>
    <definedName name="TFM40C" localSheetId="55">#REF!</definedName>
    <definedName name="TFM40C" localSheetId="54">#REF!</definedName>
    <definedName name="TFM40C" localSheetId="52">#REF!</definedName>
    <definedName name="TFM40C">#REF!</definedName>
    <definedName name="TFM40F" localSheetId="63">#REF!</definedName>
    <definedName name="TFM40F" localSheetId="64">#REF!</definedName>
    <definedName name="TFM40F" localSheetId="53">#REF!</definedName>
    <definedName name="TFM40F" localSheetId="62">#REF!</definedName>
    <definedName name="TFM40F" localSheetId="51">#REF!</definedName>
    <definedName name="TFM40F" localSheetId="61">#REF!</definedName>
    <definedName name="TFM40F" localSheetId="60">#REF!</definedName>
    <definedName name="TFM40F" localSheetId="59">#REF!</definedName>
    <definedName name="TFM40F" localSheetId="58">#REF!</definedName>
    <definedName name="TFM40F" localSheetId="57">#REF!</definedName>
    <definedName name="TFM40F" localSheetId="56">#REF!</definedName>
    <definedName name="TFM40F" localSheetId="55">#REF!</definedName>
    <definedName name="TFM40F" localSheetId="54">#REF!</definedName>
    <definedName name="TFM40F" localSheetId="52">#REF!</definedName>
    <definedName name="TFM40F">#REF!</definedName>
    <definedName name="TFM40H" localSheetId="63">#REF!</definedName>
    <definedName name="TFM40H" localSheetId="64">#REF!</definedName>
    <definedName name="TFM40H" localSheetId="53">#REF!</definedName>
    <definedName name="TFM40H" localSheetId="62">#REF!</definedName>
    <definedName name="TFM40H" localSheetId="51">#REF!</definedName>
    <definedName name="TFM40H" localSheetId="61">#REF!</definedName>
    <definedName name="TFM40H" localSheetId="60">#REF!</definedName>
    <definedName name="TFM40H" localSheetId="59">#REF!</definedName>
    <definedName name="TFM40H" localSheetId="58">#REF!</definedName>
    <definedName name="TFM40H" localSheetId="57">#REF!</definedName>
    <definedName name="TFM40H" localSheetId="56">#REF!</definedName>
    <definedName name="TFM40H" localSheetId="55">#REF!</definedName>
    <definedName name="TFM40H" localSheetId="54">#REF!</definedName>
    <definedName name="TFM40H" localSheetId="52">#REF!</definedName>
    <definedName name="TFM40H">#REF!</definedName>
    <definedName name="TFM42A" localSheetId="63">#REF!</definedName>
    <definedName name="TFM42A" localSheetId="64">#REF!</definedName>
    <definedName name="TFM42A" localSheetId="53">#REF!</definedName>
    <definedName name="TFM42A" localSheetId="62">#REF!</definedName>
    <definedName name="TFM42A" localSheetId="51">#REF!</definedName>
    <definedName name="TFM42A" localSheetId="61">#REF!</definedName>
    <definedName name="TFM42A" localSheetId="60">#REF!</definedName>
    <definedName name="TFM42A" localSheetId="59">#REF!</definedName>
    <definedName name="TFM42A" localSheetId="58">#REF!</definedName>
    <definedName name="TFM42A" localSheetId="57">#REF!</definedName>
    <definedName name="TFM42A" localSheetId="56">#REF!</definedName>
    <definedName name="TFM42A" localSheetId="55">#REF!</definedName>
    <definedName name="TFM42A" localSheetId="54">#REF!</definedName>
    <definedName name="TFM42A" localSheetId="52">#REF!</definedName>
    <definedName name="TFM42A">#REF!</definedName>
    <definedName name="TFM42B" localSheetId="63">#REF!</definedName>
    <definedName name="TFM42B" localSheetId="64">#REF!</definedName>
    <definedName name="TFM42B" localSheetId="53">#REF!</definedName>
    <definedName name="TFM42B" localSheetId="62">#REF!</definedName>
    <definedName name="TFM42B" localSheetId="51">#REF!</definedName>
    <definedName name="TFM42B" localSheetId="61">#REF!</definedName>
    <definedName name="TFM42B" localSheetId="60">#REF!</definedName>
    <definedName name="TFM42B" localSheetId="59">#REF!</definedName>
    <definedName name="TFM42B" localSheetId="58">#REF!</definedName>
    <definedName name="TFM42B" localSheetId="57">#REF!</definedName>
    <definedName name="TFM42B" localSheetId="56">#REF!</definedName>
    <definedName name="TFM42B" localSheetId="55">#REF!</definedName>
    <definedName name="TFM42B" localSheetId="54">#REF!</definedName>
    <definedName name="TFM42B" localSheetId="52">#REF!</definedName>
    <definedName name="TFM42B">#REF!</definedName>
    <definedName name="TFM42C" localSheetId="63">#REF!</definedName>
    <definedName name="TFM42C" localSheetId="64">#REF!</definedName>
    <definedName name="TFM42C" localSheetId="53">#REF!</definedName>
    <definedName name="TFM42C" localSheetId="62">#REF!</definedName>
    <definedName name="TFM42C" localSheetId="51">#REF!</definedName>
    <definedName name="TFM42C" localSheetId="61">#REF!</definedName>
    <definedName name="TFM42C" localSheetId="60">#REF!</definedName>
    <definedName name="TFM42C" localSheetId="59">#REF!</definedName>
    <definedName name="TFM42C" localSheetId="58">#REF!</definedName>
    <definedName name="TFM42C" localSheetId="57">#REF!</definedName>
    <definedName name="TFM42C" localSheetId="56">#REF!</definedName>
    <definedName name="TFM42C" localSheetId="55">#REF!</definedName>
    <definedName name="TFM42C" localSheetId="54">#REF!</definedName>
    <definedName name="TFM42C" localSheetId="52">#REF!</definedName>
    <definedName name="TFM42C">#REF!</definedName>
    <definedName name="TFM42D" localSheetId="63">#REF!</definedName>
    <definedName name="TFM42D" localSheetId="64">#REF!</definedName>
    <definedName name="TFM42D" localSheetId="53">#REF!</definedName>
    <definedName name="TFM42D" localSheetId="62">#REF!</definedName>
    <definedName name="TFM42D" localSheetId="51">#REF!</definedName>
    <definedName name="TFM42D" localSheetId="61">#REF!</definedName>
    <definedName name="TFM42D" localSheetId="60">#REF!</definedName>
    <definedName name="TFM42D" localSheetId="59">#REF!</definedName>
    <definedName name="TFM42D" localSheetId="58">#REF!</definedName>
    <definedName name="TFM42D" localSheetId="57">#REF!</definedName>
    <definedName name="TFM42D" localSheetId="56">#REF!</definedName>
    <definedName name="TFM42D" localSheetId="55">#REF!</definedName>
    <definedName name="TFM42D" localSheetId="54">#REF!</definedName>
    <definedName name="TFM42D" localSheetId="52">#REF!</definedName>
    <definedName name="TFM42D">#REF!</definedName>
    <definedName name="TFM42E" localSheetId="63">#REF!</definedName>
    <definedName name="TFM42E" localSheetId="64">#REF!</definedName>
    <definedName name="TFM42E" localSheetId="53">#REF!</definedName>
    <definedName name="TFM42E" localSheetId="62">#REF!</definedName>
    <definedName name="TFM42E" localSheetId="51">#REF!</definedName>
    <definedName name="TFM42E" localSheetId="61">#REF!</definedName>
    <definedName name="TFM42E" localSheetId="60">#REF!</definedName>
    <definedName name="TFM42E" localSheetId="59">#REF!</definedName>
    <definedName name="TFM42E" localSheetId="58">#REF!</definedName>
    <definedName name="TFM42E" localSheetId="57">#REF!</definedName>
    <definedName name="TFM42E" localSheetId="56">#REF!</definedName>
    <definedName name="TFM42E" localSheetId="55">#REF!</definedName>
    <definedName name="TFM42E" localSheetId="54">#REF!</definedName>
    <definedName name="TFM42E" localSheetId="52">#REF!</definedName>
    <definedName name="TFM42E">#REF!</definedName>
    <definedName name="TFM42F" localSheetId="63">#REF!</definedName>
    <definedName name="TFM42F" localSheetId="64">#REF!</definedName>
    <definedName name="TFM42F" localSheetId="53">#REF!</definedName>
    <definedName name="TFM42F" localSheetId="62">#REF!</definedName>
    <definedName name="TFM42F" localSheetId="51">#REF!</definedName>
    <definedName name="TFM42F" localSheetId="61">#REF!</definedName>
    <definedName name="TFM42F" localSheetId="60">#REF!</definedName>
    <definedName name="TFM42F" localSheetId="59">#REF!</definedName>
    <definedName name="TFM42F" localSheetId="58">#REF!</definedName>
    <definedName name="TFM42F" localSheetId="57">#REF!</definedName>
    <definedName name="TFM42F" localSheetId="56">#REF!</definedName>
    <definedName name="TFM42F" localSheetId="55">#REF!</definedName>
    <definedName name="TFM42F" localSheetId="54">#REF!</definedName>
    <definedName name="TFM42F" localSheetId="52">#REF!</definedName>
    <definedName name="TFM42F">#REF!</definedName>
    <definedName name="TFM42G" localSheetId="63">#REF!</definedName>
    <definedName name="TFM42G" localSheetId="64">#REF!</definedName>
    <definedName name="TFM42G" localSheetId="53">#REF!</definedName>
    <definedName name="TFM42G" localSheetId="62">#REF!</definedName>
    <definedName name="TFM42G" localSheetId="51">#REF!</definedName>
    <definedName name="TFM42G" localSheetId="61">#REF!</definedName>
    <definedName name="TFM42G" localSheetId="60">#REF!</definedName>
    <definedName name="TFM42G" localSheetId="59">#REF!</definedName>
    <definedName name="TFM42G" localSheetId="58">#REF!</definedName>
    <definedName name="TFM42G" localSheetId="57">#REF!</definedName>
    <definedName name="TFM42G" localSheetId="56">#REF!</definedName>
    <definedName name="TFM42G" localSheetId="55">#REF!</definedName>
    <definedName name="TFM42G" localSheetId="54">#REF!</definedName>
    <definedName name="TFM42G" localSheetId="52">#REF!</definedName>
    <definedName name="TFM42G">#REF!</definedName>
    <definedName name="TFM42H" localSheetId="63">#REF!</definedName>
    <definedName name="TFM42H" localSheetId="64">#REF!</definedName>
    <definedName name="TFM42H" localSheetId="53">#REF!</definedName>
    <definedName name="TFM42H" localSheetId="62">#REF!</definedName>
    <definedName name="TFM42H" localSheetId="51">#REF!</definedName>
    <definedName name="TFM42H" localSheetId="61">#REF!</definedName>
    <definedName name="TFM42H" localSheetId="60">#REF!</definedName>
    <definedName name="TFM42H" localSheetId="59">#REF!</definedName>
    <definedName name="TFM42H" localSheetId="58">#REF!</definedName>
    <definedName name="TFM42H" localSheetId="57">#REF!</definedName>
    <definedName name="TFM42H" localSheetId="56">#REF!</definedName>
    <definedName name="TFM42H" localSheetId="55">#REF!</definedName>
    <definedName name="TFM42H" localSheetId="54">#REF!</definedName>
    <definedName name="TFM42H" localSheetId="52">#REF!</definedName>
    <definedName name="TFM42H">#REF!</definedName>
    <definedName name="TFM42I" localSheetId="63">#REF!</definedName>
    <definedName name="TFM42I" localSheetId="64">#REF!</definedName>
    <definedName name="TFM42I" localSheetId="53">#REF!</definedName>
    <definedName name="TFM42I" localSheetId="62">#REF!</definedName>
    <definedName name="TFM42I" localSheetId="51">#REF!</definedName>
    <definedName name="TFM42I" localSheetId="61">#REF!</definedName>
    <definedName name="TFM42I" localSheetId="60">#REF!</definedName>
    <definedName name="TFM42I" localSheetId="59">#REF!</definedName>
    <definedName name="TFM42I" localSheetId="58">#REF!</definedName>
    <definedName name="TFM42I" localSheetId="57">#REF!</definedName>
    <definedName name="TFM42I" localSheetId="56">#REF!</definedName>
    <definedName name="TFM42I" localSheetId="55">#REF!</definedName>
    <definedName name="TFM42I" localSheetId="54">#REF!</definedName>
    <definedName name="TFM42I" localSheetId="52">#REF!</definedName>
    <definedName name="TFM42I">#REF!</definedName>
    <definedName name="TFM43A" localSheetId="63">#REF!</definedName>
    <definedName name="TFM43A" localSheetId="64">#REF!</definedName>
    <definedName name="TFM43A" localSheetId="53">#REF!</definedName>
    <definedName name="TFM43A" localSheetId="62">#REF!</definedName>
    <definedName name="TFM43A" localSheetId="51">#REF!</definedName>
    <definedName name="TFM43A" localSheetId="61">#REF!</definedName>
    <definedName name="TFM43A" localSheetId="60">#REF!</definedName>
    <definedName name="TFM43A" localSheetId="59">#REF!</definedName>
    <definedName name="TFM43A" localSheetId="58">#REF!</definedName>
    <definedName name="TFM43A" localSheetId="57">#REF!</definedName>
    <definedName name="TFM43A" localSheetId="56">#REF!</definedName>
    <definedName name="TFM43A" localSheetId="55">#REF!</definedName>
    <definedName name="TFM43A" localSheetId="54">#REF!</definedName>
    <definedName name="TFM43A" localSheetId="52">#REF!</definedName>
    <definedName name="TFM43A">#REF!</definedName>
    <definedName name="TFM43B" localSheetId="63">#REF!</definedName>
    <definedName name="TFM43B" localSheetId="64">#REF!</definedName>
    <definedName name="TFM43B" localSheetId="53">#REF!</definedName>
    <definedName name="TFM43B" localSheetId="62">#REF!</definedName>
    <definedName name="TFM43B" localSheetId="51">#REF!</definedName>
    <definedName name="TFM43B" localSheetId="61">#REF!</definedName>
    <definedName name="TFM43B" localSheetId="60">#REF!</definedName>
    <definedName name="TFM43B" localSheetId="59">#REF!</definedName>
    <definedName name="TFM43B" localSheetId="58">#REF!</definedName>
    <definedName name="TFM43B" localSheetId="57">#REF!</definedName>
    <definedName name="TFM43B" localSheetId="56">#REF!</definedName>
    <definedName name="TFM43B" localSheetId="55">#REF!</definedName>
    <definedName name="TFM43B" localSheetId="54">#REF!</definedName>
    <definedName name="TFM43B" localSheetId="52">#REF!</definedName>
    <definedName name="TFM43B">#REF!</definedName>
    <definedName name="TFM43C" localSheetId="63">#REF!</definedName>
    <definedName name="TFM43C" localSheetId="64">#REF!</definedName>
    <definedName name="TFM43C" localSheetId="53">#REF!</definedName>
    <definedName name="TFM43C" localSheetId="62">#REF!</definedName>
    <definedName name="TFM43C" localSheetId="51">#REF!</definedName>
    <definedName name="TFM43C" localSheetId="61">#REF!</definedName>
    <definedName name="TFM43C" localSheetId="60">#REF!</definedName>
    <definedName name="TFM43C" localSheetId="59">#REF!</definedName>
    <definedName name="TFM43C" localSheetId="58">#REF!</definedName>
    <definedName name="TFM43C" localSheetId="57">#REF!</definedName>
    <definedName name="TFM43C" localSheetId="56">#REF!</definedName>
    <definedName name="TFM43C" localSheetId="55">#REF!</definedName>
    <definedName name="TFM43C" localSheetId="54">#REF!</definedName>
    <definedName name="TFM43C" localSheetId="52">#REF!</definedName>
    <definedName name="TFM43C">#REF!</definedName>
    <definedName name="TFM43D" localSheetId="63">#REF!</definedName>
    <definedName name="TFM43D" localSheetId="64">#REF!</definedName>
    <definedName name="TFM43D" localSheetId="53">#REF!</definedName>
    <definedName name="TFM43D" localSheetId="62">#REF!</definedName>
    <definedName name="TFM43D" localSheetId="51">#REF!</definedName>
    <definedName name="TFM43D" localSheetId="61">#REF!</definedName>
    <definedName name="TFM43D" localSheetId="60">#REF!</definedName>
    <definedName name="TFM43D" localSheetId="59">#REF!</definedName>
    <definedName name="TFM43D" localSheetId="58">#REF!</definedName>
    <definedName name="TFM43D" localSheetId="57">#REF!</definedName>
    <definedName name="TFM43D" localSheetId="56">#REF!</definedName>
    <definedName name="TFM43D" localSheetId="55">#REF!</definedName>
    <definedName name="TFM43D" localSheetId="54">#REF!</definedName>
    <definedName name="TFM43D" localSheetId="52">#REF!</definedName>
    <definedName name="TFM43D">#REF!</definedName>
    <definedName name="TFM43E" localSheetId="63">#REF!</definedName>
    <definedName name="TFM43E" localSheetId="64">#REF!</definedName>
    <definedName name="TFM43E" localSheetId="53">#REF!</definedName>
    <definedName name="TFM43E" localSheetId="62">#REF!</definedName>
    <definedName name="TFM43E" localSheetId="51">#REF!</definedName>
    <definedName name="TFM43E" localSheetId="61">#REF!</definedName>
    <definedName name="TFM43E" localSheetId="60">#REF!</definedName>
    <definedName name="TFM43E" localSheetId="59">#REF!</definedName>
    <definedName name="TFM43E" localSheetId="58">#REF!</definedName>
    <definedName name="TFM43E" localSheetId="57">#REF!</definedName>
    <definedName name="TFM43E" localSheetId="56">#REF!</definedName>
    <definedName name="TFM43E" localSheetId="55">#REF!</definedName>
    <definedName name="TFM43E" localSheetId="54">#REF!</definedName>
    <definedName name="TFM43E" localSheetId="52">#REF!</definedName>
    <definedName name="TFM43E">#REF!</definedName>
    <definedName name="TFM44A" localSheetId="63">#REF!</definedName>
    <definedName name="TFM44A" localSheetId="64">#REF!</definedName>
    <definedName name="TFM44A" localSheetId="53">#REF!</definedName>
    <definedName name="TFM44A" localSheetId="62">#REF!</definedName>
    <definedName name="TFM44A" localSheetId="51">#REF!</definedName>
    <definedName name="TFM44A" localSheetId="61">#REF!</definedName>
    <definedName name="TFM44A" localSheetId="60">#REF!</definedName>
    <definedName name="TFM44A" localSheetId="59">#REF!</definedName>
    <definedName name="TFM44A" localSheetId="58">#REF!</definedName>
    <definedName name="TFM44A" localSheetId="57">#REF!</definedName>
    <definedName name="TFM44A" localSheetId="56">#REF!</definedName>
    <definedName name="TFM44A" localSheetId="55">#REF!</definedName>
    <definedName name="TFM44A" localSheetId="54">#REF!</definedName>
    <definedName name="TFM44A" localSheetId="52">#REF!</definedName>
    <definedName name="TFM44A">#REF!</definedName>
    <definedName name="TFM44B" localSheetId="63">#REF!</definedName>
    <definedName name="TFM44B" localSheetId="64">#REF!</definedName>
    <definedName name="TFM44B" localSheetId="53">#REF!</definedName>
    <definedName name="TFM44B" localSheetId="62">#REF!</definedName>
    <definedName name="TFM44B" localSheetId="51">#REF!</definedName>
    <definedName name="TFM44B" localSheetId="61">#REF!</definedName>
    <definedName name="TFM44B" localSheetId="60">#REF!</definedName>
    <definedName name="TFM44B" localSheetId="59">#REF!</definedName>
    <definedName name="TFM44B" localSheetId="58">#REF!</definedName>
    <definedName name="TFM44B" localSheetId="57">#REF!</definedName>
    <definedName name="TFM44B" localSheetId="56">#REF!</definedName>
    <definedName name="TFM44B" localSheetId="55">#REF!</definedName>
    <definedName name="TFM44B" localSheetId="54">#REF!</definedName>
    <definedName name="TFM44B" localSheetId="52">#REF!</definedName>
    <definedName name="TFM44B">#REF!</definedName>
    <definedName name="TFM44C" localSheetId="63">#REF!</definedName>
    <definedName name="TFM44C" localSheetId="64">#REF!</definedName>
    <definedName name="TFM44C" localSheetId="53">#REF!</definedName>
    <definedName name="TFM44C" localSheetId="62">#REF!</definedName>
    <definedName name="TFM44C" localSheetId="51">#REF!</definedName>
    <definedName name="TFM44C" localSheetId="61">#REF!</definedName>
    <definedName name="TFM44C" localSheetId="60">#REF!</definedName>
    <definedName name="TFM44C" localSheetId="59">#REF!</definedName>
    <definedName name="TFM44C" localSheetId="58">#REF!</definedName>
    <definedName name="TFM44C" localSheetId="57">#REF!</definedName>
    <definedName name="TFM44C" localSheetId="56">#REF!</definedName>
    <definedName name="TFM44C" localSheetId="55">#REF!</definedName>
    <definedName name="TFM44C" localSheetId="54">#REF!</definedName>
    <definedName name="TFM44C" localSheetId="52">#REF!</definedName>
    <definedName name="TFM44C">#REF!</definedName>
    <definedName name="TFM44D" localSheetId="63">#REF!</definedName>
    <definedName name="TFM44D" localSheetId="64">#REF!</definedName>
    <definedName name="TFM44D" localSheetId="53">#REF!</definedName>
    <definedName name="TFM44D" localSheetId="62">#REF!</definedName>
    <definedName name="TFM44D" localSheetId="51">#REF!</definedName>
    <definedName name="TFM44D" localSheetId="61">#REF!</definedName>
    <definedName name="TFM44D" localSheetId="60">#REF!</definedName>
    <definedName name="TFM44D" localSheetId="59">#REF!</definedName>
    <definedName name="TFM44D" localSheetId="58">#REF!</definedName>
    <definedName name="TFM44D" localSheetId="57">#REF!</definedName>
    <definedName name="TFM44D" localSheetId="56">#REF!</definedName>
    <definedName name="TFM44D" localSheetId="55">#REF!</definedName>
    <definedName name="TFM44D" localSheetId="54">#REF!</definedName>
    <definedName name="TFM44D" localSheetId="52">#REF!</definedName>
    <definedName name="TFM44D">#REF!</definedName>
    <definedName name="TFM45A" localSheetId="63">#REF!</definedName>
    <definedName name="TFM45A" localSheetId="64">#REF!</definedName>
    <definedName name="TFM45A" localSheetId="53">#REF!</definedName>
    <definedName name="TFM45A" localSheetId="62">#REF!</definedName>
    <definedName name="TFM45A" localSheetId="51">#REF!</definedName>
    <definedName name="TFM45A" localSheetId="61">#REF!</definedName>
    <definedName name="TFM45A" localSheetId="60">#REF!</definedName>
    <definedName name="TFM45A" localSheetId="59">#REF!</definedName>
    <definedName name="TFM45A" localSheetId="58">#REF!</definedName>
    <definedName name="TFM45A" localSheetId="57">#REF!</definedName>
    <definedName name="TFM45A" localSheetId="56">#REF!</definedName>
    <definedName name="TFM45A" localSheetId="55">#REF!</definedName>
    <definedName name="TFM45A" localSheetId="54">#REF!</definedName>
    <definedName name="TFM45A" localSheetId="52">#REF!</definedName>
    <definedName name="TFM45A">#REF!</definedName>
    <definedName name="TFM45B" localSheetId="63">#REF!</definedName>
    <definedName name="TFM45B" localSheetId="64">#REF!</definedName>
    <definedName name="TFM45B" localSheetId="53">#REF!</definedName>
    <definedName name="TFM45B" localSheetId="62">#REF!</definedName>
    <definedName name="TFM45B" localSheetId="51">#REF!</definedName>
    <definedName name="TFM45B" localSheetId="61">#REF!</definedName>
    <definedName name="TFM45B" localSheetId="60">#REF!</definedName>
    <definedName name="TFM45B" localSheetId="59">#REF!</definedName>
    <definedName name="TFM45B" localSheetId="58">#REF!</definedName>
    <definedName name="TFM45B" localSheetId="57">#REF!</definedName>
    <definedName name="TFM45B" localSheetId="56">#REF!</definedName>
    <definedName name="TFM45B" localSheetId="55">#REF!</definedName>
    <definedName name="TFM45B" localSheetId="54">#REF!</definedName>
    <definedName name="TFM45B" localSheetId="52">#REF!</definedName>
    <definedName name="TFM45B">#REF!</definedName>
    <definedName name="TFM45C" localSheetId="63">#REF!</definedName>
    <definedName name="TFM45C" localSheetId="64">#REF!</definedName>
    <definedName name="TFM45C" localSheetId="53">#REF!</definedName>
    <definedName name="TFM45C" localSheetId="62">#REF!</definedName>
    <definedName name="TFM45C" localSheetId="51">#REF!</definedName>
    <definedName name="TFM45C" localSheetId="61">#REF!</definedName>
    <definedName name="TFM45C" localSheetId="60">#REF!</definedName>
    <definedName name="TFM45C" localSheetId="59">#REF!</definedName>
    <definedName name="TFM45C" localSheetId="58">#REF!</definedName>
    <definedName name="TFM45C" localSheetId="57">#REF!</definedName>
    <definedName name="TFM45C" localSheetId="56">#REF!</definedName>
    <definedName name="TFM45C" localSheetId="55">#REF!</definedName>
    <definedName name="TFM45C" localSheetId="54">#REF!</definedName>
    <definedName name="TFM45C" localSheetId="52">#REF!</definedName>
    <definedName name="TFM45C">#REF!</definedName>
    <definedName name="TFM45D" localSheetId="63">#REF!</definedName>
    <definedName name="TFM45D" localSheetId="64">#REF!</definedName>
    <definedName name="TFM45D" localSheetId="53">#REF!</definedName>
    <definedName name="TFM45D" localSheetId="62">#REF!</definedName>
    <definedName name="TFM45D" localSheetId="51">#REF!</definedName>
    <definedName name="TFM45D" localSheetId="61">#REF!</definedName>
    <definedName name="TFM45D" localSheetId="60">#REF!</definedName>
    <definedName name="TFM45D" localSheetId="59">#REF!</definedName>
    <definedName name="TFM45D" localSheetId="58">#REF!</definedName>
    <definedName name="TFM45D" localSheetId="57">#REF!</definedName>
    <definedName name="TFM45D" localSheetId="56">#REF!</definedName>
    <definedName name="TFM45D" localSheetId="55">#REF!</definedName>
    <definedName name="TFM45D" localSheetId="54">#REF!</definedName>
    <definedName name="TFM45D" localSheetId="52">#REF!</definedName>
    <definedName name="TFM45D">#REF!</definedName>
    <definedName name="TFM45E" localSheetId="63">#REF!</definedName>
    <definedName name="TFM45E" localSheetId="64">#REF!</definedName>
    <definedName name="TFM45E" localSheetId="53">#REF!</definedName>
    <definedName name="TFM45E" localSheetId="62">#REF!</definedName>
    <definedName name="TFM45E" localSheetId="51">#REF!</definedName>
    <definedName name="TFM45E" localSheetId="61">#REF!</definedName>
    <definedName name="TFM45E" localSheetId="60">#REF!</definedName>
    <definedName name="TFM45E" localSheetId="59">#REF!</definedName>
    <definedName name="TFM45E" localSheetId="58">#REF!</definedName>
    <definedName name="TFM45E" localSheetId="57">#REF!</definedName>
    <definedName name="TFM45E" localSheetId="56">#REF!</definedName>
    <definedName name="TFM45E" localSheetId="55">#REF!</definedName>
    <definedName name="TFM45E" localSheetId="54">#REF!</definedName>
    <definedName name="TFM45E" localSheetId="52">#REF!</definedName>
    <definedName name="TFM45E">#REF!</definedName>
    <definedName name="TFM46A" localSheetId="63">#REF!</definedName>
    <definedName name="TFM46A" localSheetId="64">#REF!</definedName>
    <definedName name="TFM46A" localSheetId="53">#REF!</definedName>
    <definedName name="TFM46A" localSheetId="62">#REF!</definedName>
    <definedName name="TFM46A" localSheetId="51">#REF!</definedName>
    <definedName name="TFM46A" localSheetId="61">#REF!</definedName>
    <definedName name="TFM46A" localSheetId="60">#REF!</definedName>
    <definedName name="TFM46A" localSheetId="59">#REF!</definedName>
    <definedName name="TFM46A" localSheetId="58">#REF!</definedName>
    <definedName name="TFM46A" localSheetId="57">#REF!</definedName>
    <definedName name="TFM46A" localSheetId="56">#REF!</definedName>
    <definedName name="TFM46A" localSheetId="55">#REF!</definedName>
    <definedName name="TFM46A" localSheetId="54">#REF!</definedName>
    <definedName name="TFM46A" localSheetId="52">#REF!</definedName>
    <definedName name="TFM46A">#REF!</definedName>
    <definedName name="TFM46B" localSheetId="63">#REF!</definedName>
    <definedName name="TFM46B" localSheetId="64">#REF!</definedName>
    <definedName name="TFM46B" localSheetId="53">#REF!</definedName>
    <definedName name="TFM46B" localSheetId="62">#REF!</definedName>
    <definedName name="TFM46B" localSheetId="51">#REF!</definedName>
    <definedName name="TFM46B" localSheetId="61">#REF!</definedName>
    <definedName name="TFM46B" localSheetId="60">#REF!</definedName>
    <definedName name="TFM46B" localSheetId="59">#REF!</definedName>
    <definedName name="TFM46B" localSheetId="58">#REF!</definedName>
    <definedName name="TFM46B" localSheetId="57">#REF!</definedName>
    <definedName name="TFM46B" localSheetId="56">#REF!</definedName>
    <definedName name="TFM46B" localSheetId="55">#REF!</definedName>
    <definedName name="TFM46B" localSheetId="54">#REF!</definedName>
    <definedName name="TFM46B" localSheetId="52">#REF!</definedName>
    <definedName name="TFM46B">#REF!</definedName>
    <definedName name="TFM46C" localSheetId="63">#REF!</definedName>
    <definedName name="TFM46C" localSheetId="64">#REF!</definedName>
    <definedName name="TFM46C" localSheetId="53">#REF!</definedName>
    <definedName name="TFM46C" localSheetId="62">#REF!</definedName>
    <definedName name="TFM46C" localSheetId="51">#REF!</definedName>
    <definedName name="TFM46C" localSheetId="61">#REF!</definedName>
    <definedName name="TFM46C" localSheetId="60">#REF!</definedName>
    <definedName name="TFM46C" localSheetId="59">#REF!</definedName>
    <definedName name="TFM46C" localSheetId="58">#REF!</definedName>
    <definedName name="TFM46C" localSheetId="57">#REF!</definedName>
    <definedName name="TFM46C" localSheetId="56">#REF!</definedName>
    <definedName name="TFM46C" localSheetId="55">#REF!</definedName>
    <definedName name="TFM46C" localSheetId="54">#REF!</definedName>
    <definedName name="TFM46C" localSheetId="52">#REF!</definedName>
    <definedName name="TFM46C">#REF!</definedName>
    <definedName name="TFM46D" localSheetId="63">#REF!</definedName>
    <definedName name="TFM46D" localSheetId="64">#REF!</definedName>
    <definedName name="TFM46D" localSheetId="53">#REF!</definedName>
    <definedName name="TFM46D" localSheetId="62">#REF!</definedName>
    <definedName name="TFM46D" localSheetId="51">#REF!</definedName>
    <definedName name="TFM46D" localSheetId="61">#REF!</definedName>
    <definedName name="TFM46D" localSheetId="60">#REF!</definedName>
    <definedName name="TFM46D" localSheetId="59">#REF!</definedName>
    <definedName name="TFM46D" localSheetId="58">#REF!</definedName>
    <definedName name="TFM46D" localSheetId="57">#REF!</definedName>
    <definedName name="TFM46D" localSheetId="56">#REF!</definedName>
    <definedName name="TFM46D" localSheetId="55">#REF!</definedName>
    <definedName name="TFM46D" localSheetId="54">#REF!</definedName>
    <definedName name="TFM46D" localSheetId="52">#REF!</definedName>
    <definedName name="TFM46D">#REF!</definedName>
    <definedName name="TFM46E" localSheetId="63">#REF!</definedName>
    <definedName name="TFM46E" localSheetId="64">#REF!</definedName>
    <definedName name="TFM46E" localSheetId="53">#REF!</definedName>
    <definedName name="TFM46E" localSheetId="62">#REF!</definedName>
    <definedName name="TFM46E" localSheetId="51">#REF!</definedName>
    <definedName name="TFM46E" localSheetId="61">#REF!</definedName>
    <definedName name="TFM46E" localSheetId="60">#REF!</definedName>
    <definedName name="TFM46E" localSheetId="59">#REF!</definedName>
    <definedName name="TFM46E" localSheetId="58">#REF!</definedName>
    <definedName name="TFM46E" localSheetId="57">#REF!</definedName>
    <definedName name="TFM46E" localSheetId="56">#REF!</definedName>
    <definedName name="TFM46E" localSheetId="55">#REF!</definedName>
    <definedName name="TFM46E" localSheetId="54">#REF!</definedName>
    <definedName name="TFM46E" localSheetId="52">#REF!</definedName>
    <definedName name="TFM46E">#REF!</definedName>
    <definedName name="TFM46F" localSheetId="63">#REF!</definedName>
    <definedName name="TFM46F" localSheetId="64">#REF!</definedName>
    <definedName name="TFM46F" localSheetId="53">#REF!</definedName>
    <definedName name="TFM46F" localSheetId="62">#REF!</definedName>
    <definedName name="TFM46F" localSheetId="51">#REF!</definedName>
    <definedName name="TFM46F" localSheetId="61">#REF!</definedName>
    <definedName name="TFM46F" localSheetId="60">#REF!</definedName>
    <definedName name="TFM46F" localSheetId="59">#REF!</definedName>
    <definedName name="TFM46F" localSheetId="58">#REF!</definedName>
    <definedName name="TFM46F" localSheetId="57">#REF!</definedName>
    <definedName name="TFM46F" localSheetId="56">#REF!</definedName>
    <definedName name="TFM46F" localSheetId="55">#REF!</definedName>
    <definedName name="TFM46F" localSheetId="54">#REF!</definedName>
    <definedName name="TFM46F" localSheetId="52">#REF!</definedName>
    <definedName name="TFM46F">#REF!</definedName>
    <definedName name="TFM46G" localSheetId="63">#REF!</definedName>
    <definedName name="TFM46G" localSheetId="64">#REF!</definedName>
    <definedName name="TFM46G" localSheetId="53">#REF!</definedName>
    <definedName name="TFM46G" localSheetId="62">#REF!</definedName>
    <definedName name="TFM46G" localSheetId="51">#REF!</definedName>
    <definedName name="TFM46G" localSheetId="61">#REF!</definedName>
    <definedName name="TFM46G" localSheetId="60">#REF!</definedName>
    <definedName name="TFM46G" localSheetId="59">#REF!</definedName>
    <definedName name="TFM46G" localSheetId="58">#REF!</definedName>
    <definedName name="TFM46G" localSheetId="57">#REF!</definedName>
    <definedName name="TFM46G" localSheetId="56">#REF!</definedName>
    <definedName name="TFM46G" localSheetId="55">#REF!</definedName>
    <definedName name="TFM46G" localSheetId="54">#REF!</definedName>
    <definedName name="TFM46G" localSheetId="52">#REF!</definedName>
    <definedName name="TFM46G">#REF!</definedName>
    <definedName name="TFM46H" localSheetId="63">#REF!</definedName>
    <definedName name="TFM46H" localSheetId="64">#REF!</definedName>
    <definedName name="TFM46H" localSheetId="53">#REF!</definedName>
    <definedName name="TFM46H" localSheetId="62">#REF!</definedName>
    <definedName name="TFM46H" localSheetId="51">#REF!</definedName>
    <definedName name="TFM46H" localSheetId="61">#REF!</definedName>
    <definedName name="TFM46H" localSheetId="60">#REF!</definedName>
    <definedName name="TFM46H" localSheetId="59">#REF!</definedName>
    <definedName name="TFM46H" localSheetId="58">#REF!</definedName>
    <definedName name="TFM46H" localSheetId="57">#REF!</definedName>
    <definedName name="TFM46H" localSheetId="56">#REF!</definedName>
    <definedName name="TFM46H" localSheetId="55">#REF!</definedName>
    <definedName name="TFM46H" localSheetId="54">#REF!</definedName>
    <definedName name="TFM46H" localSheetId="52">#REF!</definedName>
    <definedName name="TFM46H">#REF!</definedName>
    <definedName name="TFM46I" localSheetId="63">#REF!</definedName>
    <definedName name="TFM46I" localSheetId="64">#REF!</definedName>
    <definedName name="TFM46I" localSheetId="53">#REF!</definedName>
    <definedName name="TFM46I" localSheetId="62">#REF!</definedName>
    <definedName name="TFM46I" localSheetId="51">#REF!</definedName>
    <definedName name="TFM46I" localSheetId="61">#REF!</definedName>
    <definedName name="TFM46I" localSheetId="60">#REF!</definedName>
    <definedName name="TFM46I" localSheetId="59">#REF!</definedName>
    <definedName name="TFM46I" localSheetId="58">#REF!</definedName>
    <definedName name="TFM46I" localSheetId="57">#REF!</definedName>
    <definedName name="TFM46I" localSheetId="56">#REF!</definedName>
    <definedName name="TFM46I" localSheetId="55">#REF!</definedName>
    <definedName name="TFM46I" localSheetId="54">#REF!</definedName>
    <definedName name="TFM46I" localSheetId="52">#REF!</definedName>
    <definedName name="TFM46I">#REF!</definedName>
    <definedName name="TFM46J" localSheetId="63">#REF!</definedName>
    <definedName name="TFM46J" localSheetId="64">#REF!</definedName>
    <definedName name="TFM46J" localSheetId="53">#REF!</definedName>
    <definedName name="TFM46J" localSheetId="62">#REF!</definedName>
    <definedName name="TFM46J" localSheetId="51">#REF!</definedName>
    <definedName name="TFM46J" localSheetId="61">#REF!</definedName>
    <definedName name="TFM46J" localSheetId="60">#REF!</definedName>
    <definedName name="TFM46J" localSheetId="59">#REF!</definedName>
    <definedName name="TFM46J" localSheetId="58">#REF!</definedName>
    <definedName name="TFM46J" localSheetId="57">#REF!</definedName>
    <definedName name="TFM46J" localSheetId="56">#REF!</definedName>
    <definedName name="TFM46J" localSheetId="55">#REF!</definedName>
    <definedName name="TFM46J" localSheetId="54">#REF!</definedName>
    <definedName name="TFM46J" localSheetId="52">#REF!</definedName>
    <definedName name="TFM46J">#REF!</definedName>
    <definedName name="TFM46K" localSheetId="63">#REF!</definedName>
    <definedName name="TFM46K" localSheetId="64">#REF!</definedName>
    <definedName name="TFM46K" localSheetId="53">#REF!</definedName>
    <definedName name="TFM46K" localSheetId="62">#REF!</definedName>
    <definedName name="TFM46K" localSheetId="51">#REF!</definedName>
    <definedName name="TFM46K" localSheetId="61">#REF!</definedName>
    <definedName name="TFM46K" localSheetId="60">#REF!</definedName>
    <definedName name="TFM46K" localSheetId="59">#REF!</definedName>
    <definedName name="TFM46K" localSheetId="58">#REF!</definedName>
    <definedName name="TFM46K" localSheetId="57">#REF!</definedName>
    <definedName name="TFM46K" localSheetId="56">#REF!</definedName>
    <definedName name="TFM46K" localSheetId="55">#REF!</definedName>
    <definedName name="TFM46K" localSheetId="54">#REF!</definedName>
    <definedName name="TFM46K" localSheetId="52">#REF!</definedName>
    <definedName name="TFM46K">#REF!</definedName>
    <definedName name="TFM46L" localSheetId="63">#REF!</definedName>
    <definedName name="TFM46L" localSheetId="64">#REF!</definedName>
    <definedName name="TFM46L" localSheetId="53">#REF!</definedName>
    <definedName name="TFM46L" localSheetId="62">#REF!</definedName>
    <definedName name="TFM46L" localSheetId="51">#REF!</definedName>
    <definedName name="TFM46L" localSheetId="61">#REF!</definedName>
    <definedName name="TFM46L" localSheetId="60">#REF!</definedName>
    <definedName name="TFM46L" localSheetId="59">#REF!</definedName>
    <definedName name="TFM46L" localSheetId="58">#REF!</definedName>
    <definedName name="TFM46L" localSheetId="57">#REF!</definedName>
    <definedName name="TFM46L" localSheetId="56">#REF!</definedName>
    <definedName name="TFM46L" localSheetId="55">#REF!</definedName>
    <definedName name="TFM46L" localSheetId="54">#REF!</definedName>
    <definedName name="TFM46L" localSheetId="52">#REF!</definedName>
    <definedName name="TFM46L">#REF!</definedName>
    <definedName name="TFM46M" localSheetId="63">#REF!</definedName>
    <definedName name="TFM46M" localSheetId="64">#REF!</definedName>
    <definedName name="TFM46M" localSheetId="53">#REF!</definedName>
    <definedName name="TFM46M" localSheetId="62">#REF!</definedName>
    <definedName name="TFM46M" localSheetId="51">#REF!</definedName>
    <definedName name="TFM46M" localSheetId="61">#REF!</definedName>
    <definedName name="TFM46M" localSheetId="60">#REF!</definedName>
    <definedName name="TFM46M" localSheetId="59">#REF!</definedName>
    <definedName name="TFM46M" localSheetId="58">#REF!</definedName>
    <definedName name="TFM46M" localSheetId="57">#REF!</definedName>
    <definedName name="TFM46M" localSheetId="56">#REF!</definedName>
    <definedName name="TFM46M" localSheetId="55">#REF!</definedName>
    <definedName name="TFM46M" localSheetId="54">#REF!</definedName>
    <definedName name="TFM46M" localSheetId="52">#REF!</definedName>
    <definedName name="TFM46M">#REF!</definedName>
    <definedName name="TFM46N" localSheetId="63">#REF!</definedName>
    <definedName name="TFM46N" localSheetId="64">#REF!</definedName>
    <definedName name="TFM46N" localSheetId="53">#REF!</definedName>
    <definedName name="TFM46N" localSheetId="62">#REF!</definedName>
    <definedName name="TFM46N" localSheetId="51">#REF!</definedName>
    <definedName name="TFM46N" localSheetId="61">#REF!</definedName>
    <definedName name="TFM46N" localSheetId="60">#REF!</definedName>
    <definedName name="TFM46N" localSheetId="59">#REF!</definedName>
    <definedName name="TFM46N" localSheetId="58">#REF!</definedName>
    <definedName name="TFM46N" localSheetId="57">#REF!</definedName>
    <definedName name="TFM46N" localSheetId="56">#REF!</definedName>
    <definedName name="TFM46N" localSheetId="55">#REF!</definedName>
    <definedName name="TFM46N" localSheetId="54">#REF!</definedName>
    <definedName name="TFM46N" localSheetId="52">#REF!</definedName>
    <definedName name="TFM46N">#REF!</definedName>
    <definedName name="TFM46O" localSheetId="63">#REF!</definedName>
    <definedName name="TFM46O" localSheetId="64">#REF!</definedName>
    <definedName name="TFM46O" localSheetId="53">#REF!</definedName>
    <definedName name="TFM46O" localSheetId="62">#REF!</definedName>
    <definedName name="TFM46O" localSheetId="51">#REF!</definedName>
    <definedName name="TFM46O" localSheetId="61">#REF!</definedName>
    <definedName name="TFM46O" localSheetId="60">#REF!</definedName>
    <definedName name="TFM46O" localSheetId="59">#REF!</definedName>
    <definedName name="TFM46O" localSheetId="58">#REF!</definedName>
    <definedName name="TFM46O" localSheetId="57">#REF!</definedName>
    <definedName name="TFM46O" localSheetId="56">#REF!</definedName>
    <definedName name="TFM46O" localSheetId="55">#REF!</definedName>
    <definedName name="TFM46O" localSheetId="54">#REF!</definedName>
    <definedName name="TFM46O" localSheetId="52">#REF!</definedName>
    <definedName name="TFM46O">#REF!</definedName>
    <definedName name="TFM46P" localSheetId="63">#REF!</definedName>
    <definedName name="TFM46P" localSheetId="64">#REF!</definedName>
    <definedName name="TFM46P" localSheetId="53">#REF!</definedName>
    <definedName name="TFM46P" localSheetId="62">#REF!</definedName>
    <definedName name="TFM46P" localSheetId="51">#REF!</definedName>
    <definedName name="TFM46P" localSheetId="61">#REF!</definedName>
    <definedName name="TFM46P" localSheetId="60">#REF!</definedName>
    <definedName name="TFM46P" localSheetId="59">#REF!</definedName>
    <definedName name="TFM46P" localSheetId="58">#REF!</definedName>
    <definedName name="TFM46P" localSheetId="57">#REF!</definedName>
    <definedName name="TFM46P" localSheetId="56">#REF!</definedName>
    <definedName name="TFM46P" localSheetId="55">#REF!</definedName>
    <definedName name="TFM46P" localSheetId="54">#REF!</definedName>
    <definedName name="TFM46P" localSheetId="52">#REF!</definedName>
    <definedName name="TFM46P">#REF!</definedName>
    <definedName name="TFM46Q" localSheetId="63">#REF!</definedName>
    <definedName name="TFM46Q" localSheetId="64">#REF!</definedName>
    <definedName name="TFM46Q" localSheetId="53">#REF!</definedName>
    <definedName name="TFM46Q" localSheetId="62">#REF!</definedName>
    <definedName name="TFM46Q" localSheetId="51">#REF!</definedName>
    <definedName name="TFM46Q" localSheetId="61">#REF!</definedName>
    <definedName name="TFM46Q" localSheetId="60">#REF!</definedName>
    <definedName name="TFM46Q" localSheetId="59">#REF!</definedName>
    <definedName name="TFM46Q" localSheetId="58">#REF!</definedName>
    <definedName name="TFM46Q" localSheetId="57">#REF!</definedName>
    <definedName name="TFM46Q" localSheetId="56">#REF!</definedName>
    <definedName name="TFM46Q" localSheetId="55">#REF!</definedName>
    <definedName name="TFM46Q" localSheetId="54">#REF!</definedName>
    <definedName name="TFM46Q" localSheetId="52">#REF!</definedName>
    <definedName name="TFM46Q">#REF!</definedName>
    <definedName name="TFM46R" localSheetId="63">#REF!</definedName>
    <definedName name="TFM46R" localSheetId="64">#REF!</definedName>
    <definedName name="TFM46R" localSheetId="53">#REF!</definedName>
    <definedName name="TFM46R" localSheetId="62">#REF!</definedName>
    <definedName name="TFM46R" localSheetId="51">#REF!</definedName>
    <definedName name="TFM46R" localSheetId="61">#REF!</definedName>
    <definedName name="TFM46R" localSheetId="60">#REF!</definedName>
    <definedName name="TFM46R" localSheetId="59">#REF!</definedName>
    <definedName name="TFM46R" localSheetId="58">#REF!</definedName>
    <definedName name="TFM46R" localSheetId="57">#REF!</definedName>
    <definedName name="TFM46R" localSheetId="56">#REF!</definedName>
    <definedName name="TFM46R" localSheetId="55">#REF!</definedName>
    <definedName name="TFM46R" localSheetId="54">#REF!</definedName>
    <definedName name="TFM46R" localSheetId="52">#REF!</definedName>
    <definedName name="TFM46R">#REF!</definedName>
    <definedName name="TFM46S" localSheetId="63">#REF!</definedName>
    <definedName name="TFM46S" localSheetId="64">#REF!</definedName>
    <definedName name="TFM46S" localSheetId="53">#REF!</definedName>
    <definedName name="TFM46S" localSheetId="62">#REF!</definedName>
    <definedName name="TFM46S" localSheetId="51">#REF!</definedName>
    <definedName name="TFM46S" localSheetId="61">#REF!</definedName>
    <definedName name="TFM46S" localSheetId="60">#REF!</definedName>
    <definedName name="TFM46S" localSheetId="59">#REF!</definedName>
    <definedName name="TFM46S" localSheetId="58">#REF!</definedName>
    <definedName name="TFM46S" localSheetId="57">#REF!</definedName>
    <definedName name="TFM46S" localSheetId="56">#REF!</definedName>
    <definedName name="TFM46S" localSheetId="55">#REF!</definedName>
    <definedName name="TFM46S" localSheetId="54">#REF!</definedName>
    <definedName name="TFM46S" localSheetId="52">#REF!</definedName>
    <definedName name="TFM46S">#REF!</definedName>
    <definedName name="TFM46T" localSheetId="63">#REF!</definedName>
    <definedName name="TFM46T" localSheetId="64">#REF!</definedName>
    <definedName name="TFM46T" localSheetId="53">#REF!</definedName>
    <definedName name="TFM46T" localSheetId="62">#REF!</definedName>
    <definedName name="TFM46T" localSheetId="51">#REF!</definedName>
    <definedName name="TFM46T" localSheetId="61">#REF!</definedName>
    <definedName name="TFM46T" localSheetId="60">#REF!</definedName>
    <definedName name="TFM46T" localSheetId="59">#REF!</definedName>
    <definedName name="TFM46T" localSheetId="58">#REF!</definedName>
    <definedName name="TFM46T" localSheetId="57">#REF!</definedName>
    <definedName name="TFM46T" localSheetId="56">#REF!</definedName>
    <definedName name="TFM46T" localSheetId="55">#REF!</definedName>
    <definedName name="TFM46T" localSheetId="54">#REF!</definedName>
    <definedName name="TFM46T" localSheetId="52">#REF!</definedName>
    <definedName name="TFM46T">#REF!</definedName>
    <definedName name="TFM47A" localSheetId="63">#REF!</definedName>
    <definedName name="TFM47A" localSheetId="64">#REF!</definedName>
    <definedName name="TFM47A" localSheetId="53">#REF!</definedName>
    <definedName name="TFM47A" localSheetId="62">#REF!</definedName>
    <definedName name="TFM47A" localSheetId="51">#REF!</definedName>
    <definedName name="TFM47A" localSheetId="61">#REF!</definedName>
    <definedName name="TFM47A" localSheetId="60">#REF!</definedName>
    <definedName name="TFM47A" localSheetId="59">#REF!</definedName>
    <definedName name="TFM47A" localSheetId="58">#REF!</definedName>
    <definedName name="TFM47A" localSheetId="57">#REF!</definedName>
    <definedName name="TFM47A" localSheetId="56">#REF!</definedName>
    <definedName name="TFM47A" localSheetId="55">#REF!</definedName>
    <definedName name="TFM47A" localSheetId="54">#REF!</definedName>
    <definedName name="TFM47A" localSheetId="52">#REF!</definedName>
    <definedName name="TFM47A">#REF!</definedName>
    <definedName name="TFM47B" localSheetId="63">#REF!</definedName>
    <definedName name="TFM47B" localSheetId="64">#REF!</definedName>
    <definedName name="TFM47B" localSheetId="53">#REF!</definedName>
    <definedName name="TFM47B" localSheetId="62">#REF!</definedName>
    <definedName name="TFM47B" localSheetId="51">#REF!</definedName>
    <definedName name="TFM47B" localSheetId="61">#REF!</definedName>
    <definedName name="TFM47B" localSheetId="60">#REF!</definedName>
    <definedName name="TFM47B" localSheetId="59">#REF!</definedName>
    <definedName name="TFM47B" localSheetId="58">#REF!</definedName>
    <definedName name="TFM47B" localSheetId="57">#REF!</definedName>
    <definedName name="TFM47B" localSheetId="56">#REF!</definedName>
    <definedName name="TFM47B" localSheetId="55">#REF!</definedName>
    <definedName name="TFM47B" localSheetId="54">#REF!</definedName>
    <definedName name="TFM47B" localSheetId="52">#REF!</definedName>
    <definedName name="TFM47B">#REF!</definedName>
    <definedName name="TFM47C" localSheetId="63">#REF!</definedName>
    <definedName name="TFM47C" localSheetId="64">#REF!</definedName>
    <definedName name="TFM47C" localSheetId="53">#REF!</definedName>
    <definedName name="TFM47C" localSheetId="62">#REF!</definedName>
    <definedName name="TFM47C" localSheetId="51">#REF!</definedName>
    <definedName name="TFM47C" localSheetId="61">#REF!</definedName>
    <definedName name="TFM47C" localSheetId="60">#REF!</definedName>
    <definedName name="TFM47C" localSheetId="59">#REF!</definedName>
    <definedName name="TFM47C" localSheetId="58">#REF!</definedName>
    <definedName name="TFM47C" localSheetId="57">#REF!</definedName>
    <definedName name="TFM47C" localSheetId="56">#REF!</definedName>
    <definedName name="TFM47C" localSheetId="55">#REF!</definedName>
    <definedName name="TFM47C" localSheetId="54">#REF!</definedName>
    <definedName name="TFM47C" localSheetId="52">#REF!</definedName>
    <definedName name="TFM47C">#REF!</definedName>
    <definedName name="TFM47D" localSheetId="63">#REF!</definedName>
    <definedName name="TFM47D" localSheetId="64">#REF!</definedName>
    <definedName name="TFM47D" localSheetId="53">#REF!</definedName>
    <definedName name="TFM47D" localSheetId="62">#REF!</definedName>
    <definedName name="TFM47D" localSheetId="51">#REF!</definedName>
    <definedName name="TFM47D" localSheetId="61">#REF!</definedName>
    <definedName name="TFM47D" localSheetId="60">#REF!</definedName>
    <definedName name="TFM47D" localSheetId="59">#REF!</definedName>
    <definedName name="TFM47D" localSheetId="58">#REF!</definedName>
    <definedName name="TFM47D" localSheetId="57">#REF!</definedName>
    <definedName name="TFM47D" localSheetId="56">#REF!</definedName>
    <definedName name="TFM47D" localSheetId="55">#REF!</definedName>
    <definedName name="TFM47D" localSheetId="54">#REF!</definedName>
    <definedName name="TFM47D" localSheetId="52">#REF!</definedName>
    <definedName name="TFM47D">#REF!</definedName>
    <definedName name="TFM47E" localSheetId="63">#REF!</definedName>
    <definedName name="TFM47E" localSheetId="64">#REF!</definedName>
    <definedName name="TFM47E" localSheetId="53">#REF!</definedName>
    <definedName name="TFM47E" localSheetId="62">#REF!</definedName>
    <definedName name="TFM47E" localSheetId="51">#REF!</definedName>
    <definedName name="TFM47E" localSheetId="61">#REF!</definedName>
    <definedName name="TFM47E" localSheetId="60">#REF!</definedName>
    <definedName name="TFM47E" localSheetId="59">#REF!</definedName>
    <definedName name="TFM47E" localSheetId="58">#REF!</definedName>
    <definedName name="TFM47E" localSheetId="57">#REF!</definedName>
    <definedName name="TFM47E" localSheetId="56">#REF!</definedName>
    <definedName name="TFM47E" localSheetId="55">#REF!</definedName>
    <definedName name="TFM47E" localSheetId="54">#REF!</definedName>
    <definedName name="TFM47E" localSheetId="52">#REF!</definedName>
    <definedName name="TFM47E">#REF!</definedName>
    <definedName name="TFM47F" localSheetId="63">#REF!</definedName>
    <definedName name="TFM47F" localSheetId="64">#REF!</definedName>
    <definedName name="TFM47F" localSheetId="53">#REF!</definedName>
    <definedName name="TFM47F" localSheetId="62">#REF!</definedName>
    <definedName name="TFM47F" localSheetId="51">#REF!</definedName>
    <definedName name="TFM47F" localSheetId="61">#REF!</definedName>
    <definedName name="TFM47F" localSheetId="60">#REF!</definedName>
    <definedName name="TFM47F" localSheetId="59">#REF!</definedName>
    <definedName name="TFM47F" localSheetId="58">#REF!</definedName>
    <definedName name="TFM47F" localSheetId="57">#REF!</definedName>
    <definedName name="TFM47F" localSheetId="56">#REF!</definedName>
    <definedName name="TFM47F" localSheetId="55">#REF!</definedName>
    <definedName name="TFM47F" localSheetId="54">#REF!</definedName>
    <definedName name="TFM47F" localSheetId="52">#REF!</definedName>
    <definedName name="TFM47F">#REF!</definedName>
    <definedName name="TFM47G" localSheetId="63">#REF!</definedName>
    <definedName name="TFM47G" localSheetId="64">#REF!</definedName>
    <definedName name="TFM47G" localSheetId="53">#REF!</definedName>
    <definedName name="TFM47G" localSheetId="62">#REF!</definedName>
    <definedName name="TFM47G" localSheetId="51">#REF!</definedName>
    <definedName name="TFM47G" localSheetId="61">#REF!</definedName>
    <definedName name="TFM47G" localSheetId="60">#REF!</definedName>
    <definedName name="TFM47G" localSheetId="59">#REF!</definedName>
    <definedName name="TFM47G" localSheetId="58">#REF!</definedName>
    <definedName name="TFM47G" localSheetId="57">#REF!</definedName>
    <definedName name="TFM47G" localSheetId="56">#REF!</definedName>
    <definedName name="TFM47G" localSheetId="55">#REF!</definedName>
    <definedName name="TFM47G" localSheetId="54">#REF!</definedName>
    <definedName name="TFM47G" localSheetId="52">#REF!</definedName>
    <definedName name="TFM47G">#REF!</definedName>
    <definedName name="TFM47H" localSheetId="63">#REF!</definedName>
    <definedName name="TFM47H" localSheetId="64">#REF!</definedName>
    <definedName name="TFM47H" localSheetId="53">#REF!</definedName>
    <definedName name="TFM47H" localSheetId="62">#REF!</definedName>
    <definedName name="TFM47H" localSheetId="51">#REF!</definedName>
    <definedName name="TFM47H" localSheetId="61">#REF!</definedName>
    <definedName name="TFM47H" localSheetId="60">#REF!</definedName>
    <definedName name="TFM47H" localSheetId="59">#REF!</definedName>
    <definedName name="TFM47H" localSheetId="58">#REF!</definedName>
    <definedName name="TFM47H" localSheetId="57">#REF!</definedName>
    <definedName name="TFM47H" localSheetId="56">#REF!</definedName>
    <definedName name="TFM47H" localSheetId="55">#REF!</definedName>
    <definedName name="TFM47H" localSheetId="54">#REF!</definedName>
    <definedName name="TFM47H" localSheetId="52">#REF!</definedName>
    <definedName name="TFM47H">#REF!</definedName>
    <definedName name="TFM47I" localSheetId="63">#REF!</definedName>
    <definedName name="TFM47I" localSheetId="64">#REF!</definedName>
    <definedName name="TFM47I" localSheetId="53">#REF!</definedName>
    <definedName name="TFM47I" localSheetId="62">#REF!</definedName>
    <definedName name="TFM47I" localSheetId="51">#REF!</definedName>
    <definedName name="TFM47I" localSheetId="61">#REF!</definedName>
    <definedName name="TFM47I" localSheetId="60">#REF!</definedName>
    <definedName name="TFM47I" localSheetId="59">#REF!</definedName>
    <definedName name="TFM47I" localSheetId="58">#REF!</definedName>
    <definedName name="TFM47I" localSheetId="57">#REF!</definedName>
    <definedName name="TFM47I" localSheetId="56">#REF!</definedName>
    <definedName name="TFM47I" localSheetId="55">#REF!</definedName>
    <definedName name="TFM47I" localSheetId="54">#REF!</definedName>
    <definedName name="TFM47I" localSheetId="52">#REF!</definedName>
    <definedName name="TFM47I">#REF!</definedName>
    <definedName name="TFM47J" localSheetId="63">#REF!</definedName>
    <definedName name="TFM47J" localSheetId="64">#REF!</definedName>
    <definedName name="TFM47J" localSheetId="53">#REF!</definedName>
    <definedName name="TFM47J" localSheetId="62">#REF!</definedName>
    <definedName name="TFM47J" localSheetId="51">#REF!</definedName>
    <definedName name="TFM47J" localSheetId="61">#REF!</definedName>
    <definedName name="TFM47J" localSheetId="60">#REF!</definedName>
    <definedName name="TFM47J" localSheetId="59">#REF!</definedName>
    <definedName name="TFM47J" localSheetId="58">#REF!</definedName>
    <definedName name="TFM47J" localSheetId="57">#REF!</definedName>
    <definedName name="TFM47J" localSheetId="56">#REF!</definedName>
    <definedName name="TFM47J" localSheetId="55">#REF!</definedName>
    <definedName name="TFM47J" localSheetId="54">#REF!</definedName>
    <definedName name="TFM47J" localSheetId="52">#REF!</definedName>
    <definedName name="TFM47J">#REF!</definedName>
    <definedName name="TFM47K" localSheetId="63">#REF!</definedName>
    <definedName name="TFM47K" localSheetId="64">#REF!</definedName>
    <definedName name="TFM47K" localSheetId="53">#REF!</definedName>
    <definedName name="TFM47K" localSheetId="62">#REF!</definedName>
    <definedName name="TFM47K" localSheetId="51">#REF!</definedName>
    <definedName name="TFM47K" localSheetId="61">#REF!</definedName>
    <definedName name="TFM47K" localSheetId="60">#REF!</definedName>
    <definedName name="TFM47K" localSheetId="59">#REF!</definedName>
    <definedName name="TFM47K" localSheetId="58">#REF!</definedName>
    <definedName name="TFM47K" localSheetId="57">#REF!</definedName>
    <definedName name="TFM47K" localSheetId="56">#REF!</definedName>
    <definedName name="TFM47K" localSheetId="55">#REF!</definedName>
    <definedName name="TFM47K" localSheetId="54">#REF!</definedName>
    <definedName name="TFM47K" localSheetId="52">#REF!</definedName>
    <definedName name="TFM47K">#REF!</definedName>
    <definedName name="TFM47L" localSheetId="63">#REF!</definedName>
    <definedName name="TFM47L" localSheetId="64">#REF!</definedName>
    <definedName name="TFM47L" localSheetId="53">#REF!</definedName>
    <definedName name="TFM47L" localSheetId="62">#REF!</definedName>
    <definedName name="TFM47L" localSheetId="51">#REF!</definedName>
    <definedName name="TFM47L" localSheetId="61">#REF!</definedName>
    <definedName name="TFM47L" localSheetId="60">#REF!</definedName>
    <definedName name="TFM47L" localSheetId="59">#REF!</definedName>
    <definedName name="TFM47L" localSheetId="58">#REF!</definedName>
    <definedName name="TFM47L" localSheetId="57">#REF!</definedName>
    <definedName name="TFM47L" localSheetId="56">#REF!</definedName>
    <definedName name="TFM47L" localSheetId="55">#REF!</definedName>
    <definedName name="TFM47L" localSheetId="54">#REF!</definedName>
    <definedName name="TFM47L" localSheetId="52">#REF!</definedName>
    <definedName name="TFM47L">#REF!</definedName>
    <definedName name="TFM47M" localSheetId="63">#REF!</definedName>
    <definedName name="TFM47M" localSheetId="64">#REF!</definedName>
    <definedName name="TFM47M" localSheetId="53">#REF!</definedName>
    <definedName name="TFM47M" localSheetId="62">#REF!</definedName>
    <definedName name="TFM47M" localSheetId="51">#REF!</definedName>
    <definedName name="TFM47M" localSheetId="61">#REF!</definedName>
    <definedName name="TFM47M" localSheetId="60">#REF!</definedName>
    <definedName name="TFM47M" localSheetId="59">#REF!</definedName>
    <definedName name="TFM47M" localSheetId="58">#REF!</definedName>
    <definedName name="TFM47M" localSheetId="57">#REF!</definedName>
    <definedName name="TFM47M" localSheetId="56">#REF!</definedName>
    <definedName name="TFM47M" localSheetId="55">#REF!</definedName>
    <definedName name="TFM47M" localSheetId="54">#REF!</definedName>
    <definedName name="TFM47M" localSheetId="52">#REF!</definedName>
    <definedName name="TFM47M">#REF!</definedName>
    <definedName name="TFM47N" localSheetId="63">#REF!</definedName>
    <definedName name="TFM47N" localSheetId="64">#REF!</definedName>
    <definedName name="TFM47N" localSheetId="53">#REF!</definedName>
    <definedName name="TFM47N" localSheetId="62">#REF!</definedName>
    <definedName name="TFM47N" localSheetId="51">#REF!</definedName>
    <definedName name="TFM47N" localSheetId="61">#REF!</definedName>
    <definedName name="TFM47N" localSheetId="60">#REF!</definedName>
    <definedName name="TFM47N" localSheetId="59">#REF!</definedName>
    <definedName name="TFM47N" localSheetId="58">#REF!</definedName>
    <definedName name="TFM47N" localSheetId="57">#REF!</definedName>
    <definedName name="TFM47N" localSheetId="56">#REF!</definedName>
    <definedName name="TFM47N" localSheetId="55">#REF!</definedName>
    <definedName name="TFM47N" localSheetId="54">#REF!</definedName>
    <definedName name="TFM47N" localSheetId="52">#REF!</definedName>
    <definedName name="TFM47N">#REF!</definedName>
    <definedName name="TFM48A" localSheetId="63">#REF!</definedName>
    <definedName name="TFM48A" localSheetId="64">#REF!</definedName>
    <definedName name="TFM48A" localSheetId="53">#REF!</definedName>
    <definedName name="TFM48A" localSheetId="62">#REF!</definedName>
    <definedName name="TFM48A" localSheetId="51">#REF!</definedName>
    <definedName name="TFM48A" localSheetId="61">#REF!</definedName>
    <definedName name="TFM48A" localSheetId="60">#REF!</definedName>
    <definedName name="TFM48A" localSheetId="59">#REF!</definedName>
    <definedName name="TFM48A" localSheetId="58">#REF!</definedName>
    <definedName name="TFM48A" localSheetId="57">#REF!</definedName>
    <definedName name="TFM48A" localSheetId="56">#REF!</definedName>
    <definedName name="TFM48A" localSheetId="55">#REF!</definedName>
    <definedName name="TFM48A" localSheetId="54">#REF!</definedName>
    <definedName name="TFM48A" localSheetId="52">#REF!</definedName>
    <definedName name="TFM48A">#REF!</definedName>
    <definedName name="TFM48B" localSheetId="63">#REF!</definedName>
    <definedName name="TFM48B" localSheetId="64">#REF!</definedName>
    <definedName name="TFM48B" localSheetId="53">#REF!</definedName>
    <definedName name="TFM48B" localSheetId="62">#REF!</definedName>
    <definedName name="TFM48B" localSheetId="51">#REF!</definedName>
    <definedName name="TFM48B" localSheetId="61">#REF!</definedName>
    <definedName name="TFM48B" localSheetId="60">#REF!</definedName>
    <definedName name="TFM48B" localSheetId="59">#REF!</definedName>
    <definedName name="TFM48B" localSheetId="58">#REF!</definedName>
    <definedName name="TFM48B" localSheetId="57">#REF!</definedName>
    <definedName name="TFM48B" localSheetId="56">#REF!</definedName>
    <definedName name="TFM48B" localSheetId="55">#REF!</definedName>
    <definedName name="TFM48B" localSheetId="54">#REF!</definedName>
    <definedName name="TFM48B" localSheetId="52">#REF!</definedName>
    <definedName name="TFM48B">#REF!</definedName>
    <definedName name="TFM48C" localSheetId="63">#REF!</definedName>
    <definedName name="TFM48C" localSheetId="64">#REF!</definedName>
    <definedName name="TFM48C" localSheetId="53">#REF!</definedName>
    <definedName name="TFM48C" localSheetId="62">#REF!</definedName>
    <definedName name="TFM48C" localSheetId="51">#REF!</definedName>
    <definedName name="TFM48C" localSheetId="61">#REF!</definedName>
    <definedName name="TFM48C" localSheetId="60">#REF!</definedName>
    <definedName name="TFM48C" localSheetId="59">#REF!</definedName>
    <definedName name="TFM48C" localSheetId="58">#REF!</definedName>
    <definedName name="TFM48C" localSheetId="57">#REF!</definedName>
    <definedName name="TFM48C" localSheetId="56">#REF!</definedName>
    <definedName name="TFM48C" localSheetId="55">#REF!</definedName>
    <definedName name="TFM48C" localSheetId="54">#REF!</definedName>
    <definedName name="TFM48C" localSheetId="52">#REF!</definedName>
    <definedName name="TFM48C">#REF!</definedName>
    <definedName name="TFM48D" localSheetId="63">#REF!</definedName>
    <definedName name="TFM48D" localSheetId="64">#REF!</definedName>
    <definedName name="TFM48D" localSheetId="53">#REF!</definedName>
    <definedName name="TFM48D" localSheetId="62">#REF!</definedName>
    <definedName name="TFM48D" localSheetId="51">#REF!</definedName>
    <definedName name="TFM48D" localSheetId="61">#REF!</definedName>
    <definedName name="TFM48D" localSheetId="60">#REF!</definedName>
    <definedName name="TFM48D" localSheetId="59">#REF!</definedName>
    <definedName name="TFM48D" localSheetId="58">#REF!</definedName>
    <definedName name="TFM48D" localSheetId="57">#REF!</definedName>
    <definedName name="TFM48D" localSheetId="56">#REF!</definedName>
    <definedName name="TFM48D" localSheetId="55">#REF!</definedName>
    <definedName name="TFM48D" localSheetId="54">#REF!</definedName>
    <definedName name="TFM48D" localSheetId="52">#REF!</definedName>
    <definedName name="TFM48D">#REF!</definedName>
    <definedName name="TFM48E" localSheetId="63">#REF!</definedName>
    <definedName name="TFM48E" localSheetId="64">#REF!</definedName>
    <definedName name="TFM48E" localSheetId="53">#REF!</definedName>
    <definedName name="TFM48E" localSheetId="62">#REF!</definedName>
    <definedName name="TFM48E" localSheetId="51">#REF!</definedName>
    <definedName name="TFM48E" localSheetId="61">#REF!</definedName>
    <definedName name="TFM48E" localSheetId="60">#REF!</definedName>
    <definedName name="TFM48E" localSheetId="59">#REF!</definedName>
    <definedName name="TFM48E" localSheetId="58">#REF!</definedName>
    <definedName name="TFM48E" localSheetId="57">#REF!</definedName>
    <definedName name="TFM48E" localSheetId="56">#REF!</definedName>
    <definedName name="TFM48E" localSheetId="55">#REF!</definedName>
    <definedName name="TFM48E" localSheetId="54">#REF!</definedName>
    <definedName name="TFM48E" localSheetId="52">#REF!</definedName>
    <definedName name="TFM48E">#REF!</definedName>
    <definedName name="TFM48F" localSheetId="63">#REF!</definedName>
    <definedName name="TFM48F" localSheetId="64">#REF!</definedName>
    <definedName name="TFM48F" localSheetId="53">#REF!</definedName>
    <definedName name="TFM48F" localSheetId="62">#REF!</definedName>
    <definedName name="TFM48F" localSheetId="51">#REF!</definedName>
    <definedName name="TFM48F" localSheetId="61">#REF!</definedName>
    <definedName name="TFM48F" localSheetId="60">#REF!</definedName>
    <definedName name="TFM48F" localSheetId="59">#REF!</definedName>
    <definedName name="TFM48F" localSheetId="58">#REF!</definedName>
    <definedName name="TFM48F" localSheetId="57">#REF!</definedName>
    <definedName name="TFM48F" localSheetId="56">#REF!</definedName>
    <definedName name="TFM48F" localSheetId="55">#REF!</definedName>
    <definedName name="TFM48F" localSheetId="54">#REF!</definedName>
    <definedName name="TFM48F" localSheetId="52">#REF!</definedName>
    <definedName name="TFM48F">#REF!</definedName>
    <definedName name="TFM48G" localSheetId="63">#REF!</definedName>
    <definedName name="TFM48G" localSheetId="64">#REF!</definedName>
    <definedName name="TFM48G" localSheetId="53">#REF!</definedName>
    <definedName name="TFM48G" localSheetId="62">#REF!</definedName>
    <definedName name="TFM48G" localSheetId="51">#REF!</definedName>
    <definedName name="TFM48G" localSheetId="61">#REF!</definedName>
    <definedName name="TFM48G" localSheetId="60">#REF!</definedName>
    <definedName name="TFM48G" localSheetId="59">#REF!</definedName>
    <definedName name="TFM48G" localSheetId="58">#REF!</definedName>
    <definedName name="TFM48G" localSheetId="57">#REF!</definedName>
    <definedName name="TFM48G" localSheetId="56">#REF!</definedName>
    <definedName name="TFM48G" localSheetId="55">#REF!</definedName>
    <definedName name="TFM48G" localSheetId="54">#REF!</definedName>
    <definedName name="TFM48G" localSheetId="52">#REF!</definedName>
    <definedName name="TFM48G">#REF!</definedName>
    <definedName name="TFM49A" localSheetId="63">#REF!</definedName>
    <definedName name="TFM49A" localSheetId="64">#REF!</definedName>
    <definedName name="TFM49A" localSheetId="53">#REF!</definedName>
    <definedName name="TFM49A" localSheetId="62">#REF!</definedName>
    <definedName name="TFM49A" localSheetId="51">#REF!</definedName>
    <definedName name="TFM49A" localSheetId="61">#REF!</definedName>
    <definedName name="TFM49A" localSheetId="60">#REF!</definedName>
    <definedName name="TFM49A" localSheetId="59">#REF!</definedName>
    <definedName name="TFM49A" localSheetId="58">#REF!</definedName>
    <definedName name="TFM49A" localSheetId="57">#REF!</definedName>
    <definedName name="TFM49A" localSheetId="56">#REF!</definedName>
    <definedName name="TFM49A" localSheetId="55">#REF!</definedName>
    <definedName name="TFM49A" localSheetId="54">#REF!</definedName>
    <definedName name="TFM49A" localSheetId="52">#REF!</definedName>
    <definedName name="TFM49A">#REF!</definedName>
    <definedName name="TFM49B" localSheetId="63">#REF!</definedName>
    <definedName name="TFM49B" localSheetId="64">#REF!</definedName>
    <definedName name="TFM49B" localSheetId="53">#REF!</definedName>
    <definedName name="TFM49B" localSheetId="62">#REF!</definedName>
    <definedName name="TFM49B" localSheetId="51">#REF!</definedName>
    <definedName name="TFM49B" localSheetId="61">#REF!</definedName>
    <definedName name="TFM49B" localSheetId="60">#REF!</definedName>
    <definedName name="TFM49B" localSheetId="59">#REF!</definedName>
    <definedName name="TFM49B" localSheetId="58">#REF!</definedName>
    <definedName name="TFM49B" localSheetId="57">#REF!</definedName>
    <definedName name="TFM49B" localSheetId="56">#REF!</definedName>
    <definedName name="TFM49B" localSheetId="55">#REF!</definedName>
    <definedName name="TFM49B" localSheetId="54">#REF!</definedName>
    <definedName name="TFM49B" localSheetId="52">#REF!</definedName>
    <definedName name="TFM49B">#REF!</definedName>
    <definedName name="TFM49C" localSheetId="63">#REF!</definedName>
    <definedName name="TFM49C" localSheetId="64">#REF!</definedName>
    <definedName name="TFM49C" localSheetId="53">#REF!</definedName>
    <definedName name="TFM49C" localSheetId="62">#REF!</definedName>
    <definedName name="TFM49C" localSheetId="51">#REF!</definedName>
    <definedName name="TFM49C" localSheetId="61">#REF!</definedName>
    <definedName name="TFM49C" localSheetId="60">#REF!</definedName>
    <definedName name="TFM49C" localSheetId="59">#REF!</definedName>
    <definedName name="TFM49C" localSheetId="58">#REF!</definedName>
    <definedName name="TFM49C" localSheetId="57">#REF!</definedName>
    <definedName name="TFM49C" localSheetId="56">#REF!</definedName>
    <definedName name="TFM49C" localSheetId="55">#REF!</definedName>
    <definedName name="TFM49C" localSheetId="54">#REF!</definedName>
    <definedName name="TFM49C" localSheetId="52">#REF!</definedName>
    <definedName name="TFM49C">#REF!</definedName>
    <definedName name="TFM53A" localSheetId="63">#REF!</definedName>
    <definedName name="TFM53A" localSheetId="64">#REF!</definedName>
    <definedName name="TFM53A" localSheetId="53">#REF!</definedName>
    <definedName name="TFM53A" localSheetId="62">#REF!</definedName>
    <definedName name="TFM53A" localSheetId="51">#REF!</definedName>
    <definedName name="TFM53A" localSheetId="61">#REF!</definedName>
    <definedName name="TFM53A" localSheetId="60">#REF!</definedName>
    <definedName name="TFM53A" localSheetId="59">#REF!</definedName>
    <definedName name="TFM53A" localSheetId="58">#REF!</definedName>
    <definedName name="TFM53A" localSheetId="57">#REF!</definedName>
    <definedName name="TFM53A" localSheetId="56">#REF!</definedName>
    <definedName name="TFM53A" localSheetId="55">#REF!</definedName>
    <definedName name="TFM53A" localSheetId="54">#REF!</definedName>
    <definedName name="TFM53A" localSheetId="52">#REF!</definedName>
    <definedName name="TFM53A">#REF!</definedName>
    <definedName name="TFM53B" localSheetId="63">#REF!</definedName>
    <definedName name="TFM53B" localSheetId="64">#REF!</definedName>
    <definedName name="TFM53B" localSheetId="53">#REF!</definedName>
    <definedName name="TFM53B" localSheetId="62">#REF!</definedName>
    <definedName name="TFM53B" localSheetId="51">#REF!</definedName>
    <definedName name="TFM53B" localSheetId="61">#REF!</definedName>
    <definedName name="TFM53B" localSheetId="60">#REF!</definedName>
    <definedName name="TFM53B" localSheetId="59">#REF!</definedName>
    <definedName name="TFM53B" localSheetId="58">#REF!</definedName>
    <definedName name="TFM53B" localSheetId="57">#REF!</definedName>
    <definedName name="TFM53B" localSheetId="56">#REF!</definedName>
    <definedName name="TFM53B" localSheetId="55">#REF!</definedName>
    <definedName name="TFM53B" localSheetId="54">#REF!</definedName>
    <definedName name="TFM53B" localSheetId="52">#REF!</definedName>
    <definedName name="TFM53B">#REF!</definedName>
    <definedName name="TFM53C" localSheetId="63">#REF!</definedName>
    <definedName name="TFM53C" localSheetId="64">#REF!</definedName>
    <definedName name="TFM53C" localSheetId="53">#REF!</definedName>
    <definedName name="TFM53C" localSheetId="62">#REF!</definedName>
    <definedName name="TFM53C" localSheetId="51">#REF!</definedName>
    <definedName name="TFM53C" localSheetId="61">#REF!</definedName>
    <definedName name="TFM53C" localSheetId="60">#REF!</definedName>
    <definedName name="TFM53C" localSheetId="59">#REF!</definedName>
    <definedName name="TFM53C" localSheetId="58">#REF!</definedName>
    <definedName name="TFM53C" localSheetId="57">#REF!</definedName>
    <definedName name="TFM53C" localSheetId="56">#REF!</definedName>
    <definedName name="TFM53C" localSheetId="55">#REF!</definedName>
    <definedName name="TFM53C" localSheetId="54">#REF!</definedName>
    <definedName name="TFM53C" localSheetId="52">#REF!</definedName>
    <definedName name="TFM53C">#REF!</definedName>
    <definedName name="TFM54A" localSheetId="63">#REF!</definedName>
    <definedName name="TFM54A" localSheetId="64">#REF!</definedName>
    <definedName name="TFM54A" localSheetId="53">#REF!</definedName>
    <definedName name="TFM54A" localSheetId="62">#REF!</definedName>
    <definedName name="TFM54A" localSheetId="51">#REF!</definedName>
    <definedName name="TFM54A" localSheetId="61">#REF!</definedName>
    <definedName name="TFM54A" localSheetId="60">#REF!</definedName>
    <definedName name="TFM54A" localSheetId="59">#REF!</definedName>
    <definedName name="TFM54A" localSheetId="58">#REF!</definedName>
    <definedName name="TFM54A" localSheetId="57">#REF!</definedName>
    <definedName name="TFM54A" localSheetId="56">#REF!</definedName>
    <definedName name="TFM54A" localSheetId="55">#REF!</definedName>
    <definedName name="TFM54A" localSheetId="54">#REF!</definedName>
    <definedName name="TFM54A" localSheetId="52">#REF!</definedName>
    <definedName name="TFM54A">#REF!</definedName>
    <definedName name="TFM54B" localSheetId="63">#REF!</definedName>
    <definedName name="TFM54B" localSheetId="64">#REF!</definedName>
    <definedName name="TFM54B" localSheetId="53">#REF!</definedName>
    <definedName name="TFM54B" localSheetId="62">#REF!</definedName>
    <definedName name="TFM54B" localSheetId="51">#REF!</definedName>
    <definedName name="TFM54B" localSheetId="61">#REF!</definedName>
    <definedName name="TFM54B" localSheetId="60">#REF!</definedName>
    <definedName name="TFM54B" localSheetId="59">#REF!</definedName>
    <definedName name="TFM54B" localSheetId="58">#REF!</definedName>
    <definedName name="TFM54B" localSheetId="57">#REF!</definedName>
    <definedName name="TFM54B" localSheetId="56">#REF!</definedName>
    <definedName name="TFM54B" localSheetId="55">#REF!</definedName>
    <definedName name="TFM54B" localSheetId="54">#REF!</definedName>
    <definedName name="TFM54B" localSheetId="52">#REF!</definedName>
    <definedName name="TFM54B">#REF!</definedName>
    <definedName name="TFM54C" localSheetId="63">#REF!</definedName>
    <definedName name="TFM54C" localSheetId="64">#REF!</definedName>
    <definedName name="TFM54C" localSheetId="53">#REF!</definedName>
    <definedName name="TFM54C" localSheetId="62">#REF!</definedName>
    <definedName name="TFM54C" localSheetId="51">#REF!</definedName>
    <definedName name="TFM54C" localSheetId="61">#REF!</definedName>
    <definedName name="TFM54C" localSheetId="60">#REF!</definedName>
    <definedName name="TFM54C" localSheetId="59">#REF!</definedName>
    <definedName name="TFM54C" localSheetId="58">#REF!</definedName>
    <definedName name="TFM54C" localSheetId="57">#REF!</definedName>
    <definedName name="TFM54C" localSheetId="56">#REF!</definedName>
    <definedName name="TFM54C" localSheetId="55">#REF!</definedName>
    <definedName name="TFM54C" localSheetId="54">#REF!</definedName>
    <definedName name="TFM54C" localSheetId="52">#REF!</definedName>
    <definedName name="TFM54C">#REF!</definedName>
    <definedName name="TFM55A" localSheetId="63">#REF!</definedName>
    <definedName name="TFM55A" localSheetId="64">#REF!</definedName>
    <definedName name="TFM55A" localSheetId="53">#REF!</definedName>
    <definedName name="TFM55A" localSheetId="62">#REF!</definedName>
    <definedName name="TFM55A" localSheetId="51">#REF!</definedName>
    <definedName name="TFM55A" localSheetId="61">#REF!</definedName>
    <definedName name="TFM55A" localSheetId="60">#REF!</definedName>
    <definedName name="TFM55A" localSheetId="59">#REF!</definedName>
    <definedName name="TFM55A" localSheetId="58">#REF!</definedName>
    <definedName name="TFM55A" localSheetId="57">#REF!</definedName>
    <definedName name="TFM55A" localSheetId="56">#REF!</definedName>
    <definedName name="TFM55A" localSheetId="55">#REF!</definedName>
    <definedName name="TFM55A" localSheetId="54">#REF!</definedName>
    <definedName name="TFM55A" localSheetId="52">#REF!</definedName>
    <definedName name="TFM55A">#REF!</definedName>
    <definedName name="TFM55B" localSheetId="63">#REF!</definedName>
    <definedName name="TFM55B" localSheetId="64">#REF!</definedName>
    <definedName name="TFM55B" localSheetId="53">#REF!</definedName>
    <definedName name="TFM55B" localSheetId="62">#REF!</definedName>
    <definedName name="TFM55B" localSheetId="51">#REF!</definedName>
    <definedName name="TFM55B" localSheetId="61">#REF!</definedName>
    <definedName name="TFM55B" localSheetId="60">#REF!</definedName>
    <definedName name="TFM55B" localSheetId="59">#REF!</definedName>
    <definedName name="TFM55B" localSheetId="58">#REF!</definedName>
    <definedName name="TFM55B" localSheetId="57">#REF!</definedName>
    <definedName name="TFM55B" localSheetId="56">#REF!</definedName>
    <definedName name="TFM55B" localSheetId="55">#REF!</definedName>
    <definedName name="TFM55B" localSheetId="54">#REF!</definedName>
    <definedName name="TFM55B" localSheetId="52">#REF!</definedName>
    <definedName name="TFM55B">#REF!</definedName>
    <definedName name="TFM55C" localSheetId="63">#REF!</definedName>
    <definedName name="TFM55C" localSheetId="64">#REF!</definedName>
    <definedName name="TFM55C" localSheetId="53">#REF!</definedName>
    <definedName name="TFM55C" localSheetId="62">#REF!</definedName>
    <definedName name="TFM55C" localSheetId="51">#REF!</definedName>
    <definedName name="TFM55C" localSheetId="61">#REF!</definedName>
    <definedName name="TFM55C" localSheetId="60">#REF!</definedName>
    <definedName name="TFM55C" localSheetId="59">#REF!</definedName>
    <definedName name="TFM55C" localSheetId="58">#REF!</definedName>
    <definedName name="TFM55C" localSheetId="57">#REF!</definedName>
    <definedName name="TFM55C" localSheetId="56">#REF!</definedName>
    <definedName name="TFM55C" localSheetId="55">#REF!</definedName>
    <definedName name="TFM55C" localSheetId="54">#REF!</definedName>
    <definedName name="TFM55C" localSheetId="52">#REF!</definedName>
    <definedName name="TFM55C">#REF!</definedName>
    <definedName name="TFM55D" localSheetId="63">#REF!</definedName>
    <definedName name="TFM55D" localSheetId="64">#REF!</definedName>
    <definedName name="TFM55D" localSheetId="53">#REF!</definedName>
    <definedName name="TFM55D" localSheetId="62">#REF!</definedName>
    <definedName name="TFM55D" localSheetId="51">#REF!</definedName>
    <definedName name="TFM55D" localSheetId="61">#REF!</definedName>
    <definedName name="TFM55D" localSheetId="60">#REF!</definedName>
    <definedName name="TFM55D" localSheetId="59">#REF!</definedName>
    <definedName name="TFM55D" localSheetId="58">#REF!</definedName>
    <definedName name="TFM55D" localSheetId="57">#REF!</definedName>
    <definedName name="TFM55D" localSheetId="56">#REF!</definedName>
    <definedName name="TFM55D" localSheetId="55">#REF!</definedName>
    <definedName name="TFM55D" localSheetId="54">#REF!</definedName>
    <definedName name="TFM55D" localSheetId="52">#REF!</definedName>
    <definedName name="TFM55D">#REF!</definedName>
    <definedName name="TFM55E" localSheetId="63">#REF!</definedName>
    <definedName name="TFM55E" localSheetId="64">#REF!</definedName>
    <definedName name="TFM55E" localSheetId="53">#REF!</definedName>
    <definedName name="TFM55E" localSheetId="62">#REF!</definedName>
    <definedName name="TFM55E" localSheetId="51">#REF!</definedName>
    <definedName name="TFM55E" localSheetId="61">#REF!</definedName>
    <definedName name="TFM55E" localSheetId="60">#REF!</definedName>
    <definedName name="TFM55E" localSheetId="59">#REF!</definedName>
    <definedName name="TFM55E" localSheetId="58">#REF!</definedName>
    <definedName name="TFM55E" localSheetId="57">#REF!</definedName>
    <definedName name="TFM55E" localSheetId="56">#REF!</definedName>
    <definedName name="TFM55E" localSheetId="55">#REF!</definedName>
    <definedName name="TFM55E" localSheetId="54">#REF!</definedName>
    <definedName name="TFM55E" localSheetId="52">#REF!</definedName>
    <definedName name="TFM55E">#REF!</definedName>
    <definedName name="TFM55F" localSheetId="63">#REF!</definedName>
    <definedName name="TFM55F" localSheetId="64">#REF!</definedName>
    <definedName name="TFM55F" localSheetId="53">#REF!</definedName>
    <definedName name="TFM55F" localSheetId="62">#REF!</definedName>
    <definedName name="TFM55F" localSheetId="51">#REF!</definedName>
    <definedName name="TFM55F" localSheetId="61">#REF!</definedName>
    <definedName name="TFM55F" localSheetId="60">#REF!</definedName>
    <definedName name="TFM55F" localSheetId="59">#REF!</definedName>
    <definedName name="TFM55F" localSheetId="58">#REF!</definedName>
    <definedName name="TFM55F" localSheetId="57">#REF!</definedName>
    <definedName name="TFM55F" localSheetId="56">#REF!</definedName>
    <definedName name="TFM55F" localSheetId="55">#REF!</definedName>
    <definedName name="TFM55F" localSheetId="54">#REF!</definedName>
    <definedName name="TFM55F" localSheetId="52">#REF!</definedName>
    <definedName name="TFM55F">#REF!</definedName>
    <definedName name="TFM55G" localSheetId="63">#REF!</definedName>
    <definedName name="TFM55G" localSheetId="64">#REF!</definedName>
    <definedName name="TFM55G" localSheetId="53">#REF!</definedName>
    <definedName name="TFM55G" localSheetId="62">#REF!</definedName>
    <definedName name="TFM55G" localSheetId="51">#REF!</definedName>
    <definedName name="TFM55G" localSheetId="61">#REF!</definedName>
    <definedName name="TFM55G" localSheetId="60">#REF!</definedName>
    <definedName name="TFM55G" localSheetId="59">#REF!</definedName>
    <definedName name="TFM55G" localSheetId="58">#REF!</definedName>
    <definedName name="TFM55G" localSheetId="57">#REF!</definedName>
    <definedName name="TFM55G" localSheetId="56">#REF!</definedName>
    <definedName name="TFM55G" localSheetId="55">#REF!</definedName>
    <definedName name="TFM55G" localSheetId="54">#REF!</definedName>
    <definedName name="TFM55G" localSheetId="52">#REF!</definedName>
    <definedName name="TFM55G">#REF!</definedName>
    <definedName name="TFM55H" localSheetId="63">#REF!</definedName>
    <definedName name="TFM55H" localSheetId="64">#REF!</definedName>
    <definedName name="TFM55H" localSheetId="53">#REF!</definedName>
    <definedName name="TFM55H" localSheetId="62">#REF!</definedName>
    <definedName name="TFM55H" localSheetId="51">#REF!</definedName>
    <definedName name="TFM55H" localSheetId="61">#REF!</definedName>
    <definedName name="TFM55H" localSheetId="60">#REF!</definedName>
    <definedName name="TFM55H" localSheetId="59">#REF!</definedName>
    <definedName name="TFM55H" localSheetId="58">#REF!</definedName>
    <definedName name="TFM55H" localSheetId="57">#REF!</definedName>
    <definedName name="TFM55H" localSheetId="56">#REF!</definedName>
    <definedName name="TFM55H" localSheetId="55">#REF!</definedName>
    <definedName name="TFM55H" localSheetId="54">#REF!</definedName>
    <definedName name="TFM55H" localSheetId="52">#REF!</definedName>
    <definedName name="TFM55H">#REF!</definedName>
    <definedName name="TFM55I" localSheetId="63">#REF!</definedName>
    <definedName name="TFM55I" localSheetId="64">#REF!</definedName>
    <definedName name="TFM55I" localSheetId="53">#REF!</definedName>
    <definedName name="TFM55I" localSheetId="62">#REF!</definedName>
    <definedName name="TFM55I" localSheetId="51">#REF!</definedName>
    <definedName name="TFM55I" localSheetId="61">#REF!</definedName>
    <definedName name="TFM55I" localSheetId="60">#REF!</definedName>
    <definedName name="TFM55I" localSheetId="59">#REF!</definedName>
    <definedName name="TFM55I" localSheetId="58">#REF!</definedName>
    <definedName name="TFM55I" localSheetId="57">#REF!</definedName>
    <definedName name="TFM55I" localSheetId="56">#REF!</definedName>
    <definedName name="TFM55I" localSheetId="55">#REF!</definedName>
    <definedName name="TFM55I" localSheetId="54">#REF!</definedName>
    <definedName name="TFM55I" localSheetId="52">#REF!</definedName>
    <definedName name="TFM55I">#REF!</definedName>
    <definedName name="TFM55J" localSheetId="63">#REF!</definedName>
    <definedName name="TFM55J" localSheetId="64">#REF!</definedName>
    <definedName name="TFM55J" localSheetId="53">#REF!</definedName>
    <definedName name="TFM55J" localSheetId="62">#REF!</definedName>
    <definedName name="TFM55J" localSheetId="51">#REF!</definedName>
    <definedName name="TFM55J" localSheetId="61">#REF!</definedName>
    <definedName name="TFM55J" localSheetId="60">#REF!</definedName>
    <definedName name="TFM55J" localSheetId="59">#REF!</definedName>
    <definedName name="TFM55J" localSheetId="58">#REF!</definedName>
    <definedName name="TFM55J" localSheetId="57">#REF!</definedName>
    <definedName name="TFM55J" localSheetId="56">#REF!</definedName>
    <definedName name="TFM55J" localSheetId="55">#REF!</definedName>
    <definedName name="TFM55J" localSheetId="54">#REF!</definedName>
    <definedName name="TFM55J" localSheetId="52">#REF!</definedName>
    <definedName name="TFM55J">#REF!</definedName>
    <definedName name="TFM56A" localSheetId="63">#REF!</definedName>
    <definedName name="TFM56A" localSheetId="64">#REF!</definedName>
    <definedName name="TFM56A" localSheetId="53">#REF!</definedName>
    <definedName name="TFM56A" localSheetId="62">#REF!</definedName>
    <definedName name="TFM56A" localSheetId="51">#REF!</definedName>
    <definedName name="TFM56A" localSheetId="61">#REF!</definedName>
    <definedName name="TFM56A" localSheetId="60">#REF!</definedName>
    <definedName name="TFM56A" localSheetId="59">#REF!</definedName>
    <definedName name="TFM56A" localSheetId="58">#REF!</definedName>
    <definedName name="TFM56A" localSheetId="57">#REF!</definedName>
    <definedName name="TFM56A" localSheetId="56">#REF!</definedName>
    <definedName name="TFM56A" localSheetId="55">#REF!</definedName>
    <definedName name="TFM56A" localSheetId="54">#REF!</definedName>
    <definedName name="TFM56A" localSheetId="52">#REF!</definedName>
    <definedName name="TFM56A">#REF!</definedName>
    <definedName name="TFM56B" localSheetId="63">#REF!</definedName>
    <definedName name="TFM56B" localSheetId="64">#REF!</definedName>
    <definedName name="TFM56B" localSheetId="53">#REF!</definedName>
    <definedName name="TFM56B" localSheetId="62">#REF!</definedName>
    <definedName name="TFM56B" localSheetId="51">#REF!</definedName>
    <definedName name="TFM56B" localSheetId="61">#REF!</definedName>
    <definedName name="TFM56B" localSheetId="60">#REF!</definedName>
    <definedName name="TFM56B" localSheetId="59">#REF!</definedName>
    <definedName name="TFM56B" localSheetId="58">#REF!</definedName>
    <definedName name="TFM56B" localSheetId="57">#REF!</definedName>
    <definedName name="TFM56B" localSheetId="56">#REF!</definedName>
    <definedName name="TFM56B" localSheetId="55">#REF!</definedName>
    <definedName name="TFM56B" localSheetId="54">#REF!</definedName>
    <definedName name="TFM56B" localSheetId="52">#REF!</definedName>
    <definedName name="TFM56B">#REF!</definedName>
    <definedName name="TFM56C" localSheetId="63">#REF!</definedName>
    <definedName name="TFM56C" localSheetId="64">#REF!</definedName>
    <definedName name="TFM56C" localSheetId="53">#REF!</definedName>
    <definedName name="TFM56C" localSheetId="62">#REF!</definedName>
    <definedName name="TFM56C" localSheetId="51">#REF!</definedName>
    <definedName name="TFM56C" localSheetId="61">#REF!</definedName>
    <definedName name="TFM56C" localSheetId="60">#REF!</definedName>
    <definedName name="TFM56C" localSheetId="59">#REF!</definedName>
    <definedName name="TFM56C" localSheetId="58">#REF!</definedName>
    <definedName name="TFM56C" localSheetId="57">#REF!</definedName>
    <definedName name="TFM56C" localSheetId="56">#REF!</definedName>
    <definedName name="TFM56C" localSheetId="55">#REF!</definedName>
    <definedName name="TFM56C" localSheetId="54">#REF!</definedName>
    <definedName name="TFM56C" localSheetId="52">#REF!</definedName>
    <definedName name="TFM56C">#REF!</definedName>
    <definedName name="TFM56D" localSheetId="63">#REF!</definedName>
    <definedName name="TFM56D" localSheetId="64">#REF!</definedName>
    <definedName name="TFM56D" localSheetId="53">#REF!</definedName>
    <definedName name="TFM56D" localSheetId="62">#REF!</definedName>
    <definedName name="TFM56D" localSheetId="51">#REF!</definedName>
    <definedName name="TFM56D" localSheetId="61">#REF!</definedName>
    <definedName name="TFM56D" localSheetId="60">#REF!</definedName>
    <definedName name="TFM56D" localSheetId="59">#REF!</definedName>
    <definedName name="TFM56D" localSheetId="58">#REF!</definedName>
    <definedName name="TFM56D" localSheetId="57">#REF!</definedName>
    <definedName name="TFM56D" localSheetId="56">#REF!</definedName>
    <definedName name="TFM56D" localSheetId="55">#REF!</definedName>
    <definedName name="TFM56D" localSheetId="54">#REF!</definedName>
    <definedName name="TFM56D" localSheetId="52">#REF!</definedName>
    <definedName name="TFM56D">#REF!</definedName>
    <definedName name="TFM56E" localSheetId="63">#REF!</definedName>
    <definedName name="TFM56E" localSheetId="64">#REF!</definedName>
    <definedName name="TFM56E" localSheetId="53">#REF!</definedName>
    <definedName name="TFM56E" localSheetId="62">#REF!</definedName>
    <definedName name="TFM56E" localSheetId="51">#REF!</definedName>
    <definedName name="TFM56E" localSheetId="61">#REF!</definedName>
    <definedName name="TFM56E" localSheetId="60">#REF!</definedName>
    <definedName name="TFM56E" localSheetId="59">#REF!</definedName>
    <definedName name="TFM56E" localSheetId="58">#REF!</definedName>
    <definedName name="TFM56E" localSheetId="57">#REF!</definedName>
    <definedName name="TFM56E" localSheetId="56">#REF!</definedName>
    <definedName name="TFM56E" localSheetId="55">#REF!</definedName>
    <definedName name="TFM56E" localSheetId="54">#REF!</definedName>
    <definedName name="TFM56E" localSheetId="52">#REF!</definedName>
    <definedName name="TFM56E">#REF!</definedName>
    <definedName name="TFM56F" localSheetId="63">#REF!</definedName>
    <definedName name="TFM56F" localSheetId="64">#REF!</definedName>
    <definedName name="TFM56F" localSheetId="53">#REF!</definedName>
    <definedName name="TFM56F" localSheetId="62">#REF!</definedName>
    <definedName name="TFM56F" localSheetId="51">#REF!</definedName>
    <definedName name="TFM56F" localSheetId="61">#REF!</definedName>
    <definedName name="TFM56F" localSheetId="60">#REF!</definedName>
    <definedName name="TFM56F" localSheetId="59">#REF!</definedName>
    <definedName name="TFM56F" localSheetId="58">#REF!</definedName>
    <definedName name="TFM56F" localSheetId="57">#REF!</definedName>
    <definedName name="TFM56F" localSheetId="56">#REF!</definedName>
    <definedName name="TFM56F" localSheetId="55">#REF!</definedName>
    <definedName name="TFM56F" localSheetId="54">#REF!</definedName>
    <definedName name="TFM56F" localSheetId="52">#REF!</definedName>
    <definedName name="TFM56F">#REF!</definedName>
    <definedName name="TFM61A" localSheetId="63">#REF!</definedName>
    <definedName name="TFM61A" localSheetId="64">#REF!</definedName>
    <definedName name="TFM61A" localSheetId="53">#REF!</definedName>
    <definedName name="TFM61A" localSheetId="62">#REF!</definedName>
    <definedName name="TFM61A" localSheetId="51">#REF!</definedName>
    <definedName name="TFM61A" localSheetId="61">#REF!</definedName>
    <definedName name="TFM61A" localSheetId="60">#REF!</definedName>
    <definedName name="TFM61A" localSheetId="59">#REF!</definedName>
    <definedName name="TFM61A" localSheetId="58">#REF!</definedName>
    <definedName name="TFM61A" localSheetId="57">#REF!</definedName>
    <definedName name="TFM61A" localSheetId="56">#REF!</definedName>
    <definedName name="TFM61A" localSheetId="55">#REF!</definedName>
    <definedName name="TFM61A" localSheetId="54">#REF!</definedName>
    <definedName name="TFM61A" localSheetId="52">#REF!</definedName>
    <definedName name="TFM61A">#REF!</definedName>
    <definedName name="TFMP02" localSheetId="63">#REF!</definedName>
    <definedName name="TFMP02" localSheetId="64">#REF!</definedName>
    <definedName name="TFMP02" localSheetId="53">#REF!</definedName>
    <definedName name="TFMP02" localSheetId="62">#REF!</definedName>
    <definedName name="TFMP02" localSheetId="51">#REF!</definedName>
    <definedName name="TFMP02" localSheetId="61">#REF!</definedName>
    <definedName name="TFMP02" localSheetId="60">#REF!</definedName>
    <definedName name="TFMP02" localSheetId="59">#REF!</definedName>
    <definedName name="TFMP02" localSheetId="58">#REF!</definedName>
    <definedName name="TFMP02" localSheetId="57">#REF!</definedName>
    <definedName name="TFMP02" localSheetId="56">#REF!</definedName>
    <definedName name="TFMP02" localSheetId="55">#REF!</definedName>
    <definedName name="TFMP02" localSheetId="54">#REF!</definedName>
    <definedName name="TFMP02" localSheetId="52">#REF!</definedName>
    <definedName name="TFMP02">#REF!</definedName>
    <definedName name="TFMP04" localSheetId="63">#REF!</definedName>
    <definedName name="TFMP04" localSheetId="64">#REF!</definedName>
    <definedName name="TFMP04" localSheetId="53">#REF!</definedName>
    <definedName name="TFMP04" localSheetId="62">#REF!</definedName>
    <definedName name="TFMP04" localSheetId="51">#REF!</definedName>
    <definedName name="TFMP04" localSheetId="61">#REF!</definedName>
    <definedName name="TFMP04" localSheetId="60">#REF!</definedName>
    <definedName name="TFMP04" localSheetId="59">#REF!</definedName>
    <definedName name="TFMP04" localSheetId="58">#REF!</definedName>
    <definedName name="TFMP04" localSheetId="57">#REF!</definedName>
    <definedName name="TFMP04" localSheetId="56">#REF!</definedName>
    <definedName name="TFMP04" localSheetId="55">#REF!</definedName>
    <definedName name="TFMP04" localSheetId="54">#REF!</definedName>
    <definedName name="TFMP04" localSheetId="52">#REF!</definedName>
    <definedName name="TFMP04">#REF!</definedName>
    <definedName name="TFMP15" localSheetId="63">#REF!</definedName>
    <definedName name="TFMP15" localSheetId="64">#REF!</definedName>
    <definedName name="TFMP15" localSheetId="53">#REF!</definedName>
    <definedName name="TFMP15" localSheetId="62">#REF!</definedName>
    <definedName name="TFMP15" localSheetId="51">#REF!</definedName>
    <definedName name="TFMP15" localSheetId="61">#REF!</definedName>
    <definedName name="TFMP15" localSheetId="60">#REF!</definedName>
    <definedName name="TFMP15" localSheetId="59">#REF!</definedName>
    <definedName name="TFMP15" localSheetId="58">#REF!</definedName>
    <definedName name="TFMP15" localSheetId="57">#REF!</definedName>
    <definedName name="TFMP15" localSheetId="56">#REF!</definedName>
    <definedName name="TFMP15" localSheetId="55">#REF!</definedName>
    <definedName name="TFMP15" localSheetId="54">#REF!</definedName>
    <definedName name="TFMP15" localSheetId="52">#REF!</definedName>
    <definedName name="TFMP15">#REF!</definedName>
    <definedName name="TFMP19" localSheetId="63">#REF!</definedName>
    <definedName name="TFMP19" localSheetId="64">#REF!</definedName>
    <definedName name="TFMP19" localSheetId="53">#REF!</definedName>
    <definedName name="TFMP19" localSheetId="62">#REF!</definedName>
    <definedName name="TFMP19" localSheetId="51">#REF!</definedName>
    <definedName name="TFMP19" localSheetId="61">#REF!</definedName>
    <definedName name="TFMP19" localSheetId="60">#REF!</definedName>
    <definedName name="TFMP19" localSheetId="59">#REF!</definedName>
    <definedName name="TFMP19" localSheetId="58">#REF!</definedName>
    <definedName name="TFMP19" localSheetId="57">#REF!</definedName>
    <definedName name="TFMP19" localSheetId="56">#REF!</definedName>
    <definedName name="TFMP19" localSheetId="55">#REF!</definedName>
    <definedName name="TFMP19" localSheetId="54">#REF!</definedName>
    <definedName name="TFMP19" localSheetId="52">#REF!</definedName>
    <definedName name="TFMP19">#REF!</definedName>
    <definedName name="TFMP22" localSheetId="63">#REF!</definedName>
    <definedName name="TFMP22" localSheetId="64">#REF!</definedName>
    <definedName name="TFMP22" localSheetId="53">#REF!</definedName>
    <definedName name="TFMP22" localSheetId="62">#REF!</definedName>
    <definedName name="TFMP22" localSheetId="51">#REF!</definedName>
    <definedName name="TFMP22" localSheetId="61">#REF!</definedName>
    <definedName name="TFMP22" localSheetId="60">#REF!</definedName>
    <definedName name="TFMP22" localSheetId="59">#REF!</definedName>
    <definedName name="TFMP22" localSheetId="58">#REF!</definedName>
    <definedName name="TFMP22" localSheetId="57">#REF!</definedName>
    <definedName name="TFMP22" localSheetId="56">#REF!</definedName>
    <definedName name="TFMP22" localSheetId="55">#REF!</definedName>
    <definedName name="TFMP22" localSheetId="54">#REF!</definedName>
    <definedName name="TFMP22" localSheetId="52">#REF!</definedName>
    <definedName name="TFMP22">#REF!</definedName>
    <definedName name="TFMP23" localSheetId="63">#REF!</definedName>
    <definedName name="TFMP23" localSheetId="64">#REF!</definedName>
    <definedName name="TFMP23" localSheetId="53">#REF!</definedName>
    <definedName name="TFMP23" localSheetId="62">#REF!</definedName>
    <definedName name="TFMP23" localSheetId="51">#REF!</definedName>
    <definedName name="TFMP23" localSheetId="61">#REF!</definedName>
    <definedName name="TFMP23" localSheetId="60">#REF!</definedName>
    <definedName name="TFMP23" localSheetId="59">#REF!</definedName>
    <definedName name="TFMP23" localSheetId="58">#REF!</definedName>
    <definedName name="TFMP23" localSheetId="57">#REF!</definedName>
    <definedName name="TFMP23" localSheetId="56">#REF!</definedName>
    <definedName name="TFMP23" localSheetId="55">#REF!</definedName>
    <definedName name="TFMP23" localSheetId="54">#REF!</definedName>
    <definedName name="TFMP23" localSheetId="52">#REF!</definedName>
    <definedName name="TFMP23">#REF!</definedName>
    <definedName name="TFMP24" localSheetId="63">#REF!</definedName>
    <definedName name="TFMP24" localSheetId="64">#REF!</definedName>
    <definedName name="TFMP24" localSheetId="53">#REF!</definedName>
    <definedName name="TFMP24" localSheetId="62">#REF!</definedName>
    <definedName name="TFMP24" localSheetId="51">#REF!</definedName>
    <definedName name="TFMP24" localSheetId="61">#REF!</definedName>
    <definedName name="TFMP24" localSheetId="60">#REF!</definedName>
    <definedName name="TFMP24" localSheetId="59">#REF!</definedName>
    <definedName name="TFMP24" localSheetId="58">#REF!</definedName>
    <definedName name="TFMP24" localSheetId="57">#REF!</definedName>
    <definedName name="TFMP24" localSheetId="56">#REF!</definedName>
    <definedName name="TFMP24" localSheetId="55">#REF!</definedName>
    <definedName name="TFMP24" localSheetId="54">#REF!</definedName>
    <definedName name="TFMP24" localSheetId="52">#REF!</definedName>
    <definedName name="TFMP24">#REF!</definedName>
    <definedName name="TFMP25" localSheetId="63">#REF!</definedName>
    <definedName name="TFMP25" localSheetId="64">#REF!</definedName>
    <definedName name="TFMP25" localSheetId="53">#REF!</definedName>
    <definedName name="TFMP25" localSheetId="62">#REF!</definedName>
    <definedName name="TFMP25" localSheetId="51">#REF!</definedName>
    <definedName name="TFMP25" localSheetId="61">#REF!</definedName>
    <definedName name="TFMP25" localSheetId="60">#REF!</definedName>
    <definedName name="TFMP25" localSheetId="59">#REF!</definedName>
    <definedName name="TFMP25" localSheetId="58">#REF!</definedName>
    <definedName name="TFMP25" localSheetId="57">#REF!</definedName>
    <definedName name="TFMP25" localSheetId="56">#REF!</definedName>
    <definedName name="TFMP25" localSheetId="55">#REF!</definedName>
    <definedName name="TFMP25" localSheetId="54">#REF!</definedName>
    <definedName name="TFMP25" localSheetId="52">#REF!</definedName>
    <definedName name="TFMP25">#REF!</definedName>
    <definedName name="TFMP27" localSheetId="63">#REF!</definedName>
    <definedName name="TFMP27" localSheetId="64">#REF!</definedName>
    <definedName name="TFMP27" localSheetId="53">#REF!</definedName>
    <definedName name="TFMP27" localSheetId="62">#REF!</definedName>
    <definedName name="TFMP27" localSheetId="51">#REF!</definedName>
    <definedName name="TFMP27" localSheetId="61">#REF!</definedName>
    <definedName name="TFMP27" localSheetId="60">#REF!</definedName>
    <definedName name="TFMP27" localSheetId="59">#REF!</definedName>
    <definedName name="TFMP27" localSheetId="58">#REF!</definedName>
    <definedName name="TFMP27" localSheetId="57">#REF!</definedName>
    <definedName name="TFMP27" localSheetId="56">#REF!</definedName>
    <definedName name="TFMP27" localSheetId="55">#REF!</definedName>
    <definedName name="TFMP27" localSheetId="54">#REF!</definedName>
    <definedName name="TFMP27" localSheetId="52">#REF!</definedName>
    <definedName name="TFMP27">#REF!</definedName>
    <definedName name="TFMP30" localSheetId="63">#REF!</definedName>
    <definedName name="TFMP30" localSheetId="64">#REF!</definedName>
    <definedName name="TFMP30" localSheetId="53">#REF!</definedName>
    <definedName name="TFMP30" localSheetId="62">#REF!</definedName>
    <definedName name="TFMP30" localSheetId="51">#REF!</definedName>
    <definedName name="TFMP30" localSheetId="61">#REF!</definedName>
    <definedName name="TFMP30" localSheetId="60">#REF!</definedName>
    <definedName name="TFMP30" localSheetId="59">#REF!</definedName>
    <definedName name="TFMP30" localSheetId="58">#REF!</definedName>
    <definedName name="TFMP30" localSheetId="57">#REF!</definedName>
    <definedName name="TFMP30" localSheetId="56">#REF!</definedName>
    <definedName name="TFMP30" localSheetId="55">#REF!</definedName>
    <definedName name="TFMP30" localSheetId="54">#REF!</definedName>
    <definedName name="TFMP30" localSheetId="52">#REF!</definedName>
    <definedName name="TFMP30">#REF!</definedName>
    <definedName name="TFMP32" localSheetId="63">#REF!</definedName>
    <definedName name="TFMP32" localSheetId="64">#REF!</definedName>
    <definedName name="TFMP32" localSheetId="53">#REF!</definedName>
    <definedName name="TFMP32" localSheetId="62">#REF!</definedName>
    <definedName name="TFMP32" localSheetId="51">#REF!</definedName>
    <definedName name="TFMP32" localSheetId="61">#REF!</definedName>
    <definedName name="TFMP32" localSheetId="60">#REF!</definedName>
    <definedName name="TFMP32" localSheetId="59">#REF!</definedName>
    <definedName name="TFMP32" localSheetId="58">#REF!</definedName>
    <definedName name="TFMP32" localSheetId="57">#REF!</definedName>
    <definedName name="TFMP32" localSheetId="56">#REF!</definedName>
    <definedName name="TFMP32" localSheetId="55">#REF!</definedName>
    <definedName name="TFMP32" localSheetId="54">#REF!</definedName>
    <definedName name="TFMP32" localSheetId="52">#REF!</definedName>
    <definedName name="TFMP32">#REF!</definedName>
    <definedName name="TFMP33" localSheetId="63">#REF!</definedName>
    <definedName name="TFMP33" localSheetId="64">#REF!</definedName>
    <definedName name="TFMP33" localSheetId="53">#REF!</definedName>
    <definedName name="TFMP33" localSheetId="62">#REF!</definedName>
    <definedName name="TFMP33" localSheetId="51">#REF!</definedName>
    <definedName name="TFMP33" localSheetId="61">#REF!</definedName>
    <definedName name="TFMP33" localSheetId="60">#REF!</definedName>
    <definedName name="TFMP33" localSheetId="59">#REF!</definedName>
    <definedName name="TFMP33" localSheetId="58">#REF!</definedName>
    <definedName name="TFMP33" localSheetId="57">#REF!</definedName>
    <definedName name="TFMP33" localSheetId="56">#REF!</definedName>
    <definedName name="TFMP33" localSheetId="55">#REF!</definedName>
    <definedName name="TFMP33" localSheetId="54">#REF!</definedName>
    <definedName name="TFMP33" localSheetId="52">#REF!</definedName>
    <definedName name="TFMP33">#REF!</definedName>
    <definedName name="TFMP35" localSheetId="63">#REF!</definedName>
    <definedName name="TFMP35" localSheetId="64">#REF!</definedName>
    <definedName name="TFMP35" localSheetId="53">#REF!</definedName>
    <definedName name="TFMP35" localSheetId="62">#REF!</definedName>
    <definedName name="TFMP35" localSheetId="51">#REF!</definedName>
    <definedName name="TFMP35" localSheetId="61">#REF!</definedName>
    <definedName name="TFMP35" localSheetId="60">#REF!</definedName>
    <definedName name="TFMP35" localSheetId="59">#REF!</definedName>
    <definedName name="TFMP35" localSheetId="58">#REF!</definedName>
    <definedName name="TFMP35" localSheetId="57">#REF!</definedName>
    <definedName name="TFMP35" localSheetId="56">#REF!</definedName>
    <definedName name="TFMP35" localSheetId="55">#REF!</definedName>
    <definedName name="TFMP35" localSheetId="54">#REF!</definedName>
    <definedName name="TFMP35" localSheetId="52">#REF!</definedName>
    <definedName name="TFMP35">#REF!</definedName>
    <definedName name="TFMP36" localSheetId="63">#REF!</definedName>
    <definedName name="TFMP36" localSheetId="64">#REF!</definedName>
    <definedName name="TFMP36" localSheetId="53">#REF!</definedName>
    <definedName name="TFMP36" localSheetId="62">#REF!</definedName>
    <definedName name="TFMP36" localSheetId="51">#REF!</definedName>
    <definedName name="TFMP36" localSheetId="61">#REF!</definedName>
    <definedName name="TFMP36" localSheetId="60">#REF!</definedName>
    <definedName name="TFMP36" localSheetId="59">#REF!</definedName>
    <definedName name="TFMP36" localSheetId="58">#REF!</definedName>
    <definedName name="TFMP36" localSheetId="57">#REF!</definedName>
    <definedName name="TFMP36" localSheetId="56">#REF!</definedName>
    <definedName name="TFMP36" localSheetId="55">#REF!</definedName>
    <definedName name="TFMP36" localSheetId="54">#REF!</definedName>
    <definedName name="TFMP36" localSheetId="52">#REF!</definedName>
    <definedName name="TFMP36">#REF!</definedName>
    <definedName name="TFMP37" localSheetId="63">#REF!</definedName>
    <definedName name="TFMP37" localSheetId="64">#REF!</definedName>
    <definedName name="TFMP37" localSheetId="53">#REF!</definedName>
    <definedName name="TFMP37" localSheetId="62">#REF!</definedName>
    <definedName name="TFMP37" localSheetId="51">#REF!</definedName>
    <definedName name="TFMP37" localSheetId="61">#REF!</definedName>
    <definedName name="TFMP37" localSheetId="60">#REF!</definedName>
    <definedName name="TFMP37" localSheetId="59">#REF!</definedName>
    <definedName name="TFMP37" localSheetId="58">#REF!</definedName>
    <definedName name="TFMP37" localSheetId="57">#REF!</definedName>
    <definedName name="TFMP37" localSheetId="56">#REF!</definedName>
    <definedName name="TFMP37" localSheetId="55">#REF!</definedName>
    <definedName name="TFMP37" localSheetId="54">#REF!</definedName>
    <definedName name="TFMP37" localSheetId="52">#REF!</definedName>
    <definedName name="TFMP37">#REF!</definedName>
    <definedName name="TFMP38" localSheetId="63">#REF!</definedName>
    <definedName name="TFMP38" localSheetId="64">#REF!</definedName>
    <definedName name="TFMP38" localSheetId="53">#REF!</definedName>
    <definedName name="TFMP38" localSheetId="62">#REF!</definedName>
    <definedName name="TFMP38" localSheetId="51">#REF!</definedName>
    <definedName name="TFMP38" localSheetId="61">#REF!</definedName>
    <definedName name="TFMP38" localSheetId="60">#REF!</definedName>
    <definedName name="TFMP38" localSheetId="59">#REF!</definedName>
    <definedName name="TFMP38" localSheetId="58">#REF!</definedName>
    <definedName name="TFMP38" localSheetId="57">#REF!</definedName>
    <definedName name="TFMP38" localSheetId="56">#REF!</definedName>
    <definedName name="TFMP38" localSheetId="55">#REF!</definedName>
    <definedName name="TFMP38" localSheetId="54">#REF!</definedName>
    <definedName name="TFMP38" localSheetId="52">#REF!</definedName>
    <definedName name="TFMP38">#REF!</definedName>
    <definedName name="TFMP40" localSheetId="63">#REF!</definedName>
    <definedName name="TFMP40" localSheetId="64">#REF!</definedName>
    <definedName name="TFMP40" localSheetId="53">#REF!</definedName>
    <definedName name="TFMP40" localSheetId="62">#REF!</definedName>
    <definedName name="TFMP40" localSheetId="51">#REF!</definedName>
    <definedName name="TFMP40" localSheetId="61">#REF!</definedName>
    <definedName name="TFMP40" localSheetId="60">#REF!</definedName>
    <definedName name="TFMP40" localSheetId="59">#REF!</definedName>
    <definedName name="TFMP40" localSheetId="58">#REF!</definedName>
    <definedName name="TFMP40" localSheetId="57">#REF!</definedName>
    <definedName name="TFMP40" localSheetId="56">#REF!</definedName>
    <definedName name="TFMP40" localSheetId="55">#REF!</definedName>
    <definedName name="TFMP40" localSheetId="54">#REF!</definedName>
    <definedName name="TFMP40" localSheetId="52">#REF!</definedName>
    <definedName name="TFMP40">#REF!</definedName>
    <definedName name="TFMP41" localSheetId="63">#REF!</definedName>
    <definedName name="TFMP41" localSheetId="64">#REF!</definedName>
    <definedName name="TFMP41" localSheetId="53">#REF!</definedName>
    <definedName name="TFMP41" localSheetId="62">#REF!</definedName>
    <definedName name="TFMP41" localSheetId="51">#REF!</definedName>
    <definedName name="TFMP41" localSheetId="61">#REF!</definedName>
    <definedName name="TFMP41" localSheetId="60">#REF!</definedName>
    <definedName name="TFMP41" localSheetId="59">#REF!</definedName>
    <definedName name="TFMP41" localSheetId="58">#REF!</definedName>
    <definedName name="TFMP41" localSheetId="57">#REF!</definedName>
    <definedName name="TFMP41" localSheetId="56">#REF!</definedName>
    <definedName name="TFMP41" localSheetId="55">#REF!</definedName>
    <definedName name="TFMP41" localSheetId="54">#REF!</definedName>
    <definedName name="TFMP41" localSheetId="52">#REF!</definedName>
    <definedName name="TFMP41">#REF!</definedName>
    <definedName name="TFMP42" localSheetId="63">#REF!</definedName>
    <definedName name="TFMP42" localSheetId="64">#REF!</definedName>
    <definedName name="TFMP42" localSheetId="53">#REF!</definedName>
    <definedName name="TFMP42" localSheetId="62">#REF!</definedName>
    <definedName name="TFMP42" localSheetId="51">#REF!</definedName>
    <definedName name="TFMP42" localSheetId="61">#REF!</definedName>
    <definedName name="TFMP42" localSheetId="60">#REF!</definedName>
    <definedName name="TFMP42" localSheetId="59">#REF!</definedName>
    <definedName name="TFMP42" localSheetId="58">#REF!</definedName>
    <definedName name="TFMP42" localSheetId="57">#REF!</definedName>
    <definedName name="TFMP42" localSheetId="56">#REF!</definedName>
    <definedName name="TFMP42" localSheetId="55">#REF!</definedName>
    <definedName name="TFMP42" localSheetId="54">#REF!</definedName>
    <definedName name="TFMP42" localSheetId="52">#REF!</definedName>
    <definedName name="TFMP42">#REF!</definedName>
    <definedName name="TFMP43" localSheetId="63">#REF!</definedName>
    <definedName name="TFMP43" localSheetId="64">#REF!</definedName>
    <definedName name="TFMP43" localSheetId="53">#REF!</definedName>
    <definedName name="TFMP43" localSheetId="62">#REF!</definedName>
    <definedName name="TFMP43" localSheetId="51">#REF!</definedName>
    <definedName name="TFMP43" localSheetId="61">#REF!</definedName>
    <definedName name="TFMP43" localSheetId="60">#REF!</definedName>
    <definedName name="TFMP43" localSheetId="59">#REF!</definedName>
    <definedName name="TFMP43" localSheetId="58">#REF!</definedName>
    <definedName name="TFMP43" localSheetId="57">#REF!</definedName>
    <definedName name="TFMP43" localSheetId="56">#REF!</definedName>
    <definedName name="TFMP43" localSheetId="55">#REF!</definedName>
    <definedName name="TFMP43" localSheetId="54">#REF!</definedName>
    <definedName name="TFMP43" localSheetId="52">#REF!</definedName>
    <definedName name="TFMP43">#REF!</definedName>
    <definedName name="TFMP44" localSheetId="63">#REF!</definedName>
    <definedName name="TFMP44" localSheetId="64">#REF!</definedName>
    <definedName name="TFMP44" localSheetId="53">#REF!</definedName>
    <definedName name="TFMP44" localSheetId="62">#REF!</definedName>
    <definedName name="TFMP44" localSheetId="51">#REF!</definedName>
    <definedName name="TFMP44" localSheetId="61">#REF!</definedName>
    <definedName name="TFMP44" localSheetId="60">#REF!</definedName>
    <definedName name="TFMP44" localSheetId="59">#REF!</definedName>
    <definedName name="TFMP44" localSheetId="58">#REF!</definedName>
    <definedName name="TFMP44" localSheetId="57">#REF!</definedName>
    <definedName name="TFMP44" localSheetId="56">#REF!</definedName>
    <definedName name="TFMP44" localSheetId="55">#REF!</definedName>
    <definedName name="TFMP44" localSheetId="54">#REF!</definedName>
    <definedName name="TFMP44" localSheetId="52">#REF!</definedName>
    <definedName name="TFMP44">#REF!</definedName>
    <definedName name="TFMP45" localSheetId="63">#REF!</definedName>
    <definedName name="TFMP45" localSheetId="64">#REF!</definedName>
    <definedName name="TFMP45" localSheetId="53">#REF!</definedName>
    <definedName name="TFMP45" localSheetId="62">#REF!</definedName>
    <definedName name="TFMP45" localSheetId="51">#REF!</definedName>
    <definedName name="TFMP45" localSheetId="61">#REF!</definedName>
    <definedName name="TFMP45" localSheetId="60">#REF!</definedName>
    <definedName name="TFMP45" localSheetId="59">#REF!</definedName>
    <definedName name="TFMP45" localSheetId="58">#REF!</definedName>
    <definedName name="TFMP45" localSheetId="57">#REF!</definedName>
    <definedName name="TFMP45" localSheetId="56">#REF!</definedName>
    <definedName name="TFMP45" localSheetId="55">#REF!</definedName>
    <definedName name="TFMP45" localSheetId="54">#REF!</definedName>
    <definedName name="TFMP45" localSheetId="52">#REF!</definedName>
    <definedName name="TFMP45">#REF!</definedName>
    <definedName name="TFRF" localSheetId="63">TFRF!$B$1</definedName>
    <definedName name="TFRF" localSheetId="64">TFRF!$B$1</definedName>
    <definedName name="TFRF" localSheetId="62">TFRF!$B$1</definedName>
    <definedName name="TFRF">#REF!</definedName>
    <definedName name="TFRF_Aif_cat" localSheetId="62">TFRF!$B$43:$H$44</definedName>
    <definedName name="TFRF_Debt_Related" localSheetId="62">TFRF!$B$31:$H$41</definedName>
    <definedName name="TFRF_GOV_SEC" localSheetId="62">TFRF!$B$22:$H$29</definedName>
    <definedName name="TFRFNAV" localSheetId="62">TFRF!$B$58:$B$73</definedName>
    <definedName name="TFRLTF" localSheetId="63">#REF!</definedName>
    <definedName name="TFRLTF" localSheetId="64">#REF!</definedName>
    <definedName name="TFRLTF" localSheetId="53">#REF!</definedName>
    <definedName name="TFRLTF" localSheetId="62">#REF!</definedName>
    <definedName name="TFRLTF" localSheetId="51">#REF!</definedName>
    <definedName name="TFRLTF" localSheetId="61">#REF!</definedName>
    <definedName name="TFRLTF" localSheetId="60">#REF!</definedName>
    <definedName name="TFRLTF" localSheetId="59">#REF!</definedName>
    <definedName name="TFRLTF" localSheetId="58">#REF!</definedName>
    <definedName name="TFRLTF" localSheetId="57">#REF!</definedName>
    <definedName name="TFRLTF" localSheetId="56">#REF!</definedName>
    <definedName name="TFRLTF" localSheetId="55">#REF!</definedName>
    <definedName name="TFRLTF" localSheetId="54">#REF!</definedName>
    <definedName name="TFRLTF" localSheetId="52">#REF!</definedName>
    <definedName name="TFRLTF">#REF!</definedName>
    <definedName name="TFRSTF" localSheetId="63">TFRSTF!$B$1</definedName>
    <definedName name="TFRSTF" localSheetId="64">TFRSTF!$B$1</definedName>
    <definedName name="TFRSTF" localSheetId="53">TFRSTF!$B$1</definedName>
    <definedName name="TFRSTF" localSheetId="62">TFRSTF!$B$1</definedName>
    <definedName name="TFRSTF" localSheetId="51">TFRSTF!$B$1</definedName>
    <definedName name="TFRSTF" localSheetId="61">TFRSTF!$B$1</definedName>
    <definedName name="TFRSTF" localSheetId="60">TFRSTF!$B$1</definedName>
    <definedName name="TFRSTF" localSheetId="59">TFRSTF!$B$1</definedName>
    <definedName name="TFRSTF" localSheetId="58">TFRSTF!$B$1</definedName>
    <definedName name="TFRSTF" localSheetId="57">TFRSTF!$B$1</definedName>
    <definedName name="TFRSTF" localSheetId="56">TFRSTF!$B$1</definedName>
    <definedName name="TFRSTF" localSheetId="55">TFRSTF!$B$1</definedName>
    <definedName name="TFRSTF" localSheetId="54">TFRSTF!$B$1</definedName>
    <definedName name="TFRSTF" localSheetId="52">TFRSTF!$B$1</definedName>
    <definedName name="TFRSTF">#REF!</definedName>
    <definedName name="TFRSTF_Aif_cat" localSheetId="51">TFRSTF!$B$116:$H$117</definedName>
    <definedName name="TFRSTF_GOV_SEC" localSheetId="51">TFRSTF!$B$22:$H$27</definedName>
    <definedName name="TFRSTF_MM" localSheetId="51">TFRSTF!$B$29:$H$114</definedName>
    <definedName name="TFRSTFNAV" localSheetId="51">TFRSTF!$B$132:$B$139</definedName>
    <definedName name="TFTF1" localSheetId="63">#REF!</definedName>
    <definedName name="TFTF1" localSheetId="64">#REF!</definedName>
    <definedName name="TFTF1" localSheetId="53">#REF!</definedName>
    <definedName name="TFTF1" localSheetId="62">#REF!</definedName>
    <definedName name="TFTF1" localSheetId="51">#REF!</definedName>
    <definedName name="TFTF1" localSheetId="61">#REF!</definedName>
    <definedName name="TFTF1" localSheetId="60">#REF!</definedName>
    <definedName name="TFTF1" localSheetId="59">#REF!</definedName>
    <definedName name="TFTF1" localSheetId="58">#REF!</definedName>
    <definedName name="TFTF1" localSheetId="57">#REF!</definedName>
    <definedName name="TFTF1" localSheetId="56">#REF!</definedName>
    <definedName name="TFTF1" localSheetId="55">#REF!</definedName>
    <definedName name="TFTF1" localSheetId="54">#REF!</definedName>
    <definedName name="TFTF1" localSheetId="52">#REF!</definedName>
    <definedName name="TFTF1">#REF!</definedName>
    <definedName name="TFTF2A" localSheetId="63">#REF!</definedName>
    <definedName name="TFTF2A" localSheetId="64">#REF!</definedName>
    <definedName name="TFTF2A" localSheetId="53">#REF!</definedName>
    <definedName name="TFTF2A" localSheetId="62">#REF!</definedName>
    <definedName name="TFTF2A" localSheetId="51">#REF!</definedName>
    <definedName name="TFTF2A" localSheetId="61">#REF!</definedName>
    <definedName name="TFTF2A" localSheetId="60">#REF!</definedName>
    <definedName name="TFTF2A" localSheetId="59">#REF!</definedName>
    <definedName name="TFTF2A" localSheetId="58">#REF!</definedName>
    <definedName name="TFTF2A" localSheetId="57">#REF!</definedName>
    <definedName name="TFTF2A" localSheetId="56">#REF!</definedName>
    <definedName name="TFTF2A" localSheetId="55">#REF!</definedName>
    <definedName name="TFTF2A" localSheetId="54">#REF!</definedName>
    <definedName name="TFTF2A" localSheetId="52">#REF!</definedName>
    <definedName name="TFTF2A">#REF!</definedName>
    <definedName name="TFTF2B" localSheetId="63">#REF!</definedName>
    <definedName name="TFTF2B" localSheetId="64">#REF!</definedName>
    <definedName name="TFTF2B" localSheetId="53">#REF!</definedName>
    <definedName name="TFTF2B" localSheetId="62">#REF!</definedName>
    <definedName name="TFTF2B" localSheetId="51">#REF!</definedName>
    <definedName name="TFTF2B" localSheetId="61">#REF!</definedName>
    <definedName name="TFTF2B" localSheetId="60">#REF!</definedName>
    <definedName name="TFTF2B" localSheetId="59">#REF!</definedName>
    <definedName name="TFTF2B" localSheetId="58">#REF!</definedName>
    <definedName name="TFTF2B" localSheetId="57">#REF!</definedName>
    <definedName name="TFTF2B" localSheetId="56">#REF!</definedName>
    <definedName name="TFTF2B" localSheetId="55">#REF!</definedName>
    <definedName name="TFTF2B" localSheetId="54">#REF!</definedName>
    <definedName name="TFTF2B" localSheetId="52">#REF!</definedName>
    <definedName name="TFTF2B">#REF!</definedName>
    <definedName name="TGEIFA" localSheetId="63">#REF!</definedName>
    <definedName name="TGEIFA" localSheetId="64">#REF!</definedName>
    <definedName name="TGEIFA" localSheetId="53">#REF!</definedName>
    <definedName name="TGEIFA" localSheetId="62">#REF!</definedName>
    <definedName name="TGEIFA" localSheetId="51">#REF!</definedName>
    <definedName name="TGEIFA" localSheetId="61">#REF!</definedName>
    <definedName name="TGEIFA" localSheetId="60">#REF!</definedName>
    <definedName name="TGEIFA" localSheetId="59">#REF!</definedName>
    <definedName name="TGEIFA" localSheetId="58">#REF!</definedName>
    <definedName name="TGEIFA" localSheetId="57">#REF!</definedName>
    <definedName name="TGEIFA" localSheetId="56">#REF!</definedName>
    <definedName name="TGEIFA" localSheetId="55">#REF!</definedName>
    <definedName name="TGEIFA" localSheetId="54">#REF!</definedName>
    <definedName name="TGEIFA" localSheetId="52">#REF!</definedName>
    <definedName name="TGEIFA">#REF!</definedName>
    <definedName name="TGEIFB" localSheetId="63">#REF!</definedName>
    <definedName name="TGEIFB" localSheetId="64">#REF!</definedName>
    <definedName name="TGEIFB" localSheetId="53">#REF!</definedName>
    <definedName name="TGEIFB" localSheetId="62">#REF!</definedName>
    <definedName name="TGEIFB" localSheetId="51">#REF!</definedName>
    <definedName name="TGEIFB" localSheetId="61">#REF!</definedName>
    <definedName name="TGEIFB" localSheetId="60">#REF!</definedName>
    <definedName name="TGEIFB" localSheetId="59">#REF!</definedName>
    <definedName name="TGEIFB" localSheetId="58">#REF!</definedName>
    <definedName name="TGEIFB" localSheetId="57">#REF!</definedName>
    <definedName name="TGEIFB" localSheetId="56">#REF!</definedName>
    <definedName name="TGEIFB" localSheetId="55">#REF!</definedName>
    <definedName name="TGEIFB" localSheetId="54">#REF!</definedName>
    <definedName name="TGEIFB" localSheetId="52">#REF!</definedName>
    <definedName name="TGEIFB">#REF!</definedName>
    <definedName name="TGLDETF" localSheetId="63">#REF!</definedName>
    <definedName name="TGLDETF" localSheetId="64">#REF!</definedName>
    <definedName name="TGLDETF" localSheetId="53">#REF!</definedName>
    <definedName name="TGLDETF" localSheetId="62">#REF!</definedName>
    <definedName name="TGLDETF" localSheetId="51">#REF!</definedName>
    <definedName name="TGLDETF" localSheetId="61">#REF!</definedName>
    <definedName name="TGLDETF" localSheetId="60">#REF!</definedName>
    <definedName name="TGLDETF" localSheetId="59">#REF!</definedName>
    <definedName name="TGLDETF" localSheetId="58">#REF!</definedName>
    <definedName name="TGLDETF" localSheetId="57">#REF!</definedName>
    <definedName name="TGLDETF" localSheetId="56">#REF!</definedName>
    <definedName name="TGLDETF" localSheetId="55">#REF!</definedName>
    <definedName name="TGLDETF" localSheetId="54">#REF!</definedName>
    <definedName name="TGLDETF" localSheetId="52">#REF!</definedName>
    <definedName name="TGLDETF">TGLDETF!$B$1</definedName>
    <definedName name="TGLDETF_EQ" localSheetId="6">TGLDETF!$B$12:$I$16</definedName>
    <definedName name="TGLDETFNAV" localSheetId="6">TGLDETF!$B$28:$B$29</definedName>
    <definedName name="TGLDFOF" localSheetId="63">#REF!</definedName>
    <definedName name="TGLDFOF" localSheetId="64">#REF!</definedName>
    <definedName name="TGLDFOF" localSheetId="53">#REF!</definedName>
    <definedName name="TGLDFOF" localSheetId="62">#REF!</definedName>
    <definedName name="TGLDFOF" localSheetId="51">#REF!</definedName>
    <definedName name="TGLDFOF" localSheetId="61">#REF!</definedName>
    <definedName name="TGLDFOF" localSheetId="60">#REF!</definedName>
    <definedName name="TGLDFOF" localSheetId="59">#REF!</definedName>
    <definedName name="TGLDFOF" localSheetId="58">#REF!</definedName>
    <definedName name="TGLDFOF" localSheetId="57">#REF!</definedName>
    <definedName name="TGLDFOF" localSheetId="56">#REF!</definedName>
    <definedName name="TGLDFOF" localSheetId="55">#REF!</definedName>
    <definedName name="TGLDFOF" localSheetId="54">#REF!</definedName>
    <definedName name="TGLDFOF" localSheetId="52">#REF!</definedName>
    <definedName name="TGLDFOF">TGLDFOF!$B$1</definedName>
    <definedName name="TGLDFOF_EQ" localSheetId="4">TGLDFOF!$B$13:$I$16</definedName>
    <definedName name="TGLDFOFNAV" localSheetId="4">TGLDFOF!$B$31:$B$38</definedName>
    <definedName name="TGMTF" localSheetId="63">#REF!</definedName>
    <definedName name="TGMTF" localSheetId="64">#REF!</definedName>
    <definedName name="TGMTF" localSheetId="53">#REF!</definedName>
    <definedName name="TGMTF" localSheetId="62">#REF!</definedName>
    <definedName name="TGMTF" localSheetId="51">#REF!</definedName>
    <definedName name="TGMTF" localSheetId="61">#REF!</definedName>
    <definedName name="TGMTF" localSheetId="60">#REF!</definedName>
    <definedName name="TGMTF" localSheetId="59">#REF!</definedName>
    <definedName name="TGMTF" localSheetId="58">#REF!</definedName>
    <definedName name="TGMTF" localSheetId="57">#REF!</definedName>
    <definedName name="TGMTF" localSheetId="56">#REF!</definedName>
    <definedName name="TGMTF" localSheetId="55">#REF!</definedName>
    <definedName name="TGMTF" localSheetId="54">#REF!</definedName>
    <definedName name="TGMTF" localSheetId="52">#REF!</definedName>
    <definedName name="TGMTF">#REF!</definedName>
    <definedName name="TGSFR" localSheetId="63">TGSFR!$B$1</definedName>
    <definedName name="TGSFR" localSheetId="64">TGSFR!$B$1</definedName>
    <definedName name="TGSFR" localSheetId="62">TGSFR!$B$1</definedName>
    <definedName name="TGSFR" localSheetId="61">TGSFR!$B$1</definedName>
    <definedName name="TGSFR">#REF!</definedName>
    <definedName name="TGSFR_GOV_SEC" localSheetId="61">TGSFR!$B$22:$H$34</definedName>
    <definedName name="TGSFRNAV" localSheetId="61">TGSFR!$B$48:$B$59</definedName>
    <definedName name="TGSMF" localSheetId="63">#REF!</definedName>
    <definedName name="TGSMF" localSheetId="64">#REF!</definedName>
    <definedName name="TGSMF" localSheetId="53">#REF!</definedName>
    <definedName name="TGSMF" localSheetId="62">#REF!</definedName>
    <definedName name="TGSMF" localSheetId="51">#REF!</definedName>
    <definedName name="TGSMF" localSheetId="61">#REF!</definedName>
    <definedName name="TGSMF" localSheetId="60">#REF!</definedName>
    <definedName name="TGSMF" localSheetId="59">#REF!</definedName>
    <definedName name="TGSMF" localSheetId="58">#REF!</definedName>
    <definedName name="TGSMF" localSheetId="57">#REF!</definedName>
    <definedName name="TGSMF" localSheetId="56">#REF!</definedName>
    <definedName name="TGSMF" localSheetId="55">#REF!</definedName>
    <definedName name="TGSMF" localSheetId="54">#REF!</definedName>
    <definedName name="TGSMF" localSheetId="52">#REF!</definedName>
    <definedName name="TGSMF">#REF!</definedName>
    <definedName name="THOF" localSheetId="63">#REF!</definedName>
    <definedName name="THOF" localSheetId="64">#REF!</definedName>
    <definedName name="THOF" localSheetId="53">#REF!</definedName>
    <definedName name="THOF" localSheetId="62">#REF!</definedName>
    <definedName name="THOF" localSheetId="51">#REF!</definedName>
    <definedName name="THOF" localSheetId="61">#REF!</definedName>
    <definedName name="THOF" localSheetId="60">#REF!</definedName>
    <definedName name="THOF" localSheetId="59">#REF!</definedName>
    <definedName name="THOF" localSheetId="58">#REF!</definedName>
    <definedName name="THOF" localSheetId="57">#REF!</definedName>
    <definedName name="THOF" localSheetId="56">#REF!</definedName>
    <definedName name="THOF" localSheetId="55">#REF!</definedName>
    <definedName name="THOF" localSheetId="54">#REF!</definedName>
    <definedName name="THOF" localSheetId="52">#REF!</definedName>
    <definedName name="THOF">THOF!$B$1</definedName>
    <definedName name="THOF_EQ" localSheetId="37">THOF!$B$12:$I$45</definedName>
    <definedName name="THOFNAV" localSheetId="37">THOF!$B$57:$B$64</definedName>
    <definedName name="TICF" localSheetId="63">#REF!</definedName>
    <definedName name="TICF" localSheetId="64">#REF!</definedName>
    <definedName name="TICF" localSheetId="53">#REF!</definedName>
    <definedName name="TICF" localSheetId="62">#REF!</definedName>
    <definedName name="TICF" localSheetId="51">#REF!</definedName>
    <definedName name="TICF" localSheetId="61">#REF!</definedName>
    <definedName name="TICF" localSheetId="60">#REF!</definedName>
    <definedName name="TICF" localSheetId="59">#REF!</definedName>
    <definedName name="TICF" localSheetId="58">#REF!</definedName>
    <definedName name="TICF" localSheetId="57">#REF!</definedName>
    <definedName name="TICF" localSheetId="56">#REF!</definedName>
    <definedName name="TICF" localSheetId="55">#REF!</definedName>
    <definedName name="TICF" localSheetId="54">#REF!</definedName>
    <definedName name="TICF" localSheetId="52">#REF!</definedName>
    <definedName name="TICF">TICF!$B$1</definedName>
    <definedName name="TICF_EQ" localSheetId="35">TICF!$B$12:$I$54</definedName>
    <definedName name="TICFNAV" localSheetId="35">TICF!$B$66:$B$73</definedName>
    <definedName name="TIFA" localSheetId="63">#REF!</definedName>
    <definedName name="TIFA" localSheetId="64">#REF!</definedName>
    <definedName name="TIFA" localSheetId="53">#REF!</definedName>
    <definedName name="TIFA" localSheetId="62">#REF!</definedName>
    <definedName name="TIFA" localSheetId="51">#REF!</definedName>
    <definedName name="TIFA" localSheetId="61">#REF!</definedName>
    <definedName name="TIFA" localSheetId="60">#REF!</definedName>
    <definedName name="TIFA" localSheetId="59">#REF!</definedName>
    <definedName name="TIFA" localSheetId="58">#REF!</definedName>
    <definedName name="TIFA" localSheetId="57">#REF!</definedName>
    <definedName name="TIFA" localSheetId="56">#REF!</definedName>
    <definedName name="TIFA" localSheetId="55">#REF!</definedName>
    <definedName name="TIFA" localSheetId="54">#REF!</definedName>
    <definedName name="TIFA" localSheetId="52">#REF!</definedName>
    <definedName name="TIFA">#REF!</definedName>
    <definedName name="TIFNA" localSheetId="63">#REF!</definedName>
    <definedName name="TIFNA" localSheetId="64">#REF!</definedName>
    <definedName name="TIFNA" localSheetId="53">#REF!</definedName>
    <definedName name="TIFNA" localSheetId="62">#REF!</definedName>
    <definedName name="TIFNA" localSheetId="51">#REF!</definedName>
    <definedName name="TIFNA" localSheetId="61">#REF!</definedName>
    <definedName name="TIFNA" localSheetId="60">#REF!</definedName>
    <definedName name="TIFNA" localSheetId="59">#REF!</definedName>
    <definedName name="TIFNA" localSheetId="58">#REF!</definedName>
    <definedName name="TIFNA" localSheetId="57">#REF!</definedName>
    <definedName name="TIFNA" localSheetId="56">#REF!</definedName>
    <definedName name="TIFNA" localSheetId="55">#REF!</definedName>
    <definedName name="TIFNA" localSheetId="54">#REF!</definedName>
    <definedName name="TIFNA" localSheetId="52">#REF!</definedName>
    <definedName name="TIFNA">TIFNA!$B$1</definedName>
    <definedName name="TIFNA_EQ" localSheetId="26">TIFNA!$B$12:$I$64</definedName>
    <definedName name="TIFNANAV" localSheetId="26">TIFNA!$B$76:$B$79</definedName>
    <definedName name="TIFSA" localSheetId="63">#REF!</definedName>
    <definedName name="TIFSA" localSheetId="64">#REF!</definedName>
    <definedName name="TIFSA" localSheetId="53">#REF!</definedName>
    <definedName name="TIFSA" localSheetId="62">#REF!</definedName>
    <definedName name="TIFSA" localSheetId="51">#REF!</definedName>
    <definedName name="TIFSA" localSheetId="61">#REF!</definedName>
    <definedName name="TIFSA" localSheetId="60">#REF!</definedName>
    <definedName name="TIFSA" localSheetId="59">#REF!</definedName>
    <definedName name="TIFSA" localSheetId="58">#REF!</definedName>
    <definedName name="TIFSA" localSheetId="57">#REF!</definedName>
    <definedName name="TIFSA" localSheetId="56">#REF!</definedName>
    <definedName name="TIFSA" localSheetId="55">#REF!</definedName>
    <definedName name="TIFSA" localSheetId="54">#REF!</definedName>
    <definedName name="TIFSA" localSheetId="52">#REF!</definedName>
    <definedName name="TIFSA">TIFSA!$B$1</definedName>
    <definedName name="TIFSA_EQ" localSheetId="47">TIFSA!$B$12:$I$44</definedName>
    <definedName name="TIFSANAV" localSheetId="47">TIFSA!$B$56:$B$59</definedName>
    <definedName name="TIGIF" localSheetId="63">#REF!</definedName>
    <definedName name="TIGIF" localSheetId="64">#REF!</definedName>
    <definedName name="TIGIF" localSheetId="53">#REF!</definedName>
    <definedName name="TIGIF" localSheetId="62">#REF!</definedName>
    <definedName name="TIGIF" localSheetId="51">#REF!</definedName>
    <definedName name="TIGIF" localSheetId="61">#REF!</definedName>
    <definedName name="TIGIF" localSheetId="60">#REF!</definedName>
    <definedName name="TIGIF" localSheetId="59">#REF!</definedName>
    <definedName name="TIGIF" localSheetId="58">#REF!</definedName>
    <definedName name="TIGIF" localSheetId="57">#REF!</definedName>
    <definedName name="TIGIF" localSheetId="56">#REF!</definedName>
    <definedName name="TIGIF" localSheetId="55">#REF!</definedName>
    <definedName name="TIGIF" localSheetId="54">#REF!</definedName>
    <definedName name="TIGIF" localSheetId="52">#REF!</definedName>
    <definedName name="TIGIF">#REF!</definedName>
    <definedName name="TINR" localSheetId="63">#REF!</definedName>
    <definedName name="TINR" localSheetId="64">#REF!</definedName>
    <definedName name="TINR" localSheetId="53">#REF!</definedName>
    <definedName name="TINR" localSheetId="62">#REF!</definedName>
    <definedName name="TINR" localSheetId="51">#REF!</definedName>
    <definedName name="TINR" localSheetId="61">#REF!</definedName>
    <definedName name="TINR" localSheetId="60">#REF!</definedName>
    <definedName name="TINR" localSheetId="59">#REF!</definedName>
    <definedName name="TINR" localSheetId="58">#REF!</definedName>
    <definedName name="TINR" localSheetId="57">#REF!</definedName>
    <definedName name="TINR" localSheetId="56">#REF!</definedName>
    <definedName name="TINR" localSheetId="55">#REF!</definedName>
    <definedName name="TINR" localSheetId="54">#REF!</definedName>
    <definedName name="TINR" localSheetId="52">#REF!</definedName>
    <definedName name="TINR">TINR!$B$1</definedName>
    <definedName name="TINR_EQ" localSheetId="30">TINR!$B$12:$I$81</definedName>
    <definedName name="TINRNAV" localSheetId="30">TINR!$B$93:$B$100</definedName>
    <definedName name="TIPF" localSheetId="63">#REF!</definedName>
    <definedName name="TIPF" localSheetId="64">#REF!</definedName>
    <definedName name="TIPF" localSheetId="53">#REF!</definedName>
    <definedName name="TIPF" localSheetId="62">#REF!</definedName>
    <definedName name="TIPF" localSheetId="51">#REF!</definedName>
    <definedName name="TIPF" localSheetId="61">#REF!</definedName>
    <definedName name="TIPF" localSheetId="60">#REF!</definedName>
    <definedName name="TIPF" localSheetId="59">#REF!</definedName>
    <definedName name="TIPF" localSheetId="58">#REF!</definedName>
    <definedName name="TIPF" localSheetId="57">#REF!</definedName>
    <definedName name="TIPF" localSheetId="56">#REF!</definedName>
    <definedName name="TIPF" localSheetId="55">#REF!</definedName>
    <definedName name="TIPF" localSheetId="54">#REF!</definedName>
    <definedName name="TIPF" localSheetId="52">#REF!</definedName>
    <definedName name="TIPF">#REF!</definedName>
    <definedName name="TIPFSP1" localSheetId="63">#REF!</definedName>
    <definedName name="TIPFSP1" localSheetId="64">#REF!</definedName>
    <definedName name="TIPFSP1" localSheetId="53">#REF!</definedName>
    <definedName name="TIPFSP1" localSheetId="62">#REF!</definedName>
    <definedName name="TIPFSP1" localSheetId="51">#REF!</definedName>
    <definedName name="TIPFSP1" localSheetId="61">#REF!</definedName>
    <definedName name="TIPFSP1" localSheetId="60">#REF!</definedName>
    <definedName name="TIPFSP1" localSheetId="59">#REF!</definedName>
    <definedName name="TIPFSP1" localSheetId="58">#REF!</definedName>
    <definedName name="TIPFSP1" localSheetId="57">#REF!</definedName>
    <definedName name="TIPFSP1" localSheetId="56">#REF!</definedName>
    <definedName name="TIPFSP1" localSheetId="55">#REF!</definedName>
    <definedName name="TIPFSP1" localSheetId="54">#REF!</definedName>
    <definedName name="TIPFSP1" localSheetId="52">#REF!</definedName>
    <definedName name="TIPFSP1">#REF!</definedName>
    <definedName name="TIPHF" localSheetId="63">#REF!</definedName>
    <definedName name="TIPHF" localSheetId="64">#REF!</definedName>
    <definedName name="TIPHF" localSheetId="53">#REF!</definedName>
    <definedName name="TIPHF" localSheetId="62">#REF!</definedName>
    <definedName name="TIPHF" localSheetId="51">#REF!</definedName>
    <definedName name="TIPHF" localSheetId="61">#REF!</definedName>
    <definedName name="TIPHF" localSheetId="60">#REF!</definedName>
    <definedName name="TIPHF" localSheetId="59">#REF!</definedName>
    <definedName name="TIPHF" localSheetId="58">#REF!</definedName>
    <definedName name="TIPHF" localSheetId="57">#REF!</definedName>
    <definedName name="TIPHF" localSheetId="56">#REF!</definedName>
    <definedName name="TIPHF" localSheetId="55">#REF!</definedName>
    <definedName name="TIPHF" localSheetId="54">#REF!</definedName>
    <definedName name="TIPHF" localSheetId="52">#REF!</definedName>
    <definedName name="TIPHF">TIPHF!$B$1</definedName>
    <definedName name="TIPHF_EQ" localSheetId="34">TIPHF!$B$12:$I$48</definedName>
    <definedName name="TIPHFNAV" localSheetId="34">TIPHF!$B$60:$B$67</definedName>
    <definedName name="TISF" localSheetId="63">#REF!</definedName>
    <definedName name="TISF" localSheetId="64">#REF!</definedName>
    <definedName name="TISF" localSheetId="53">#REF!</definedName>
    <definedName name="TISF" localSheetId="62">#REF!</definedName>
    <definedName name="TISF" localSheetId="51">#REF!</definedName>
    <definedName name="TISF" localSheetId="61">#REF!</definedName>
    <definedName name="TISF" localSheetId="60">#REF!</definedName>
    <definedName name="TISF" localSheetId="59">#REF!</definedName>
    <definedName name="TISF" localSheetId="58">#REF!</definedName>
    <definedName name="TISF" localSheetId="57">#REF!</definedName>
    <definedName name="TISF" localSheetId="56">#REF!</definedName>
    <definedName name="TISF" localSheetId="55">#REF!</definedName>
    <definedName name="TISF" localSheetId="54">#REF!</definedName>
    <definedName name="TISF" localSheetId="52">#REF!</definedName>
    <definedName name="TISF">TISF!$B$1</definedName>
    <definedName name="TISF_EQ" localSheetId="33">TISF!$B$12:$I$81</definedName>
    <definedName name="TISF_EQ_FU_Related" localSheetId="33">TISF!$B$82:$I$83</definedName>
    <definedName name="TISFNAV" localSheetId="33">TISF!$B$95:$B$102</definedName>
    <definedName name="TITSF" localSheetId="63">#REF!</definedName>
    <definedName name="TITSF" localSheetId="64">#REF!</definedName>
    <definedName name="TITSF" localSheetId="53">#REF!</definedName>
    <definedName name="TITSF" localSheetId="62">#REF!</definedName>
    <definedName name="TITSF" localSheetId="51">#REF!</definedName>
    <definedName name="TITSF" localSheetId="61">#REF!</definedName>
    <definedName name="TITSF" localSheetId="60">#REF!</definedName>
    <definedName name="TITSF" localSheetId="59">#REF!</definedName>
    <definedName name="TITSF" localSheetId="58">#REF!</definedName>
    <definedName name="TITSF" localSheetId="57">#REF!</definedName>
    <definedName name="TITSF" localSheetId="56">#REF!</definedName>
    <definedName name="TITSF" localSheetId="55">#REF!</definedName>
    <definedName name="TITSF" localSheetId="54">#REF!</definedName>
    <definedName name="TITSF" localSheetId="52">#REF!</definedName>
    <definedName name="TITSF">#REF!</definedName>
    <definedName name="TLF" localSheetId="63">TLF!$B$1</definedName>
    <definedName name="TLF" localSheetId="64">TLF!$B$1</definedName>
    <definedName name="TLF" localSheetId="62">TLF!$B$1</definedName>
    <definedName name="TLF" localSheetId="61">TLF!$B$1</definedName>
    <definedName name="TLF" localSheetId="60">TLF!$B$1</definedName>
    <definedName name="TLF">#REF!</definedName>
    <definedName name="TLF_Aif_cat" localSheetId="60">TLF!$B$147:$H$148</definedName>
    <definedName name="TLF_GOV_SEC" localSheetId="60">TLF!$B$22:$H$34</definedName>
    <definedName name="TLF_MM" localSheetId="60">TLF!$B$36:$H$145</definedName>
    <definedName name="TLFNAV" localSheetId="60">TLF!$B$162:$B$169</definedName>
    <definedName name="TLMF" localSheetId="63">#REF!</definedName>
    <definedName name="TLMF" localSheetId="64">#REF!</definedName>
    <definedName name="TLMF" localSheetId="53">#REF!</definedName>
    <definedName name="TLMF" localSheetId="62">#REF!</definedName>
    <definedName name="TLMF" localSheetId="51">#REF!</definedName>
    <definedName name="TLMF" localSheetId="61">#REF!</definedName>
    <definedName name="TLMF" localSheetId="60">#REF!</definedName>
    <definedName name="TLMF" localSheetId="59">#REF!</definedName>
    <definedName name="TLMF" localSheetId="58">#REF!</definedName>
    <definedName name="TLMF" localSheetId="57">#REF!</definedName>
    <definedName name="TLMF" localSheetId="56">#REF!</definedName>
    <definedName name="TLMF" localSheetId="55">#REF!</definedName>
    <definedName name="TLMF" localSheetId="54">#REF!</definedName>
    <definedName name="TLMF" localSheetId="52">#REF!</definedName>
    <definedName name="TLMF">#REF!</definedName>
    <definedName name="TMAOF" localSheetId="63">#REF!</definedName>
    <definedName name="TMAOF" localSheetId="64">#REF!</definedName>
    <definedName name="TMAOF" localSheetId="53">#REF!</definedName>
    <definedName name="TMAOF" localSheetId="62">#REF!</definedName>
    <definedName name="TMAOF" localSheetId="51">#REF!</definedName>
    <definedName name="TMAOF" localSheetId="61">#REF!</definedName>
    <definedName name="TMAOF" localSheetId="60">#REF!</definedName>
    <definedName name="TMAOF" localSheetId="59">#REF!</definedName>
    <definedName name="TMAOF" localSheetId="58">#REF!</definedName>
    <definedName name="TMAOF" localSheetId="57">#REF!</definedName>
    <definedName name="TMAOF" localSheetId="56">#REF!</definedName>
    <definedName name="TMAOF" localSheetId="55">#REF!</definedName>
    <definedName name="TMAOF" localSheetId="54">#REF!</definedName>
    <definedName name="TMAOF" localSheetId="52">#REF!</definedName>
    <definedName name="TMAOF">TMAOF!$B$1</definedName>
    <definedName name="TMAOF_Debt_Related" localSheetId="29">TMAOF!$B$149:$H$154</definedName>
    <definedName name="TMAOF_EQ" localSheetId="29">TMAOF!$B$12:$I$86</definedName>
    <definedName name="TMAOF_EQ_Related" localSheetId="29">TMAOF!$B$87:$I$125</definedName>
    <definedName name="TMAOF_GOV_SEC" localSheetId="29">TMAOF!$B$127:$H$147</definedName>
    <definedName name="TMAOF_Mutual_F_Units" localSheetId="29">TMAOF!$B$111:$H$112</definedName>
    <definedName name="TMAOFNAV" localSheetId="29">TMAOF!$B$166:$B$173</definedName>
    <definedName name="TMCAPF" localSheetId="63">#REF!</definedName>
    <definedName name="TMCAPF" localSheetId="64">#REF!</definedName>
    <definedName name="TMCAPF" localSheetId="53">#REF!</definedName>
    <definedName name="TMCAPF" localSheetId="62">#REF!</definedName>
    <definedName name="TMCAPF" localSheetId="51">#REF!</definedName>
    <definedName name="TMCAPF" localSheetId="61">#REF!</definedName>
    <definedName name="TMCAPF" localSheetId="60">#REF!</definedName>
    <definedName name="TMCAPF" localSheetId="59">#REF!</definedName>
    <definedName name="TMCAPF" localSheetId="58">#REF!</definedName>
    <definedName name="TMCAPF" localSheetId="57">#REF!</definedName>
    <definedName name="TMCAPF" localSheetId="56">#REF!</definedName>
    <definedName name="TMCAPF" localSheetId="55">#REF!</definedName>
    <definedName name="TMCAPF" localSheetId="54">#REF!</definedName>
    <definedName name="TMCAPF" localSheetId="52">#REF!</definedName>
    <definedName name="TMCAPF">TMCAPF!$B$1</definedName>
    <definedName name="TMCAPF_EQ" localSheetId="39">TMCAPF!$B$12:$I$65</definedName>
    <definedName name="TMCAPF_EQ_FU_Related" localSheetId="39">TMCAPF!$B$66:$I$67</definedName>
    <definedName name="TMCAPFNAV" localSheetId="39">TMCAPF!$B$79:$B$86</definedName>
    <definedName name="TMIF" localSheetId="63">#REF!</definedName>
    <definedName name="TMIF" localSheetId="64">#REF!</definedName>
    <definedName name="TMIF" localSheetId="53">#REF!</definedName>
    <definedName name="TMIF" localSheetId="62">#REF!</definedName>
    <definedName name="TMIF" localSheetId="51">#REF!</definedName>
    <definedName name="TMIF" localSheetId="61">#REF!</definedName>
    <definedName name="TMIF" localSheetId="60">#REF!</definedName>
    <definedName name="TMIF" localSheetId="59">#REF!</definedName>
    <definedName name="TMIF" localSheetId="58">#REF!</definedName>
    <definedName name="TMIF" localSheetId="57">#REF!</definedName>
    <definedName name="TMIF" localSheetId="56">#REF!</definedName>
    <definedName name="TMIF" localSheetId="55">#REF!</definedName>
    <definedName name="TMIF" localSheetId="54">#REF!</definedName>
    <definedName name="TMIF" localSheetId="52">#REF!</definedName>
    <definedName name="TMIF">TMIF!$B$1</definedName>
    <definedName name="TMIF_EQ" localSheetId="41">TMIF!$B$12:$I$50</definedName>
    <definedName name="TMIF_EQ_Related" localSheetId="41">TMIF!$B$51:$I$64</definedName>
    <definedName name="TMIF_GOV_SEC" localSheetId="41">TMIF!$B$75:$H$81</definedName>
    <definedName name="TMIF_Mutual_F_Units" localSheetId="41">TMIF!$B$66:$H$68</definedName>
    <definedName name="TMIFNAV" localSheetId="41">TMIF!$B$93:$B$104</definedName>
    <definedName name="TMPF" localSheetId="63">#REF!</definedName>
    <definedName name="TMPF" localSheetId="64">#REF!</definedName>
    <definedName name="TMPF" localSheetId="53">#REF!</definedName>
    <definedName name="TMPF" localSheetId="62">#REF!</definedName>
    <definedName name="TMPF" localSheetId="51">#REF!</definedName>
    <definedName name="TMPF" localSheetId="61">#REF!</definedName>
    <definedName name="TMPF" localSheetId="60">#REF!</definedName>
    <definedName name="TMPF" localSheetId="59">#REF!</definedName>
    <definedName name="TMPF" localSheetId="58">#REF!</definedName>
    <definedName name="TMPF" localSheetId="57">#REF!</definedName>
    <definedName name="TMPF" localSheetId="56">#REF!</definedName>
    <definedName name="TMPF" localSheetId="55">#REF!</definedName>
    <definedName name="TMPF" localSheetId="54">#REF!</definedName>
    <definedName name="TMPF" localSheetId="52">#REF!</definedName>
    <definedName name="TMPF">#REF!</definedName>
    <definedName name="TMULTICF" localSheetId="63">#REF!</definedName>
    <definedName name="TMULTICF" localSheetId="64">#REF!</definedName>
    <definedName name="TMULTICF" localSheetId="53">#REF!</definedName>
    <definedName name="TMULTICF" localSheetId="62">#REF!</definedName>
    <definedName name="TMULTICF" localSheetId="51">#REF!</definedName>
    <definedName name="TMULTICF" localSheetId="61">#REF!</definedName>
    <definedName name="TMULTICF" localSheetId="60">#REF!</definedName>
    <definedName name="TMULTICF" localSheetId="59">#REF!</definedName>
    <definedName name="TMULTICF" localSheetId="58">#REF!</definedName>
    <definedName name="TMULTICF" localSheetId="57">#REF!</definedName>
    <definedName name="TMULTICF" localSheetId="56">#REF!</definedName>
    <definedName name="TMULTICF" localSheetId="55">#REF!</definedName>
    <definedName name="TMULTICF" localSheetId="54">#REF!</definedName>
    <definedName name="TMULTICF" localSheetId="52">#REF!</definedName>
    <definedName name="TMULTICF">TMULTICF!$B$1</definedName>
    <definedName name="TMULTICF_EQ" localSheetId="28">TMULTICF!$B$12:$I$89</definedName>
    <definedName name="TMULTICFNAV" localSheetId="28">TMULTICF!$B$101:$B$108</definedName>
    <definedName name="TNA30IF" localSheetId="63">#REF!</definedName>
    <definedName name="TNA30IF" localSheetId="64">#REF!</definedName>
    <definedName name="TNA30IF" localSheetId="53">#REF!</definedName>
    <definedName name="TNA30IF" localSheetId="62">#REF!</definedName>
    <definedName name="TNA30IF" localSheetId="51">#REF!</definedName>
    <definedName name="TNA30IF" localSheetId="61">#REF!</definedName>
    <definedName name="TNA30IF" localSheetId="60">#REF!</definedName>
    <definedName name="TNA30IF" localSheetId="59">#REF!</definedName>
    <definedName name="TNA30IF" localSheetId="58">#REF!</definedName>
    <definedName name="TNA30IF" localSheetId="57">#REF!</definedName>
    <definedName name="TNA30IF" localSheetId="56">#REF!</definedName>
    <definedName name="TNA30IF" localSheetId="55">#REF!</definedName>
    <definedName name="TNA30IF" localSheetId="54">#REF!</definedName>
    <definedName name="TNA30IF" localSheetId="52">#REF!</definedName>
    <definedName name="TNA30IF">TNA30IF!$B$1</definedName>
    <definedName name="TNA30IF_EQ" localSheetId="15">TNA30IF!$B$12:$I$44</definedName>
    <definedName name="TNA30IFNAV" localSheetId="15">TNA30IF!$B$55:$B$58</definedName>
    <definedName name="TNAIF" localSheetId="63">#REF!</definedName>
    <definedName name="TNAIF" localSheetId="64">#REF!</definedName>
    <definedName name="TNAIF" localSheetId="53">#REF!</definedName>
    <definedName name="TNAIF" localSheetId="62">#REF!</definedName>
    <definedName name="TNAIF" localSheetId="51">#REF!</definedName>
    <definedName name="TNAIF" localSheetId="61">#REF!</definedName>
    <definedName name="TNAIF" localSheetId="60">#REF!</definedName>
    <definedName name="TNAIF" localSheetId="59">#REF!</definedName>
    <definedName name="TNAIF" localSheetId="58">#REF!</definedName>
    <definedName name="TNAIF" localSheetId="57">#REF!</definedName>
    <definedName name="TNAIF" localSheetId="56">#REF!</definedName>
    <definedName name="TNAIF" localSheetId="55">#REF!</definedName>
    <definedName name="TNAIF" localSheetId="54">#REF!</definedName>
    <definedName name="TNAIF" localSheetId="52">#REF!</definedName>
    <definedName name="TNAIF">TNAIF!$B$1</definedName>
    <definedName name="TNAIF_EQ" localSheetId="25">TNAIF!$B$12:$I$29</definedName>
    <definedName name="TNAIFNAV" localSheetId="25">TNAIF!$B$41:$B$48</definedName>
    <definedName name="TNCMIF" localSheetId="63">#REF!</definedName>
    <definedName name="TNCMIF" localSheetId="64">#REF!</definedName>
    <definedName name="TNCMIF" localSheetId="53">#REF!</definedName>
    <definedName name="TNCMIF" localSheetId="62">#REF!</definedName>
    <definedName name="TNCMIF" localSheetId="51">#REF!</definedName>
    <definedName name="TNCMIF" localSheetId="61">#REF!</definedName>
    <definedName name="TNCMIF" localSheetId="60">#REF!</definedName>
    <definedName name="TNCMIF" localSheetId="59">#REF!</definedName>
    <definedName name="TNCMIF" localSheetId="58">#REF!</definedName>
    <definedName name="TNCMIF" localSheetId="57">#REF!</definedName>
    <definedName name="TNCMIF" localSheetId="56">#REF!</definedName>
    <definedName name="TNCMIF" localSheetId="55">#REF!</definedName>
    <definedName name="TNCMIF" localSheetId="54">#REF!</definedName>
    <definedName name="TNCMIF" localSheetId="52">#REF!</definedName>
    <definedName name="TNCMIF">TNCMIF!$B$1</definedName>
    <definedName name="TNCMIF_EQ" localSheetId="24">TNCMIF!$B$12:$I$29</definedName>
    <definedName name="TNCMIFNAV" localSheetId="24">TNCMIF!$B$40:$B$43</definedName>
    <definedName name="TNETF" localSheetId="63">#REF!</definedName>
    <definedName name="TNETF" localSheetId="64">#REF!</definedName>
    <definedName name="TNETF" localSheetId="53">#REF!</definedName>
    <definedName name="TNETF" localSheetId="62">#REF!</definedName>
    <definedName name="TNETF" localSheetId="51">#REF!</definedName>
    <definedName name="TNETF" localSheetId="61">#REF!</definedName>
    <definedName name="TNETF" localSheetId="60">#REF!</definedName>
    <definedName name="TNETF" localSheetId="59">#REF!</definedName>
    <definedName name="TNETF" localSheetId="58">#REF!</definedName>
    <definedName name="TNETF" localSheetId="57">#REF!</definedName>
    <definedName name="TNETF" localSheetId="56">#REF!</definedName>
    <definedName name="TNETF" localSheetId="55">#REF!</definedName>
    <definedName name="TNETF" localSheetId="54">#REF!</definedName>
    <definedName name="TNETF" localSheetId="52">#REF!</definedName>
    <definedName name="TNETF">TNETF!$B$1</definedName>
    <definedName name="TNETF_EQ" localSheetId="27">TNETF!$B$12:$I$64</definedName>
    <definedName name="TNETFNAV" localSheetId="27">TNETF!$B$75:$B$76</definedName>
    <definedName name="TNFSIF" localSheetId="63">#REF!</definedName>
    <definedName name="TNFSIF" localSheetId="64">#REF!</definedName>
    <definedName name="TNFSIF" localSheetId="53">#REF!</definedName>
    <definedName name="TNFSIF" localSheetId="62">#REF!</definedName>
    <definedName name="TNFSIF" localSheetId="51">#REF!</definedName>
    <definedName name="TNFSIF" localSheetId="61">#REF!</definedName>
    <definedName name="TNFSIF" localSheetId="60">#REF!</definedName>
    <definedName name="TNFSIF" localSheetId="59">#REF!</definedName>
    <definedName name="TNFSIF" localSheetId="58">#REF!</definedName>
    <definedName name="TNFSIF" localSheetId="57">#REF!</definedName>
    <definedName name="TNFSIF" localSheetId="56">#REF!</definedName>
    <definedName name="TNFSIF" localSheetId="55">#REF!</definedName>
    <definedName name="TNFSIF" localSheetId="54">#REF!</definedName>
    <definedName name="TNFSIF" localSheetId="52">#REF!</definedName>
    <definedName name="TNFSIF">TNFSIF!$B$1</definedName>
    <definedName name="TNFSIF_EQ" localSheetId="23">TNFSIF!$B$12:$I$34</definedName>
    <definedName name="TNFSIFNAV" localSheetId="23">TNFSIF!$B$46:$B$53</definedName>
    <definedName name="TNGIF1226" localSheetId="63">TNGIF1226!$B$1</definedName>
    <definedName name="TNGIF1226" localSheetId="64">TNGIF1226!$B$1</definedName>
    <definedName name="TNGIF1226" localSheetId="62">TNGIF1226!$B$1</definedName>
    <definedName name="TNGIF1226" localSheetId="61">TNGIF1226!$B$1</definedName>
    <definedName name="TNGIF1226" localSheetId="60">TNGIF1226!$B$1</definedName>
    <definedName name="TNGIF1226" localSheetId="59">TNGIF1226!$B$1</definedName>
    <definedName name="TNGIF1226">#REF!</definedName>
    <definedName name="TNGIF1226_GOV_SEC" localSheetId="59">TNGIF1226!$B$22:$H$28</definedName>
    <definedName name="TNGIF1226NAV" localSheetId="59">TNGIF1226!$B$42:$B$49</definedName>
    <definedName name="TNGIF1229" localSheetId="63">TNGIF1229!$B$1</definedName>
    <definedName name="TNGIF1229" localSheetId="64">TNGIF1229!$B$1</definedName>
    <definedName name="TNGIF1229" localSheetId="62">TNGIF1229!$B$1</definedName>
    <definedName name="TNGIF1229" localSheetId="61">TNGIF1229!$B$1</definedName>
    <definedName name="TNGIF1229" localSheetId="60">TNGIF1229!$B$1</definedName>
    <definedName name="TNGIF1229" localSheetId="59">TNGIF1229!$B$1</definedName>
    <definedName name="TNGIF1229" localSheetId="58">TNGIF1229!$B$1</definedName>
    <definedName name="TNGIF1229">#REF!</definedName>
    <definedName name="TNGIF1229_GOV_SEC" localSheetId="58">TNGIF1229!$B$22:$H$27</definedName>
    <definedName name="TNGIF1229NAV" localSheetId="58">TNGIF1229!$B$41:$B$48</definedName>
    <definedName name="TNIDETF" localSheetId="63">#REF!</definedName>
    <definedName name="TNIDETF" localSheetId="64">#REF!</definedName>
    <definedName name="TNIDETF" localSheetId="53">#REF!</definedName>
    <definedName name="TNIDETF" localSheetId="62">#REF!</definedName>
    <definedName name="TNIDETF" localSheetId="51">#REF!</definedName>
    <definedName name="TNIDETF" localSheetId="61">#REF!</definedName>
    <definedName name="TNIDETF" localSheetId="60">#REF!</definedName>
    <definedName name="TNIDETF" localSheetId="59">#REF!</definedName>
    <definedName name="TNIDETF" localSheetId="58">#REF!</definedName>
    <definedName name="TNIDETF" localSheetId="57">#REF!</definedName>
    <definedName name="TNIDETF" localSheetId="56">#REF!</definedName>
    <definedName name="TNIDETF" localSheetId="55">#REF!</definedName>
    <definedName name="TNIDETF" localSheetId="54">#REF!</definedName>
    <definedName name="TNIDETF" localSheetId="52">#REF!</definedName>
    <definedName name="TNIDETF">TNIDETF!$B$1</definedName>
    <definedName name="TNIDETF_EQ" localSheetId="21">TNIDETF!$B$12:$I$44</definedName>
    <definedName name="TNIDETFNAV" localSheetId="21">TNIDETF!$B$55:$B$56</definedName>
    <definedName name="TNIDFOF" localSheetId="63">#REF!</definedName>
    <definedName name="TNIDFOF" localSheetId="64">#REF!</definedName>
    <definedName name="TNIDFOF" localSheetId="53">#REF!</definedName>
    <definedName name="TNIDFOF" localSheetId="62">#REF!</definedName>
    <definedName name="TNIDFOF" localSheetId="51">#REF!</definedName>
    <definedName name="TNIDFOF" localSheetId="61">#REF!</definedName>
    <definedName name="TNIDFOF" localSheetId="60">#REF!</definedName>
    <definedName name="TNIDFOF" localSheetId="59">#REF!</definedName>
    <definedName name="TNIDFOF" localSheetId="58">#REF!</definedName>
    <definedName name="TNIDFOF" localSheetId="57">#REF!</definedName>
    <definedName name="TNIDFOF" localSheetId="56">#REF!</definedName>
    <definedName name="TNIDFOF" localSheetId="55">#REF!</definedName>
    <definedName name="TNIDFOF" localSheetId="54">#REF!</definedName>
    <definedName name="TNIDFOF" localSheetId="52">#REF!</definedName>
    <definedName name="TNIDFOF">TNIDFOF!$B$1</definedName>
    <definedName name="TNIDFOF_Mutual_F_Units" localSheetId="22">TNIDFOF!$B$12:$H$13</definedName>
    <definedName name="TNIDFOFNAV" localSheetId="22">TNIDFOF!$B$24:$B$31</definedName>
    <definedName name="TNITIF" localSheetId="63">#REF!</definedName>
    <definedName name="TNITIF" localSheetId="64">#REF!</definedName>
    <definedName name="TNITIF" localSheetId="53">#REF!</definedName>
    <definedName name="TNITIF" localSheetId="62">#REF!</definedName>
    <definedName name="TNITIF" localSheetId="51">#REF!</definedName>
    <definedName name="TNITIF" localSheetId="61">#REF!</definedName>
    <definedName name="TNITIF" localSheetId="60">#REF!</definedName>
    <definedName name="TNITIF" localSheetId="59">#REF!</definedName>
    <definedName name="TNITIF" localSheetId="58">#REF!</definedName>
    <definedName name="TNITIF" localSheetId="57">#REF!</definedName>
    <definedName name="TNITIF" localSheetId="56">#REF!</definedName>
    <definedName name="TNITIF" localSheetId="55">#REF!</definedName>
    <definedName name="TNITIF" localSheetId="54">#REF!</definedName>
    <definedName name="TNITIF" localSheetId="52">#REF!</definedName>
    <definedName name="TNITIF">TNITIF!$B$1</definedName>
    <definedName name="TNITIF_EQ" localSheetId="20">TNITIF!$B$12:$I$29</definedName>
    <definedName name="TNITIFNAV" localSheetId="20">TNITIF!$B$41:$B$44</definedName>
    <definedName name="TNMIIF" localSheetId="63">#REF!</definedName>
    <definedName name="TNMIIF" localSheetId="64">#REF!</definedName>
    <definedName name="TNMIIF" localSheetId="53">#REF!</definedName>
    <definedName name="TNMIIF" localSheetId="62">#REF!</definedName>
    <definedName name="TNMIIF" localSheetId="51">#REF!</definedName>
    <definedName name="TNMIIF" localSheetId="61">#REF!</definedName>
    <definedName name="TNMIIF" localSheetId="60">#REF!</definedName>
    <definedName name="TNMIIF" localSheetId="59">#REF!</definedName>
    <definedName name="TNMIIF" localSheetId="58">#REF!</definedName>
    <definedName name="TNMIIF" localSheetId="57">#REF!</definedName>
    <definedName name="TNMIIF" localSheetId="56">#REF!</definedName>
    <definedName name="TNMIIF" localSheetId="55">#REF!</definedName>
    <definedName name="TNMIIF" localSheetId="54">#REF!</definedName>
    <definedName name="TNMIIF" localSheetId="52">#REF!</definedName>
    <definedName name="TNMIIF">TNMIIF!$B$1</definedName>
    <definedName name="TNMIIF_EQ" localSheetId="13">TNMIIF!$B$12:$I$89</definedName>
    <definedName name="TNMIIFNAV" localSheetId="13">TNMIIF!$B$101:$B$108</definedName>
    <definedName name="TNMIMIF" localSheetId="63">#REF!</definedName>
    <definedName name="TNMIMIF" localSheetId="64">#REF!</definedName>
    <definedName name="TNMIMIF" localSheetId="53">#REF!</definedName>
    <definedName name="TNMIMIF" localSheetId="62">#REF!</definedName>
    <definedName name="TNMIMIF" localSheetId="51">#REF!</definedName>
    <definedName name="TNMIMIF" localSheetId="61">#REF!</definedName>
    <definedName name="TNMIMIF" localSheetId="60">#REF!</definedName>
    <definedName name="TNMIMIF" localSheetId="59">#REF!</definedName>
    <definedName name="TNMIMIF" localSheetId="58">#REF!</definedName>
    <definedName name="TNMIMIF" localSheetId="57">#REF!</definedName>
    <definedName name="TNMIMIF" localSheetId="56">#REF!</definedName>
    <definedName name="TNMIMIF" localSheetId="55">#REF!</definedName>
    <definedName name="TNMIMIF" localSheetId="54">#REF!</definedName>
    <definedName name="TNMIMIF" localSheetId="52">#REF!</definedName>
    <definedName name="TNMIMIF">TNMIMIF!$B$1</definedName>
    <definedName name="TNMIMIF_EQ" localSheetId="14">TNMIMIF!$B$12:$I$89</definedName>
    <definedName name="TNMIMIFNAV" localSheetId="14">TNMIMIF!$B$101:$B$108</definedName>
    <definedName name="TNMMIF" localSheetId="63">#REF!</definedName>
    <definedName name="TNMMIF" localSheetId="64">#REF!</definedName>
    <definedName name="TNMMIF" localSheetId="53">#REF!</definedName>
    <definedName name="TNMMIF" localSheetId="62">#REF!</definedName>
    <definedName name="TNMMIF" localSheetId="51">#REF!</definedName>
    <definedName name="TNMMIF" localSheetId="61">#REF!</definedName>
    <definedName name="TNMMIF" localSheetId="60">#REF!</definedName>
    <definedName name="TNMMIF" localSheetId="59">#REF!</definedName>
    <definedName name="TNMMIF" localSheetId="58">#REF!</definedName>
    <definedName name="TNMMIF" localSheetId="57">#REF!</definedName>
    <definedName name="TNMMIF" localSheetId="56">#REF!</definedName>
    <definedName name="TNMMIF" localSheetId="55">#REF!</definedName>
    <definedName name="TNMMIF" localSheetId="54">#REF!</definedName>
    <definedName name="TNMMIF" localSheetId="52">#REF!</definedName>
    <definedName name="TNMMIF">TNMMIF!$B$1</definedName>
    <definedName name="TNMMIF_EQ" localSheetId="19">TNMMIF!$B$12:$I$64</definedName>
    <definedName name="TNMMIFNAV" localSheetId="19">TNMMIF!$B$76:$B$83</definedName>
    <definedName name="TNMSHIF" localSheetId="63">#REF!</definedName>
    <definedName name="TNMSHIF" localSheetId="64">#REF!</definedName>
    <definedName name="TNMSHIF" localSheetId="53">#REF!</definedName>
    <definedName name="TNMSHIF" localSheetId="62">#REF!</definedName>
    <definedName name="TNMSHIF" localSheetId="51">#REF!</definedName>
    <definedName name="TNMSHIF" localSheetId="61">#REF!</definedName>
    <definedName name="TNMSHIF" localSheetId="60">#REF!</definedName>
    <definedName name="TNMSHIF" localSheetId="59">#REF!</definedName>
    <definedName name="TNMSHIF" localSheetId="58">#REF!</definedName>
    <definedName name="TNMSHIF" localSheetId="57">#REF!</definedName>
    <definedName name="TNMSHIF" localSheetId="56">#REF!</definedName>
    <definedName name="TNMSHIF" localSheetId="55">#REF!</definedName>
    <definedName name="TNMSHIF" localSheetId="54">#REF!</definedName>
    <definedName name="TNMSHIF" localSheetId="52">#REF!</definedName>
    <definedName name="TNMSHIF">TNMSHIF!$B$1</definedName>
    <definedName name="TNMSHIF_EQ" localSheetId="18">TNMSHIF!$B$12:$I$44</definedName>
    <definedName name="TNMSHIFNAV" localSheetId="18">TNMSHIF!$B$56:$B$63</definedName>
    <definedName name="TNPBETF" localSheetId="63">#REF!</definedName>
    <definedName name="TNPBETF" localSheetId="64">#REF!</definedName>
    <definedName name="TNPBETF" localSheetId="53">#REF!</definedName>
    <definedName name="TNPBETF" localSheetId="62">#REF!</definedName>
    <definedName name="TNPBETF" localSheetId="51">#REF!</definedName>
    <definedName name="TNPBETF" localSheetId="61">#REF!</definedName>
    <definedName name="TNPBETF" localSheetId="60">#REF!</definedName>
    <definedName name="TNPBETF" localSheetId="59">#REF!</definedName>
    <definedName name="TNPBETF" localSheetId="58">#REF!</definedName>
    <definedName name="TNPBETF" localSheetId="57">#REF!</definedName>
    <definedName name="TNPBETF" localSheetId="56">#REF!</definedName>
    <definedName name="TNPBETF" localSheetId="55">#REF!</definedName>
    <definedName name="TNPBETF" localSheetId="54">#REF!</definedName>
    <definedName name="TNPBETF" localSheetId="52">#REF!</definedName>
    <definedName name="TNPBETF">TNPBETF!$B$1</definedName>
    <definedName name="TNPBETF_EQ" localSheetId="17">TNPBETF!$B$12:$I$24</definedName>
    <definedName name="TNPBETFNAV" localSheetId="17">TNPBETF!$B$35:$B$36</definedName>
    <definedName name="TNRIF" localSheetId="63">#REF!</definedName>
    <definedName name="TNRIF" localSheetId="64">#REF!</definedName>
    <definedName name="TNRIF" localSheetId="53">#REF!</definedName>
    <definedName name="TNRIF" localSheetId="62">#REF!</definedName>
    <definedName name="TNRIF" localSheetId="51">#REF!</definedName>
    <definedName name="TNRIF" localSheetId="61">#REF!</definedName>
    <definedName name="TNRIF" localSheetId="60">#REF!</definedName>
    <definedName name="TNRIF" localSheetId="59">#REF!</definedName>
    <definedName name="TNRIF" localSheetId="58">#REF!</definedName>
    <definedName name="TNRIF" localSheetId="57">#REF!</definedName>
    <definedName name="TNRIF" localSheetId="56">#REF!</definedName>
    <definedName name="TNRIF" localSheetId="55">#REF!</definedName>
    <definedName name="TNRIF" localSheetId="54">#REF!</definedName>
    <definedName name="TNRIF" localSheetId="52">#REF!</definedName>
    <definedName name="TNRIF">TNRIF!$B$1</definedName>
    <definedName name="TNRIF_EQ" localSheetId="16">TNRIF!$B$12:$I$24</definedName>
    <definedName name="TNRIFNAV" localSheetId="16">TNRIF!$B$36:$B$43</definedName>
    <definedName name="TNSIFDEC27" localSheetId="63">TNSIFDEC27!$B$1</definedName>
    <definedName name="TNSIFDEC27" localSheetId="64">TNSIFDEC27!$B$1</definedName>
    <definedName name="TNSIFDEC27" localSheetId="62">TNSIFDEC27!$B$1</definedName>
    <definedName name="TNSIFDEC27" localSheetId="61">TNSIFDEC27!$B$1</definedName>
    <definedName name="TNSIFDEC27" localSheetId="60">TNSIFDEC27!$B$1</definedName>
    <definedName name="TNSIFDEC27" localSheetId="59">TNSIFDEC27!$B$1</definedName>
    <definedName name="TNSIFDEC27" localSheetId="58">TNSIFDEC27!$B$1</definedName>
    <definedName name="TNSIFDEC27" localSheetId="57">TNSIFDEC27!$B$1</definedName>
    <definedName name="TNSIFDEC27">#REF!</definedName>
    <definedName name="TNSIFDEC27_Debt_Related" localSheetId="57">TNSIFDEC27!$B$53:$H$66</definedName>
    <definedName name="TNSIFDEC27_GOV_SEC" localSheetId="57">TNSIFDEC27!$B$22:$H$51</definedName>
    <definedName name="TNSIFDEC27NAV" localSheetId="57">TNSIFDEC27!$B$80:$B$87</definedName>
    <definedName name="TOF" localSheetId="63">TOF!$B$1</definedName>
    <definedName name="TOF" localSheetId="64">TOF!$B$1</definedName>
    <definedName name="TOF" localSheetId="62">TOF!$B$1</definedName>
    <definedName name="TOF" localSheetId="61">TOF!$B$1</definedName>
    <definedName name="TOF" localSheetId="60">TOF!$B$1</definedName>
    <definedName name="TOF" localSheetId="59">TOF!$B$1</definedName>
    <definedName name="TOF" localSheetId="58">TOF!$B$1</definedName>
    <definedName name="TOF" localSheetId="57">TOF!$B$1</definedName>
    <definedName name="TOF" localSheetId="56">TOF!$B$1</definedName>
    <definedName name="TOF">#REF!</definedName>
    <definedName name="TOF_MM" localSheetId="56">TOF!$B$22:$H$27</definedName>
    <definedName name="TOFNAV" localSheetId="56">TOF!$B$42:$B$49</definedName>
    <definedName name="TOIIS" localSheetId="63">#REF!</definedName>
    <definedName name="TOIIS" localSheetId="64">#REF!</definedName>
    <definedName name="TOIIS" localSheetId="53">#REF!</definedName>
    <definedName name="TOIIS" localSheetId="62">#REF!</definedName>
    <definedName name="TOIIS" localSheetId="51">#REF!</definedName>
    <definedName name="TOIIS" localSheetId="61">#REF!</definedName>
    <definedName name="TOIIS" localSheetId="60">#REF!</definedName>
    <definedName name="TOIIS" localSheetId="59">#REF!</definedName>
    <definedName name="TOIIS" localSheetId="58">#REF!</definedName>
    <definedName name="TOIIS" localSheetId="57">#REF!</definedName>
    <definedName name="TOIIS" localSheetId="56">#REF!</definedName>
    <definedName name="TOIIS" localSheetId="55">#REF!</definedName>
    <definedName name="TOIIS" localSheetId="54">#REF!</definedName>
    <definedName name="TOIIS" localSheetId="52">#REF!</definedName>
    <definedName name="TOIIS">#REF!</definedName>
    <definedName name="TOIOS" localSheetId="63">#REF!</definedName>
    <definedName name="TOIOS" localSheetId="64">#REF!</definedName>
    <definedName name="TOIOS" localSheetId="53">#REF!</definedName>
    <definedName name="TOIOS" localSheetId="62">#REF!</definedName>
    <definedName name="TOIOS" localSheetId="51">#REF!</definedName>
    <definedName name="TOIOS" localSheetId="61">#REF!</definedName>
    <definedName name="TOIOS" localSheetId="60">#REF!</definedName>
    <definedName name="TOIOS" localSheetId="59">#REF!</definedName>
    <definedName name="TOIOS" localSheetId="58">#REF!</definedName>
    <definedName name="TOIOS" localSheetId="57">#REF!</definedName>
    <definedName name="TOIOS" localSheetId="56">#REF!</definedName>
    <definedName name="TOIOS" localSheetId="55">#REF!</definedName>
    <definedName name="TOIOS" localSheetId="54">#REF!</definedName>
    <definedName name="TOIOS" localSheetId="52">#REF!</definedName>
    <definedName name="TOIOS">#REF!</definedName>
    <definedName name="TOISS" localSheetId="63">#REF!</definedName>
    <definedName name="TOISS" localSheetId="64">#REF!</definedName>
    <definedName name="TOISS" localSheetId="53">#REF!</definedName>
    <definedName name="TOISS" localSheetId="62">#REF!</definedName>
    <definedName name="TOISS" localSheetId="51">#REF!</definedName>
    <definedName name="TOISS" localSheetId="61">#REF!</definedName>
    <definedName name="TOISS" localSheetId="60">#REF!</definedName>
    <definedName name="TOISS" localSheetId="59">#REF!</definedName>
    <definedName name="TOISS" localSheetId="58">#REF!</definedName>
    <definedName name="TOISS" localSheetId="57">#REF!</definedName>
    <definedName name="TOISS" localSheetId="56">#REF!</definedName>
    <definedName name="TOISS" localSheetId="55">#REF!</definedName>
    <definedName name="TOISS" localSheetId="54">#REF!</definedName>
    <definedName name="TOISS" localSheetId="52">#REF!</definedName>
    <definedName name="TOISS">#REF!</definedName>
    <definedName name="TQNTF" localSheetId="63">#REF!</definedName>
    <definedName name="TQNTF" localSheetId="64">#REF!</definedName>
    <definedName name="TQNTF" localSheetId="53">#REF!</definedName>
    <definedName name="TQNTF" localSheetId="62">#REF!</definedName>
    <definedName name="TQNTF" localSheetId="51">#REF!</definedName>
    <definedName name="TQNTF" localSheetId="61">#REF!</definedName>
    <definedName name="TQNTF" localSheetId="60">#REF!</definedName>
    <definedName name="TQNTF" localSheetId="59">#REF!</definedName>
    <definedName name="TQNTF" localSheetId="58">#REF!</definedName>
    <definedName name="TQNTF" localSheetId="57">#REF!</definedName>
    <definedName name="TQNTF" localSheetId="56">#REF!</definedName>
    <definedName name="TQNTF" localSheetId="55">#REF!</definedName>
    <definedName name="TQNTF" localSheetId="54">#REF!</definedName>
    <definedName name="TQNTF" localSheetId="52">#REF!</definedName>
    <definedName name="TQNTF">TQNTF!$B$1</definedName>
    <definedName name="TQNTF_EQ" localSheetId="12">TQNTF!$B$12:$I$44</definedName>
    <definedName name="TQNTFNAV" localSheetId="12">TQNTF!$B$56:$B$63</definedName>
    <definedName name="TREF" localSheetId="63">#REF!</definedName>
    <definedName name="TREF" localSheetId="64">#REF!</definedName>
    <definedName name="TREF" localSheetId="53">#REF!</definedName>
    <definedName name="TREF" localSheetId="62">#REF!</definedName>
    <definedName name="TREF" localSheetId="51">#REF!</definedName>
    <definedName name="TREF" localSheetId="61">#REF!</definedName>
    <definedName name="TREF" localSheetId="60">#REF!</definedName>
    <definedName name="TREF" localSheetId="59">#REF!</definedName>
    <definedName name="TREF" localSheetId="58">#REF!</definedName>
    <definedName name="TREF" localSheetId="57">#REF!</definedName>
    <definedName name="TREF" localSheetId="56">#REF!</definedName>
    <definedName name="TREF" localSheetId="55">#REF!</definedName>
    <definedName name="TREF" localSheetId="54">#REF!</definedName>
    <definedName name="TREF" localSheetId="52">#REF!</definedName>
    <definedName name="TREF">TREF!$B$1</definedName>
    <definedName name="TREF_EQ" localSheetId="11">TREF!$B$12:$I$64</definedName>
    <definedName name="TREFNAV" localSheetId="11">TREF!$B$76:$B$83</definedName>
    <definedName name="TRSFC" localSheetId="63">TRSFC!$B$1</definedName>
    <definedName name="TRSFC" localSheetId="64">TRSFC!$B$1</definedName>
    <definedName name="TRSFC" localSheetId="62">TRSFC!$B$1</definedName>
    <definedName name="TRSFC" localSheetId="61">TRSFC!$B$1</definedName>
    <definedName name="TRSFC" localSheetId="60">TRSFC!$B$1</definedName>
    <definedName name="TRSFC" localSheetId="59">TRSFC!$B$1</definedName>
    <definedName name="TRSFC" localSheetId="58">TRSFC!$B$1</definedName>
    <definedName name="TRSFC" localSheetId="57">TRSFC!$B$1</definedName>
    <definedName name="TRSFC" localSheetId="56">TRSFC!$B$1</definedName>
    <definedName name="TRSFC" localSheetId="55">TRSFC!$B$1</definedName>
    <definedName name="TRSFC">#REF!</definedName>
    <definedName name="TRSFC_Debt_Related" localSheetId="55">TRSFC!$B$79:$H$82</definedName>
    <definedName name="TRSFC_EQ" localSheetId="55">TRSFC!$B$12:$I$65</definedName>
    <definedName name="TRSFC_GOV_SEC" localSheetId="55">TRSFC!$B$67:$H$77</definedName>
    <definedName name="TRSFCNAV" localSheetId="55">TRSFC!$B$96:$B$99</definedName>
    <definedName name="TRSFM" localSheetId="63">#REF!</definedName>
    <definedName name="TRSFM" localSheetId="64">#REF!</definedName>
    <definedName name="TRSFM" localSheetId="53">#REF!</definedName>
    <definedName name="TRSFM" localSheetId="62">#REF!</definedName>
    <definedName name="TRSFM" localSheetId="51">#REF!</definedName>
    <definedName name="TRSFM" localSheetId="61">#REF!</definedName>
    <definedName name="TRSFM" localSheetId="60">#REF!</definedName>
    <definedName name="TRSFM" localSheetId="59">#REF!</definedName>
    <definedName name="TRSFM" localSheetId="58">#REF!</definedName>
    <definedName name="TRSFM" localSheetId="57">#REF!</definedName>
    <definedName name="TRSFM" localSheetId="56">#REF!</definedName>
    <definedName name="TRSFM" localSheetId="55">#REF!</definedName>
    <definedName name="TRSFM" localSheetId="54">#REF!</definedName>
    <definedName name="TRSFM" localSheetId="52">#REF!</definedName>
    <definedName name="TRSFM">TRSFM!$B$1</definedName>
    <definedName name="TRSFM_Debt_Related" localSheetId="10">TRSFM!$B$78:$H$85</definedName>
    <definedName name="TRSFM_EQ" localSheetId="10">TRSFM!$B$12:$I$65</definedName>
    <definedName name="TRSFM_GOV_SEC" localSheetId="10">TRSFM!$B$67:$H$76</definedName>
    <definedName name="TRSFMNAV" localSheetId="10">TRSFM!$B$97:$B$100</definedName>
    <definedName name="TRSFP" localSheetId="63">#REF!</definedName>
    <definedName name="TRSFP" localSheetId="64">#REF!</definedName>
    <definedName name="TRSFP" localSheetId="53">#REF!</definedName>
    <definedName name="TRSFP" localSheetId="62">#REF!</definedName>
    <definedName name="TRSFP" localSheetId="51">#REF!</definedName>
    <definedName name="TRSFP" localSheetId="61">#REF!</definedName>
    <definedName name="TRSFP" localSheetId="60">#REF!</definedName>
    <definedName name="TRSFP" localSheetId="59">#REF!</definedName>
    <definedName name="TRSFP" localSheetId="58">#REF!</definedName>
    <definedName name="TRSFP" localSheetId="57">#REF!</definedName>
    <definedName name="TRSFP" localSheetId="56">#REF!</definedName>
    <definedName name="TRSFP" localSheetId="55">#REF!</definedName>
    <definedName name="TRSFP" localSheetId="54">#REF!</definedName>
    <definedName name="TRSFP" localSheetId="52">#REF!</definedName>
    <definedName name="TRSFP">TRSFP!$B$1</definedName>
    <definedName name="TRSFP_EQ" localSheetId="9">TRSFP!$B$12:$I$67</definedName>
    <definedName name="TRSFPNAV" localSheetId="9">TRSFP!$B$79:$B$82</definedName>
    <definedName name="TSCAPF" localSheetId="63">#REF!</definedName>
    <definedName name="TSCAPF" localSheetId="64">#REF!</definedName>
    <definedName name="TSCAPF" localSheetId="53">#REF!</definedName>
    <definedName name="TSCAPF" localSheetId="62">#REF!</definedName>
    <definedName name="TSCAPF" localSheetId="51">#REF!</definedName>
    <definedName name="TSCAPF" localSheetId="61">#REF!</definedName>
    <definedName name="TSCAPF" localSheetId="60">#REF!</definedName>
    <definedName name="TSCAPF" localSheetId="59">#REF!</definedName>
    <definedName name="TSCAPF" localSheetId="58">#REF!</definedName>
    <definedName name="TSCAPF" localSheetId="57">#REF!</definedName>
    <definedName name="TSCAPF" localSheetId="56">#REF!</definedName>
    <definedName name="TSCAPF" localSheetId="55">#REF!</definedName>
    <definedName name="TSCAPF" localSheetId="54">#REF!</definedName>
    <definedName name="TSCAPF" localSheetId="52">#REF!</definedName>
    <definedName name="TSCAPF">TSCAPF!$B$1</definedName>
    <definedName name="TSCAPF_EQ" localSheetId="8">TSCAPF!$B$12:$I$66</definedName>
    <definedName name="TSCAPF_EQ_FU_Related" localSheetId="8">TSCAPF!$B$67:$I$68</definedName>
    <definedName name="TSCAPFNAV" localSheetId="8">TSCAPF!$B$81:$B$88</definedName>
    <definedName name="TSIPF3" localSheetId="63">#REF!</definedName>
    <definedName name="TSIPF3" localSheetId="64">#REF!</definedName>
    <definedName name="TSIPF3" localSheetId="53">#REF!</definedName>
    <definedName name="TSIPF3" localSheetId="62">#REF!</definedName>
    <definedName name="TSIPF3" localSheetId="51">#REF!</definedName>
    <definedName name="TSIPF3" localSheetId="61">#REF!</definedName>
    <definedName name="TSIPF3" localSheetId="60">#REF!</definedName>
    <definedName name="TSIPF3" localSheetId="59">#REF!</definedName>
    <definedName name="TSIPF3" localSheetId="58">#REF!</definedName>
    <definedName name="TSIPF3" localSheetId="57">#REF!</definedName>
    <definedName name="TSIPF3" localSheetId="56">#REF!</definedName>
    <definedName name="TSIPF3" localSheetId="55">#REF!</definedName>
    <definedName name="TSIPF3" localSheetId="54">#REF!</definedName>
    <definedName name="TSIPF3" localSheetId="52">#REF!</definedName>
    <definedName name="TSIPF3">#REF!</definedName>
    <definedName name="TSLVETF" localSheetId="63">#REF!</definedName>
    <definedName name="TSLVETF" localSheetId="64">#REF!</definedName>
    <definedName name="TSLVETF" localSheetId="53">#REF!</definedName>
    <definedName name="TSLVETF" localSheetId="62">#REF!</definedName>
    <definedName name="TSLVETF" localSheetId="51">#REF!</definedName>
    <definedName name="TSLVETF" localSheetId="61">#REF!</definedName>
    <definedName name="TSLVETF" localSheetId="60">#REF!</definedName>
    <definedName name="TSLVETF" localSheetId="59">#REF!</definedName>
    <definedName name="TSLVETF" localSheetId="58">#REF!</definedName>
    <definedName name="TSLVETF" localSheetId="57">#REF!</definedName>
    <definedName name="TSLVETF" localSheetId="56">#REF!</definedName>
    <definedName name="TSLVETF" localSheetId="55">#REF!</definedName>
    <definedName name="TSLVETF" localSheetId="54">#REF!</definedName>
    <definedName name="TSLVETF" localSheetId="52">#REF!</definedName>
    <definedName name="TSLVETF">TSLVETF!$B$1</definedName>
    <definedName name="TSLVETF_EQ" localSheetId="5">TSLVETF!$B$12:$I$15</definedName>
    <definedName name="TSLVETFNAV" localSheetId="5">TSLVETF!$B$26:$B$27</definedName>
    <definedName name="TSLVFOF" localSheetId="63">#REF!</definedName>
    <definedName name="TSLVFOF" localSheetId="64">#REF!</definedName>
    <definedName name="TSLVFOF" localSheetId="53">#REF!</definedName>
    <definedName name="TSLVFOF" localSheetId="62">#REF!</definedName>
    <definedName name="TSLVFOF" localSheetId="51">#REF!</definedName>
    <definedName name="TSLVFOF" localSheetId="61">#REF!</definedName>
    <definedName name="TSLVFOF" localSheetId="60">#REF!</definedName>
    <definedName name="TSLVFOF" localSheetId="59">#REF!</definedName>
    <definedName name="TSLVFOF" localSheetId="58">#REF!</definedName>
    <definedName name="TSLVFOF" localSheetId="57">#REF!</definedName>
    <definedName name="TSLVFOF" localSheetId="56">#REF!</definedName>
    <definedName name="TSLVFOF" localSheetId="55">#REF!</definedName>
    <definedName name="TSLVFOF" localSheetId="54">#REF!</definedName>
    <definedName name="TSLVFOF" localSheetId="52">#REF!</definedName>
    <definedName name="TSLVFOF">TSLVFOF!$B$1</definedName>
    <definedName name="TSLVFOF_EQ" localSheetId="3">TSLVFOF!$B$13:$I$16</definedName>
    <definedName name="TSLVFOFNAV" localSheetId="3">TSLVFOF!$B$31:$B$38</definedName>
    <definedName name="TSTBF" localSheetId="63">TSTBF!$B$1</definedName>
    <definedName name="TSTBF" localSheetId="64">TSTBF!$B$1</definedName>
    <definedName name="TSTBF" localSheetId="62">TSTBF!$B$1</definedName>
    <definedName name="TSTBF" localSheetId="61">TSTBF!$B$1</definedName>
    <definedName name="TSTBF" localSheetId="60">TSTBF!$B$1</definedName>
    <definedName name="TSTBF" localSheetId="59">TSTBF!$B$1</definedName>
    <definedName name="TSTBF" localSheetId="58">TSTBF!$B$1</definedName>
    <definedName name="TSTBF" localSheetId="57">TSTBF!$B$1</definedName>
    <definedName name="TSTBF" localSheetId="56">TSTBF!$B$1</definedName>
    <definedName name="TSTBF" localSheetId="55">TSTBF!$B$1</definedName>
    <definedName name="TSTBF" localSheetId="54">TSTBF!$B$1</definedName>
    <definedName name="TSTBF">#REF!</definedName>
    <definedName name="TSTBF_Aif_cat" localSheetId="54">TSTBF!$B$115:$H$116</definedName>
    <definedName name="TSTBF_Debt_Related" localSheetId="54">TSTBF!$B$59:$H$101</definedName>
    <definedName name="TSTBF_GOV_SEC" localSheetId="54">TSTBF!$B$25:$H$57</definedName>
    <definedName name="TSTBF_MM" localSheetId="54">TSTBF!$B$108:$H$113</definedName>
    <definedName name="TSTBF_Mutual_F_Units" localSheetId="54">TSTBF!$B$22:$H$23</definedName>
    <definedName name="TSTBF_Securitied_Debt" localSheetId="54">TSTBF!$B$103:$H$106</definedName>
    <definedName name="TSTBFNAV" localSheetId="54">TSTBF!$B$130:$B$141</definedName>
    <definedName name="TTAF1" localSheetId="63">#REF!</definedName>
    <definedName name="TTAF1" localSheetId="64">#REF!</definedName>
    <definedName name="TTAF1" localSheetId="53">#REF!</definedName>
    <definedName name="TTAF1" localSheetId="62">#REF!</definedName>
    <definedName name="TTAF1" localSheetId="51">#REF!</definedName>
    <definedName name="TTAF1" localSheetId="61">#REF!</definedName>
    <definedName name="TTAF1" localSheetId="60">#REF!</definedName>
    <definedName name="TTAF1" localSheetId="59">#REF!</definedName>
    <definedName name="TTAF1" localSheetId="58">#REF!</definedName>
    <definedName name="TTAF1" localSheetId="57">#REF!</definedName>
    <definedName name="TTAF1" localSheetId="56">#REF!</definedName>
    <definedName name="TTAF1" localSheetId="55">#REF!</definedName>
    <definedName name="TTAF1" localSheetId="54">#REF!</definedName>
    <definedName name="TTAF1" localSheetId="52">#REF!</definedName>
    <definedName name="TTAF1">#REF!</definedName>
    <definedName name="TTMF" localSheetId="63">#REF!</definedName>
    <definedName name="TTMF" localSheetId="64">#REF!</definedName>
    <definedName name="TTMF" localSheetId="53">#REF!</definedName>
    <definedName name="TTMF" localSheetId="62">#REF!</definedName>
    <definedName name="TTMF" localSheetId="51">#REF!</definedName>
    <definedName name="TTMF" localSheetId="61">#REF!</definedName>
    <definedName name="TTMF" localSheetId="60">#REF!</definedName>
    <definedName name="TTMF" localSheetId="59">#REF!</definedName>
    <definedName name="TTMF" localSheetId="58">#REF!</definedName>
    <definedName name="TTMF" localSheetId="57">#REF!</definedName>
    <definedName name="TTMF" localSheetId="56">#REF!</definedName>
    <definedName name="TTMF" localSheetId="55">#REF!</definedName>
    <definedName name="TTMF" localSheetId="54">#REF!</definedName>
    <definedName name="TTMF" localSheetId="52">#REF!</definedName>
    <definedName name="TTMF">#REF!</definedName>
    <definedName name="TTMFSP1" localSheetId="63">#REF!</definedName>
    <definedName name="TTMFSP1" localSheetId="64">#REF!</definedName>
    <definedName name="TTMFSP1" localSheetId="53">#REF!</definedName>
    <definedName name="TTMFSP1" localSheetId="62">#REF!</definedName>
    <definedName name="TTMFSP1" localSheetId="51">#REF!</definedName>
    <definedName name="TTMFSP1" localSheetId="61">#REF!</definedName>
    <definedName name="TTMFSP1" localSheetId="60">#REF!</definedName>
    <definedName name="TTMFSP1" localSheetId="59">#REF!</definedName>
    <definedName name="TTMFSP1" localSheetId="58">#REF!</definedName>
    <definedName name="TTMFSP1" localSheetId="57">#REF!</definedName>
    <definedName name="TTMFSP1" localSheetId="56">#REF!</definedName>
    <definedName name="TTMFSP1" localSheetId="55">#REF!</definedName>
    <definedName name="TTMFSP1" localSheetId="54">#REF!</definedName>
    <definedName name="TTMFSP1" localSheetId="52">#REF!</definedName>
    <definedName name="TTMFSP1">#REF!</definedName>
    <definedName name="TTOFE" localSheetId="63">#REF!</definedName>
    <definedName name="TTOFE" localSheetId="64">#REF!</definedName>
    <definedName name="TTOFE" localSheetId="53">#REF!</definedName>
    <definedName name="TTOFE" localSheetId="62">#REF!</definedName>
    <definedName name="TTOFE" localSheetId="51">#REF!</definedName>
    <definedName name="TTOFE" localSheetId="61">#REF!</definedName>
    <definedName name="TTOFE" localSheetId="60">#REF!</definedName>
    <definedName name="TTOFE" localSheetId="59">#REF!</definedName>
    <definedName name="TTOFE" localSheetId="58">#REF!</definedName>
    <definedName name="TTOFE" localSheetId="57">#REF!</definedName>
    <definedName name="TTOFE" localSheetId="56">#REF!</definedName>
    <definedName name="TTOFE" localSheetId="55">#REF!</definedName>
    <definedName name="TTOFE" localSheetId="54">#REF!</definedName>
    <definedName name="TTOFE" localSheetId="52">#REF!</definedName>
    <definedName name="TTOFE">TTOFE!$B$1</definedName>
    <definedName name="TTOFE_EQ" localSheetId="31">TTOFE!$B$12:$I$72</definedName>
    <definedName name="TTOFENAV" localSheetId="31">TTOFE!$B$84:$B$91</definedName>
    <definedName name="TTSF96" localSheetId="63">#REF!</definedName>
    <definedName name="TTSF96" localSheetId="64">#REF!</definedName>
    <definedName name="TTSF96" localSheetId="53">#REF!</definedName>
    <definedName name="TTSF96" localSheetId="62">#REF!</definedName>
    <definedName name="TTSF96" localSheetId="51">#REF!</definedName>
    <definedName name="TTSF96" localSheetId="61">#REF!</definedName>
    <definedName name="TTSF96" localSheetId="60">#REF!</definedName>
    <definedName name="TTSF96" localSheetId="59">#REF!</definedName>
    <definedName name="TTSF96" localSheetId="58">#REF!</definedName>
    <definedName name="TTSF96" localSheetId="57">#REF!</definedName>
    <definedName name="TTSF96" localSheetId="56">#REF!</definedName>
    <definedName name="TTSF96" localSheetId="55">#REF!</definedName>
    <definedName name="TTSF96" localSheetId="54">#REF!</definedName>
    <definedName name="TTSF96" localSheetId="52">#REF!</definedName>
    <definedName name="TTSF96">TTSF96!$B$1</definedName>
    <definedName name="TTSF96_EQ" localSheetId="43">TTSF96!$B$12:$I$72</definedName>
    <definedName name="TTSF96NAV" localSheetId="43">TTSF96!$B$84:$B$91</definedName>
    <definedName name="TUDG3S" localSheetId="63">#REF!</definedName>
    <definedName name="TUDG3S" localSheetId="64">#REF!</definedName>
    <definedName name="TUDG3S" localSheetId="53">#REF!</definedName>
    <definedName name="TUDG3S" localSheetId="62">#REF!</definedName>
    <definedName name="TUDG3S" localSheetId="51">#REF!</definedName>
    <definedName name="TUDG3S" localSheetId="61">#REF!</definedName>
    <definedName name="TUDG3S" localSheetId="60">#REF!</definedName>
    <definedName name="TUDG3S" localSheetId="59">#REF!</definedName>
    <definedName name="TUDG3S" localSheetId="58">#REF!</definedName>
    <definedName name="TUDG3S" localSheetId="57">#REF!</definedName>
    <definedName name="TUDG3S" localSheetId="56">#REF!</definedName>
    <definedName name="TUDG3S" localSheetId="55">#REF!</definedName>
    <definedName name="TUDG3S" localSheetId="54">#REF!</definedName>
    <definedName name="TUDG3S" localSheetId="52">#REF!</definedName>
    <definedName name="TUDG3S">#REF!</definedName>
    <definedName name="TUDS" localSheetId="63">#REF!</definedName>
    <definedName name="TUDS" localSheetId="64">#REF!</definedName>
    <definedName name="TUDS" localSheetId="53">#REF!</definedName>
    <definedName name="TUDS" localSheetId="62">#REF!</definedName>
    <definedName name="TUDS" localSheetId="51">#REF!</definedName>
    <definedName name="TUDS" localSheetId="61">#REF!</definedName>
    <definedName name="TUDS" localSheetId="60">#REF!</definedName>
    <definedName name="TUDS" localSheetId="59">#REF!</definedName>
    <definedName name="TUDS" localSheetId="58">#REF!</definedName>
    <definedName name="TUDS" localSheetId="57">#REF!</definedName>
    <definedName name="TUDS" localSheetId="56">#REF!</definedName>
    <definedName name="TUDS" localSheetId="55">#REF!</definedName>
    <definedName name="TUDS" localSheetId="54">#REF!</definedName>
    <definedName name="TUDS" localSheetId="52">#REF!</definedName>
    <definedName name="TUDS">#REF!</definedName>
    <definedName name="TURG3S" localSheetId="63">#REF!</definedName>
    <definedName name="TURG3S" localSheetId="64">#REF!</definedName>
    <definedName name="TURG3S" localSheetId="53">#REF!</definedName>
    <definedName name="TURG3S" localSheetId="62">#REF!</definedName>
    <definedName name="TURG3S" localSheetId="51">#REF!</definedName>
    <definedName name="TURG3S" localSheetId="61">#REF!</definedName>
    <definedName name="TURG3S" localSheetId="60">#REF!</definedName>
    <definedName name="TURG3S" localSheetId="59">#REF!</definedName>
    <definedName name="TURG3S" localSheetId="58">#REF!</definedName>
    <definedName name="TURG3S" localSheetId="57">#REF!</definedName>
    <definedName name="TURG3S" localSheetId="56">#REF!</definedName>
    <definedName name="TURG3S" localSheetId="55">#REF!</definedName>
    <definedName name="TURG3S" localSheetId="54">#REF!</definedName>
    <definedName name="TURG3S" localSheetId="52">#REF!</definedName>
    <definedName name="TURG3S">#REF!</definedName>
    <definedName name="TURS" localSheetId="63">#REF!</definedName>
    <definedName name="TURS" localSheetId="64">#REF!</definedName>
    <definedName name="TURS" localSheetId="53">#REF!</definedName>
    <definedName name="TURS" localSheetId="62">#REF!</definedName>
    <definedName name="TURS" localSheetId="51">#REF!</definedName>
    <definedName name="TURS" localSheetId="61">#REF!</definedName>
    <definedName name="TURS" localSheetId="60">#REF!</definedName>
    <definedName name="TURS" localSheetId="59">#REF!</definedName>
    <definedName name="TURS" localSheetId="58">#REF!</definedName>
    <definedName name="TURS" localSheetId="57">#REF!</definedName>
    <definedName name="TURS" localSheetId="56">#REF!</definedName>
    <definedName name="TURS" localSheetId="55">#REF!</definedName>
    <definedName name="TURS" localSheetId="54">#REF!</definedName>
    <definedName name="TURS" localSheetId="52">#REF!</definedName>
    <definedName name="TURS">#REF!</definedName>
    <definedName name="TUSTF" localSheetId="63">TUSTF!$B$1</definedName>
    <definedName name="TUSTF" localSheetId="64">TUSTF!$B$1</definedName>
    <definedName name="TUSTF" localSheetId="53">TUSTF!$B$1</definedName>
    <definedName name="TUSTF" localSheetId="62">TUSTF!$B$1</definedName>
    <definedName name="TUSTF" localSheetId="61">TUSTF!$B$1</definedName>
    <definedName name="TUSTF" localSheetId="60">TUSTF!$B$1</definedName>
    <definedName name="TUSTF" localSheetId="59">TUSTF!$B$1</definedName>
    <definedName name="TUSTF" localSheetId="58">TUSTF!$B$1</definedName>
    <definedName name="TUSTF" localSheetId="57">TUSTF!$B$1</definedName>
    <definedName name="TUSTF" localSheetId="56">TUSTF!$B$1</definedName>
    <definedName name="TUSTF" localSheetId="55">TUSTF!$B$1</definedName>
    <definedName name="TUSTF" localSheetId="54">TUSTF!$B$1</definedName>
    <definedName name="TUSTF" localSheetId="52">TUSTF!$B$1</definedName>
    <definedName name="TUSTF">#REF!</definedName>
    <definedName name="TUSTF_Aif_cat" localSheetId="52">TUSTF!$B$103:$H$104</definedName>
    <definedName name="TUSTF_Debt_Related" localSheetId="52">TUSTF!$B$28:$H$51</definedName>
    <definedName name="TUSTF_GOV_SEC" localSheetId="52">TUSTF!$B$22:$H$26</definedName>
    <definedName name="TUSTF_MM" localSheetId="52">TUSTF!$B$53:$H$101</definedName>
    <definedName name="TUSTFNAV" localSheetId="52">TUSTF!$B$119:$B$130</definedName>
    <definedName name="TVFS1" localSheetId="63">#REF!</definedName>
    <definedName name="TVFS1" localSheetId="64">#REF!</definedName>
    <definedName name="TVFS1" localSheetId="53">#REF!</definedName>
    <definedName name="TVFS1" localSheetId="62">#REF!</definedName>
    <definedName name="TVFS1" localSheetId="51">#REF!</definedName>
    <definedName name="TVFS1" localSheetId="61">#REF!</definedName>
    <definedName name="TVFS1" localSheetId="60">#REF!</definedName>
    <definedName name="TVFS1" localSheetId="59">#REF!</definedName>
    <definedName name="TVFS1" localSheetId="58">#REF!</definedName>
    <definedName name="TVFS1" localSheetId="57">#REF!</definedName>
    <definedName name="TVFS1" localSheetId="56">#REF!</definedName>
    <definedName name="TVFS1" localSheetId="55">#REF!</definedName>
    <definedName name="TVFS1" localSheetId="54">#REF!</definedName>
    <definedName name="TVFS1" localSheetId="52">#REF!</definedName>
    <definedName name="TVFS1">#REF!</definedName>
    <definedName name="TVFS2" localSheetId="63">#REF!</definedName>
    <definedName name="TVFS2" localSheetId="64">#REF!</definedName>
    <definedName name="TVFS2" localSheetId="53">#REF!</definedName>
    <definedName name="TVFS2" localSheetId="62">#REF!</definedName>
    <definedName name="TVFS2" localSheetId="51">#REF!</definedName>
    <definedName name="TVFS2" localSheetId="61">#REF!</definedName>
    <definedName name="TVFS2" localSheetId="60">#REF!</definedName>
    <definedName name="TVFS2" localSheetId="59">#REF!</definedName>
    <definedName name="TVFS2" localSheetId="58">#REF!</definedName>
    <definedName name="TVFS2" localSheetId="57">#REF!</definedName>
    <definedName name="TVFS2" localSheetId="56">#REF!</definedName>
    <definedName name="TVFS2" localSheetId="55">#REF!</definedName>
    <definedName name="TVFS2" localSheetId="54">#REF!</definedName>
    <definedName name="TVFS2" localSheetId="52">#REF!</definedName>
    <definedName name="TVFS2">#REF!</definedName>
    <definedName name="TYCF" localSheetId="63">#REF!</definedName>
    <definedName name="TYCF" localSheetId="64">#REF!</definedName>
    <definedName name="TYCF" localSheetId="53">#REF!</definedName>
    <definedName name="TYCF" localSheetId="62">#REF!</definedName>
    <definedName name="TYCF" localSheetId="51">#REF!</definedName>
    <definedName name="TYCF" localSheetId="61">#REF!</definedName>
    <definedName name="TYCF" localSheetId="60">#REF!</definedName>
    <definedName name="TYCF" localSheetId="59">#REF!</definedName>
    <definedName name="TYCF" localSheetId="58">#REF!</definedName>
    <definedName name="TYCF" localSheetId="57">#REF!</definedName>
    <definedName name="TYCF" localSheetId="56">#REF!</definedName>
    <definedName name="TYCF" localSheetId="55">#REF!</definedName>
    <definedName name="TYCF" localSheetId="54">#REF!</definedName>
    <definedName name="TYCF" localSheetId="52">#REF!</definedName>
    <definedName name="TYCF">TYCF!$B$1</definedName>
    <definedName name="TYCF_EQ" localSheetId="7">TYCF!$B$12:$I$70</definedName>
    <definedName name="TYCF_EQ_FU_Related" localSheetId="7">TYCF!$B$71:$I$72</definedName>
    <definedName name="TYCFNAV" localSheetId="7">TYCF!$B$84:$B$87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4" i="33" l="1"/>
  <c r="H84" i="33"/>
  <c r="G68" i="39"/>
  <c r="H68" i="39"/>
  <c r="G73" i="7"/>
  <c r="H73" i="7"/>
  <c r="E65" i="66"/>
  <c r="C65" i="66"/>
  <c r="E64" i="66"/>
  <c r="C64" i="66"/>
  <c r="E63" i="66"/>
  <c r="C63" i="66"/>
  <c r="E62" i="66"/>
  <c r="C62" i="66"/>
  <c r="C61" i="66"/>
  <c r="C60" i="66"/>
  <c r="E59" i="66"/>
  <c r="C59" i="66"/>
  <c r="E58" i="66"/>
  <c r="C58" i="66"/>
  <c r="E57" i="66"/>
  <c r="C57" i="66"/>
  <c r="E56" i="66"/>
  <c r="C56" i="66"/>
  <c r="E55" i="66"/>
  <c r="C55" i="66"/>
  <c r="E54" i="66"/>
  <c r="C54" i="66"/>
  <c r="C53" i="66"/>
  <c r="E52" i="66"/>
  <c r="C52" i="66"/>
  <c r="E51" i="66"/>
  <c r="C51" i="66"/>
  <c r="C50" i="66"/>
  <c r="E49" i="66"/>
  <c r="C49" i="66"/>
  <c r="E48" i="66"/>
  <c r="C48" i="66"/>
  <c r="E47" i="66"/>
  <c r="C47" i="66"/>
  <c r="E46" i="66"/>
  <c r="C46" i="66"/>
  <c r="E45" i="66"/>
  <c r="C45" i="66"/>
  <c r="E44" i="66"/>
  <c r="C44" i="66"/>
  <c r="E43" i="66"/>
  <c r="C43" i="66"/>
  <c r="E42" i="66"/>
  <c r="C42" i="66"/>
  <c r="E41" i="66"/>
  <c r="C41" i="66"/>
  <c r="E40" i="66"/>
  <c r="C40" i="66"/>
  <c r="E39" i="66"/>
  <c r="C39" i="66"/>
  <c r="E38" i="66"/>
  <c r="C38" i="66"/>
  <c r="E37" i="66"/>
  <c r="C37" i="66"/>
  <c r="E36" i="66"/>
  <c r="C36" i="66"/>
  <c r="E35" i="66"/>
  <c r="C35" i="66"/>
  <c r="E34" i="66"/>
  <c r="C34" i="66"/>
  <c r="E32" i="66"/>
  <c r="C32" i="66"/>
  <c r="E31" i="66"/>
  <c r="C31" i="66"/>
  <c r="E30" i="66"/>
  <c r="C30" i="66"/>
  <c r="E29" i="66"/>
  <c r="C29" i="66"/>
  <c r="E28" i="66"/>
  <c r="C28" i="66"/>
  <c r="E27" i="66"/>
  <c r="C27" i="66"/>
  <c r="E26" i="66"/>
  <c r="C26" i="66"/>
  <c r="E25" i="66"/>
  <c r="C25" i="66"/>
  <c r="E24" i="66"/>
  <c r="C24" i="66"/>
  <c r="E23" i="66"/>
  <c r="C23" i="66"/>
  <c r="C22" i="66"/>
  <c r="C21" i="66"/>
  <c r="C20" i="66"/>
  <c r="E19" i="66"/>
  <c r="C19" i="66"/>
  <c r="E18" i="66"/>
  <c r="C18" i="66"/>
  <c r="E17" i="66"/>
  <c r="C17" i="66"/>
  <c r="E16" i="66"/>
  <c r="C16" i="66"/>
  <c r="E15" i="66"/>
  <c r="E14" i="66"/>
  <c r="C14" i="66"/>
  <c r="E13" i="66"/>
  <c r="C13" i="66"/>
  <c r="E12" i="66"/>
  <c r="C12" i="66"/>
  <c r="E11" i="66"/>
  <c r="C11" i="66"/>
  <c r="E10" i="66"/>
  <c r="C10" i="66"/>
  <c r="E9" i="66"/>
  <c r="C9" i="66"/>
  <c r="E8" i="66"/>
  <c r="C8" i="66"/>
  <c r="E7" i="66"/>
  <c r="C7" i="66"/>
  <c r="E6" i="66"/>
  <c r="C6" i="66"/>
  <c r="A6" i="66"/>
  <c r="A7" i="66" s="1"/>
  <c r="A8" i="66" s="1"/>
  <c r="A9" i="66" s="1"/>
  <c r="A10" i="66" s="1"/>
  <c r="A11" i="66" s="1"/>
  <c r="A12" i="66" s="1"/>
  <c r="A13" i="66" s="1"/>
  <c r="A14" i="66" s="1"/>
  <c r="A15" i="66" s="1"/>
  <c r="A16" i="66" s="1"/>
  <c r="A17" i="66" s="1"/>
  <c r="A18" i="66" s="1"/>
  <c r="A19" i="66" s="1"/>
  <c r="A20" i="66" s="1"/>
  <c r="A21" i="66" s="1"/>
  <c r="A22" i="66" s="1"/>
  <c r="A23" i="66" s="1"/>
  <c r="A24" i="66" s="1"/>
  <c r="A25" i="66" s="1"/>
  <c r="A26" i="66" s="1"/>
  <c r="A27" i="66" s="1"/>
  <c r="A28" i="66" s="1"/>
  <c r="A29" i="66" s="1"/>
  <c r="A30" i="66" s="1"/>
  <c r="A31" i="66" s="1"/>
  <c r="A32" i="66" s="1"/>
  <c r="A33" i="66" s="1"/>
  <c r="A34" i="66" s="1"/>
  <c r="A35" i="66" s="1"/>
  <c r="A36" i="66" s="1"/>
  <c r="A37" i="66" s="1"/>
  <c r="A38" i="66" s="1"/>
  <c r="A39" i="66" s="1"/>
  <c r="A40" i="66" s="1"/>
  <c r="A41" i="66" s="1"/>
  <c r="A42" i="66" s="1"/>
  <c r="A43" i="66" s="1"/>
  <c r="A44" i="66" s="1"/>
  <c r="A45" i="66" s="1"/>
  <c r="A46" i="66" s="1"/>
  <c r="A47" i="66" s="1"/>
  <c r="A48" i="66" s="1"/>
  <c r="A49" i="66" s="1"/>
  <c r="A50" i="66" s="1"/>
  <c r="A51" i="66" s="1"/>
  <c r="A52" i="66" s="1"/>
  <c r="A53" i="66" s="1"/>
  <c r="A54" i="66" s="1"/>
  <c r="A55" i="66" s="1"/>
  <c r="A56" i="66" s="1"/>
  <c r="A57" i="66" s="1"/>
  <c r="A58" i="66" s="1"/>
  <c r="A59" i="66" s="1"/>
  <c r="A60" i="66" s="1"/>
  <c r="A61" i="66" s="1"/>
  <c r="A62" i="66" s="1"/>
  <c r="A63" i="66" s="1"/>
  <c r="A64" i="66" s="1"/>
  <c r="A65" i="66" s="1"/>
  <c r="E5" i="66"/>
  <c r="C5" i="66"/>
  <c r="A5" i="66"/>
  <c r="E4" i="66"/>
  <c r="C4" i="66"/>
  <c r="G53" i="80"/>
  <c r="H53" i="80"/>
  <c r="G117" i="80"/>
  <c r="H117" i="80"/>
  <c r="G121" i="80"/>
  <c r="H121" i="80"/>
  <c r="G124" i="80"/>
  <c r="H124" i="80"/>
  <c r="G31" i="79"/>
  <c r="H31" i="79"/>
  <c r="G30" i="78"/>
  <c r="H30" i="78"/>
  <c r="G42" i="78"/>
  <c r="G47" i="78" s="1"/>
  <c r="G48" i="78" s="1"/>
  <c r="H42" i="78"/>
  <c r="H47" i="78" s="1"/>
  <c r="H48" i="78" s="1"/>
  <c r="G45" i="78"/>
  <c r="H45" i="78"/>
  <c r="G35" i="77"/>
  <c r="H35" i="77"/>
  <c r="G35" i="76"/>
  <c r="H35" i="76"/>
  <c r="G146" i="76"/>
  <c r="H146" i="76"/>
  <c r="G149" i="76"/>
  <c r="H149" i="76"/>
  <c r="G29" i="75"/>
  <c r="H29" i="75"/>
  <c r="G28" i="74"/>
  <c r="H28" i="74"/>
  <c r="G52" i="73"/>
  <c r="H52" i="73"/>
  <c r="G67" i="73"/>
  <c r="H67" i="73"/>
  <c r="G28" i="72"/>
  <c r="H28" i="72"/>
  <c r="G66" i="71"/>
  <c r="H66" i="71"/>
  <c r="G78" i="71"/>
  <c r="H78" i="71"/>
  <c r="G83" i="71"/>
  <c r="H83" i="71"/>
  <c r="G24" i="70"/>
  <c r="H24" i="70"/>
  <c r="G58" i="70"/>
  <c r="H58" i="70"/>
  <c r="G102" i="70"/>
  <c r="H102" i="70"/>
  <c r="G107" i="70"/>
  <c r="H107" i="70"/>
  <c r="G114" i="70"/>
  <c r="H114" i="70"/>
  <c r="G117" i="70"/>
  <c r="H117" i="70"/>
  <c r="G36" i="69"/>
  <c r="H36" i="69"/>
  <c r="G77" i="69"/>
  <c r="H77" i="69"/>
  <c r="G81" i="69"/>
  <c r="H81" i="69"/>
  <c r="G101" i="69"/>
  <c r="H101" i="69"/>
  <c r="G104" i="69"/>
  <c r="H104" i="69"/>
  <c r="G27" i="68"/>
  <c r="H27" i="68"/>
  <c r="G52" i="68"/>
  <c r="G108" i="68" s="1"/>
  <c r="G109" i="68" s="1"/>
  <c r="H52" i="68"/>
  <c r="H108" i="68" s="1"/>
  <c r="H109" i="68" s="1"/>
  <c r="G102" i="68"/>
  <c r="H102" i="68"/>
  <c r="G105" i="68"/>
  <c r="H105" i="68"/>
  <c r="G28" i="67"/>
  <c r="H28" i="67"/>
  <c r="G115" i="67"/>
  <c r="H115" i="67"/>
  <c r="G118" i="67"/>
  <c r="H118" i="67"/>
  <c r="G110" i="29" l="1"/>
  <c r="G126" i="29"/>
  <c r="H126" i="29"/>
  <c r="H110" i="29"/>
  <c r="H74" i="41"/>
  <c r="G74" i="41"/>
  <c r="G65" i="41" l="1"/>
  <c r="H65" i="41"/>
  <c r="G125" i="49"/>
  <c r="G129" i="49" s="1"/>
  <c r="H125" i="49"/>
  <c r="H129" i="49" s="1"/>
  <c r="H304" i="50"/>
  <c r="G304" i="50"/>
  <c r="C237" i="41"/>
  <c r="C232" i="41"/>
  <c r="C377" i="29"/>
  <c r="C367" i="29"/>
  <c r="C379" i="29" l="1"/>
  <c r="C239" i="41"/>
  <c r="C74" i="21"/>
  <c r="F124" i="33" l="1"/>
  <c r="F129" i="44"/>
  <c r="F127" i="41"/>
  <c r="F260" i="49"/>
  <c r="F382" i="50"/>
  <c r="F130" i="28"/>
  <c r="F196" i="29"/>
  <c r="C1357" i="50"/>
  <c r="C1150" i="50"/>
  <c r="H341" i="50"/>
  <c r="G341" i="50"/>
  <c r="H325" i="50"/>
  <c r="G325" i="50"/>
  <c r="H307" i="50"/>
  <c r="G307" i="50"/>
  <c r="C493" i="49"/>
  <c r="C489" i="49"/>
  <c r="C467" i="49"/>
  <c r="C470" i="49" s="1"/>
  <c r="C426" i="49"/>
  <c r="H216" i="49"/>
  <c r="G216" i="49"/>
  <c r="H213" i="49"/>
  <c r="G213" i="49"/>
  <c r="H209" i="49"/>
  <c r="G209" i="49"/>
  <c r="H162" i="49"/>
  <c r="G162" i="49"/>
  <c r="H133" i="49"/>
  <c r="G133" i="49"/>
  <c r="H48" i="48"/>
  <c r="G48" i="48"/>
  <c r="H45" i="47"/>
  <c r="G45" i="47"/>
  <c r="H98" i="46"/>
  <c r="G98" i="46"/>
  <c r="H95" i="46"/>
  <c r="G95" i="46"/>
  <c r="H51" i="45"/>
  <c r="G51" i="45"/>
  <c r="H89" i="44"/>
  <c r="G89" i="44"/>
  <c r="H86" i="44"/>
  <c r="G86" i="44"/>
  <c r="H73" i="43"/>
  <c r="G73" i="43"/>
  <c r="H56" i="42"/>
  <c r="G56" i="42"/>
  <c r="C211" i="41"/>
  <c r="C194" i="41"/>
  <c r="H82" i="41"/>
  <c r="G82" i="41"/>
  <c r="H69" i="41"/>
  <c r="G69" i="41"/>
  <c r="H78" i="40"/>
  <c r="G78" i="40"/>
  <c r="H44" i="38"/>
  <c r="G44" i="38"/>
  <c r="H46" i="37"/>
  <c r="G46" i="37"/>
  <c r="H124" i="36"/>
  <c r="G124" i="36"/>
  <c r="H121" i="36"/>
  <c r="G121" i="36"/>
  <c r="H102" i="36"/>
  <c r="G102" i="36"/>
  <c r="H63" i="36"/>
  <c r="G63" i="36"/>
  <c r="H60" i="36"/>
  <c r="G60" i="36"/>
  <c r="H55" i="35"/>
  <c r="G55" i="35"/>
  <c r="H49" i="34"/>
  <c r="G49" i="34"/>
  <c r="H65" i="32"/>
  <c r="G65" i="32"/>
  <c r="H73" i="31"/>
  <c r="G73" i="31"/>
  <c r="H82" i="30"/>
  <c r="G82" i="30"/>
  <c r="C313" i="29"/>
  <c r="C290" i="29"/>
  <c r="H155" i="29"/>
  <c r="G155" i="29"/>
  <c r="H148" i="29"/>
  <c r="G148" i="29"/>
  <c r="H113" i="29"/>
  <c r="G113" i="29"/>
  <c r="C149" i="28"/>
  <c r="C152" i="28" s="1"/>
  <c r="C145" i="28"/>
  <c r="H90" i="28"/>
  <c r="G90" i="28"/>
  <c r="H65" i="27"/>
  <c r="G65" i="27"/>
  <c r="H65" i="26"/>
  <c r="G65" i="26"/>
  <c r="H30" i="25"/>
  <c r="G30" i="25"/>
  <c r="H30" i="24"/>
  <c r="G30" i="24"/>
  <c r="H35" i="23"/>
  <c r="G35" i="23"/>
  <c r="H14" i="22"/>
  <c r="G14" i="22"/>
  <c r="H45" i="21"/>
  <c r="G45" i="21"/>
  <c r="H30" i="20"/>
  <c r="G30" i="20"/>
  <c r="H65" i="19"/>
  <c r="G65" i="19"/>
  <c r="H45" i="18"/>
  <c r="G45" i="18"/>
  <c r="H25" i="17"/>
  <c r="G25" i="17"/>
  <c r="H25" i="16"/>
  <c r="G25" i="16"/>
  <c r="H45" i="15"/>
  <c r="G45" i="15"/>
  <c r="H90" i="14"/>
  <c r="G90" i="14"/>
  <c r="H90" i="13"/>
  <c r="G90" i="13"/>
  <c r="H45" i="12"/>
  <c r="G45" i="12"/>
  <c r="H65" i="11"/>
  <c r="G65" i="11"/>
  <c r="H86" i="10"/>
  <c r="G86" i="10"/>
  <c r="H77" i="10"/>
  <c r="G77" i="10"/>
  <c r="H66" i="10"/>
  <c r="G66" i="10"/>
  <c r="H68" i="9"/>
  <c r="G68" i="9"/>
  <c r="H69" i="8"/>
  <c r="G69" i="8"/>
  <c r="H17" i="6"/>
  <c r="G17" i="6"/>
  <c r="H16" i="5"/>
  <c r="G16" i="5"/>
  <c r="H17" i="3"/>
  <c r="G17" i="3"/>
  <c r="H17" i="2"/>
  <c r="G17" i="2"/>
  <c r="C496" i="49" l="1"/>
  <c r="G219" i="49"/>
  <c r="G220" i="49" s="1"/>
  <c r="H219" i="49"/>
  <c r="H220" i="49" s="1"/>
  <c r="C214" i="41"/>
  <c r="C316" i="29"/>
  <c r="C1360" i="5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D1B4AD-E229-411F-BF0D-A09A4C83A0DB}" name="Connection2375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4' and a.scheme='TCORPBF' _x000d_ _x000d_and WEEKEND_DT='31 Oct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4'_x000d_left outer join  tatamfplus.weeknav d on  d.weekend_dt='31 Oct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4' and scheme='TCORPBF' group by app_refer,value_date _x000d_) f  on f.app_refer=a.deal_ID _x000d_WHERE del_date&lt;='31 Oct 2024' AND mat_date &gt;'31 Oct 2024' and  deal_stat &lt;&gt; 'MAT' and a.rectype='L'  and a.scheme='TCORPBF')_x000d_order by 6 desc"/>
  </connection>
  <connection id="2" xr16:uid="{51C7115E-F2B6-4AFC-ACBD-70F08FE7E946}" name="Connection2378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CORPBF' _x000d_ _x000d_and WEEKEND_DT='31 Oct 2024' and a.ASSET_TYPE in('05','06','07','09','11','12','14','25','29','34','18','52') and LISTED_Y_N='Y'  _x000d_and a.schclass='GLOBAL' and a.security is not null and a.UNITS&gt;0  and LAST_NET_ASSETS&gt;1 and f.schclass='GLOBAL' ) _x000d_where MKTVAL &gt; 0) order by 6 desc"/>
  </connection>
  <connection id="3" xr16:uid="{46861CBB-D5AF-4B04-BF28-F1FE8D82DCC9}" name="Connection23799"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CORPBF' _x000d_ _x000d_and WEEKEND_DT='31 Oct 2024' and a.ASSET_TYPE in('32','33') _x000d_and a.schclass='GLOBAL' and a.security is not null and a.UNITS&gt;0  and LAST_NET_ASSETS&gt;1 and f.schclass='GLOBAL' ) _x000d_where MKTVAL &gt; 0 order by 6 desc"/>
  </connection>
  <connection id="4" xr16:uid="{1396F538-AD4F-4C6D-B3DF-C1D9CA689D2F}" name="Connection23926"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CORPBF' _x000d_ _x000d_and WEEKEND_DT='31 Oct 2024' and (A.ASSET_TYPE in('58') _x000d_and a.schclass='GLOBAL' and a.security is not null and a.UNITS&gt;0   and LAST_NET_ASSETS&gt;1 and f.schclass='GLOBAL' ) _x000d_AND (LAST_NET_ASSETS/100000) &gt; 0 order by 6 desc)"/>
  </connection>
  <connection id="5" xr16:uid="{91A6B17E-CF79-4897-992C-D3BD05E76185}" name="Connection2403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 xr16:uid="{E2DBE6F7-3752-4C2D-8945-8846C1B9E8EF}" name="Connection2430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4' and a.scheme='TCIGIF0426' _x000d_ _x000d_and WEEKEND_DT='31 Oct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4'_x000d_left outer join  tatamfplus.weeknav d on  d.weekend_dt='31 Oct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4' and scheme='TCIGIF0426' group by app_refer,value_date _x000d_) f  on f.app_refer=a.deal_ID _x000d_WHERE del_date&lt;='31 Oct 2024' AND mat_date &gt;'31 Oct 2024' and  deal_stat &lt;&gt; 'MAT' and a.rectype='L'  and a.scheme='TCIGIF0426')_x000d_order by 6 desc"/>
  </connection>
  <connection id="7" xr16:uid="{4676A3F6-36D7-48D2-825A-AF8789DC159A}" name="Connection243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AF' _x000d_ _x000d_and WEEKEND_DT='31 Oct 2024' and a.ASSET_TYPE in ('01','45','51','56','57','59')  _x000d_and a.schclass='GLOBAL' and a.security is not null and a.UNITS&gt;0   and LAST_NET_ASSETS&gt;1 and f.schclass='GLOBAL' ) _x000d_where units &gt; 0 _x000d_order by 6 desc"/>
  </connection>
  <connection id="8" xr16:uid="{2678874A-5371-4C41-9637-D8D4FCC9933E}" name="Connection2436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4' and units&lt;&gt;0 and a.security is not null AND A.scheme='TAF'_x000d_ order by 6 desc"/>
  </connection>
  <connection id="9" xr16:uid="{4D2E8D13-C92E-4F43-85B2-B9A6A4BBAB78}" name="Connection2436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AF' _x000d_ _x000d_and WEEKEND_DT='31 Oct 2024' and (A.ASSET_TYPE in('35','36','24') _x000d_and a.schclass='GLOBAL' and a.security is not null and a.UNITS&gt;0   and LAST_NET_ASSETS&gt;1 and f.schclass='GLOBAL' ) _x000d_AND (LAST_NET_ASSETS/100000) &gt; 0 order by 6 desc)"/>
  </connection>
  <connection id="10" xr16:uid="{2283E7EB-33D1-4488-8BE2-D117C7006453}" name="Connection2437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AF' _x000d_ _x000d_and WEEKEND_DT='31 Oct 2024' and a.ASSET_TYPE in('05','06','07','09','11','12','14','25','29','34','18','52') and LISTED_Y_N='Y'  _x000d_and a.schclass='GLOBAL' and a.security is not null and a.UNITS&gt;0  and LAST_NET_ASSETS&gt;1 and f.schclass='GLOBAL' ) _x000d_where MKTVAL &gt; 0) order by 6 desc"/>
  </connection>
  <connection id="11" xr16:uid="{CD43D04F-B097-4264-B07E-FE6307A2544B}" name="Connection2437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AF' _x000d_ and LAST_NET_ASSETS&gt;1 and f.SCHCLASS='GLOBAL'_x000d_and WEEKEND_DT='31 Oct 2024' and a.ASSET_TYPE in('16','17','19','20','22','03','15'))  _x000d_where MKTVAL &gt; 0 order by 6 desc"/>
  </connection>
  <connection id="12" xr16:uid="{28DD56C3-67D7-49F5-90CE-1F9C66F9CC2A}" name="Connection243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 xr16:uid="{D45CF8CF-79C9-414A-A96E-F089F03B356B}" name="Connection243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BAF' _x000d_ _x000d_and WEEKEND_DT='31 Oct 2024' and a.ASSET_TYPE in ('01','45','51','56','57','59')  _x000d_and a.schclass='GLOBAL' and a.security is not null and a.UNITS&gt;0   and LAST_NET_ASSETS&gt;1 and f.schclass='GLOBAL' ) _x000d_where units &gt; 0 _x000d_order by 6 desc"/>
  </connection>
  <connection id="14" xr16:uid="{8E92E951-892D-4184-BCA6-5F0F32A027E6}" name="Connection2438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4' and units&lt;&gt;0 and a.security is not null AND A.scheme='TBAF'_x000d_ order by 6 desc"/>
  </connection>
  <connection id="15" xr16:uid="{55BDA897-DF03-4F16-9C5D-200B5478C2B2}" name="Connection24382"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BAF' _x000d_ _x000d_and WEEKEND_DT='31 Oct 2024' and a.ASSET_TYPE  in('02','04','38','46','47','53') _x000d_and a.schclass='GLOBAL' and a.security is not null and a.UNITS&gt;0   and LAST_NET_ASSETS&gt;1 and f.schclass='GLOBAL' ) _x000d_where units &gt; 0 _x000d_order by 6 desc"/>
  </connection>
  <connection id="16" xr16:uid="{B314B1F2-C289-48FD-9345-F910EFFCF688}" name="Connection2438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BAF' _x000d_ _x000d_and WEEKEND_DT='31 Oct 2024' and (A.ASSET_TYPE in('35','36','24') _x000d_and a.schclass='GLOBAL' and a.security is not null and a.UNITS&gt;0   and LAST_NET_ASSETS&gt;1 and f.schclass='GLOBAL' ) _x000d_AND (LAST_NET_ASSETS/100000) &gt; 0 order by 6 desc)"/>
  </connection>
  <connection id="17" xr16:uid="{DF1F3FC8-BE72-43A4-8F72-6459ADDBB100}" name="Connection2438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 xr16:uid="{0BF140EC-C82B-4DD5-AFFB-C56E3B04AE38}" name="Connection2438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4' and a.scheme='TBAF' _x000d_ _x000d_and WEEKEND_DT='31 Oct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4'_x000d_left outer join  tatamfplus.weeknav d on  d.weekend_dt='31 Oct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4' and scheme='TBAF' group by app_refer,value_date _x000d_) f  on f.app_refer=a.deal_ID _x000d_WHERE del_date&lt;='31 Oct 2024' AND mat_date &gt;'31 Oct 2024' and  deal_stat &lt;&gt; 'MAT' and a.rectype='L'  and a.scheme='TBAF')_x000d_order by 6 desc"/>
  </connection>
  <connection id="19" xr16:uid="{F2ECED5E-4344-488A-9C8F-ED507C1A687C}" name="Connection2438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BAF' _x000d_ _x000d_and WEEKEND_DT='31 Oct 2024' and a.ASSET_TYPE in('05','06','07','09','11','12','14','25','29','34','18','52') and LISTED_Y_N='Y'  _x000d_and a.schclass='GLOBAL' and a.security is not null and a.UNITS&gt;0  and LAST_NET_ASSETS&gt;1 and f.schclass='GLOBAL' ) _x000d_where MKTVAL &gt; 0) order by 6 desc"/>
  </connection>
  <connection id="20" xr16:uid="{B9659C81-0893-4E44-B0E8-DACB22D56CE6}" name="Connection2438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BAF' _x000d_ _x000d_and WEEKEND_DT='31 Oct 2024' and a.ASSET_TYPE in('32','33') _x000d_and a.schclass='GLOBAL' and a.security is not null and a.UNITS&gt;0  and LAST_NET_ASSETS&gt;1 and f.schclass='GLOBAL' ) _x000d_where MKTVAL &gt; 0 order by 6 desc"/>
  </connection>
  <connection id="21" xr16:uid="{FFC61C11-2562-4729-BE77-69BEA078E272}" name="Connection24390"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BAF' _x000d_ and LAST_NET_ASSETS&gt;1 and f.SCHCLASS='GLOBAL'_x000d_and WEEKEND_DT='31 Oct 2024' and a.ASSET_TYPE in('16','17','19','20','22','03','15'))  _x000d_where MKTVAL &gt; 0 order by 6 desc"/>
  </connection>
  <connection id="22" xr16:uid="{F83E376E-3623-4BB1-82FC-91B3EBC91D62}" name="Connection243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3" xr16:uid="{43AE1A16-BD16-43D7-91B0-B57E095F27EE}" name="Connection243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BFSF' _x000d_ _x000d_and WEEKEND_DT='31 Oct 2024' and a.ASSET_TYPE in ('01','45','51','56','57','59')  _x000d_and a.schclass='GLOBAL' and a.security is not null and a.UNITS&gt;0   and LAST_NET_ASSETS&gt;1 and f.schclass='GLOBAL' ) _x000d_where units &gt; 0 _x000d_order by 6 desc"/>
  </connection>
  <connection id="24" xr16:uid="{0748306C-36F2-405C-B314-AF886E9CBB1A}" name="Connection2439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4' and a.scheme='TFRF' _x000d_ _x000d_and WEEKEND_DT='31 Oct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4'_x000d_left outer join  tatamfplus.weeknav d on  d.weekend_dt='31 Oct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4' and scheme='TFRF' group by app_refer,value_date _x000d_) f  on f.app_refer=a.deal_ID _x000d_WHERE del_date&lt;='31 Oct 2024' AND mat_date &gt;'31 Oct 2024' and  deal_stat &lt;&gt; 'MAT' and a.rectype='L'  and a.scheme='TFRF')_x000d_order by 6 desc"/>
  </connection>
  <connection id="25" xr16:uid="{3A03C33E-4F4B-455B-9708-9CF7CC44236F}" name="Connection244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6" xr16:uid="{E5B7576C-E702-40CB-B47A-FFD4858F5622}" name="Connection24407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FRF' _x000d_ _x000d_and WEEKEND_DT='31 Oct 2024' and a.ASSET_TYPE in('05','06','07','09','11','12','14','25','29','34','18','52') and LISTED_Y_N='Y'  _x000d_and a.schclass='GLOBAL' and a.security is not null and a.UNITS&gt;0  and LAST_NET_ASSETS&gt;1 and f.schclass='GLOBAL' ) _x000d_where MKTVAL &gt; 0) order by 6 desc"/>
  </connection>
  <connection id="27" xr16:uid="{C293985D-D482-4342-8BB2-C50E67DBA75E}" name="Connection244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IFSA' _x000d_ _x000d_and WEEKEND_DT='31 Oct 2024' and a.ASSET_TYPE in ('01','45','51','56','57','59')  _x000d_and a.schclass='GLOBAL' and a.security is not null and a.UNITS&gt;0   and LAST_NET_ASSETS&gt;1 and f.schclass='GLOBAL' ) _x000d_where units &gt; 0 _x000d_order by 6 desc"/>
  </connection>
  <connection id="28" xr16:uid="{20E44E82-0913-475B-B548-E8EC20C84160}" name="Connection244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9" xr16:uid="{F530870A-D845-4909-8BF3-806B00178585}" name="Connection244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BCF' _x000d_ _x000d_and WEEKEND_DT='31 Oct 2024' and a.ASSET_TYPE in ('01','45','51','56','57','59')  _x000d_and a.schclass='GLOBAL' and a.security is not null and a.UNITS&gt;0   and LAST_NET_ASSETS&gt;1 and f.schclass='GLOBAL' ) _x000d_where units &gt; 0 _x000d_order by 6 desc"/>
  </connection>
  <connection id="30" xr16:uid="{1FB44BDF-59D5-4CDA-A5D9-FCEFAFB5C366}" name="Connection2442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BCF' _x000d_ _x000d_and WEEKEND_DT='31 Oct 2024' and (A.ASSET_TYPE in('35','36','24') _x000d_and a.schclass='GLOBAL' and a.security is not null and a.UNITS&gt;0   and LAST_NET_ASSETS&gt;1 and f.schclass='GLOBAL' ) _x000d_AND (LAST_NET_ASSETS/100000) &gt; 0 order by 6 desc)"/>
  </connection>
  <connection id="31" xr16:uid="{4CF316EC-09B3-4B5F-8386-1AD0B38BD2D3}" name="Connection244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 xr16:uid="{949411E8-C37C-46C3-81E6-CECFD6FFC749}" name="Connection24435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FRF' _x000d_ _x000d_and WEEKEND_DT='31 Oct 2024' and (A.ASSET_TYPE in('58') _x000d_and a.schclass='GLOBAL' and a.security is not null and a.UNITS&gt;0   and LAST_NET_ASSETS&gt;1 and f.schclass='GLOBAL' ) _x000d_AND (LAST_NET_ASSETS/100000) &gt; 0 order by 6 desc)"/>
  </connection>
  <connection id="33" xr16:uid="{42E83163-0068-41F1-8237-6A546688D925}" name="Connection244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DIF' _x000d_ _x000d_and WEEKEND_DT='31 Oct 2024' and a.ASSET_TYPE in ('01','45','51','56','57','59')  _x000d_and a.schclass='GLOBAL' and a.security is not null and a.UNITS&gt;0   and LAST_NET_ASSETS&gt;1 and f.schclass='GLOBAL' ) _x000d_where units &gt; 0 _x000d_order by 6 desc"/>
  </connection>
  <connection id="34" xr16:uid="{7A4C6D5D-F0C0-45AF-941E-4BEA861305F2}" name="Connection244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5" xr16:uid="{DB6EA669-DAE2-4DBA-8011-20FA7AE1F19E}" name="Connection2444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6" xr16:uid="{2AD5CC43-1244-4A49-9493-A7C12977F162}" name="Connection244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DIVYF' _x000d_ _x000d_and WEEKEND_DT='31 Oct 2024' and a.ASSET_TYPE in ('01','45','51','56','57','59')  _x000d_and a.schclass='GLOBAL' and a.security is not null and a.UNITS&gt;0   and LAST_NET_ASSETS&gt;1 and f.schclass='GLOBAL' ) _x000d_where units &gt; 0 _x000d_order by 6 desc"/>
  </connection>
  <connection id="37" xr16:uid="{9148F798-7291-4168-BB70-7A20CEA8C5BB}" name="Connection2445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DIVYF' _x000d_ _x000d_and WEEKEND_DT='31 Oct 2024' and (A.ASSET_TYPE in('35','36','24') _x000d_and a.schclass='GLOBAL' and a.security is not null and a.UNITS&gt;0   and LAST_NET_ASSETS&gt;1 and f.schclass='GLOBAL' ) _x000d_AND (LAST_NET_ASSETS/100000) &gt; 0 order by 6 desc)"/>
  </connection>
  <connection id="38" xr16:uid="{03739A41-D54B-447C-9365-1D4232EB69A4}" name="Connection244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9" xr16:uid="{6628DCB1-055C-422A-83DE-972CE3582791}" name="Connection244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TSF96' _x000d_ _x000d_and WEEKEND_DT='31 Oct 2024' and a.ASSET_TYPE in ('01','45','51','56','57','59')  _x000d_and a.schclass='GLOBAL' and a.security is not null and a.UNITS&gt;0   and LAST_NET_ASSETS&gt;1 and f.schclass='GLOBAL' ) _x000d_where units &gt; 0 _x000d_order by 6 desc"/>
  </connection>
  <connection id="40" xr16:uid="{A97B9BCA-7A7E-4750-BF61-21BEC9B49295}" name="Connection244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1" xr16:uid="{B7065D30-10DE-4B4E-B64B-61AE595B2E01}" name="Connection244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EQPEF' _x000d_ _x000d_and WEEKEND_DT='31 Oct 2024' and a.ASSET_TYPE in ('01','45','51','56','57','59')  _x000d_and a.schclass='GLOBAL' and a.security is not null and a.UNITS&gt;0   and LAST_NET_ASSETS&gt;1 and f.schclass='GLOBAL' ) _x000d_where units &gt; 0 _x000d_order by 6 desc"/>
  </connection>
  <connection id="42" xr16:uid="{3B33F444-65EB-4327-8ABF-AF6F92A314F6}" name="Connection24478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4' and a.scheme='TGSFR' _x000d_ _x000d_and WEEKEND_DT='31 Oct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4'_x000d_left outer join  tatamfplus.weeknav d on  d.weekend_dt='31 Oct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4' and scheme='TGSFR' group by app_refer,value_date _x000d_) f  on f.app_refer=a.deal_ID _x000d_WHERE del_date&lt;='31 Oct 2024' AND mat_date &gt;'31 Oct 2024' and  deal_stat &lt;&gt; 'MAT' and a.rectype='L'  and a.scheme='TGSFR')_x000d_order by 6 desc"/>
  </connection>
  <connection id="43" xr16:uid="{FA9515B5-1A3F-426B-8115-B1910F86A350}" name="Connection244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4" xr16:uid="{46B4C9F9-BE56-4E40-B4A1-E2E2BAE4F1C4}" name="Connection244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MIF' _x000d_ _x000d_and WEEKEND_DT='31 Oct 2024' and a.ASSET_TYPE in ('01','45','51','56','57','59')  _x000d_and a.schclass='GLOBAL' and a.security is not null and a.UNITS&gt;0   and LAST_NET_ASSETS&gt;1 and f.schclass='GLOBAL' ) _x000d_where units &gt; 0 _x000d_order by 6 desc"/>
  </connection>
  <connection id="45" xr16:uid="{06199956-B1DC-47DF-A028-F37D91BF089A}" name="Connection24493"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4' and units&lt;&gt;0 and a.security is not null AND A.scheme='TMIF'_x000d_ order by 6 desc"/>
  </connection>
  <connection id="46" xr16:uid="{B3A9B85A-33FD-4EF7-8448-35DC7CBD79F6}" name="Connection2449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MIF' _x000d_ _x000d_and WEEKEND_DT='31 Oct 2024' and (A.ASSET_TYPE in('35','36','24') _x000d_and a.schclass='GLOBAL' and a.security is not null and a.UNITS&gt;0   and LAST_NET_ASSETS&gt;1 and f.schclass='GLOBAL' ) _x000d_AND (LAST_NET_ASSETS/100000) &gt; 0 order by 6 desc)"/>
  </connection>
  <connection id="47" xr16:uid="{A7928F0B-9ED9-479C-9291-B83AD03FF764}" name="Connection2449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4' and a.scheme='TMIF' _x000d_ _x000d_and WEEKEND_DT='31 Oct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4'_x000d_left outer join  tatamfplus.weeknav d on  d.weekend_dt='31 Oct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4' and scheme='TMIF' group by app_refer,value_date _x000d_) f  on f.app_refer=a.deal_ID _x000d_WHERE del_date&lt;='31 Oct 2024' AND mat_date &gt;'31 Oct 2024' and  deal_stat &lt;&gt; 'MAT' and a.rectype='L'  and a.scheme='TMIF')_x000d_order by 6 desc"/>
  </connection>
  <connection id="48" xr16:uid="{EB6CC9E7-FFD8-4904-AEEB-95088F9582B2}" name="Connection245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9" xr16:uid="{0603446E-6AAC-4DF9-B4DB-C2266F484086}" name="Connection245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CS' _x000d_ _x000d_and WEEKEND_DT='31 Oct 2024' and a.ASSET_TYPE in ('01','45','51','56','57','59')  _x000d_and a.schclass='GLOBAL' and a.security is not null and a.UNITS&gt;0   and LAST_NET_ASSETS&gt;1 and f.schclass='GLOBAL' ) _x000d_where units &gt; 0 _x000d_order by 6 desc"/>
  </connection>
  <connection id="50" xr16:uid="{58134A0B-653C-43B0-82AB-4CA4F601599F}" name="Connection245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1" xr16:uid="{62976412-B3AA-4459-8081-E138E96FEBA3}" name="Connection2451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2" xr16:uid="{4118CCA1-D7F3-42E9-8EAD-10E90CCFB9ED}" name="Connection245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MCAPF' _x000d_ _x000d_and WEEKEND_DT='31 Oct 2024' and a.ASSET_TYPE in ('01','45','51','56','57','59')  _x000d_and a.schclass='GLOBAL' and a.security is not null and a.UNITS&gt;0   and LAST_NET_ASSETS&gt;1 and f.schclass='GLOBAL' ) _x000d_where units &gt; 0 _x000d_order by 6 desc"/>
  </connection>
  <connection id="53" xr16:uid="{E934BF87-F8AD-4F1B-B575-BFFF8CFA7961}" name="Connection24522"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MCAPF' _x000d_ _x000d_and WEEKEND_DT='31 Oct 2024' and a.ASSET_TYPE  in('02','04','38','46','47','53') _x000d_and a.schclass='GLOBAL' and a.security is not null and a.UNITS&gt;0   and LAST_NET_ASSETS&gt;1 and f.schclass='GLOBAL' ) _x000d_where units &gt; 0 _x000d_order by 6 desc"/>
  </connection>
  <connection id="54" xr16:uid="{5EAA2C83-2ED8-414B-95A2-58168C50CCDF}" name="Connection245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5" xr16:uid="{CAF1EBC1-3382-4A3F-ACC8-3CCEAE0C9C2A}" name="Connection245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FEF' _x000d_ _x000d_and WEEKEND_DT='31 Oct 2024' and a.ASSET_TYPE in ('01','45','51','56','57','59')  _x000d_and a.schclass='GLOBAL' and a.security is not null and a.UNITS&gt;0   and LAST_NET_ASSETS&gt;1 and f.schclass='GLOBAL' ) _x000d_where units &gt; 0 _x000d_order by 6 desc"/>
  </connection>
  <connection id="56" xr16:uid="{A2AE0488-A856-4225-A54D-A91A14045FAB}" name="Connection245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7" xr16:uid="{27063143-E012-4A9F-A394-7EFC3ACAD1D9}" name="Connection245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HOF' _x000d_ _x000d_and WEEKEND_DT='31 Oct 2024' and a.ASSET_TYPE in ('01','45','51','56','57','59')  _x000d_and a.schclass='GLOBAL' and a.security is not null and a.UNITS&gt;0   and LAST_NET_ASSETS&gt;1 and f.schclass='GLOBAL' ) _x000d_where units &gt; 0 _x000d_order by 6 desc"/>
  </connection>
  <connection id="58" xr16:uid="{27283CD5-3E21-4A47-ABE3-36F14B801717}" name="Connection24548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4' and a.scheme='TLF' _x000d_ _x000d_and WEEKEND_DT='31 Oct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4'_x000d_left outer join  tatamfplus.weeknav d on  d.weekend_dt='31 Oct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4' and scheme='TLF' group by app_refer,value_date _x000d_) f  on f.app_refer=a.deal_ID _x000d_WHERE del_date&lt;='31 Oct 2024' AND mat_date &gt;'31 Oct 2024' and  deal_stat &lt;&gt; 'MAT' and a.rectype='L'  and a.scheme='TLF')_x000d_order by 6 desc"/>
  </connection>
  <connection id="59" xr16:uid="{BAD49B16-A7A5-44FA-9464-47CC49D63543}" name="Connection245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0" xr16:uid="{05B66B9D-CF7C-4CA2-954B-8944616B2B1C}" name="Connection245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EGF' _x000d_ _x000d_and WEEKEND_DT='31 Oct 2024' and a.ASSET_TYPE in ('01','45','51','56','57','59')  _x000d_and a.schclass='GLOBAL' and a.security is not null and a.UNITS&gt;0   and LAST_NET_ASSETS&gt;1 and f.schclass='GLOBAL' ) _x000d_where units &gt; 0 _x000d_order by 6 desc"/>
  </connection>
  <connection id="61" xr16:uid="{9BF018FE-5F77-4305-8C7B-6B3BA087EC4D}" name="Connection2456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EGF' _x000d_ _x000d_and WEEKEND_DT='31 Oct 2024' and (A.ASSET_TYPE in('35','36','24') _x000d_and a.schclass='GLOBAL' and a.security is not null and a.UNITS&gt;0   and LAST_NET_ASSETS&gt;1 and f.schclass='GLOBAL' ) _x000d_AND (LAST_NET_ASSETS/100000) &gt; 0 order by 6 desc)"/>
  </connection>
  <connection id="62" xr16:uid="{BFB8309F-F02A-41FE-90EA-331D1DA5BD8C}" name="Connection2456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4' and a.scheme='TEGF' _x000d_ _x000d_and WEEKEND_DT='31 Oct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4'_x000d_left outer join  tatamfplus.weeknav d on  d.weekend_dt='31 Oct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4' and scheme='TEGF' group by app_refer,value_date _x000d_) f  on f.app_refer=a.deal_ID _x000d_WHERE del_date&lt;='31 Oct 2024' AND mat_date &gt;'31 Oct 2024' and  deal_stat &lt;&gt; 'MAT' and a.rectype='L'  and a.scheme='TEGF')_x000d_order by 6 desc"/>
  </connection>
  <connection id="63" xr16:uid="{474E37B4-57B2-4538-9FD2-23B092E7FCB4}" name="Connection2456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EGF' _x000d_ _x000d_and WEEKEND_DT='31 Oct 2024' and a.ASSET_TYPE in('05','06','07','09','11','12','14','25','29','34','18','52') and LISTED_Y_N='Y'  _x000d_and a.schclass='GLOBAL' and a.security is not null and a.UNITS&gt;0  and LAST_NET_ASSETS&gt;1 and f.schclass='GLOBAL' ) _x000d_where MKTVAL &gt; 0) order by 6 desc"/>
  </connection>
  <connection id="64" xr16:uid="{6E7DDBDA-B69E-408C-8444-43AD181C8BD1}" name="Connection245681"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LF' _x000d_ and LAST_NET_ASSETS&gt;1 and f.SCHCLASS='GLOBAL'_x000d_and WEEKEND_DT='31 Oct 2024' and a.ASSET_TYPE in('16','17','19','20','22','03','15'))  _x000d_where MKTVAL &gt; 0 order by 6 desc"/>
  </connection>
  <connection id="65" xr16:uid="{E9C57231-F191-404D-9C41-E80E8488DE5B}" name="Connection2457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EGF' _x000d_ and LAST_NET_ASSETS&gt;1 and f.SCHCLASS='GLOBAL'_x000d_and WEEKEND_DT='31 Oct 2024' and a.ASSET_TYPE in('16','17','19','20','22','03','15'))  _x000d_where MKTVAL &gt; 0 order by 6 desc"/>
  </connection>
  <connection id="66" xr16:uid="{CCBF9C1C-4BC1-4F59-AC6C-295AAF68BA13}" name="Connection24572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LF' _x000d_ _x000d_and WEEKEND_DT='31 Oct 2024' and (A.ASSET_TYPE in('58') _x000d_and a.schclass='GLOBAL' and a.security is not null and a.UNITS&gt;0   and LAST_NET_ASSETS&gt;1 and f.schclass='GLOBAL' ) _x000d_AND (LAST_NET_ASSETS/100000) &gt; 0 order by 6 desc)"/>
  </connection>
  <connection id="67" xr16:uid="{A0302D5E-7E3B-4808-A600-34826B0E9E6C}" name="Connection245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8" xr16:uid="{93CF72A1-BC6D-4290-9021-E6AE8072D127}" name="Connection245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ICF' _x000d_ _x000d_and WEEKEND_DT='31 Oct 2024' and a.ASSET_TYPE in ('01','45','51','56','57','59')  _x000d_and a.schclass='GLOBAL' and a.security is not null and a.UNITS&gt;0   and LAST_NET_ASSETS&gt;1 and f.schclass='GLOBAL' ) _x000d_where units &gt; 0 _x000d_order by 6 desc"/>
  </connection>
  <connection id="69" xr16:uid="{746E32D5-9681-4CE3-B6AE-6F2C67759193}" name="Connection2457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0" xr16:uid="{86E6002E-88B6-4C6C-A624-0E64705D40A4}" name="Connection245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1" xr16:uid="{C49B5267-FBF9-43B4-B6C0-FCB8617901F6}" name="Connection245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IPHF' _x000d_ _x000d_and WEEKEND_DT='31 Oct 2024' and a.ASSET_TYPE in ('01','45','51','56','57','59')  _x000d_and a.schclass='GLOBAL' and a.security is not null and a.UNITS&gt;0   and LAST_NET_ASSETS&gt;1 and f.schclass='GLOBAL' ) _x000d_where units &gt; 0 _x000d_order by 6 desc"/>
  </connection>
  <connection id="72" xr16:uid="{DF242272-1321-49B0-BEE2-399DBAB7E6AC}" name="Connection246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3" xr16:uid="{AFB9D431-F3F7-419B-A72E-FEEC9DB5B087}" name="Connection246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ISF' _x000d_ _x000d_and WEEKEND_DT='31 Oct 2024' and a.ASSET_TYPE in ('01','45','51','56','57','59')  _x000d_and a.schclass='GLOBAL' and a.security is not null and a.UNITS&gt;0   and LAST_NET_ASSETS&gt;1 and f.schclass='GLOBAL' ) _x000d_where units &gt; 0 _x000d_order by 6 desc"/>
  </connection>
  <connection id="74" xr16:uid="{27256095-DAA1-4363-BE89-0C395BF0DC15}" name="Connection24606"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ISF' _x000d_ _x000d_and WEEKEND_DT='31 Oct 2024' and a.ASSET_TYPE  in('02','04','38','46','47','53') _x000d_and a.schclass='GLOBAL' and a.security is not null and a.UNITS&gt;0   and LAST_NET_ASSETS&gt;1 and f.schclass='GLOBAL' ) _x000d_where units &gt; 0 _x000d_order by 6 desc"/>
  </connection>
  <connection id="75" xr16:uid="{6803E80D-0837-4FC0-BA25-6D0E82705E9B}" name="Connection246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6" xr16:uid="{74987BF3-3A43-4F82-9BBD-C32CC28715F9}" name="Connection2461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4' and a.scheme='TNGIF1226' _x000d_ _x000d_and WEEKEND_DT='31 Oct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4'_x000d_left outer join  tatamfplus.weeknav d on  d.weekend_dt='31 Oct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4' and scheme='TNGIF1226' group by app_refer,value_date _x000d_) f  on f.app_refer=a.deal_ID _x000d_WHERE del_date&lt;='31 Oct 2024' AND mat_date &gt;'31 Oct 2024' and  deal_stat &lt;&gt; 'MAT' and a.rectype='L'  and a.scheme='TNGIF1226')_x000d_order by 6 desc"/>
  </connection>
  <connection id="77" xr16:uid="{AC19006C-C057-43DC-B83A-D2D98D704FF8}" name="Connection246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EOF' _x000d_ _x000d_and WEEKEND_DT='31 Oct 2024' and a.ASSET_TYPE in ('01','45','51','56','57','59')  _x000d_and a.schclass='GLOBAL' and a.security is not null and a.UNITS&gt;0   and LAST_NET_ASSETS&gt;1 and f.schclass='GLOBAL' ) _x000d_where units &gt; 0 _x000d_order by 6 desc"/>
  </connection>
  <connection id="78" xr16:uid="{BC3ABE6E-821A-42D9-97DC-A8A42D8A1AE2}" name="Connection246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9" xr16:uid="{AB0BA4E6-45B8-4057-95BC-9751412DA018}" name="Connection246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TOFE' _x000d_ _x000d_and WEEKEND_DT='31 Oct 2024' and a.ASSET_TYPE in ('01','45','51','56','57','59')  _x000d_and a.schclass='GLOBAL' and a.security is not null and a.UNITS&gt;0   and LAST_NET_ASSETS&gt;1 and f.schclass='GLOBAL' ) _x000d_where units &gt; 0 _x000d_order by 6 desc"/>
  </connection>
  <connection id="80" xr16:uid="{DB2A8769-8BCA-4C6C-B0B6-0340C5ABF4F9}" name="Connection246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1" xr16:uid="{58EDAE3F-44A7-4B4C-B767-DE85DED05856}" name="Connection246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INR' _x000d_ _x000d_and WEEKEND_DT='31 Oct 2024' and a.ASSET_TYPE in ('01','45','51','56','57','59')  _x000d_and a.schclass='GLOBAL' and a.security is not null and a.UNITS&gt;0   and LAST_NET_ASSETS&gt;1 and f.schclass='GLOBAL' ) _x000d_where units &gt; 0 _x000d_order by 6 desc"/>
  </connection>
  <connection id="82" xr16:uid="{81ADD9F5-7E21-4A3A-A02B-46407AD36C37}" name="Connection246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3" xr16:uid="{B1AD0E5A-C984-439A-848D-A4D59E9FD146}" name="Connection246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MAOF' _x000d_ _x000d_and WEEKEND_DT='31 Oct 2024' and a.ASSET_TYPE in ('01','45','51','56','57','59')  _x000d_and a.schclass='GLOBAL' and a.security is not null and a.UNITS&gt;0   and LAST_NET_ASSETS&gt;1 and f.schclass='GLOBAL' ) _x000d_where units &gt; 0 _x000d_order by 6 desc"/>
  </connection>
  <connection id="84" xr16:uid="{6A3EA0A8-2B76-4E1D-AADD-B3D86F0F6A93}" name="Connection2466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4' and units&lt;&gt;0 and a.security is not null AND A.scheme='TMAOF'_x000d_ order by 6 desc"/>
  </connection>
  <connection id="85" xr16:uid="{1108790E-3B33-4A00-BCAF-BD1E74338976}" name="Connection2466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6" xr16:uid="{9354F67C-74EF-477C-BF65-5F180711A31B}" name="Connection2466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MAOF' _x000d_ _x000d_and WEEKEND_DT='31 Oct 2024' and (A.ASSET_TYPE in('35','36','24') _x000d_and a.schclass='GLOBAL' and a.security is not null and a.UNITS&gt;0   and LAST_NET_ASSETS&gt;1 and f.schclass='GLOBAL' ) _x000d_AND (LAST_NET_ASSETS/100000) &gt; 0 order by 6 desc)"/>
  </connection>
  <connection id="87" xr16:uid="{97C463E8-F711-4F93-9A5A-514FD115964F}" name="Connection2466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4' and a.scheme='TMAOF' _x000d_ _x000d_and WEEKEND_DT='31 Oct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4'_x000d_left outer join  tatamfplus.weeknav d on  d.weekend_dt='31 Oct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4' and scheme='TMAOF' group by app_refer,value_date _x000d_) f  on f.app_refer=a.deal_ID _x000d_WHERE del_date&lt;='31 Oct 2024' AND mat_date &gt;'31 Oct 2024' and  deal_stat &lt;&gt; 'MAT' and a.rectype='L'  and a.scheme='TMAOF')_x000d_order by 6 desc"/>
  </connection>
  <connection id="88" xr16:uid="{7A02DBDF-B07A-4466-B8BA-4703B64104F8}" name="Connection2466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MAOF' _x000d_ _x000d_and WEEKEND_DT='31 Oct 2024' and a.ASSET_TYPE in('05','06','07','09','11','12','14','25','29','34','18','52') and LISTED_Y_N='Y'  _x000d_and a.schclass='GLOBAL' and a.security is not null and a.UNITS&gt;0  and LAST_NET_ASSETS&gt;1 and f.schclass='GLOBAL' ) _x000d_where MKTVAL &gt; 0) order by 6 desc"/>
  </connection>
  <connection id="89" xr16:uid="{46A7BD56-131F-4BA0-A9F6-0A57BD21B92E}" name="Connection246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0" xr16:uid="{0D09B308-1DAB-4FDA-A3D5-2CF3C64F85FD}" name="Connection246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MULTICF' _x000d_ _x000d_and WEEKEND_DT='31 Oct 2024' and a.ASSET_TYPE in ('01','45','51','56','57','59')  _x000d_and a.schclass='GLOBAL' and a.security is not null and a.UNITS&gt;0   and LAST_NET_ASSETS&gt;1 and f.schclass='GLOBAL' ) _x000d_where units &gt; 0 _x000d_order by 6 desc"/>
  </connection>
  <connection id="91" xr16:uid="{8AE68F3A-AAC5-4B62-948E-7D4F9AD8C2F0}" name="Connection246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2" xr16:uid="{79C0EB91-F9BE-4081-850E-0E845C62CA4D}" name="Connection2468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4' and a.scheme='TNGIF1229' _x000d_ _x000d_and WEEKEND_DT='31 Oct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4'_x000d_left outer join  tatamfplus.weeknav d on  d.weekend_dt='31 Oct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4' and scheme='TNGIF1229' group by app_refer,value_date _x000d_) f  on f.app_refer=a.deal_ID _x000d_WHERE del_date&lt;='31 Oct 2024' AND mat_date &gt;'31 Oct 2024' and  deal_stat &lt;&gt; 'MAT' and a.rectype='L'  and a.scheme='TNGIF1229')_x000d_order by 6 desc"/>
  </connection>
  <connection id="93" xr16:uid="{4C55DD59-0F07-4171-B992-B878EEC46128}" name="Connection2468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NETF' _x000d_ _x000d_and WEEKEND_DT='31 Oct 2024' and a.ASSET_TYPE in ('01','45','51','56','57','59')  _x000d_and a.schclass='GLOBAL' and a.security is not null and a.UNITS&gt;0   and LAST_NET_ASSETS&gt;1 and f.schclass='GLOBAL' ) _x000d_where units &gt; 0 _x000d_order by 6 desc"/>
  </connection>
  <connection id="94" xr16:uid="{113738D3-C2FC-4AF5-B98F-61F76A7ADFC3}" name="Connection247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5" xr16:uid="{7A6D32D7-D858-4A3A-89B5-474F2E01A55A}" name="Connection247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IFNA' _x000d_ _x000d_and WEEKEND_DT='31 Oct 2024' and a.ASSET_TYPE in ('01','45','51','56','57','59')  _x000d_and a.schclass='GLOBAL' and a.security is not null and a.UNITS&gt;0   and LAST_NET_ASSETS&gt;1 and f.schclass='GLOBAL' ) _x000d_where units &gt; 0 _x000d_order by 6 desc"/>
  </connection>
  <connection id="96" xr16:uid="{32B53837-524E-45AD-AE7C-801D9192EE8F}" name="Connection2471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7" xr16:uid="{FA9849C7-B5C5-420F-B2ED-8B2FFFBD4B8D}" name="Connection2471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NAIF' _x000d_ _x000d_and WEEKEND_DT='31 Oct 2024' and a.ASSET_TYPE in ('01','45','51','56','57','59')  _x000d_and a.schclass='GLOBAL' and a.security is not null and a.UNITS&gt;0   and LAST_NET_ASSETS&gt;1 and f.schclass='GLOBAL' ) _x000d_where units &gt; 0 _x000d_order by 6 desc"/>
  </connection>
  <connection id="98" xr16:uid="{73C4B68F-B654-4437-8103-721424A92418}" name="Connection247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 xr16:uid="{1002361B-24D8-4AE1-8D68-FE863720A917}" name="Connection247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NCMIF' _x000d_ _x000d_and WEEKEND_DT='31 Oct 2024' and a.ASSET_TYPE in ('01','45','51','56','57','59')  _x000d_and a.schclass='GLOBAL' and a.security is not null and a.UNITS&gt;0   and LAST_NET_ASSETS&gt;1 and f.schclass='GLOBAL' ) _x000d_where units &gt; 0 _x000d_order by 6 desc"/>
  </connection>
  <connection id="100" xr16:uid="{F3F4151F-965D-49E9-9F15-DAAB2473AA9F}" name="Connection247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NC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 xr16:uid="{D3ED8843-A3A3-41E2-BEBF-9F8DB16E0D54}" name="Connection2474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2" xr16:uid="{A851F8B7-3354-4036-A2C1-E2EB888EEF92}" name="Connection247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NFSIF' _x000d_ _x000d_and WEEKEND_DT='31 Oct 2024' and a.ASSET_TYPE in ('01','45','51','56','57','59')  _x000d_and a.schclass='GLOBAL' and a.security is not null and a.UNITS&gt;0   and LAST_NET_ASSETS&gt;1 and f.schclass='GLOBAL' ) _x000d_where units &gt; 0 _x000d_order by 6 desc"/>
  </connection>
  <connection id="103" xr16:uid="{E214CB73-5BE9-4350-9CC2-6A01CC37F1C6}" name="Connection247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4" xr16:uid="{921F4C2F-BD94-48F7-9DB7-043D06A800D0}" name="Connection2476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NIDFOF' _x000d_ _x000d_and WEEKEND_DT='31 Oct 2024' and (A.ASSET_TYPE in('35','36','24') _x000d_and a.schclass='GLOBAL' and a.security is not null and a.UNITS&gt;0   and LAST_NET_ASSETS&gt;1 and f.schclass='GLOBAL' ) _x000d_AND (LAST_NET_ASSETS/100000) &gt; 0 order by 6 desc)"/>
  </connection>
  <connection id="105" xr16:uid="{82EB8167-3190-4CD9-B17E-F07DBA245BE3}" name="Connection247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6" xr16:uid="{55173D43-19DE-4ACF-A0BC-072EA6835FA1}" name="Connection247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NIDETF' _x000d_ _x000d_and WEEKEND_DT='31 Oct 2024' and a.ASSET_TYPE in ('01','45','51','56','57','59')  _x000d_and a.schclass='GLOBAL' and a.security is not null and a.UNITS&gt;0   and LAST_NET_ASSETS&gt;1 and f.schclass='GLOBAL' ) _x000d_where units &gt; 0 _x000d_order by 6 desc"/>
  </connection>
  <connection id="107" xr16:uid="{93FA15F9-F468-4805-9BEA-75586D9FA3C1}" name="Connection247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 xr16:uid="{87E52A25-538C-4824-915C-C3855F7C3FE0}" name="Connection24785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4' and a.scheme='TNSIFDEC27' _x000d_ _x000d_and WEEKEND_DT='31 Oct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4'_x000d_left outer join  tatamfplus.weeknav d on  d.weekend_dt='31 Oct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4' and scheme='TNSIFDEC27' group by app_refer,value_date _x000d_) f  on f.app_refer=a.deal_ID _x000d_WHERE del_date&lt;='31 Oct 2024' AND mat_date &gt;'31 Oct 2024' and  deal_stat &lt;&gt; 'MAT' and a.rectype='L'  and a.scheme='TNSIFDEC27')_x000d_order by 6 desc"/>
  </connection>
  <connection id="109" xr16:uid="{072476DD-7136-4F28-9E49-70695C3DC787}" name="Connection247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NITIF' _x000d_ _x000d_and WEEKEND_DT='31 Oct 2024' and a.ASSET_TYPE in ('01','45','51','56','57','59')  _x000d_and a.schclass='GLOBAL' and a.security is not null and a.UNITS&gt;0   and LAST_NET_ASSETS&gt;1 and f.schclass='GLOBAL' ) _x000d_where units &gt; 0 _x000d_order by 6 desc"/>
  </connection>
  <connection id="110" xr16:uid="{D3E16E00-2A1D-4913-B7E1-4F746FD0CDBA}" name="Connection24786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NSIFDEC27' _x000d_ _x000d_and WEEKEND_DT='31 Oct 2024' and a.ASSET_TYPE in('05','06','07','09','11','12','14','25','29','34','18','52') and LISTED_Y_N='Y'  _x000d_and a.schclass='GLOBAL' and a.security is not null and a.UNITS&gt;0  and LAST_NET_ASSETS&gt;1 and f.schclass='GLOBAL' ) _x000d_where MKTVAL &gt; 0) order by 6 desc"/>
  </connection>
  <connection id="111" xr16:uid="{A8147332-DA11-4A0A-8B25-14A91CD75ED9}" name="Connection247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NIT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 xr16:uid="{EE35147A-4335-4A9E-8BDF-F2F25CC6523E}" name="Connection248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NMMIF' _x000d_ _x000d_and WEEKEND_DT='31 Oct 2024' and a.ASSET_TYPE in ('01','45','51','56','57','59')  _x000d_and a.schclass='GLOBAL' and a.security is not null and a.UNITS&gt;0   and LAST_NET_ASSETS&gt;1 and f.schclass='GLOBAL' ) _x000d_where units &gt; 0 _x000d_order by 6 desc"/>
  </connection>
  <connection id="113" xr16:uid="{D1025E54-A4F3-4FFF-BAB4-002AEA09C0F3}" name="Connection248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4" xr16:uid="{A8C2BD02-E501-4997-92BB-A2AF02C8D233}" name="Connection248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NMSHIF' _x000d_ _x000d_and WEEKEND_DT='31 Oct 2024' and a.ASSET_TYPE in ('01','45','51','56','57','59')  _x000d_and a.schclass='GLOBAL' and a.security is not null and a.UNITS&gt;0   and LAST_NET_ASSETS&gt;1 and f.schclass='GLOBAL' ) _x000d_where units &gt; 0 _x000d_order by 6 desc"/>
  </connection>
  <connection id="115" xr16:uid="{891DAC6B-BB39-4932-AECF-3083F5C0F1A2}" name="Connection248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 xr16:uid="{6C77FCDC-76E8-4E04-BE15-7897B3AEB033}" name="Connection248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NPBETF' _x000d_ _x000d_and WEEKEND_DT='31 Oct 2024' and a.ASSET_TYPE in ('01','45','51','56','57','59')  _x000d_and a.schclass='GLOBAL' and a.security is not null and a.UNITS&gt;0   and LAST_NET_ASSETS&gt;1 and f.schclass='GLOBAL' ) _x000d_where units &gt; 0 _x000d_order by 6 desc"/>
  </connection>
  <connection id="117" xr16:uid="{8B2FD0F7-97AD-43F5-993B-2C209EC5E568}" name="Connection248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8" xr16:uid="{6D351115-47B1-415C-AA27-CF8C88E2C74C}" name="Connection2484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9" xr16:uid="{98C60A9D-9A99-463F-A921-AC4EFF53867D}" name="Connection248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NRIF' _x000d_ _x000d_and WEEKEND_DT='31 Oct 2024' and a.ASSET_TYPE in ('01','45','51','56','57','59')  _x000d_and a.schclass='GLOBAL' and a.security is not null and a.UNITS&gt;0   and LAST_NET_ASSETS&gt;1 and f.schclass='GLOBAL' ) _x000d_where units &gt; 0 _x000d_order by 6 desc"/>
  </connection>
  <connection id="120" xr16:uid="{61658107-8DB7-41D0-90D2-D40F86F6B84E}" name="Connection248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1" xr16:uid="{9A97D3D4-F783-44F2-ACC9-CF0A9982CB13}" name="Connection248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NA30IF' _x000d_ _x000d_and WEEKEND_DT='31 Oct 2024' and a.ASSET_TYPE in ('01','45','51','56','57','59')  _x000d_and a.schclass='GLOBAL' and a.security is not null and a.UNITS&gt;0   and LAST_NET_ASSETS&gt;1 and f.schclass='GLOBAL' ) _x000d_where units &gt; 0 _x000d_order by 6 desc"/>
  </connection>
  <connection id="122" xr16:uid="{A97A5A52-4478-46B7-A45C-80943EC3FFC5}" name="Connection248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NA30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3" xr16:uid="{081D6407-D06B-4F25-8946-C284CFF182F6}" name="Connection248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NMIMIF' _x000d_ _x000d_and WEEKEND_DT='31 Oct 2024' and a.ASSET_TYPE in ('01','45','51','56','57','59')  _x000d_and a.schclass='GLOBAL' and a.security is not null and a.UNITS&gt;0   and LAST_NET_ASSETS&gt;1 and f.schclass='GLOBAL' ) _x000d_where units &gt; 0 _x000d_order by 6 desc"/>
  </connection>
  <connection id="124" xr16:uid="{08444DAA-2768-43BC-B3F3-4D2E35B9D4B3}" name="Connection248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5" xr16:uid="{96A583DF-4623-4CD6-8D72-295F54C224F5}" name="Connection248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NMIIF' _x000d_ _x000d_and WEEKEND_DT='31 Oct 2024' and a.ASSET_TYPE in ('01','45','51','56','57','59')  _x000d_and a.schclass='GLOBAL' and a.security is not null and a.UNITS&gt;0   and LAST_NET_ASSETS&gt;1 and f.schclass='GLOBAL' ) _x000d_where units &gt; 0 _x000d_order by 6 desc"/>
  </connection>
  <connection id="126" xr16:uid="{9B9302D3-8FFD-456F-B195-5D47C4AE0D6A}" name="Connection248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7" xr16:uid="{EF0AC118-A822-4EFE-A588-0E152D6D8D8C}" name="Connection248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QNTF' _x000d_ _x000d_and WEEKEND_DT='31 Oct 2024' and a.ASSET_TYPE in ('01','45','51','56','57','59')  _x000d_and a.schclass='GLOBAL' and a.security is not null and a.UNITS&gt;0   and LAST_NET_ASSETS&gt;1 and f.schclass='GLOBAL' ) _x000d_where units &gt; 0 _x000d_order by 6 desc"/>
  </connection>
  <connection id="128" xr16:uid="{759F3FC5-055A-42E1-A2EC-368A76D6CDA7}" name="Connection249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9" xr16:uid="{D1DA63A7-84C5-4DC8-8900-7A9EC8028786}" name="Connection249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REF' _x000d_ _x000d_and WEEKEND_DT='31 Oct 2024' and a.ASSET_TYPE in ('01','45','51','56','57','59')  _x000d_and a.schclass='GLOBAL' and a.security is not null and a.UNITS&gt;0   and LAST_NET_ASSETS&gt;1 and f.schclass='GLOBAL' ) _x000d_where units &gt; 0 _x000d_order by 6 desc"/>
  </connection>
  <connection id="130" xr16:uid="{DA3A5930-FE6C-4E05-BF65-2D5671B758BB}" name="Connection249121"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OF' _x000d_ and LAST_NET_ASSETS&gt;1 and f.SCHCLASS='GLOBAL'_x000d_and WEEKEND_DT='31 Oct 2024' and a.ASSET_TYPE in('16','17','19','20','22','03','15'))  _x000d_where MKTVAL &gt; 0 order by 6 desc"/>
  </connection>
  <connection id="131" xr16:uid="{08828FB1-3900-41CF-B8F5-FCFE841D7ABC}" name="Connection249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2" xr16:uid="{16D8CCBB-5A83-4DB5-9CF9-1CC4835B5FA7}" name="Connection249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RSFM' _x000d_ _x000d_and WEEKEND_DT='31 Oct 2024' and a.ASSET_TYPE in ('01','45','51','56','57','59')  _x000d_and a.schclass='GLOBAL' and a.security is not null and a.UNITS&gt;0   and LAST_NET_ASSETS&gt;1 and f.schclass='GLOBAL' ) _x000d_where units &gt; 0 _x000d_order by 6 desc"/>
  </connection>
  <connection id="133" xr16:uid="{DEAF4D9C-5D35-4F14-8B96-EA528FB34D0F}" name="Connection2493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4' and a.scheme='TRSFM' _x000d_ _x000d_and WEEKEND_DT='31 Oct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4'_x000d_left outer join  tatamfplus.weeknav d on  d.weekend_dt='31 Oct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4' and scheme='TRSFM' group by app_refer,value_date _x000d_) f  on f.app_refer=a.deal_ID _x000d_WHERE del_date&lt;='31 Oct 2024' AND mat_date &gt;'31 Oct 2024' and  deal_stat &lt;&gt; 'MAT' and a.rectype='L'  and a.scheme='TRSFM')_x000d_order by 6 desc"/>
  </connection>
  <connection id="134" xr16:uid="{BDC75152-756F-4DA2-9252-7323AF9A6988}" name="Connection2493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 xr16:uid="{084AFEFD-CAB3-4EF2-9454-4B205F4E5B4C}" name="Connection2493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RSFM' _x000d_ _x000d_and WEEKEND_DT='31 Oct 2024' and a.ASSET_TYPE in('05','06','07','09','11','12','14','25','29','34','18','52') and LISTED_Y_N='Y'  _x000d_and a.schclass='GLOBAL' and a.security is not null and a.UNITS&gt;0  and LAST_NET_ASSETS&gt;1 and f.schclass='GLOBAL' ) _x000d_where MKTVAL &gt; 0) order by 6 desc"/>
  </connection>
  <connection id="136" xr16:uid="{2F62C233-0ADC-4A63-9A43-64F42350D951}" name="Connection24932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RSFC' _x000d_ _x000d_and WEEKEND_DT='31 Oct 2024' and a.ASSET_TYPE in ('01','45','51','56','57','59')  _x000d_and a.schclass='GLOBAL' and a.security is not null and a.UNITS&gt;0   and LAST_NET_ASSETS&gt;1 and f.schclass='GLOBAL' ) _x000d_where units &gt; 0 _x000d_order by 6 desc"/>
  </connection>
  <connection id="137" xr16:uid="{FE1EA4DD-1144-4B93-9427-C86757C25F50}" name="Connection249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8" xr16:uid="{B2797CEE-2596-45C4-B54D-FBC81C8DA35E}" name="Connection249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RSFP' _x000d_ _x000d_and WEEKEND_DT='31 Oct 2024' and a.ASSET_TYPE in ('01','45','51','56','57','59')  _x000d_and a.schclass='GLOBAL' and a.security is not null and a.UNITS&gt;0   and LAST_NET_ASSETS&gt;1 and f.schclass='GLOBAL' ) _x000d_where units &gt; 0 _x000d_order by 6 desc"/>
  </connection>
  <connection id="139" xr16:uid="{1FDC5AD3-6E05-4026-B6AA-51A588D95CEA}" name="Connection249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0" xr16:uid="{3C7AF034-147A-46D1-81B2-EE22451905A9}" name="Connection249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SCAPF' _x000d_ _x000d_and WEEKEND_DT='31 Oct 2024' and a.ASSET_TYPE in ('01','45','51','56','57','59')  _x000d_and a.schclass='GLOBAL' and a.security is not null and a.UNITS&gt;0   and LAST_NET_ASSETS&gt;1 and f.schclass='GLOBAL' ) _x000d_where units &gt; 0 _x000d_order by 6 desc"/>
  </connection>
  <connection id="141" xr16:uid="{9EC55659-FB11-4967-AB31-BEBEAF65F115}" name="Connection24956"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SCAPF' _x000d_ _x000d_and WEEKEND_DT='31 Oct 2024' and a.ASSET_TYPE  in('02','04','38','46','47','53') _x000d_and a.schclass='GLOBAL' and a.security is not null and a.UNITS&gt;0   and LAST_NET_ASSETS&gt;1 and f.schclass='GLOBAL' ) _x000d_where units &gt; 0 _x000d_order by 6 desc"/>
  </connection>
  <connection id="142" xr16:uid="{2B4B6E4A-D16B-4E60-887F-D557D7C9BBA6}" name="Connection24956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4' and a.scheme='TRSFC' _x000d_ _x000d_and WEEKEND_DT='31 Oct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4'_x000d_left outer join  tatamfplus.weeknav d on  d.weekend_dt='31 Oct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4' and scheme='TRSFC' group by app_refer,value_date _x000d_) f  on f.app_refer=a.deal_ID _x000d_WHERE del_date&lt;='31 Oct 2024' AND mat_date &gt;'31 Oct 2024' and  deal_stat &lt;&gt; 'MAT' and a.rectype='L'  and a.scheme='TRSFC')_x000d_order by 6 desc"/>
  </connection>
  <connection id="143" xr16:uid="{3A737B20-67A0-40B8-BA96-82DBE32A1EA4}" name="Connection249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4" xr16:uid="{EA2A912F-8DAB-42BA-B1C1-4D17232825D1}" name="Connection24967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RSFC' _x000d_ _x000d_and WEEKEND_DT='31 Oct 2024' and a.ASSET_TYPE in('05','06','07','09','11','12','14','25','29','34','18','52') and LISTED_Y_N='Y'  _x000d_and a.schclass='GLOBAL' and a.security is not null and a.UNITS&gt;0  and LAST_NET_ASSETS&gt;1 and f.schclass='GLOBAL' ) _x000d_where MKTVAL &gt; 0) order by 6 desc"/>
  </connection>
  <connection id="145" xr16:uid="{78840F85-4A26-4AC4-AC36-7F4B7333227A}" name="Connection249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YCF' _x000d_ _x000d_and WEEKEND_DT='31 Oct 2024' and a.ASSET_TYPE in ('01','45','51','56','57','59')  _x000d_and a.schclass='GLOBAL' and a.security is not null and a.UNITS&gt;0   and LAST_NET_ASSETS&gt;1 and f.schclass='GLOBAL' ) _x000d_where units &gt; 0 _x000d_order by 6 desc"/>
  </connection>
  <connection id="146" xr16:uid="{9248E864-E6C0-4DEA-95FF-1CFE76B354A9}" name="Connection24970"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YCF' _x000d_ _x000d_and WEEKEND_DT='31 Oct 2024' and a.ASSET_TYPE  in('02','04','38','46','47','53') _x000d_and a.schclass='GLOBAL' and a.security is not null and a.UNITS&gt;0   and LAST_NET_ASSETS&gt;1 and f.schclass='GLOBAL' ) _x000d_where units &gt; 0 _x000d_order by 6 desc"/>
  </connection>
  <connection id="147" xr16:uid="{7D535E99-52F8-4219-85A3-8F37CFE5524D}" name="Connection249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8" xr16:uid="{706B09F4-2D62-4595-95EE-9583F5411A6F}" name="Connection249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GLDETF' _x000d_ _x000d_and WEEKEND_DT='31 Oct 2024' and a.ASSET_TYPE in ('01','45','51','56','57','59')  _x000d_and a.schclass='GLOBAL' and a.security is not null and a.UNITS&gt;0   and LAST_NET_ASSETS&gt;1 and f.schclass='GLOBAL' ) _x000d_where units &gt; 0 _x000d_order by 6 desc"/>
  </connection>
  <connection id="149" xr16:uid="{B39E7337-BC7C-4E31-89E3-1DFE73675303}" name="Connection249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0" xr16:uid="{ABD30E4A-C66F-4A95-8B71-3328226B9DF5}" name="Connection249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SLVETF' _x000d_ _x000d_and WEEKEND_DT='31 Oct 2024' and a.ASSET_TYPE in ('01','45','51','56','57','59')  _x000d_and a.schclass='GLOBAL' and a.security is not null and a.UNITS&gt;0   and LAST_NET_ASSETS&gt;1 and f.schclass='GLOBAL' ) _x000d_where units &gt; 0 _x000d_order by 6 desc"/>
  </connection>
  <connection id="151" xr16:uid="{3171C7C8-CFE2-4267-858F-FB6D5164C04D}" name="Connection250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2" xr16:uid="{55B1B42E-49FE-4A3A-B455-97A84AAC2819}" name="Connection2500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3" xr16:uid="{3D424A0E-0378-49A3-9BF5-E726A690C892}" name="Connection2502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STBF' _x000d_ _x000d_and WEEKEND_DT='31 Oct 2024' and (A.ASSET_TYPE in('35','36','24') _x000d_and a.schclass='GLOBAL' and a.security is not null and a.UNITS&gt;0   and LAST_NET_ASSETS&gt;1 and f.schclass='GLOBAL' ) _x000d_AND (LAST_NET_ASSETS/100000) &gt; 0 order by 6 desc)"/>
  </connection>
  <connection id="154" xr16:uid="{55CA888F-5188-449C-80DC-BF951FFCAA90}" name="Connection250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GLDFOF' _x000d_ _x000d_and WEEKEND_DT='31 Oct 2024' and a.ASSET_TYPE in ('01','45','51','56','57','59')  _x000d_and a.schclass='GLOBAL' and a.security is not null and a.UNITS&gt;0   and LAST_NET_ASSETS&gt;1 and f.schclass='GLOBAL' ) _x000d_where units &gt; 0 _x000d_order by 6 desc"/>
  </connection>
  <connection id="155" xr16:uid="{881891DB-8842-4B95-9210-3AD82BA5D4B4}" name="Connection250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6" xr16:uid="{A4A57A8E-BE19-445A-AC49-9C20856CD764}" name="Connection2503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4' and a.scheme='TSTBF' _x000d_ _x000d_and WEEKEND_DT='31 Oct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4'_x000d_left outer join  tatamfplus.weeknav d on  d.weekend_dt='31 Oct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4' and scheme='TSTBF' group by app_refer,value_date _x000d_) f  on f.app_refer=a.deal_ID _x000d_WHERE del_date&lt;='31 Oct 2024' AND mat_date &gt;'31 Oct 2024' and  deal_stat &lt;&gt; 'MAT' and a.rectype='L'  and a.scheme='TSTBF')_x000d_order by 6 desc"/>
  </connection>
  <connection id="157" xr16:uid="{D6E20748-0E39-4C03-9E5B-174C16458CCA}" name="Connection250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4' and a.scheme='TSLVFOF' _x000d_ _x000d_and WEEKEND_DT='31 Oct 2024' and a.ASSET_TYPE in ('01','45','51','56','57','59')  _x000d_and a.schclass='GLOBAL' and a.security is not null and a.UNITS&gt;0   and LAST_NET_ASSETS&gt;1 and f.schclass='GLOBAL' ) _x000d_where units &gt; 0 _x000d_order by 6 desc"/>
  </connection>
  <connection id="158" xr16:uid="{49D6D283-A1F7-48CC-9FAE-DB85FD3C082A}" name="Connection25038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STBF' _x000d_ _x000d_and WEEKEND_DT='31 Oct 2024' and a.ASSET_TYPE in('05','06','07','09','11','12','14','25','29','34','18','52') and LISTED_Y_N='Y'  _x000d_and a.schclass='GLOBAL' and a.security is not null and a.UNITS&gt;0  and LAST_NET_ASSETS&gt;1 and f.schclass='GLOBAL' ) _x000d_where MKTVAL &gt; 0) order by 6 desc"/>
  </connection>
  <connection id="159" xr16:uid="{F3BF8204-EECE-4FAF-877C-5A0B3AC790CF}" name="Connection250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 xr16:uid="{A24D33E8-9894-4104-A6DA-BA18895A1DC9}" name="Connection25052" type="1" refreshedVersion="8" background="1" saveData="1">
    <dbPr connection="DRIVER={Microsoft ODBC for Oracle};UID=TATADB;" command="select decode(income_growth,'EQ','Equity','EC','Equity','ET','Equity','DB','Debt','DC','Debt','LQ','Liquid') Classification,scheme &quot;SCHEME CODE&quot;,name &quot;SCHEME NAME&quot;  from TATAMFPLUS.BASESCHEME where   scheme in (select scheme from TATAMFPLUS.weeknav where weekend_dt='31 Oct 2024'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 id="161" xr16:uid="{E0FEDBB9-0FF8-4689-B00C-D0453BAFD33B}" name="Connection250521"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STBF' _x000d_ _x000d_and WEEKEND_DT='31 Oct 2024' and a.ASSET_TYPE in('32','33') _x000d_and a.schclass='GLOBAL' and a.security is not null and a.UNITS&gt;0  and LAST_NET_ASSETS&gt;1 and f.schclass='GLOBAL' ) _x000d_where MKTVAL &gt; 0 order by 6 desc"/>
  </connection>
  <connection id="162" xr16:uid="{D392669A-EABD-4718-924A-D267445890D3}" name="Connection25054"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STBF' _x000d_ and LAST_NET_ASSETS&gt;1 and f.SCHCLASS='GLOBAL'_x000d_and WEEKEND_DT='31 Oct 2024' and a.ASSET_TYPE in('16','17','19','20','22','03','15'))  _x000d_where MKTVAL &gt; 0 order by 6 desc"/>
  </connection>
  <connection id="163" xr16:uid="{FA2EA60D-0722-45E7-AE6F-8C4D846EEF17}" name="Connection25055"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STBF' _x000d_ _x000d_and WEEKEND_DT='31 Oct 2024' and (A.ASSET_TYPE in('58') _x000d_and a.schclass='GLOBAL' and a.security is not null and a.UNITS&gt;0   and LAST_NET_ASSETS&gt;1 and f.schclass='GLOBAL' ) _x000d_AND (LAST_NET_ASSETS/100000) &gt; 0 order by 6 desc)"/>
  </connection>
  <connection id="164" xr16:uid="{4A8CE546-8BEF-4F16-8407-514D37D9BA23}" name="Connection250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5" xr16:uid="{AF81076B-0FD3-4E56-8F74-E4A4ECEFB346}" name="Connection2506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4' and a.scheme='TFF' _x000d_ _x000d_and WEEKEND_DT='31 Oct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4'_x000d_left outer join  tatamfplus.weeknav d on  d.weekend_dt='31 Oct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4' and scheme='TFF' group by app_refer,value_date _x000d_) f  on f.app_refer=a.deal_ID _x000d_WHERE del_date&lt;='31 Oct 2024' AND mat_date &gt;'31 Oct 2024' and  deal_stat &lt;&gt; 'MAT' and a.rectype='L'  and a.scheme='TFF')_x000d_order by 6 desc"/>
  </connection>
  <connection id="166" xr16:uid="{052E2EC0-98C7-4CCA-B669-F2CE40300214}" name="Connection2506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FF' _x000d_ _x000d_and WEEKEND_DT='31 Oct 2024' and a.ASSET_TYPE in('05','06','07','09','11','12','14','25','29','34','18','52') and LISTED_Y_N='Y'  _x000d_and a.schclass='GLOBAL' and a.security is not null and a.UNITS&gt;0  and LAST_NET_ASSETS&gt;1 and f.schclass='GLOBAL' ) _x000d_where MKTVAL &gt; 0) order by 6 desc"/>
  </connection>
  <connection id="167" xr16:uid="{D7F24C8F-AB02-44E6-BDE4-C718003F9FFC}" name="Connection25066"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FF' _x000d_ _x000d_and WEEKEND_DT='31 Oct 2024' and a.ASSET_TYPE in('32','33') _x000d_and a.schclass='GLOBAL' and a.security is not null and a.UNITS&gt;0  and LAST_NET_ASSETS&gt;1 and f.schclass='GLOBAL' ) _x000d_where MKTVAL &gt; 0 order by 6 desc"/>
  </connection>
  <connection id="168" xr16:uid="{193D1BEC-211E-48FB-8896-B9312C99F8A3}" name="Connection25068"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FF' _x000d_ and LAST_NET_ASSETS&gt;1 and f.SCHCLASS='GLOBAL'_x000d_and WEEKEND_DT='31 Oct 2024' and a.ASSET_TYPE in('16','17','19','20','22','03','15'))  _x000d_where MKTVAL &gt; 0 order by 6 desc"/>
  </connection>
  <connection id="169" xr16:uid="{E610FA34-6E8E-474F-BA5C-451B4D516F6D}" name="Connection2506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FF' _x000d_ _x000d_and WEEKEND_DT='31 Oct 2024' and (A.ASSET_TYPE in('58') _x000d_and a.schclass='GLOBAL' and a.security is not null and a.UNITS&gt;0   and LAST_NET_ASSETS&gt;1 and f.schclass='GLOBAL' ) _x000d_AND (LAST_NET_ASSETS/100000) &gt; 0 order by 6 desc)"/>
  </connection>
  <connection id="170" xr16:uid="{E64509FC-59CF-4A9D-8277-933494F18D9E}" name="Connection250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1" xr16:uid="{7E6078A9-703D-4491-8E5B-E5A9D86F6E2F}" name="Connection2507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4' and a.scheme='TUSTF' _x000d_ _x000d_and WEEKEND_DT='31 Oct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4'_x000d_left outer join  tatamfplus.weeknav d on  d.weekend_dt='31 Oct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4' and scheme='TUSTF' group by app_refer,value_date _x000d_) f  on f.app_refer=a.deal_ID _x000d_WHERE del_date&lt;='31 Oct 2024' AND mat_date &gt;'31 Oct 2024' and  deal_stat &lt;&gt; 'MAT' and a.rectype='L'  and a.scheme='TUSTF')_x000d_order by 6 desc"/>
  </connection>
  <connection id="172" xr16:uid="{ECCC153D-08BA-4561-A483-BF82C5A5E911}" name="Connection2507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USTF' _x000d_ _x000d_and WEEKEND_DT='31 Oct 2024' and a.ASSET_TYPE in('05','06','07','09','11','12','14','25','29','34','18','52') and LISTED_Y_N='Y'  _x000d_and a.schclass='GLOBAL' and a.security is not null and a.UNITS&gt;0  and LAST_NET_ASSETS&gt;1 and f.schclass='GLOBAL' ) _x000d_where MKTVAL &gt; 0) order by 6 desc"/>
  </connection>
  <connection id="173" xr16:uid="{9011BE6C-62E3-4A56-8AC8-298131AB733C}" name="Connection2508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USTF' _x000d_ and LAST_NET_ASSETS&gt;1 and f.SCHCLASS='GLOBAL'_x000d_and WEEKEND_DT='31 Oct 2024' and a.ASSET_TYPE in('16','17','19','20','22','03','15'))  _x000d_where MKTVAL &gt; 0 order by 6 desc"/>
  </connection>
  <connection id="174" xr16:uid="{B7EA34BE-B68D-4EB6-A58A-ADCA5E0E4AAC}" name="Connection25083"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USTF' _x000d_ _x000d_and WEEKEND_DT='31 Oct 2024' and (A.ASSET_TYPE in('58') _x000d_and a.schclass='GLOBAL' and a.security is not null and a.UNITS&gt;0   and LAST_NET_ASSETS&gt;1 and f.schclass='GLOBAL' ) _x000d_AND (LAST_NET_ASSETS/100000) &gt; 0 order by 6 desc)"/>
  </connection>
  <connection id="175" xr16:uid="{AB244209-B88A-4E64-B4CC-43B0E4C2E244}" name="Connection250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6" xr16:uid="{F1DDB1AC-583D-4E18-89AC-FF58D27C6ACB}" name="Connection2509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4' and a.scheme='TFRSTF' _x000d_ _x000d_and WEEKEND_DT='31 Oct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4'_x000d_left outer join  tatamfplus.weeknav d on  d.weekend_dt='31 Oct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4' and scheme='TFRSTF' group by app_refer,value_date _x000d_) f  on f.app_refer=a.deal_ID _x000d_WHERE del_date&lt;='31 Oct 2024' AND mat_date &gt;'31 Oct 2024' and  deal_stat &lt;&gt; 'MAT' and a.rectype='L'  and a.scheme='TFRSTF')_x000d_order by 6 desc"/>
  </connection>
  <connection id="177" xr16:uid="{1E44AC5A-B747-4CA9-BDA3-BE66FA329D0D}" name="Connection2509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FRSTF' _x000d_ and LAST_NET_ASSETS&gt;1 and f.SCHCLASS='GLOBAL'_x000d_and WEEKEND_DT='31 Oct 2024' and a.ASSET_TYPE in('16','17','19','20','22','03','15'))  _x000d_where MKTVAL &gt; 0 order by 6 desc"/>
  </connection>
  <connection id="178" xr16:uid="{5AD8A5FF-E990-4D75-AD54-1F4601B6B775}" name="Connection2509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4' and a.scheme='TFRSTF' _x000d_ _x000d_and WEEKEND_DT='31 Oct 2024' and (A.ASSET_TYPE in('58') _x000d_and a.schclass='GLOBAL' and a.security is not null and a.UNITS&gt;0   and LAST_NET_ASSETS&gt;1 and f.schclass='GLOBAL' ) _x000d_AND (LAST_NET_ASSETS/100000) &gt; 0 order by 6 desc)"/>
  </connection>
  <connection id="179" xr16:uid="{9EF25620-5CF2-4776-BE2A-6D25662E19BA}" name="Connection250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4',add_months('31 Oct 2024',-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s>
</file>

<file path=xl/sharedStrings.xml><?xml version="1.0" encoding="utf-8"?>
<sst xmlns="http://schemas.openxmlformats.org/spreadsheetml/2006/main" count="25317" uniqueCount="3919">
  <si>
    <t>Index</t>
  </si>
  <si>
    <t>CLASSIFICATION</t>
  </si>
  <si>
    <t>SCHEME CODE</t>
  </si>
  <si>
    <t>SCHEME NAME</t>
  </si>
  <si>
    <t>Debt</t>
  </si>
  <si>
    <t>TCORPBF</t>
  </si>
  <si>
    <t>TATA CORPORATE BOND FUND</t>
  </si>
  <si>
    <t>TCIGIF0426</t>
  </si>
  <si>
    <t>TATA CRISIL-IBX GILT INDEX - APRIL 2026 INDEX FUND</t>
  </si>
  <si>
    <t>TFRF</t>
  </si>
  <si>
    <t>TATA FLOATING RATE FUND</t>
  </si>
  <si>
    <t>TGSFR</t>
  </si>
  <si>
    <t>TATA GILT SECURITIES FUND</t>
  </si>
  <si>
    <t>TLF</t>
  </si>
  <si>
    <t>TATA MONEY MARKET FUND</t>
  </si>
  <si>
    <t>TNGIF1226</t>
  </si>
  <si>
    <t>TATA NIFTY G-SEC DEC 2026 INDEX FUND</t>
  </si>
  <si>
    <t>TNGIF1229</t>
  </si>
  <si>
    <t>TATA NIFTY G-SEC DEC 2029 INDEX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</si>
  <si>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</si>
  <si>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</si>
  <si>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</si>
  <si>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</si>
  <si>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</si>
  <si>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</si>
  <si>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</si>
  <si>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</si>
  <si>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</si>
  <si>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</si>
  <si>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</si>
  <si>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</si>
  <si>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</si>
  <si>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TAF</t>
  </si>
  <si>
    <t>TATA ARBITRAGE FUND</t>
  </si>
  <si>
    <t>TBAF</t>
  </si>
  <si>
    <t>TATA BALANCED ADVANTAGE FUND</t>
  </si>
  <si>
    <t>TBFSF</t>
  </si>
  <si>
    <t>TATA BANKING &amp; FINANCIAL SERVICES FUND</t>
  </si>
  <si>
    <t>TIFSA</t>
  </si>
  <si>
    <t>TATA BSE SENSEX INDEX FUND</t>
  </si>
  <si>
    <t>TBCF</t>
  </si>
  <si>
    <t>TATA BUSINESS CYCLE FUND</t>
  </si>
  <si>
    <t>TDIF</t>
  </si>
  <si>
    <t>TATA DIGITAL INDIA FUND</t>
  </si>
  <si>
    <t>TDIVYF</t>
  </si>
  <si>
    <t>TATA DIVIDEND YIELD FUND</t>
  </si>
  <si>
    <t>TTSF96</t>
  </si>
  <si>
    <t>TATA ELSS TAX SAVER FUND</t>
  </si>
  <si>
    <t>TEQPEF</t>
  </si>
  <si>
    <t>TATA EQUITY P/E FUND</t>
  </si>
  <si>
    <t>TMIF</t>
  </si>
  <si>
    <t>TATA EQUITY SAVINGS FUND</t>
  </si>
  <si>
    <t>TCS</t>
  </si>
  <si>
    <t>TATA ETHICAL FUND</t>
  </si>
  <si>
    <t>TMCAPF</t>
  </si>
  <si>
    <t>TATA FLEXI CAP FUND</t>
  </si>
  <si>
    <t>TFEF</t>
  </si>
  <si>
    <t>TATA FOCUSED EQUITY FUND</t>
  </si>
  <si>
    <t>TGLDETF</t>
  </si>
  <si>
    <t>TATA GOLD EXCHANGE TRADED FUND</t>
  </si>
  <si>
    <t>THOF</t>
  </si>
  <si>
    <t>TATA HOUSING OPPORTUNITIES FUND</t>
  </si>
  <si>
    <t>TEGF</t>
  </si>
  <si>
    <t>TATA HYBRID EQUITY FUND</t>
  </si>
  <si>
    <t>TICF</t>
  </si>
  <si>
    <t>TATA INDIA CONSUMER FUND</t>
  </si>
  <si>
    <t>TIPHF</t>
  </si>
  <si>
    <t>TATA INDIA PHARMA &amp; HEALTHCARE FUND</t>
  </si>
  <si>
    <t>TISF</t>
  </si>
  <si>
    <t>TATA INFRASTRUCTURE FUND</t>
  </si>
  <si>
    <t>TEOF</t>
  </si>
  <si>
    <t>TATA LARGE &amp; MID CAP FUND</t>
  </si>
  <si>
    <t>TTOFE</t>
  </si>
  <si>
    <t>TATA LARGE CAP FUND</t>
  </si>
  <si>
    <t>TINR</t>
  </si>
  <si>
    <t>TATA MID CAP GROWTH FUND</t>
  </si>
  <si>
    <t>TMAOF</t>
  </si>
  <si>
    <t>TATA MULTI ASSET OPPORTUNITIES FUND</t>
  </si>
  <si>
    <t>TMULTICF</t>
  </si>
  <si>
    <t>TATA MULTICAP FUND</t>
  </si>
  <si>
    <t>TNETF</t>
  </si>
  <si>
    <t>TATA NIFTY 50 EXCHANGE TRADED FUND</t>
  </si>
  <si>
    <t>TIFNA</t>
  </si>
  <si>
    <t>TATA NIFTY 50 INDEX FUND</t>
  </si>
  <si>
    <t>TNAIF</t>
  </si>
  <si>
    <t>TATA NIFTY AUTO INDEX FUND</t>
  </si>
  <si>
    <t>TNCMIF</t>
  </si>
  <si>
    <t>TATA NIFTY CAPITAL MARKETS INDEX FUND</t>
  </si>
  <si>
    <t>TNFSIF</t>
  </si>
  <si>
    <t>TATA NIFTY FINANCIAL SERVICES INDEX FUND</t>
  </si>
  <si>
    <t>TNIDFOF</t>
  </si>
  <si>
    <t>TATA NIFTY INDIA DIGITAL ETF FUND OF FUND</t>
  </si>
  <si>
    <t>TNIDETF</t>
  </si>
  <si>
    <t>TATA NIFTY INDIA DIGITAL EXCHANGE TRADED FUND</t>
  </si>
  <si>
    <t>TNITIF</t>
  </si>
  <si>
    <t>TATA NIFTY INDIA TOURISM INDEX FUND</t>
  </si>
  <si>
    <t>TNMMIF</t>
  </si>
  <si>
    <t>TATA NIFTY MIDCAP 150 MOMENTUM 50 INDEX FUND</t>
  </si>
  <si>
    <t>TNMSHIF</t>
  </si>
  <si>
    <t>TATA NIFTY MIDSMALL HEALTHCARE INDEX FUND</t>
  </si>
  <si>
    <t>TNPBETF</t>
  </si>
  <si>
    <t>TATA NIFTY PRIVATE BANK EXCHANGE TRADED FUND</t>
  </si>
  <si>
    <t>TNRIF</t>
  </si>
  <si>
    <t>TATA NIFTY REALTY INDEX FUND</t>
  </si>
  <si>
    <t>TNA30IF</t>
  </si>
  <si>
    <t>TATA NIFTY200 ALPHA 30 INDEX FUND</t>
  </si>
  <si>
    <t>TNMIMIF</t>
  </si>
  <si>
    <t>TATA NIFTY500 MULTICAP INDIA MANUFACTURING 50-30-20 INDEX FUND</t>
  </si>
  <si>
    <t>TNMIIF</t>
  </si>
  <si>
    <t>TATA NIFTY500 MULTICAP INFRASTRUCTURE 50-30-20 INDEX FUND</t>
  </si>
  <si>
    <t>TQNTF</t>
  </si>
  <si>
    <t>TATA QUANT FUND</t>
  </si>
  <si>
    <t>TREF</t>
  </si>
  <si>
    <t>TATA RESOURCES &amp; ENERGY FUND</t>
  </si>
  <si>
    <t>TRSFM</t>
  </si>
  <si>
    <t>TATA RETIREMENT SAVINGS FUND-MODERATE PLAN</t>
  </si>
  <si>
    <t>TRSFP</t>
  </si>
  <si>
    <t>TATA RETIREMENT SAVINGS FUND-PROGRESSIVE PLAN</t>
  </si>
  <si>
    <t>TSLVETF</t>
  </si>
  <si>
    <t>TATA SILVER EXCHANGE TRADED FUND</t>
  </si>
  <si>
    <t>TSCAPF</t>
  </si>
  <si>
    <t>TATA SMALL CAP FUND</t>
  </si>
  <si>
    <t>TYCF</t>
  </si>
  <si>
    <t>TATA YOUNG CITIZENS FUND</t>
  </si>
  <si>
    <t>Liquid</t>
  </si>
  <si>
    <t>TFRSTF</t>
  </si>
  <si>
    <t>TATA LIQUID FUND</t>
  </si>
  <si>
    <t>TGLDFOF</t>
  </si>
  <si>
    <t>TATA GOLD ETF FUND OF FUND</t>
  </si>
  <si>
    <t>TSLVFOF</t>
  </si>
  <si>
    <t>TATA SILVER ETF FUND OF FUND</t>
  </si>
  <si>
    <t>Tata Digital India Fund</t>
  </si>
  <si>
    <t>(An open-ended equity scheme investing in Information Technology Sector)</t>
  </si>
  <si>
    <t>This product is suitable for investors who are seeking*:</t>
  </si>
  <si>
    <t>•Long Term Capital Appreciation.</t>
  </si>
  <si>
    <t>•Investment in equity/equity related instruments of the companies in Information Technology Sector.</t>
  </si>
  <si>
    <t>*Investors should consult their financial advisors if in doubt about whether the product is suitable for them</t>
  </si>
  <si>
    <t>Scheme Risk-O-Meter</t>
  </si>
  <si>
    <t>Benchmark Risk-O-Meter</t>
  </si>
  <si>
    <t>NAME OF THE INSTRUMENT</t>
  </si>
  <si>
    <t>YIELD ( IN % )</t>
  </si>
  <si>
    <t>INDUSTRY</t>
  </si>
  <si>
    <t>ISIN CODE</t>
  </si>
  <si>
    <t>EQUITY &amp; EQUITY RELATED</t>
  </si>
  <si>
    <t>A) LISTED/AWAITING LISTING ON STOCK EXCHANGES</t>
  </si>
  <si>
    <t>NA</t>
  </si>
  <si>
    <t>IT - Software</t>
  </si>
  <si>
    <t>INE009A01021</t>
  </si>
  <si>
    <t>INE467B01029</t>
  </si>
  <si>
    <t>INE214T01019</t>
  </si>
  <si>
    <t>as on 31/10/24</t>
  </si>
  <si>
    <t>QUANTITY</t>
  </si>
  <si>
    <t>MKT VAL(Rs. Lacs)</t>
  </si>
  <si>
    <t>% to NAV</t>
  </si>
  <si>
    <t/>
  </si>
  <si>
    <t>Precious Metals</t>
  </si>
  <si>
    <t>INF277KA1984</t>
  </si>
  <si>
    <t>EQUITY &amp; EQUITY RELATED TOTAL</t>
  </si>
  <si>
    <t>A) REPO</t>
  </si>
  <si>
    <t>PORTFOLIO TOTAL</t>
  </si>
  <si>
    <t>NET CURRENT LIABILITIES</t>
  </si>
  <si>
    <t>NET ASSETS</t>
  </si>
  <si>
    <t>* % OF MARKET VALUE OF SECURITIES TO NET ASSETS IS &lt; 0.01</t>
  </si>
  <si>
    <t>** THINLY TRADED / NON TRADED SECURITIES / ILLIQUID SECURITIES</t>
  </si>
  <si>
    <t>THE SCHEME RISK-O-METERS AND SCHEME BENCHMARK RISK-O-METERS ARE AS OF</t>
  </si>
  <si>
    <t>31st October 2024</t>
  </si>
  <si>
    <t>TOTAL NUMBER OF INSTANCES OF DEVIATION FROM VALUATION PRICE PROVIDED BY VALUATION AGENCIES</t>
  </si>
  <si>
    <t>NIL</t>
  </si>
  <si>
    <t>TOTAL BELOW INVESTMENT GRADE OR DEFAULT PROVIDED FOR:</t>
  </si>
  <si>
    <t xml:space="preserve">TOTAL VALUE AND PERCENTAGE OF ILLIQUID EQUITY SHARES : </t>
  </si>
  <si>
    <t>TOTAL OUTSTANDING EXPOSURE IN DERIVATIVE INSTRUMENTS :</t>
  </si>
  <si>
    <t>As mentioned below</t>
  </si>
  <si>
    <t>NAV AS ON 31-OCT-24: RS.13.2457 (REGULAR - IDCW)</t>
  </si>
  <si>
    <t>NAV AS ON 31-OCT-24: RS.13.2457 (REGULAR - GROWTH)</t>
  </si>
  <si>
    <t>NAV AS ON 31-OCT-24: RS.13.2967 (DIRECT - IDCW)</t>
  </si>
  <si>
    <t>NAV AS ON 31-OCT-24: RS.13.2967 (DIRECT - GROWTH)</t>
  </si>
  <si>
    <t>NAV AS ON 30-APR-24: RS.11.116 (REGULAR - IDCW)</t>
  </si>
  <si>
    <t>NAV AS ON 30-APR-24: RS.11.116 (REGULAR - GROWTH)</t>
  </si>
  <si>
    <t>NAV AS ON 30-APR-24: RS.11.1422 (DIRECT - IDCW)</t>
  </si>
  <si>
    <t>NAV AS ON 30-APR-24: RS.11.1422 (DIRECT - GROWTH)</t>
  </si>
  <si>
    <t>DIVIDEND DECLARED: NIL</t>
  </si>
  <si>
    <t>Portfolio Information</t>
  </si>
  <si>
    <t>Scheme Name :</t>
  </si>
  <si>
    <t>Description (if any)</t>
  </si>
  <si>
    <t>Annualised Portfolio YTM* :</t>
  </si>
  <si>
    <t>Macaulay Duration</t>
  </si>
  <si>
    <t>Residual Maturity</t>
  </si>
  <si>
    <t xml:space="preserve">As on (Date) </t>
  </si>
  <si>
    <t>* in case of semi annual YTM,  it will be annualised </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</si>
  <si>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</si>
  <si>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</si>
  <si>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</si>
  <si>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</si>
  <si>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</si>
  <si>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</si>
  <si>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</si>
  <si>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</si>
  <si>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</si>
  <si>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</si>
  <si>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</si>
  <si>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 xml:space="preserve">For the period ended 31st October 2024 the following for hedging transactions through futures which have been squared off/expired </t>
  </si>
  <si>
    <t>Total Number of Contracts where stock futures were Bought :</t>
  </si>
  <si>
    <t>Nos.</t>
  </si>
  <si>
    <t>Total Number of Contracts where stock futures were Sold :</t>
  </si>
  <si>
    <t>Gross Notional Value of Contracts where stock futures were Sold :</t>
  </si>
  <si>
    <t xml:space="preserve"> Rs.</t>
  </si>
  <si>
    <t>Net Profit/(Net Loss) on all contracts combined :</t>
  </si>
  <si>
    <t xml:space="preserve">Other than Hedging positions through futures as on  </t>
  </si>
  <si>
    <t>Hedging Positions through Put Options as on 31st October 2024</t>
  </si>
  <si>
    <t>Number of Contracts</t>
  </si>
  <si>
    <t>Option Price when purchased</t>
  </si>
  <si>
    <t>Current Option Price</t>
  </si>
  <si>
    <t>Total %age of existing assets hedged through put options</t>
  </si>
  <si>
    <t>For the period ended 31st October 2024 the following for hedging transactions through options which have already been exercised/expired</t>
  </si>
  <si>
    <t>Total Number of contracts entered into</t>
  </si>
  <si>
    <t>Gross Notional Value of Contracts :</t>
  </si>
  <si>
    <t>Rs.</t>
  </si>
  <si>
    <t>Net Profit/Loss on all contracts</t>
  </si>
  <si>
    <t>Other than Hedging Positions through Options as on 31st October 2024</t>
  </si>
  <si>
    <t>Call / Put</t>
  </si>
  <si>
    <t>Hedging Positions through Interest Rate Swaps as on 31st October 2024</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</si>
  <si>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</si>
  <si>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</si>
  <si>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</si>
  <si>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</si>
  <si>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</si>
  <si>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INF277KA1976</t>
  </si>
  <si>
    <t>NAV AS ON 31-OCT-24: RS.12.5006 (REGULAR - IDCW)</t>
  </si>
  <si>
    <t>NAV AS ON 31-OCT-24: RS.12.5006 (REGULAR - GROWTH)</t>
  </si>
  <si>
    <t>NAV AS ON 31-OCT-24: RS.12.5694 (DIRECT - IDCW)</t>
  </si>
  <si>
    <t>NAV AS ON 31-OCT-24: RS.12.5694 (DIRECT - GROWTH)</t>
  </si>
  <si>
    <t>NAV AS ON 30-APR-24: RS.11.4514 (REGULAR - IDCW)</t>
  </si>
  <si>
    <t>NAV AS ON 30-APR-24: RS.11.4514 (REGULAR - GROWTH)</t>
  </si>
  <si>
    <t>NAV AS ON 30-APR-24: RS.11.4789 (DIRECT - IDCW)</t>
  </si>
  <si>
    <t>NAV AS ON 30-APR-24: RS.11.4789 (DIRECT - GROWTH)</t>
  </si>
  <si>
    <t>RATINGS</t>
  </si>
  <si>
    <t>DEBT INSTRUMENTS</t>
  </si>
  <si>
    <t>(I) GOVERNMENT SECURITIES</t>
  </si>
  <si>
    <t>SOV</t>
  </si>
  <si>
    <t>GOVERNMENT SECURITIES TOTAL</t>
  </si>
  <si>
    <t>B) MONEY MARKET INSTRUMENTS</t>
  </si>
  <si>
    <t>CRISIL-A1+</t>
  </si>
  <si>
    <t>IND-A1+</t>
  </si>
  <si>
    <t>MONEY MARKET INSTRUMENTS TOTAL</t>
  </si>
  <si>
    <t>(C) TREPS</t>
  </si>
  <si>
    <t>D) REPO</t>
  </si>
  <si>
    <t>SILVER PHYSICAL -PURITY 999</t>
  </si>
  <si>
    <t>CASH / NET CURRENT ASSET</t>
  </si>
  <si>
    <t>NAV AS ON 31-OCT-24: RS.9.4742 (DIRECT PLAN)</t>
  </si>
  <si>
    <t>NAV AS ON 30-APR-24: RS.7.9265 (DIRECT PLAN)</t>
  </si>
  <si>
    <t>TOTAL INVESTMENTS IN FOREIGN SECURITIES / ADRS / GDRS: NIL</t>
  </si>
  <si>
    <t>Disclosure of Margins as of 30th June, 2023 is as given below   :</t>
  </si>
  <si>
    <t>Name Of The Bank</t>
  </si>
  <si>
    <t>Amount of Margins_x000D_( Rs. in Lakhs )</t>
  </si>
  <si>
    <t>Cash As Margin</t>
  </si>
  <si>
    <t>Fixed Deposits</t>
  </si>
  <si>
    <t>Government Securities (Face Value)</t>
  </si>
  <si>
    <t>T-Bills (Face Value)</t>
  </si>
  <si>
    <t>Mutual Fund Units(Amt)</t>
  </si>
  <si>
    <t>Equity Margin</t>
  </si>
  <si>
    <t>Total Gross Margin</t>
  </si>
  <si>
    <t>GOLD PHYSICAL -  -PURITY  995</t>
  </si>
  <si>
    <t>GOLD PHYSICAL -  PURITY - 999</t>
  </si>
  <si>
    <t>NAV AS ON 31-OCT-24: RS.7.7982 (DIRECT PLAN)</t>
  </si>
  <si>
    <t>NAV AS ON 30-APR-24: RS.6.9918 (DIRECT PLAN)</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</si>
  <si>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</si>
  <si>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</si>
  <si>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</si>
  <si>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Banks</t>
  </si>
  <si>
    <t>INE040A01034</t>
  </si>
  <si>
    <t>INE090A01021</t>
  </si>
  <si>
    <t>Petroleum Products</t>
  </si>
  <si>
    <t>INE002A01018</t>
  </si>
  <si>
    <t>Diversified FMCG</t>
  </si>
  <si>
    <t>INE154A01025</t>
  </si>
  <si>
    <t>INE237A01028</t>
  </si>
  <si>
    <t>INE238A01034</t>
  </si>
  <si>
    <t>Construction</t>
  </si>
  <si>
    <t>INE018A01030</t>
  </si>
  <si>
    <t>Consumer Durables</t>
  </si>
  <si>
    <t>INE280A01028</t>
  </si>
  <si>
    <t>INE036D01028</t>
  </si>
  <si>
    <t>Pharmaceuticals &amp; Biotechnology</t>
  </si>
  <si>
    <t>INE089A01031</t>
  </si>
  <si>
    <t>Beverages</t>
  </si>
  <si>
    <t>INE854D01024</t>
  </si>
  <si>
    <t>INE461C01038</t>
  </si>
  <si>
    <t>Capital Markets</t>
  </si>
  <si>
    <t>INE094J01016</t>
  </si>
  <si>
    <t>Auto Components</t>
  </si>
  <si>
    <t>INE883A01011</t>
  </si>
  <si>
    <t>Power</t>
  </si>
  <si>
    <t>INE486A01021</t>
  </si>
  <si>
    <t>Fertilizers &amp; Agrochemicals</t>
  </si>
  <si>
    <t>INE221J01015</t>
  </si>
  <si>
    <t>INE030A01027</t>
  </si>
  <si>
    <t>Healthcare Services</t>
  </si>
  <si>
    <t>INE682M01012</t>
  </si>
  <si>
    <t>INE491A01021</t>
  </si>
  <si>
    <t>PARADEEP PHOSPHATES LTD</t>
  </si>
  <si>
    <t>INE088F01024</t>
  </si>
  <si>
    <t>Finance</t>
  </si>
  <si>
    <t>INE477A01020</t>
  </si>
  <si>
    <t>Agricultural Food &amp; other Products</t>
  </si>
  <si>
    <t>INE192A01025</t>
  </si>
  <si>
    <t>Insurance</t>
  </si>
  <si>
    <t>INE765G01017</t>
  </si>
  <si>
    <t>AAVAS FINANCIERS LTD</t>
  </si>
  <si>
    <t>INE216P01012</t>
  </si>
  <si>
    <t>INE09VQ01012</t>
  </si>
  <si>
    <t>INE317I01021</t>
  </si>
  <si>
    <t>AKUMS DRUGS AND PHARMACEUTICALS LTD</t>
  </si>
  <si>
    <t>INE09XN01023</t>
  </si>
  <si>
    <t>INE795G01014</t>
  </si>
  <si>
    <t>INE196A01026</t>
  </si>
  <si>
    <t>INE612J01015</t>
  </si>
  <si>
    <t>Entertainment</t>
  </si>
  <si>
    <t>INE424H01027</t>
  </si>
  <si>
    <t>Cement &amp; Cement Products</t>
  </si>
  <si>
    <t>INE070A01015</t>
  </si>
  <si>
    <t>Retailing</t>
  </si>
  <si>
    <t>INE192R01011</t>
  </si>
  <si>
    <t>INE095A01012</t>
  </si>
  <si>
    <t>INE172A01027</t>
  </si>
  <si>
    <t>Electrical Equipment</t>
  </si>
  <si>
    <t>INE464A01036</t>
  </si>
  <si>
    <t>INE503A01015</t>
  </si>
  <si>
    <t>Oil</t>
  </si>
  <si>
    <t>INE274J01014</t>
  </si>
  <si>
    <t>INE955V01021</t>
  </si>
  <si>
    <t>BANSAL WIRE INDUSTRIES LTD</t>
  </si>
  <si>
    <t>Industrial Products</t>
  </si>
  <si>
    <t>INE0B9K01025</t>
  </si>
  <si>
    <t>INE012A01025</t>
  </si>
  <si>
    <t>Commercial Services &amp; Supplies</t>
  </si>
  <si>
    <t>INE985S01024</t>
  </si>
  <si>
    <t>INE075A01022</t>
  </si>
  <si>
    <t>INE195J01029</t>
  </si>
  <si>
    <t>INE112L01020</t>
  </si>
  <si>
    <t>GODREJ INDUSTRIES LTD</t>
  </si>
  <si>
    <t>Diversified</t>
  </si>
  <si>
    <t>INE233A01035</t>
  </si>
  <si>
    <t>INE536H01010</t>
  </si>
  <si>
    <t>Gas</t>
  </si>
  <si>
    <t>INE203G01027</t>
  </si>
  <si>
    <t>INE741K01010</t>
  </si>
  <si>
    <t>KROSS LTD</t>
  </si>
  <si>
    <t>INE0O6601022</t>
  </si>
  <si>
    <t>Telecom - Services</t>
  </si>
  <si>
    <t>INE121J01017</t>
  </si>
  <si>
    <t>Minerals &amp; Mining</t>
  </si>
  <si>
    <t>INE024L01027</t>
  </si>
  <si>
    <t>Transport Services</t>
  </si>
  <si>
    <t>INE766P01016</t>
  </si>
  <si>
    <t>INE054A01027</t>
  </si>
  <si>
    <t>B) LISTED/AWAITING LISTING ON STOCK EXCHANGES</t>
  </si>
  <si>
    <t>BROOKFIELD INDIA REAL ESTATE TRUST</t>
  </si>
  <si>
    <t>Realty</t>
  </si>
  <si>
    <t>INE0FDU25010</t>
  </si>
  <si>
    <t>NAV AS ON 31-OCT-24: RS.61.2768 (REGULAR - GROWTH)</t>
  </si>
  <si>
    <t>NAV AS ON 31-OCT-24: RS.67.8798 (DIRECT - GROWTH)</t>
  </si>
  <si>
    <t>NAV AS ON 30-APR-24: RS.56.1809 (REGULAR - GROWTH)</t>
  </si>
  <si>
    <t>NAV AS ON 30-APR-24: RS.62.0897 (DIRECT - GROWTH)</t>
  </si>
  <si>
    <t>Tata Small Cap Fund</t>
  </si>
  <si>
    <t>(An open ended equity scheme predominantly investing in small cap stocks)</t>
  </si>
  <si>
    <t>•Long Term Capital Appreciation</t>
  </si>
  <si>
    <t>•Predominant investment in equity/equity related instruments of small cap companies.</t>
  </si>
  <si>
    <t>Chemicals &amp; Petrochemicals</t>
  </si>
  <si>
    <t>INE373A01013</t>
  </si>
  <si>
    <t>INE811A01020</t>
  </si>
  <si>
    <t>INE615P01015</t>
  </si>
  <si>
    <t>INE092T01019</t>
  </si>
  <si>
    <t>INE508G01029</t>
  </si>
  <si>
    <t>INE280B01018</t>
  </si>
  <si>
    <t>INE944F01028</t>
  </si>
  <si>
    <t>INE242C01024</t>
  </si>
  <si>
    <t>INE03QK01018</t>
  </si>
  <si>
    <t>INE08LI01020</t>
  </si>
  <si>
    <t>Transport Infrastructure</t>
  </si>
  <si>
    <t>INE517F01014</t>
  </si>
  <si>
    <t>INE0BV301023</t>
  </si>
  <si>
    <t>INE891D01026</t>
  </si>
  <si>
    <t>Leisure Services</t>
  </si>
  <si>
    <t>INE066O01014</t>
  </si>
  <si>
    <t>INE263M01029</t>
  </si>
  <si>
    <t>Industrial Manufacturing</t>
  </si>
  <si>
    <t>INE634A01018</t>
  </si>
  <si>
    <t>INE228A01035</t>
  </si>
  <si>
    <t>NETWEB TECHNOLOGIES INDIA LTD</t>
  </si>
  <si>
    <t>IT - Hardware</t>
  </si>
  <si>
    <t>INE0NT901020</t>
  </si>
  <si>
    <t>INE209A01019</t>
  </si>
  <si>
    <t>INE999A01023</t>
  </si>
  <si>
    <t>INE075I01017</t>
  </si>
  <si>
    <t>Textiles &amp; Apparels</t>
  </si>
  <si>
    <t>INE887G01027</t>
  </si>
  <si>
    <t>INE491J01022</t>
  </si>
  <si>
    <t>Ferrous Metals</t>
  </si>
  <si>
    <t>INE884B01025</t>
  </si>
  <si>
    <t>INE298J01013</t>
  </si>
  <si>
    <t>INE133A01011</t>
  </si>
  <si>
    <t>INE475B01022</t>
  </si>
  <si>
    <t>INE0Q3R01026</t>
  </si>
  <si>
    <t>INE120A01034</t>
  </si>
  <si>
    <t>INE235A01022</t>
  </si>
  <si>
    <t>SAMHI HOTELS LTD</t>
  </si>
  <si>
    <t>INE08U801020</t>
  </si>
  <si>
    <t>INE987B01026</t>
  </si>
  <si>
    <t>INE418H01029</t>
  </si>
  <si>
    <t>INE498B01024</t>
  </si>
  <si>
    <t>INE613A01020</t>
  </si>
  <si>
    <t>INE845D01014</t>
  </si>
  <si>
    <t>INE688A01022</t>
  </si>
  <si>
    <t>R R KABEL LTD</t>
  </si>
  <si>
    <t>INE777K01022</t>
  </si>
  <si>
    <t>INE227C01017</t>
  </si>
  <si>
    <t>INE602A01031</t>
  </si>
  <si>
    <t>Household Products</t>
  </si>
  <si>
    <t>INE128A01029</t>
  </si>
  <si>
    <t>EUREKA FORBES LTD</t>
  </si>
  <si>
    <t>INE0KCE01017</t>
  </si>
  <si>
    <t>VARDHMAN SPECIAL STEELS LTD</t>
  </si>
  <si>
    <t>INE050M01012</t>
  </si>
  <si>
    <t>Other Construction Materials</t>
  </si>
  <si>
    <t>INE614A01028</t>
  </si>
  <si>
    <t>INE371A01025</t>
  </si>
  <si>
    <t>INE449A01011</t>
  </si>
  <si>
    <t>INE0O3901029</t>
  </si>
  <si>
    <t>POWERGRID INFRASTRUCTURE INVESTMENT TRUST</t>
  </si>
  <si>
    <t>INE0GGX23010</t>
  </si>
  <si>
    <t>(A) TREPS</t>
  </si>
  <si>
    <t>B) REPO</t>
  </si>
  <si>
    <t>NAV AS ON 31-OCT-24: RS.43.4393 (REGULAR - IDCW)</t>
  </si>
  <si>
    <t>NAV AS ON 31-OCT-24: RS.43.4393 (REGULAR - GROWTH)</t>
  </si>
  <si>
    <t>NAV AS ON 31-OCT-24: RS.48.3116 (DIRECT - IDCW)</t>
  </si>
  <si>
    <t>NAV AS ON 31-OCT-24: RS.48.3116 (DIRECT - GROWTH)</t>
  </si>
  <si>
    <t>NAV AS ON 30-APR-24: RS.35.6891 (REGULAR - IDCW)</t>
  </si>
  <si>
    <t>NAV AS ON 30-APR-24: RS.35.6891 (REGULAR - GROWTH)</t>
  </si>
  <si>
    <t>NAV AS ON 30-APR-24: RS.39.4136 (DIRECT - IDCW)</t>
  </si>
  <si>
    <t>NAV AS ON 30-APR-24: RS.39.4136 (DIRECT - GROWTH)</t>
  </si>
  <si>
    <t>PORTFOLIO TURNOVER RATIO: 0.06 TIMES</t>
  </si>
  <si>
    <t>Tata Retirement Savings Fund -PROGRESSIVE PLAN</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</si>
  <si>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</si>
  <si>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</si>
  <si>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INE758T01015</t>
  </si>
  <si>
    <t>INE118H01025</t>
  </si>
  <si>
    <t>INE343H01029</t>
  </si>
  <si>
    <t>INE002S01010</t>
  </si>
  <si>
    <t>INE321T01012</t>
  </si>
  <si>
    <t>INE269A01021</t>
  </si>
  <si>
    <t>INE118D01016</t>
  </si>
  <si>
    <t>INE726G01019</t>
  </si>
  <si>
    <t>Agricultural, Commercial &amp; Construction Vehicles</t>
  </si>
  <si>
    <t>INE209L01016</t>
  </si>
  <si>
    <t>INE742F01042</t>
  </si>
  <si>
    <t>Financial Technology (Fintech)</t>
  </si>
  <si>
    <t>INE417T01026</t>
  </si>
  <si>
    <t>INE619B01017</t>
  </si>
  <si>
    <t>KAYNES TECHNOLOGY INDIA LTD</t>
  </si>
  <si>
    <t>INE918Z01012</t>
  </si>
  <si>
    <t>INE935N01020</t>
  </si>
  <si>
    <t>INE805D01034</t>
  </si>
  <si>
    <t>Food Products</t>
  </si>
  <si>
    <t>INE239A01024</t>
  </si>
  <si>
    <t>INE455K01017</t>
  </si>
  <si>
    <t>INE414G01012</t>
  </si>
  <si>
    <t>INE979A01025</t>
  </si>
  <si>
    <t>INE302A01020</t>
  </si>
  <si>
    <t>INE759A01021</t>
  </si>
  <si>
    <t>INE466L01038</t>
  </si>
  <si>
    <t>INE323A01026</t>
  </si>
  <si>
    <t>INE860A01027</t>
  </si>
  <si>
    <t>INE540H01012</t>
  </si>
  <si>
    <t>Automobiles</t>
  </si>
  <si>
    <t>INE158A01026</t>
  </si>
  <si>
    <t>INE850D01014</t>
  </si>
  <si>
    <t>INE278Y01022</t>
  </si>
  <si>
    <t>INE726V01018</t>
  </si>
  <si>
    <t>INE462A01022</t>
  </si>
  <si>
    <t>INE686Y01026</t>
  </si>
  <si>
    <t>INE585B01010</t>
  </si>
  <si>
    <t>INE563J01010</t>
  </si>
  <si>
    <t>INE318A01026</t>
  </si>
  <si>
    <t>Media</t>
  </si>
  <si>
    <t>INE722B01019</t>
  </si>
  <si>
    <t>NAV AS ON 31-OCT-24: RS.65.4083 (REGULAR - GROWTH)</t>
  </si>
  <si>
    <t>NAV AS ON 31-OCT-24: RS.78.6032 (DIRECT - GROWTH)</t>
  </si>
  <si>
    <t>NAV AS ON 30-APR-24: RS.57.8864 (REGULAR - GROWTH)</t>
  </si>
  <si>
    <t>NAV AS ON 30-APR-24: RS.69.055 (DIRECT - GROWTH)</t>
  </si>
  <si>
    <t>PORTFOLIO TURNOVER RATIO: 0.34 TIMES</t>
  </si>
  <si>
    <t>Tata Retirement Savings Fund - MODERATE PLAN</t>
  </si>
  <si>
    <t>TRSF-MODERATE PLAN: • Long Term Capital Appreciation &amp; Current Income. •   A predominantly equity oriented (between 65%-85%) savings scheme which provides tool for retirement planning to individual investors.</t>
  </si>
  <si>
    <t>INE371P01015</t>
  </si>
  <si>
    <t>INE520A01027</t>
  </si>
  <si>
    <t>GOI - 7.38% (20/06/2027)</t>
  </si>
  <si>
    <t>IN0020220037</t>
  </si>
  <si>
    <t>GOI - 7.27% (08/04/2026)</t>
  </si>
  <si>
    <t>IN0020190016</t>
  </si>
  <si>
    <t>GOI - 6.79% (26/12/2029)</t>
  </si>
  <si>
    <t>IN0020160118</t>
  </si>
  <si>
    <t>GOI - 6.10% (12/07/2031)</t>
  </si>
  <si>
    <t>IN0020210095</t>
  </si>
  <si>
    <t>GOI - 7.36% (12/09/2052)</t>
  </si>
  <si>
    <t>IN0020220086</t>
  </si>
  <si>
    <t>GOI - 7.26% (14/01/2029)</t>
  </si>
  <si>
    <t>IN0020180454</t>
  </si>
  <si>
    <t>(II) NON-CONVERTIBLE DEBENTURES/BONDS</t>
  </si>
  <si>
    <t>CRISIL-AAA</t>
  </si>
  <si>
    <t>INE040A08666</t>
  </si>
  <si>
    <t>** 06.35 % MINDSPACE BUSINESS PARKS REIT - 31/12/2024</t>
  </si>
  <si>
    <t>INE0CCU07058</t>
  </si>
  <si>
    <t>INE936D07174</t>
  </si>
  <si>
    <t>CRISIL-AA+</t>
  </si>
  <si>
    <t>INE403D08165</t>
  </si>
  <si>
    <t>** 07.42 % POWER FINANCE CORPORATION - 19/11/2024</t>
  </si>
  <si>
    <t>INE134E08KH0</t>
  </si>
  <si>
    <t>ICRA-AAA</t>
  </si>
  <si>
    <t>INE848E07BB9</t>
  </si>
  <si>
    <t>INE848E07AY3</t>
  </si>
  <si>
    <t>NON-CONVERTIBLE DEBENTURES/BONDS TOTAL</t>
  </si>
  <si>
    <t>NAV AS ON 31-OCT-24: RS.63.4659 (REGULAR - GROWTH)</t>
  </si>
  <si>
    <t>NAV AS ON 31-OCT-24: RS.74.8287 (DIRECT - GROWTH)</t>
  </si>
  <si>
    <t>NAV AS ON 30-APR-24: RS.56.569 (REGULAR - GROWTH)</t>
  </si>
  <si>
    <t>NAV AS ON 30-APR-24: RS.66.2243 (DIRECT - GROWTH)</t>
  </si>
  <si>
    <t>Tata Resources &amp; Energy Fund</t>
  </si>
  <si>
    <t>(An open-ended equity scheme investing in Resources &amp; Energy Sector)</t>
  </si>
  <si>
    <t>•Investment in equity/equity related instruments of the companies in the Resources &amp; Energy sector in India.</t>
  </si>
  <si>
    <t>INE733E01010</t>
  </si>
  <si>
    <t>Diversified Metals</t>
  </si>
  <si>
    <t>INE205A01025</t>
  </si>
  <si>
    <t>INE481G01011</t>
  </si>
  <si>
    <t>INE079A01024</t>
  </si>
  <si>
    <t>INE029A01011</t>
  </si>
  <si>
    <t>INE584A01023</t>
  </si>
  <si>
    <t>OIL &amp; NATURAL GAS CO.</t>
  </si>
  <si>
    <t>INE213A01029</t>
  </si>
  <si>
    <t>INE931S01010</t>
  </si>
  <si>
    <t>Consumable Fuels</t>
  </si>
  <si>
    <t>INE522F01014</t>
  </si>
  <si>
    <t>INE814H01011</t>
  </si>
  <si>
    <t>INE245A01021</t>
  </si>
  <si>
    <t>INE383A01012</t>
  </si>
  <si>
    <t>INE047A01021</t>
  </si>
  <si>
    <t>INE749A01030</t>
  </si>
  <si>
    <t>INE258G01013</t>
  </si>
  <si>
    <t>INE00R701025</t>
  </si>
  <si>
    <t>INE094A01015</t>
  </si>
  <si>
    <t>INE702C01027</t>
  </si>
  <si>
    <t>INE048G01026</t>
  </si>
  <si>
    <t>INE752E01010</t>
  </si>
  <si>
    <t>INE242A01010</t>
  </si>
  <si>
    <t>INE081A01020</t>
  </si>
  <si>
    <t>INE331A01037</t>
  </si>
  <si>
    <t>INE129A01019</t>
  </si>
  <si>
    <t>INE499A01024</t>
  </si>
  <si>
    <t>Non - Ferrous Metals</t>
  </si>
  <si>
    <t>INE038A01020</t>
  </si>
  <si>
    <t>INE841L01016</t>
  </si>
  <si>
    <t>INE848E01016</t>
  </si>
  <si>
    <t>INE220G01021</t>
  </si>
  <si>
    <t>INE628A01036</t>
  </si>
  <si>
    <t>INE703B01027</t>
  </si>
  <si>
    <t>INE647A01010</t>
  </si>
  <si>
    <t>INE169A01031</t>
  </si>
  <si>
    <t>INE421D01022</t>
  </si>
  <si>
    <t>INE288B01029</t>
  </si>
  <si>
    <t>INE743M01012</t>
  </si>
  <si>
    <t>INE844O01030</t>
  </si>
  <si>
    <t>INE769A01020</t>
  </si>
  <si>
    <t>INE665A01038</t>
  </si>
  <si>
    <t>INE03YM01018</t>
  </si>
  <si>
    <t>IN9047A01029</t>
  </si>
  <si>
    <t>NAV AS ON 31-OCT-24: RS.40.3252 (REGULAR - IDCW)</t>
  </si>
  <si>
    <t>NAV AS ON 31-OCT-24: RS.44.087 (REGULAR - GROWTH)</t>
  </si>
  <si>
    <t>NAV AS ON 31-OCT-24: RS.51.1365 (DIRECT - IDCW)</t>
  </si>
  <si>
    <t>NAV AS ON 31-OCT-24: RS.51.1365 (DIRECT - GROWTH)</t>
  </si>
  <si>
    <t>NAV AS ON 30-APR-24: RS.37.949 (REGULAR - IDCW)</t>
  </si>
  <si>
    <t>NAV AS ON 30-APR-24: RS.41.49 (REGULAR - GROWTH)</t>
  </si>
  <si>
    <t>NAV AS ON 30-APR-24: RS.47.7423 (DIRECT - IDCW)</t>
  </si>
  <si>
    <t>NAV AS ON 30-APR-24: RS.47.7423 (DIRECT - GROWTH)</t>
  </si>
  <si>
    <t>Tata Quant Fund</t>
  </si>
  <si>
    <t>(An open-ended equity scheme following quant based investing theme)</t>
  </si>
  <si>
    <t>•Medium to Long Term Capital Appreciation.</t>
  </si>
  <si>
    <t>•Investment in equity &amp; equity related instruments selected based on quant model.</t>
  </si>
  <si>
    <t>INE670K01029</t>
  </si>
  <si>
    <t>INE115A01026</t>
  </si>
  <si>
    <t>INE111A01025</t>
  </si>
  <si>
    <t>INE195A01028</t>
  </si>
  <si>
    <t>INE020B01018</t>
  </si>
  <si>
    <t>INE059A01026</t>
  </si>
  <si>
    <t>INE021A01026</t>
  </si>
  <si>
    <t>INE470A01017</t>
  </si>
  <si>
    <t>INE006I01046</t>
  </si>
  <si>
    <t>MANKIND PHARMA LTD</t>
  </si>
  <si>
    <t>INE634S01028</t>
  </si>
  <si>
    <t>INE134E01011</t>
  </si>
  <si>
    <t>Aerospace and Defense</t>
  </si>
  <si>
    <t>INE263A01024</t>
  </si>
  <si>
    <t>INE545U01014</t>
  </si>
  <si>
    <t>INDIAN BANK</t>
  </si>
  <si>
    <t>INE562A01011</t>
  </si>
  <si>
    <t>INE066F01020</t>
  </si>
  <si>
    <t>INE787D01026</t>
  </si>
  <si>
    <t>INE358A01014</t>
  </si>
  <si>
    <t>NAV AS ON 31-OCT-24: RS.15.6376 (REGULAR - IDCW)</t>
  </si>
  <si>
    <t>NAV AS ON 31-OCT-24: RS.15.6376 (REGULAR - GROWTH)</t>
  </si>
  <si>
    <t>NAV AS ON 31-OCT-24: RS.16.9143 (DIRECT - IDCW)</t>
  </si>
  <si>
    <t>NAV AS ON 31-OCT-24: RS.16.9143 (DIRECT - GROWTH)</t>
  </si>
  <si>
    <t>NAV AS ON 30-APR-24: RS.14.027 (REGULAR - IDCW)</t>
  </si>
  <si>
    <t>NAV AS ON 30-APR-24: RS.14.027 (REGULAR - GROWTH)</t>
  </si>
  <si>
    <t>NAV AS ON 30-APR-24: RS.15.0565 (DIRECT - IDCW)</t>
  </si>
  <si>
    <t>NAV AS ON 30-APR-24: RS.15.0565 (DIRECT - GROWTH)</t>
  </si>
  <si>
    <t>INE397D01024</t>
  </si>
  <si>
    <t>INE040H01021</t>
  </si>
  <si>
    <t>INE027H01010</t>
  </si>
  <si>
    <t>INE053A01029</t>
  </si>
  <si>
    <t>INE974X01010</t>
  </si>
  <si>
    <t>INE298A01020</t>
  </si>
  <si>
    <t>INE437A01024</t>
  </si>
  <si>
    <t>INE646L01027</t>
  </si>
  <si>
    <t>INE465A01025</t>
  </si>
  <si>
    <t>INE484J01027</t>
  </si>
  <si>
    <t>INE208A01029</t>
  </si>
  <si>
    <t>GMR AIRPORTS INFRASTRUCTURE LTD</t>
  </si>
  <si>
    <t>INE776C01039</t>
  </si>
  <si>
    <t>INE271C01023</t>
  </si>
  <si>
    <t>INE885A01032</t>
  </si>
  <si>
    <t>INE347G01014</t>
  </si>
  <si>
    <t>INE791I01019</t>
  </si>
  <si>
    <t>INE093I01010</t>
  </si>
  <si>
    <t>INE868B01028</t>
  </si>
  <si>
    <t>INOX WIND LTD</t>
  </si>
  <si>
    <t>INE066P01011</t>
  </si>
  <si>
    <t>INE285A01027</t>
  </si>
  <si>
    <t>INE151A01013</t>
  </si>
  <si>
    <t>INE220B01022</t>
  </si>
  <si>
    <t>INE967H01025</t>
  </si>
  <si>
    <t>INE017A01032</t>
  </si>
  <si>
    <t>INE669E01016</t>
  </si>
  <si>
    <t>INE823G01014</t>
  </si>
  <si>
    <t>INE389H01022</t>
  </si>
  <si>
    <t>INE246F01010</t>
  </si>
  <si>
    <t>INE438A01022</t>
  </si>
  <si>
    <t>INE200A01026</t>
  </si>
  <si>
    <t>INE548A01028</t>
  </si>
  <si>
    <t>Telecom -  Equipment &amp; Accessories</t>
  </si>
  <si>
    <t>INE010J01012</t>
  </si>
  <si>
    <t>INE208C01025</t>
  </si>
  <si>
    <t>INE095N01031</t>
  </si>
  <si>
    <t>TITAGARH RAIL SYSTEMS LTD</t>
  </si>
  <si>
    <t>INE615H01020</t>
  </si>
  <si>
    <t>INE146L01010</t>
  </si>
  <si>
    <t>INE914M01019</t>
  </si>
  <si>
    <t>INE399G01023</t>
  </si>
  <si>
    <t>INE074A01025</t>
  </si>
  <si>
    <t>INE351F01018</t>
  </si>
  <si>
    <t>INE410P01011</t>
  </si>
  <si>
    <t>INE439A01020</t>
  </si>
  <si>
    <t>INE230A01023</t>
  </si>
  <si>
    <t>INE258A01016</t>
  </si>
  <si>
    <t>IRCON INTERNATIONAL LTD</t>
  </si>
  <si>
    <t>INE962Y01021</t>
  </si>
  <si>
    <t>INE970X01018</t>
  </si>
  <si>
    <t>INE786A01032</t>
  </si>
  <si>
    <t>NAV AS ON 31-OCT-24: RS.10.6064 (REGULAR - IDCW)</t>
  </si>
  <si>
    <t>NAV AS ON 31-OCT-24: RS.10.6064 (REGULAR - GROWTH)</t>
  </si>
  <si>
    <t>NAV AS ON 31-OCT-24: RS.10.6504 (DIRECT - IDCW)</t>
  </si>
  <si>
    <t>NAV AS ON 31-OCT-24: RS.10.6504 (DIRECT - GROWTH)</t>
  </si>
  <si>
    <t>NAV AS ON 30-APR-24: RS.10.0622 (REGULAR - IDCW)</t>
  </si>
  <si>
    <t>NAV AS ON 30-APR-24: RS.10.0622 (REGULAR - GROWTH)</t>
  </si>
  <si>
    <t>NAV AS ON 30-APR-24: RS.10.0661 (DIRECT - IDCW)</t>
  </si>
  <si>
    <t>NAV AS ON 30-APR-24: RS.10.0661 (DIRECT - GROWTH)</t>
  </si>
  <si>
    <t>PORTFOLIO TURNOVER RATIO: 0.3 TIMES</t>
  </si>
  <si>
    <t>INE101A01026</t>
  </si>
  <si>
    <t>INE044A01036</t>
  </si>
  <si>
    <t>INE155A01022</t>
  </si>
  <si>
    <t>INE917I01010</t>
  </si>
  <si>
    <t>INE326A01037</t>
  </si>
  <si>
    <t>INE019A01038</t>
  </si>
  <si>
    <t>INE406A01037</t>
  </si>
  <si>
    <t>INE066A01021</t>
  </si>
  <si>
    <t>INE226A01021</t>
  </si>
  <si>
    <t>INE603J01030</t>
  </si>
  <si>
    <t>INE540L01014</t>
  </si>
  <si>
    <t>INE935A01035</t>
  </si>
  <si>
    <t>INE299U01018</t>
  </si>
  <si>
    <t>INE472A01039</t>
  </si>
  <si>
    <t>INE761H01022</t>
  </si>
  <si>
    <t>INE139A01034</t>
  </si>
  <si>
    <t>INE947Q01028</t>
  </si>
  <si>
    <t>INE571A01038</t>
  </si>
  <si>
    <t>PIRAMAL PHARMA LTD</t>
  </si>
  <si>
    <t>INE0DK501011</t>
  </si>
  <si>
    <t>INE092A01019</t>
  </si>
  <si>
    <t>INE114A01011</t>
  </si>
  <si>
    <t>Paper, Forest &amp; Jute Products</t>
  </si>
  <si>
    <t>INE055A01016</t>
  </si>
  <si>
    <t>INE572A01036</t>
  </si>
  <si>
    <t>INE100A01010</t>
  </si>
  <si>
    <t>INE716A01013</t>
  </si>
  <si>
    <t>INE217B01036</t>
  </si>
  <si>
    <t>INE531E01026</t>
  </si>
  <si>
    <t>INE191B01025</t>
  </si>
  <si>
    <t>INE176A01028</t>
  </si>
  <si>
    <t>INE183A01024</t>
  </si>
  <si>
    <t>INE101D01020</t>
  </si>
  <si>
    <t>INE085A01013</t>
  </si>
  <si>
    <t>INE113A01013</t>
  </si>
  <si>
    <t>NAV AS ON 31-OCT-24: RS.11.0234 (REGULAR - IDCW)</t>
  </si>
  <si>
    <t>NAV AS ON 31-OCT-24: RS.11.0234 (REGULAR - GROWTH)</t>
  </si>
  <si>
    <t>NAV AS ON 31-OCT-24: RS.11.0675 (DIRECT - IDCW)</t>
  </si>
  <si>
    <t>NAV AS ON 31-OCT-24: RS.11.0675 (DIRECT - GROWTH)</t>
  </si>
  <si>
    <t>NAV AS ON 30-APR-24: RS.10.0365 (REGULAR - IDCW)</t>
  </si>
  <si>
    <t>NAV AS ON 30-APR-24: RS.10.0365 (REGULAR - GROWTH)</t>
  </si>
  <si>
    <t>NAV AS ON 30-APR-24: RS.10.0392 (DIRECT - IDCW)</t>
  </si>
  <si>
    <t>NAV AS ON 30-APR-24: RS.10.0392 (DIRECT - GROWTH)</t>
  </si>
  <si>
    <t>PORTFOLIO TURNOVER RATIO: 0.18 TIMES</t>
  </si>
  <si>
    <t>INE881D01027</t>
  </si>
  <si>
    <t>INE849A01020</t>
  </si>
  <si>
    <t>INE685A01028</t>
  </si>
  <si>
    <t>Personal Products</t>
  </si>
  <si>
    <t>INE259A01022</t>
  </si>
  <si>
    <t>INE494B01023</t>
  </si>
  <si>
    <t>INE262H01021</t>
  </si>
  <si>
    <t>INE775A01035</t>
  </si>
  <si>
    <t>INE010B01027</t>
  </si>
  <si>
    <t>INE257A01026</t>
  </si>
  <si>
    <t>INE117A01022</t>
  </si>
  <si>
    <t>INE003A01024</t>
  </si>
  <si>
    <t>NAV AS ON 31-OCT-24: RS.8.9732 (REGULAR - IDCW)</t>
  </si>
  <si>
    <t>NAV AS ON 31-OCT-24: RS.8.9732 (REGULAR - GROWTH)</t>
  </si>
  <si>
    <t>NAV AS ON 31-OCT-24: RS.8.9839 (DIRECT - IDCW)</t>
  </si>
  <si>
    <t>NAV AS ON 31-OCT-24: RS.8.9839 (DIRECT - GROWTH)</t>
  </si>
  <si>
    <t>INE211B01039</t>
  </si>
  <si>
    <t>INE811K01011</t>
  </si>
  <si>
    <t>INE671H01015</t>
  </si>
  <si>
    <t>INE301A01014</t>
  </si>
  <si>
    <t>INE813A01018</t>
  </si>
  <si>
    <t>NAV AS ON 31-OCT-24: RS.10.2549 (REGULAR - IDCW)</t>
  </si>
  <si>
    <t>NAV AS ON 31-OCT-24: RS.10.2549 (REGULAR - GROWTH)</t>
  </si>
  <si>
    <t>NAV AS ON 31-OCT-24: RS.10.2988 (DIRECT - IDCW)</t>
  </si>
  <si>
    <t>NAV AS ON 31-OCT-24: RS.10.2988 (DIRECT - GROWTH)</t>
  </si>
  <si>
    <t>NAV AS ON 30-APR-24: RS.10.0605 (REGULAR - IDCW)</t>
  </si>
  <si>
    <t>NAV AS ON 30-APR-24: RS.10.0605 (REGULAR - GROWTH)</t>
  </si>
  <si>
    <t>NAV AS ON 30-APR-24: RS.10.0639 (DIRECT - IDCW)</t>
  </si>
  <si>
    <t>NAV AS ON 30-APR-24: RS.10.0639 (DIRECT - GROWTH)</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</si>
  <si>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</si>
  <si>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</si>
  <si>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</si>
  <si>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</si>
  <si>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INE171A01029</t>
  </si>
  <si>
    <t>INE976G01028</t>
  </si>
  <si>
    <t>NAV AS ON 31-OCT-24: RS.259.2197 (DIRECT PLAN)</t>
  </si>
  <si>
    <t>NAV AS ON 30-APR-24: RS.250.293 (DIRECT PLAN)</t>
  </si>
  <si>
    <t>INE061F01013</t>
  </si>
  <si>
    <t>INE398R01022</t>
  </si>
  <si>
    <t>INE376G01013</t>
  </si>
  <si>
    <t>INE068V01023</t>
  </si>
  <si>
    <t>INE031B01049</t>
  </si>
  <si>
    <t>INE600L01024</t>
  </si>
  <si>
    <t>INE159A01016</t>
  </si>
  <si>
    <t>Healthcare Equipment &amp; Supplies</t>
  </si>
  <si>
    <t>INE205C01021</t>
  </si>
  <si>
    <t>INE474Q01031</t>
  </si>
  <si>
    <t>INE961O01016</t>
  </si>
  <si>
    <t>INE901L01018</t>
  </si>
  <si>
    <t>INE058A01010</t>
  </si>
  <si>
    <t>NAV AS ON 31-OCT-24: RS.12.5475 (REGULAR - IDCW)</t>
  </si>
  <si>
    <t>NAV AS ON 31-OCT-24: RS.12.5475 (REGULAR - GROWTH)</t>
  </si>
  <si>
    <t>NAV AS ON 31-OCT-24: RS.12.5978 (DIRECT - IDCW)</t>
  </si>
  <si>
    <t>NAV AS ON 31-OCT-24: RS.12.5978 (DIRECT - GROWTH)</t>
  </si>
  <si>
    <t>NAV AS ON 30-APR-24: RS.10.0799 (REGULAR - IDCW)</t>
  </si>
  <si>
    <t>NAV AS ON 30-APR-24: RS.10.0799 (REGULAR - GROWTH)</t>
  </si>
  <si>
    <t>NAV AS ON 30-APR-24: RS.10.0831 (DIRECT - IDCW)</t>
  </si>
  <si>
    <t>NAV AS ON 30-APR-24: RS.10.0831 (DIRECT - GROWTH)</t>
  </si>
  <si>
    <t>PORTFOLIO TURNOVER RATIO: 0.08 TIMES</t>
  </si>
  <si>
    <t>(An open-ended scheme replicating/tracking NIFTY Midcap 150 Momentum 50 Index)</t>
  </si>
  <si>
    <t>•Investment in equity and equity related instruments comprised in Nifty Midcap 150 Momentum 50 Index.</t>
  </si>
  <si>
    <t>INE127D01025</t>
  </si>
  <si>
    <t>RAIL VIKAS NIGAM LTD</t>
  </si>
  <si>
    <t>INE415G01027</t>
  </si>
  <si>
    <t>INE813H01021</t>
  </si>
  <si>
    <t>INE067A01029</t>
  </si>
  <si>
    <t>INE121E01018</t>
  </si>
  <si>
    <t>INE152A01029</t>
  </si>
  <si>
    <t>KALYAN JEWELLERS INDIA LTD</t>
  </si>
  <si>
    <t>INE303R01014</t>
  </si>
  <si>
    <t>INE660A01013</t>
  </si>
  <si>
    <t>UNION BANK OF INDIA</t>
  </si>
  <si>
    <t>INE692A01016</t>
  </si>
  <si>
    <t>INE267A01025</t>
  </si>
  <si>
    <t>INE878B01027</t>
  </si>
  <si>
    <t>INE171Z01026</t>
  </si>
  <si>
    <t>MAZAGON DOCK SHIPBUILDERS LTD</t>
  </si>
  <si>
    <t>INE249Z01012</t>
  </si>
  <si>
    <t>INE473A01011</t>
  </si>
  <si>
    <t>INE405E01023</t>
  </si>
  <si>
    <t>INE042A01014</t>
  </si>
  <si>
    <t>INE002L01015</t>
  </si>
  <si>
    <t>BANK OF MAHARASHTRA</t>
  </si>
  <si>
    <t>INE457A01014</t>
  </si>
  <si>
    <t>NAV AS ON 31-OCT-24: RS.18.3739 (REGULAR - IDCW)</t>
  </si>
  <si>
    <t>NAV AS ON 31-OCT-24: RS.18.3739 (REGULAR - GROWTH)</t>
  </si>
  <si>
    <t>NAV AS ON 31-OCT-24: RS.18.6751 (DIRECT - IDCW)</t>
  </si>
  <si>
    <t>NAV AS ON 31-OCT-24: RS.18.6751 (DIRECT - GROWTH)</t>
  </si>
  <si>
    <t>NAV AS ON 30-APR-24: RS.16.783 (REGULAR - IDCW)</t>
  </si>
  <si>
    <t>NAV AS ON 30-APR-24: RS.16.783 (REGULAR - GROWTH)</t>
  </si>
  <si>
    <t>NAV AS ON 30-APR-24: RS.16.9959 (DIRECT - IDCW)</t>
  </si>
  <si>
    <t>NAV AS ON 30-APR-24: RS.16.9959 (DIRECT - GROWTH)</t>
  </si>
  <si>
    <t>INE335Y01020</t>
  </si>
  <si>
    <t>INE797F01020</t>
  </si>
  <si>
    <t>INE806T01020</t>
  </si>
  <si>
    <t>INE872J01023</t>
  </si>
  <si>
    <t>INE427F01016</t>
  </si>
  <si>
    <t>INE274F01020</t>
  </si>
  <si>
    <t>BLS INTERNATIONAL SERVICES LTD</t>
  </si>
  <si>
    <t>INE153T01027</t>
  </si>
  <si>
    <t>INE673O01025</t>
  </si>
  <si>
    <t>INE07O001026</t>
  </si>
  <si>
    <t>NAV AS ON 31-OCT-24: RS.9.2839 (REGULAR - IDCW)</t>
  </si>
  <si>
    <t>NAV AS ON 31-OCT-24: RS.9.2839 (REGULAR - GROWTH)</t>
  </si>
  <si>
    <t>NAV AS ON 31-OCT-24: RS.9.3031 (DIRECT - IDCW)</t>
  </si>
  <si>
    <t>NAV AS ON 31-OCT-24: RS.9.3031 (DIRECT - GROWTH)</t>
  </si>
  <si>
    <t>PORTFOLIO TURNOVER RATIO: 0.26 TIMES</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</si>
  <si>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</si>
  <si>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</si>
  <si>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</si>
  <si>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INE663F01024</t>
  </si>
  <si>
    <t>INE669C01036</t>
  </si>
  <si>
    <t>INE982J01020</t>
  </si>
  <si>
    <t>FSN E COMMERCE VENTURES LTD</t>
  </si>
  <si>
    <t>INE388Y01029</t>
  </si>
  <si>
    <t>INE591G01017</t>
  </si>
  <si>
    <t>INE356A01018</t>
  </si>
  <si>
    <t>INE670A01012</t>
  </si>
  <si>
    <t>INE04I401011</t>
  </si>
  <si>
    <t>INE933S01016</t>
  </si>
  <si>
    <t>IT - Services</t>
  </si>
  <si>
    <t>INE136B01020</t>
  </si>
  <si>
    <t>INE010V01017</t>
  </si>
  <si>
    <t>TATA TECHNOLOGIES LTD</t>
  </si>
  <si>
    <t>INE142M01025</t>
  </si>
  <si>
    <t>INE00WC01027</t>
  </si>
  <si>
    <t>INE836A01035</t>
  </si>
  <si>
    <t>INE306R01017</t>
  </si>
  <si>
    <t>INE483C01032</t>
  </si>
  <si>
    <t>NAV AS ON 31-OCT-24: RS.92.3861 (DIRECT PLAN)</t>
  </si>
  <si>
    <t>NAV AS ON 30-APR-24: RS.79.0182 (DIRECT PLAN)</t>
  </si>
  <si>
    <t>Tata Nifty India Digital Exchange Traded Fund of Fund</t>
  </si>
  <si>
    <t>(An Open ended fund of fund scheme investing in Tata Nifty India Digital Exchange Traded Fund)</t>
  </si>
  <si>
    <t>•Investment in Tata Nifty India Digital Exchange Traded Fund.</t>
  </si>
  <si>
    <t>MUTUAL FUND UNITS</t>
  </si>
  <si>
    <t>Mutual Fund</t>
  </si>
  <si>
    <t>INF277KA1364</t>
  </si>
  <si>
    <t>NAV AS ON 31-OCT-24: RS.14.385 (REGULAR - IDCW)</t>
  </si>
  <si>
    <t>NAV AS ON 31-OCT-24: RS.14.385 (REGULAR - GROWTH)</t>
  </si>
  <si>
    <t>NAV AS ON 31-OCT-24: RS.14.5607 (DIRECT - IDCW)</t>
  </si>
  <si>
    <t>NAV AS ON 31-OCT-24: RS.14.5607 (DIRECT - GROWTH)</t>
  </si>
  <si>
    <t>NAV AS ON 30-APR-24: RS.12.3726 (REGULAR - IDCW)</t>
  </si>
  <si>
    <t>NAV AS ON 30-APR-24: RS.12.3726 (REGULAR - GROWTH)</t>
  </si>
  <si>
    <t>NAV AS ON 30-APR-24: RS.12.4974 (DIRECT - IDCW)</t>
  </si>
  <si>
    <t>NAV AS ON 30-APR-24: RS.12.4974 (DIRECT - GROWTH)</t>
  </si>
  <si>
    <t>PORTFOLIO TURNOVER RATIO:  TIMES</t>
  </si>
  <si>
    <t>STATE BANK OF INDIA</t>
  </si>
  <si>
    <t>INE062A01020</t>
  </si>
  <si>
    <t>INE296A01024</t>
  </si>
  <si>
    <t>INE918I01026</t>
  </si>
  <si>
    <t>INE721A01013</t>
  </si>
  <si>
    <t>INE123W01016</t>
  </si>
  <si>
    <t>INE121A01024</t>
  </si>
  <si>
    <t>INE745G01035</t>
  </si>
  <si>
    <t>INE018E01016</t>
  </si>
  <si>
    <t>NAV AS ON 31-OCT-24: RS.11.1635 (REGULAR - IDCW)</t>
  </si>
  <si>
    <t>NAV AS ON 31-OCT-24: RS.11.1635 (REGULAR - GROWTH)</t>
  </si>
  <si>
    <t>NAV AS ON 31-OCT-24: RS.11.2075 (DIRECT - IDCW)</t>
  </si>
  <si>
    <t>NAV AS ON 31-OCT-24: RS.11.2075 (DIRECT - GROWTH)</t>
  </si>
  <si>
    <t>NAV AS ON 30-APR-24: RS.10.1902 (REGULAR - IDCW)</t>
  </si>
  <si>
    <t>NAV AS ON 30-APR-24: RS.10.1902 (REGULAR - GROWTH)</t>
  </si>
  <si>
    <t>NAV AS ON 30-APR-24: RS.10.1922 (DIRECT - IDCW)</t>
  </si>
  <si>
    <t>NAV AS ON 30-APR-24: RS.10.1922 (DIRECT - GROWTH)</t>
  </si>
  <si>
    <t>PORTFOLIO TURNOVER RATIO: 0.19 TIMES</t>
  </si>
  <si>
    <t>INE736A01011</t>
  </si>
  <si>
    <t>COMPUTER AGE MANAGEMENT SERVICES LTD</t>
  </si>
  <si>
    <t>INE596I01012</t>
  </si>
  <si>
    <t>INE732I01013</t>
  </si>
  <si>
    <t>INE338I01027</t>
  </si>
  <si>
    <t>INE022Q01020</t>
  </si>
  <si>
    <t>INE138Y01010</t>
  </si>
  <si>
    <t>ANAND RATHI WEALTH LTD</t>
  </si>
  <si>
    <t>INE463V01026</t>
  </si>
  <si>
    <t>NUVAMA WEALTH MANAGEMENT LTD</t>
  </si>
  <si>
    <t>INE531F01015</t>
  </si>
  <si>
    <t>INE404A01024</t>
  </si>
  <si>
    <t>NAV AS ON 31-OCT-24: RS.10.1168 (REGULAR - IDCW)</t>
  </si>
  <si>
    <t>NAV AS ON 31-OCT-24: RS.10.1168 (REGULAR - GROWTH)</t>
  </si>
  <si>
    <t>NAV AS ON 31-OCT-24: RS.10.1175 (DIRECT - IDCW)</t>
  </si>
  <si>
    <t>NAV AS ON 31-OCT-24: RS.10.1175 (DIRECT - GROWTH)</t>
  </si>
  <si>
    <t>PORTFOLIO TURNOVER RATIO: 0 TIMES</t>
  </si>
  <si>
    <t>NAV AS ON 31-OCT-24: RS.10.6055 (REGULAR - IDCW)</t>
  </si>
  <si>
    <t>NAV AS ON 31-OCT-24: RS.10.6055 (REGULAR - GROWTH)</t>
  </si>
  <si>
    <t>NAV AS ON 31-OCT-24: RS.10.6487 (DIRECT - IDCW)</t>
  </si>
  <si>
    <t>NAV AS ON 31-OCT-24: RS.10.6487 (DIRECT - GROWTH)</t>
  </si>
  <si>
    <t>NAV AS ON 30-APR-24: RS.10.1205 (REGULAR - IDCW)</t>
  </si>
  <si>
    <t>NAV AS ON 30-APR-24: RS.10.1205 (REGULAR - GROWTH)</t>
  </si>
  <si>
    <t>NAV AS ON 30-APR-24: RS.10.1231 (DIRECT - IDCW)</t>
  </si>
  <si>
    <t>NAV AS ON 30-APR-24: RS.10.1231 (DIRECT - GROWTH)</t>
  </si>
  <si>
    <t>PORTFOLIO TURNOVER RATIO: 0.09 TIMES</t>
  </si>
  <si>
    <t>Tata Nifty 50 Index Fund</t>
  </si>
  <si>
    <t>(An open-ended equity scheme tracking Nifty 50 Index)</t>
  </si>
  <si>
    <t>• Long Term Capital Appreciation</t>
  </si>
  <si>
    <t>•To reflect / mirror the Nifty 50 returns by investing in the same stocks which comprises of NIFTY50.</t>
  </si>
  <si>
    <t>Metals &amp; Minerals Trading</t>
  </si>
  <si>
    <t>INE423A01024</t>
  </si>
  <si>
    <t>INE216A01030</t>
  </si>
  <si>
    <t>NAV AS ON 31-OCT-24: RS.149.7218 (REGULAR - GROWTH)</t>
  </si>
  <si>
    <t>NAV AS ON 31-OCT-24: RS.162.0091 (DIRECT - GROWTH)</t>
  </si>
  <si>
    <t>NAV AS ON 30-APR-24: RS.139.0356 (REGULAR - GROWTH)</t>
  </si>
  <si>
    <t>NAV AS ON 30-APR-24: RS.150.2031 (DIRECT - GROWTH)</t>
  </si>
  <si>
    <t>Tata Nifty 50 Exchange Traded Fund</t>
  </si>
  <si>
    <t>(An Open Ended Exchange Traded Fund tracking Nifty 50 Index)</t>
  </si>
  <si>
    <t>•Investments in Equity &amp; Equity related instruments covered by Nifty 50 Index.</t>
  </si>
  <si>
    <t>NAV AS ON 31-OCT-24: RS.258.39 (DIRECT PLAN)</t>
  </si>
  <si>
    <t>NAV AS ON 30-APR-24: RS.239.236 (DIRECT PLAN)</t>
  </si>
  <si>
    <t>(An open ended equity scheme investing across large cap, mid cap, small cap stocks)</t>
  </si>
  <si>
    <t>•To Generate Long Term Capital Appreciation.</t>
  </si>
  <si>
    <t>•An open ended equity scheme investing across large cap, mid cap and small cap stocks</t>
  </si>
  <si>
    <t>INE572E01012</t>
  </si>
  <si>
    <t>INE191H01014</t>
  </si>
  <si>
    <t>YATRA ONLINE LTD</t>
  </si>
  <si>
    <t>INE0JR601024</t>
  </si>
  <si>
    <t>INE016A01026</t>
  </si>
  <si>
    <t>INE410B01037</t>
  </si>
  <si>
    <t>INE934S01014</t>
  </si>
  <si>
    <t>INE940H01022</t>
  </si>
  <si>
    <t>INE634I01029</t>
  </si>
  <si>
    <t>INE382M01027</t>
  </si>
  <si>
    <t>INE00LO01017</t>
  </si>
  <si>
    <t>INE142Z01019</t>
  </si>
  <si>
    <t>INE063P01018</t>
  </si>
  <si>
    <t>RESTAURANT BRANDS ASIA LTD</t>
  </si>
  <si>
    <t>INE07T201019</t>
  </si>
  <si>
    <t>INE526E01018</t>
  </si>
  <si>
    <t>INE212H01026</t>
  </si>
  <si>
    <t>INE696F01016</t>
  </si>
  <si>
    <t>INE256A01028</t>
  </si>
  <si>
    <t>INE825V01034</t>
  </si>
  <si>
    <t>INE926X01010</t>
  </si>
  <si>
    <t>WAAREE ENERGIES LTD</t>
  </si>
  <si>
    <t>INE377N01017</t>
  </si>
  <si>
    <t>INE08ZM01014</t>
  </si>
  <si>
    <t>CEIGALL INDIA LTD</t>
  </si>
  <si>
    <t>INE0AG901020</t>
  </si>
  <si>
    <t>IN9671H01013</t>
  </si>
  <si>
    <t>NAV AS ON 31-OCT-24: RS.14.6577 (REGULAR - IDCW)</t>
  </si>
  <si>
    <t>NAV AS ON 31-OCT-24: RS.14.6577 (REGULAR - GROWTH)</t>
  </si>
  <si>
    <t>NAV AS ON 31-OCT-24: RS.15.0849 (DIRECT - IDCW)</t>
  </si>
  <si>
    <t>NAV AS ON 31-OCT-24: RS.15.0849 (DIRECT - GROWTH)</t>
  </si>
  <si>
    <t>NAV AS ON 30-APR-24: RS.13.349 (REGULAR - IDCW)</t>
  </si>
  <si>
    <t>NAV AS ON 30-APR-24: RS.13.349 (REGULAR - GROWTH)</t>
  </si>
  <si>
    <t>NAV AS ON 30-APR-24: RS.13.625 (DIRECT - IDCW)</t>
  </si>
  <si>
    <t>NAV AS ON 30-APR-24: RS.13.625 (DIRECT - GROWTH)</t>
  </si>
  <si>
    <t>Gross Notional Value of Contracts where stock futures were Bought :</t>
  </si>
  <si>
    <t>Tata Multi Asset Opportunities Fund</t>
  </si>
  <si>
    <t>(An open ended scheme investing in equity, debt &amp; exchange traded commodity derivatives)</t>
  </si>
  <si>
    <t>•Investment in equity &amp; equity related instruments, debt instruments, exchange traded commodity derivatives and other instruments.</t>
  </si>
  <si>
    <t>SILVER (30 KG) COMMODITY</t>
  </si>
  <si>
    <t>SILVER MINI (5 KGS) COMMODITY</t>
  </si>
  <si>
    <t>TEGA INDUSTRIES LTD</t>
  </si>
  <si>
    <t>INE011K01018</t>
  </si>
  <si>
    <t>BANK OF BARODA</t>
  </si>
  <si>
    <t>INE028A01039</t>
  </si>
  <si>
    <t>LE TRAVENUES TECHNOLOGY LTD</t>
  </si>
  <si>
    <t>INE0HV901016</t>
  </si>
  <si>
    <t>INE191A01027</t>
  </si>
  <si>
    <t>FIVE-STAR BUSINESS FINANCE LTD</t>
  </si>
  <si>
    <t>INE128S01021</t>
  </si>
  <si>
    <t>INE922K01024</t>
  </si>
  <si>
    <t>INE463A01038</t>
  </si>
  <si>
    <t>TVS SUPPLY CHAIN SOLUTIONS LTD</t>
  </si>
  <si>
    <t>INE395N01027</t>
  </si>
  <si>
    <t>INE285B01017</t>
  </si>
  <si>
    <t>GOLD (1 KG-1000 GMS) COMMODITY^</t>
  </si>
  <si>
    <t>SILVER (30 KG) COMMODITY^</t>
  </si>
  <si>
    <t>COPPER (2500 KGS) COMMODITY^</t>
  </si>
  <si>
    <t>Industrial Metals</t>
  </si>
  <si>
    <t>COPPER</t>
  </si>
  <si>
    <t>CRUDE OIL (100 BARRELS) COMMODITY^</t>
  </si>
  <si>
    <t>OIL Commodities</t>
  </si>
  <si>
    <t>ALUMINIUM (5 MT-5000 GMS) COMMODITY^</t>
  </si>
  <si>
    <t>ALUMINIUM</t>
  </si>
  <si>
    <t>STATE BANK OF INDIA^</t>
  </si>
  <si>
    <t>SILVER MINI (5 KGS) COMMODITY^</t>
  </si>
  <si>
    <t>INF277K01OK4</t>
  </si>
  <si>
    <t>GOI - 7.10% (08/04/2034)</t>
  </si>
  <si>
    <t>IN0020240019</t>
  </si>
  <si>
    <t>GOI - 7.34% (22/04/2064)</t>
  </si>
  <si>
    <t>IN0020240035</t>
  </si>
  <si>
    <t>GOI - 6.79% (07/10/2034)</t>
  </si>
  <si>
    <t>IN0020240126</t>
  </si>
  <si>
    <t>GOI - 5.63% (12/04/2026)</t>
  </si>
  <si>
    <t>IN0020210012</t>
  </si>
  <si>
    <t>GOI - 7.26% (06/02/2033)</t>
  </si>
  <si>
    <t>IN0020220151</t>
  </si>
  <si>
    <t>GOI - 7.18% (14/08/2033)</t>
  </si>
  <si>
    <t>IN0020230085</t>
  </si>
  <si>
    <t>GOI - 7.02% (18/06/2031)</t>
  </si>
  <si>
    <t>IN0020240076</t>
  </si>
  <si>
    <t>SGS TAMILNADU 7.44% (05/06/2034)</t>
  </si>
  <si>
    <t>IN3120240103</t>
  </si>
  <si>
    <t>GOI - 7.18% (24/07/2037)</t>
  </si>
  <si>
    <t>IN0020230077</t>
  </si>
  <si>
    <t>SGS MAHARASHTRA 7.49% (07/02/2036)</t>
  </si>
  <si>
    <t>IN2220230220</t>
  </si>
  <si>
    <t>SGS WEST BENGAL 7.48% (14/02/2043)</t>
  </si>
  <si>
    <t>IN3420230218</t>
  </si>
  <si>
    <t>SGS UTTAR PRADESH 7.46% (22/03/2039)</t>
  </si>
  <si>
    <t>IN3320230326</t>
  </si>
  <si>
    <t>SGS MAHARASHTRA 7.48% (07/02/2035)</t>
  </si>
  <si>
    <t>IN2220230212</t>
  </si>
  <si>
    <t>SGS MAHARASHTRA 7.63% (31/01/2036)</t>
  </si>
  <si>
    <t>IN2220230204</t>
  </si>
  <si>
    <t>SGS MAHARASHTRA 7.63% (31/01/2035)</t>
  </si>
  <si>
    <t>IN2220230196</t>
  </si>
  <si>
    <t>GOI - 5.77% (03/08/2030)</t>
  </si>
  <si>
    <t>IN0020200153</t>
  </si>
  <si>
    <t>INE020B08EZ2</t>
  </si>
  <si>
    <t>** 07.45 % EXIM - 12/04/2028</t>
  </si>
  <si>
    <t>INE514E08GB4</t>
  </si>
  <si>
    <t>** 07.40 % NABARD - 30/01/2026</t>
  </si>
  <si>
    <t>INE261F08DO9</t>
  </si>
  <si>
    <t>** 07.85 % INTERISE TRUST - 31/03/2040</t>
  </si>
  <si>
    <t>INE790Z07053</t>
  </si>
  <si>
    <t>NAV AS ON 31-OCT-24: RS.22.4219 (REGULAR - IDCW)</t>
  </si>
  <si>
    <t>NAV AS ON 31-OCT-24: RS.22.4219 (REGULAR - GROWTH)</t>
  </si>
  <si>
    <t>NAV AS ON 31-OCT-24: RS.24.3045 (DIRECT - IDCW)</t>
  </si>
  <si>
    <t>NAV AS ON 31-OCT-24: RS.24.3045 (DIRECT - GROWTH)</t>
  </si>
  <si>
    <t>NAV AS ON 30-APR-24: RS.20.9985 (REGULAR - IDCW)</t>
  </si>
  <si>
    <t>NAV AS ON 30-APR-24: RS.20.9985 (REGULAR - GROWTH)</t>
  </si>
  <si>
    <t>NAV AS ON 30-APR-24: RS.22.5929 (DIRECT - IDCW)</t>
  </si>
  <si>
    <t>NAV AS ON 30-APR-24: RS.22.5929 (DIRECT - GROWTH)</t>
  </si>
  <si>
    <t>PORTFOLIO TURNOVER RATIO: 0.07 TIMES</t>
  </si>
  <si>
    <t>STATE BANK OF INDIA-FUT-28-NOV-24</t>
  </si>
  <si>
    <t>STATE BANK OF INDIA-FUT-31-OCT-24</t>
  </si>
  <si>
    <t>Tata Mid Cap Growth Fund</t>
  </si>
  <si>
    <t>(An open-ended equity scheme predominantly investing in mid cap stocks)</t>
  </si>
  <si>
    <t>• Investment predominantly in equity &amp; equity related instruments of growth oriented mid cap companies.</t>
  </si>
  <si>
    <t>INE180A01020</t>
  </si>
  <si>
    <t>JSW INFRASTRUCTURE LTD</t>
  </si>
  <si>
    <t>INE880J01026</t>
  </si>
  <si>
    <t>BHARTI HEXACOM LTD</t>
  </si>
  <si>
    <t>INE343G01021</t>
  </si>
  <si>
    <t>INE102D01028</t>
  </si>
  <si>
    <t>INE201P01022</t>
  </si>
  <si>
    <t>BANK OF INDIA</t>
  </si>
  <si>
    <t>INE084A01016</t>
  </si>
  <si>
    <t>INE619A01035</t>
  </si>
  <si>
    <t>INE342J01019</t>
  </si>
  <si>
    <t>INE930H01031</t>
  </si>
  <si>
    <t>INE640A01023</t>
  </si>
  <si>
    <t>NAV AS ON 31-OCT-24: RS.118.8639 (REGULAR - IDCW)</t>
  </si>
  <si>
    <t>NAV AS ON 31-OCT-24: RS.430.6422 (REGULAR - GROWTH)</t>
  </si>
  <si>
    <t>NAV AS ON 31-OCT-24: RS.160.1931 (DIRECT - IDCW)</t>
  </si>
  <si>
    <t>NAV AS ON 31-OCT-24: RS.485.3031 (DIRECT - GROWTH)</t>
  </si>
  <si>
    <t>NAV AS ON 30-APR-24: RS.107.5314 (REGULAR - IDCW)</t>
  </si>
  <si>
    <t>NAV AS ON 30-APR-24: RS.389.5856 (REGULAR - GROWTH)</t>
  </si>
  <si>
    <t>NAV AS ON 30-APR-24: RS.144.079 (DIRECT - IDCW)</t>
  </si>
  <si>
    <t>NAV AS ON 30-APR-24: RS.436.4859 (DIRECT - GROWTH)</t>
  </si>
  <si>
    <t>Tata large Cap Fund</t>
  </si>
  <si>
    <t>(An open-ended equity scheme predominantly investing in large cap stock)</t>
  </si>
  <si>
    <t>•Investment predominantly in equity &amp; equity related securities of large cap companies.</t>
  </si>
  <si>
    <t>INE361B01024</t>
  </si>
  <si>
    <t>INE0V6F01027</t>
  </si>
  <si>
    <t>INE176B01034</t>
  </si>
  <si>
    <t>INE671A01010</t>
  </si>
  <si>
    <t>INE768C01010</t>
  </si>
  <si>
    <t>NAV AS ON 31-OCT-24: RS.492.0823 (REGULAR - GROWTH)</t>
  </si>
  <si>
    <t>NAV AS ON 31-OCT-24: RS.107.2209 (REGULAR - IDCW)</t>
  </si>
  <si>
    <t>NAV AS ON 31-OCT-24: RS.560.6397 (DIRECT - GROWTH)</t>
  </si>
  <si>
    <t>NAV AS ON 31-OCT-24: RS.127.3711 (DIRECT - IDCW)</t>
  </si>
  <si>
    <t>NAV AS ON 30-APR-24: RS.458.029 (REGULAR - GROWTH)</t>
  </si>
  <si>
    <t>NAV AS ON 30-APR-24: RS.99.8006 (REGULAR - IDCW)</t>
  </si>
  <si>
    <t>NAV AS ON 30-APR-24: RS.519.2805 (DIRECT - GROWTH)</t>
  </si>
  <si>
    <t>NAV AS ON 30-APR-24: RS.117.975 (DIRECT - IDCW)</t>
  </si>
  <si>
    <t>Tata large &amp; Mid Cap Fund</t>
  </si>
  <si>
    <t>(An open ended equity scheme investing in both large cap and mid cap stocks)</t>
  </si>
  <si>
    <t>•Investment in equity and equity related instruments of well researched value and growth oriented Large &amp; Mid Cap Companies.</t>
  </si>
  <si>
    <t>INE200M01039</t>
  </si>
  <si>
    <t>INE387A01021</t>
  </si>
  <si>
    <t>INE647O01011</t>
  </si>
  <si>
    <t>INE774D01024</t>
  </si>
  <si>
    <t>PREMIER ENERGIES LTD</t>
  </si>
  <si>
    <t>INE0BS701011</t>
  </si>
  <si>
    <t>IN9397D01014</t>
  </si>
  <si>
    <t>NAV AS ON 31-OCT-24: RS.85.5715 (REGULAR - IDCW)</t>
  </si>
  <si>
    <t>NAV AS ON 31-OCT-24: RS.530.8686 (REGULAR - GROWTH)</t>
  </si>
  <si>
    <t>NAV AS ON 31-OCT-24: RS.117.6312 (DIRECT - IDCW)</t>
  </si>
  <si>
    <t>NAV AS ON 31-OCT-24: RS.600.3658 (DIRECT - GROWTH)</t>
  </si>
  <si>
    <t>NAV AS ON 30-APR-24: RS.77.6309 (REGULAR - IDCW)</t>
  </si>
  <si>
    <t>NAV AS ON 30-APR-24: RS.481.6065 (REGULAR - GROWTH)</t>
  </si>
  <si>
    <t>NAV AS ON 30-APR-24: RS.106.1399 (DIRECT - IDCW)</t>
  </si>
  <si>
    <t>NAV AS ON 30-APR-24: RS.541.7061 (DIRECT - GROWTH)</t>
  </si>
  <si>
    <t>Tata Infrastructure Fund</t>
  </si>
  <si>
    <t>(An open-ended equity scheme investing in Infrastructure sector)</t>
  </si>
  <si>
    <t>•Investment Predominantly in equity / equity related instruments of the companies in the Infrastructure sector in India.</t>
  </si>
  <si>
    <t>INE536A01023</t>
  </si>
  <si>
    <t>INE0EK901012</t>
  </si>
  <si>
    <t>INE07Y701011</t>
  </si>
  <si>
    <t>INE513A01022</t>
  </si>
  <si>
    <t>TCI EXPRESS LTD</t>
  </si>
  <si>
    <t>INE586V01016</t>
  </si>
  <si>
    <t>INE325A01013</t>
  </si>
  <si>
    <t>CYIENT DLM LTD</t>
  </si>
  <si>
    <t>INE055S01018</t>
  </si>
  <si>
    <t>INE616N01034</t>
  </si>
  <si>
    <t>ISGEC HEAVY ENGINEERING LTD</t>
  </si>
  <si>
    <t>INE858B01029</t>
  </si>
  <si>
    <t>DATA PATTERNS (INDIA) LTD</t>
  </si>
  <si>
    <t>INE0IX101010</t>
  </si>
  <si>
    <t>INE02IJ01035</t>
  </si>
  <si>
    <t>INE876N01018</t>
  </si>
  <si>
    <t>NAV AS ON 31-OCT-24: RS.88.9451 (REGULAR - IDCW)</t>
  </si>
  <si>
    <t>NAV AS ON 31-OCT-24: RS.187.6468 (REGULAR - GROWTH)</t>
  </si>
  <si>
    <t>NAV AS ON 31-OCT-24: RS.106.1224 (DIRECT - IDCW)</t>
  </si>
  <si>
    <t>NAV AS ON 31-OCT-24: RS.202.5306 (DIRECT - GROWTH)</t>
  </si>
  <si>
    <t>NAV AS ON 30-APR-24: RS.83.7631 (REGULAR - IDCW)</t>
  </si>
  <si>
    <t>NAV AS ON 30-APR-24: RS.176.7158 (REGULAR - GROWTH)</t>
  </si>
  <si>
    <t>NAV AS ON 30-APR-24: RS.99.4981 (DIRECT - IDCW)</t>
  </si>
  <si>
    <t>NAV AS ON 30-APR-24: RS.189.8882 (DIRECT - GROWTH)</t>
  </si>
  <si>
    <t>Tata India Pharma &amp; Healthcare Fund</t>
  </si>
  <si>
    <t>(An open-ended equity scheme investing in Pharma &amp; Healthcare Services Sector)</t>
  </si>
  <si>
    <t>•Investment in equity/equity related instruments of the companies in the Pharma &amp; Healthcare sector in India.</t>
  </si>
  <si>
    <t>INE456Z01021</t>
  </si>
  <si>
    <t>INE258B01022</t>
  </si>
  <si>
    <t>INE049B01025</t>
  </si>
  <si>
    <t>INE873D01024</t>
  </si>
  <si>
    <t>INE00FF01017</t>
  </si>
  <si>
    <t>INE0UOS01011</t>
  </si>
  <si>
    <t>INE199A01012</t>
  </si>
  <si>
    <t>INE804L01022</t>
  </si>
  <si>
    <t>NAV AS ON 31-OCT-24: RS.30.711 (REGULAR - IDCW)</t>
  </si>
  <si>
    <t>NAV AS ON 31-OCT-24: RS.30.711 (REGULAR - GROWTH)</t>
  </si>
  <si>
    <t>NAV AS ON 31-OCT-24: RS.35.3335 (DIRECT - IDCW)</t>
  </si>
  <si>
    <t>NAV AS ON 31-OCT-24: RS.35.3335 (DIRECT - GROWTH)</t>
  </si>
  <si>
    <t>NAV AS ON 30-APR-24: RS.25.1762 (REGULAR - IDCW)</t>
  </si>
  <si>
    <t>NAV AS ON 30-APR-24: RS.25.1762 (REGULAR - GROWTH)</t>
  </si>
  <si>
    <t>NAV AS ON 30-APR-24: RS.28.7581 (DIRECT - IDCW)</t>
  </si>
  <si>
    <t>NAV AS ON 30-APR-24: RS.28.7581 (DIRECT - GROWTH)</t>
  </si>
  <si>
    <t>PORTFOLIO TURNOVER RATIO: 0.02 TIMES</t>
  </si>
  <si>
    <t>Tata India Consumer Fund</t>
  </si>
  <si>
    <t>(An open ended equity scheme investing in Consumption Oriented Sector)</t>
  </si>
  <si>
    <t>•Investment in equity/equity related instruments of the companies in the Consumption Oriented sector in India.</t>
  </si>
  <si>
    <t>BIKAJI FOODS INTERNATIONAL LTD</t>
  </si>
  <si>
    <t>INE00E101023</t>
  </si>
  <si>
    <t>INE668F01031</t>
  </si>
  <si>
    <t>INE457L01029</t>
  </si>
  <si>
    <t>CELLO WORLD LTD</t>
  </si>
  <si>
    <t>INE0LMW01024</t>
  </si>
  <si>
    <t>INE02ID01020</t>
  </si>
  <si>
    <t>FLAIR WRITING INDUSTRIES LTD</t>
  </si>
  <si>
    <t>INE00Y201027</t>
  </si>
  <si>
    <t>INE322A01010</t>
  </si>
  <si>
    <t>NAV AS ON 31-OCT-24: RS.41.314 (REGULAR - IDCW)</t>
  </si>
  <si>
    <t>NAV AS ON 31-OCT-24: RS.44.8022 (REGULAR - GROWTH)</t>
  </si>
  <si>
    <t>NAV AS ON 31-OCT-24: RS.51.0936 (DIRECT - IDCW)</t>
  </si>
  <si>
    <t>NAV AS ON 31-OCT-24: RS.51.0936 (DIRECT - GROWTH)</t>
  </si>
  <si>
    <t>NAV AS ON 30-APR-24: RS.35.4127 (REGULAR - IDCW)</t>
  </si>
  <si>
    <t>NAV AS ON 30-APR-24: RS.38.4024 (REGULAR - GROWTH)</t>
  </si>
  <si>
    <t>NAV AS ON 30-APR-24: RS.43.5161 (DIRECT - IDCW)</t>
  </si>
  <si>
    <t>NAV AS ON 30-APR-24: RS.43.5161 (DIRECT - GROWTH)</t>
  </si>
  <si>
    <t>Tata Hybrid Equity Fund</t>
  </si>
  <si>
    <t>(An open-ended hybrid scheme investing predominantly in equity &amp; equity related instruments)</t>
  </si>
  <si>
    <t>•Investment predominantly in equity &amp; equity related instruments (65% - 80%) &amp; some portion (between 20% to 35%) in fixed income instruments.</t>
  </si>
  <si>
    <t>INF277KA1224</t>
  </si>
  <si>
    <t>GOI - 7.09% (05/08/2054)</t>
  </si>
  <si>
    <t>IN0020240118</t>
  </si>
  <si>
    <t>SGS GUJARAT 7.64% (10/01/2031)</t>
  </si>
  <si>
    <t>IN1520230187</t>
  </si>
  <si>
    <t>GOI - 7.32% (13/11/2030)</t>
  </si>
  <si>
    <t>IN0020230135</t>
  </si>
  <si>
    <t>GOI - 7.17% (17/04/2030)</t>
  </si>
  <si>
    <t>IN0020230036</t>
  </si>
  <si>
    <t>SGS MAHARASHTRA 7.45% (20/03/2037)</t>
  </si>
  <si>
    <t>IN2220230295</t>
  </si>
  <si>
    <t>SDL GUJARAT  7.80% (27/12/2027)</t>
  </si>
  <si>
    <t>IN1520170151</t>
  </si>
  <si>
    <t>GOI - 7.26% (22/08/2032)</t>
  </si>
  <si>
    <t>IN0020220060</t>
  </si>
  <si>
    <t>SGS UTTAR PRADESH 7.62% (20/12/2034)</t>
  </si>
  <si>
    <t>IN3320230227</t>
  </si>
  <si>
    <t>SGS TAMILNADU 7.42% (03/04/2034)</t>
  </si>
  <si>
    <t>IN3120240012</t>
  </si>
  <si>
    <t>SDL UTTAR PRADESH 7.85% (27/12/2027)</t>
  </si>
  <si>
    <t>IN3320170167</t>
  </si>
  <si>
    <t>SGS WEST BENGAL 7.53% (27/03/2044)</t>
  </si>
  <si>
    <t>IN3420230317</t>
  </si>
  <si>
    <t>GOI - 8.13% (22/06/2045)</t>
  </si>
  <si>
    <t>IN0020150044</t>
  </si>
  <si>
    <t>GOI - 7.25% (12/06/2063)</t>
  </si>
  <si>
    <t>IN0020230044</t>
  </si>
  <si>
    <t>GOI -  8.30% (02/07/2040)</t>
  </si>
  <si>
    <t>IN0020100031</t>
  </si>
  <si>
    <t>SGS MAHARASHTRA 7.21% (21/08/2035)</t>
  </si>
  <si>
    <t>IN2220240146</t>
  </si>
  <si>
    <t>SDL TAMILNADU  8.14% (27/05/2025)</t>
  </si>
  <si>
    <t>IN3120150047</t>
  </si>
  <si>
    <t>GOI - 6.19% (16/09/2034)</t>
  </si>
  <si>
    <t>IN0020200096</t>
  </si>
  <si>
    <t>SDL MAHARASHTRA 7.33% (13/09/2027)</t>
  </si>
  <si>
    <t>IN2220170103</t>
  </si>
  <si>
    <t>GOI - 6.57% (05/12/2033)</t>
  </si>
  <si>
    <t>IN0020160100</t>
  </si>
  <si>
    <t>INE115A07QN4</t>
  </si>
  <si>
    <t>INE941D07208</t>
  </si>
  <si>
    <t>ICRA-AA+</t>
  </si>
  <si>
    <t>INE121A08PP7</t>
  </si>
  <si>
    <t>** 07.30 % BANK OF BARODA - 27/08/2034</t>
  </si>
  <si>
    <t>INE028A08349</t>
  </si>
  <si>
    <t>IND-AA+</t>
  </si>
  <si>
    <t>INE477A07373</t>
  </si>
  <si>
    <t>INE121A07SG2</t>
  </si>
  <si>
    <t>INE692Q07456</t>
  </si>
  <si>
    <t>** 07.55 % POWER FINANCE CORPORATION - 15/04/2027</t>
  </si>
  <si>
    <t>INE134E08MZ8</t>
  </si>
  <si>
    <t>** 07.55 % POWER FINANCE CORPORATION - 15/07/2026</t>
  </si>
  <si>
    <t>INE134E08ML8</t>
  </si>
  <si>
    <t>INE975F07IK3</t>
  </si>
  <si>
    <t>INE115A07QB9</t>
  </si>
  <si>
    <t>INE484J08048</t>
  </si>
  <si>
    <t>INE225R08048</t>
  </si>
  <si>
    <t>INE071G07660</t>
  </si>
  <si>
    <t>INE053F08122</t>
  </si>
  <si>
    <t>INE0JRU14024</t>
  </si>
  <si>
    <t>C) REPO</t>
  </si>
  <si>
    <t>NAV AS ON 31-OCT-24: RS.433.2716 (REGULAR - GROWTH)</t>
  </si>
  <si>
    <t>NAV AS ON 31-OCT-24: RS.95.837 (REGULAR - IDCW)</t>
  </si>
  <si>
    <t>NAV AS ON 31-OCT-24: RS.90.2822 (REGULAR - MONTHLY IDCW)</t>
  </si>
  <si>
    <t>NAV AS ON 31-OCT-24: RS.483.1908 (DIRECT - GROWTH)</t>
  </si>
  <si>
    <t>NAV AS ON 31-OCT-24: RS.113.4622 (DIRECT - IDCW)</t>
  </si>
  <si>
    <t>NAV AS ON 31-OCT-24: RS.105.4644 (DIRECT - MONTHLY IDCW)</t>
  </si>
  <si>
    <t>NAV AS ON 30-APR-24: RS.400.9879 (REGULAR - GROWTH)</t>
  </si>
  <si>
    <t>NAV AS ON 30-APR-24: RS.88.6962 (REGULAR - IDCW)</t>
  </si>
  <si>
    <t>NAV AS ON 30-APR-24: RS.85.6457 (REGULAR - MONTHLY IDCW)</t>
  </si>
  <si>
    <t>NAV AS ON 30-APR-24: RS.445.0884 (DIRECT - GROWTH)</t>
  </si>
  <si>
    <t>NAV AS ON 30-APR-24: RS.104.528 (DIRECT - IDCW)</t>
  </si>
  <si>
    <t>NAV AS ON 30-APR-24: RS.99.2289 (DIRECT - MONTHLY IDCW)</t>
  </si>
  <si>
    <t>Tata Housing Opportunities Fund</t>
  </si>
  <si>
    <t>(An open-ended equity scheme following housing theme)</t>
  </si>
  <si>
    <t>•An Open ended equity scheme following housing theme</t>
  </si>
  <si>
    <t>INE739E01017</t>
  </si>
  <si>
    <t>INE843S01025</t>
  </si>
  <si>
    <t>ELECTRONICS MART INDIA LTD</t>
  </si>
  <si>
    <t>INE02YR01019</t>
  </si>
  <si>
    <t>NAV AS ON 31-OCT-24: RS.15.7454 (REGULAR - IDCW)</t>
  </si>
  <si>
    <t>NAV AS ON 31-OCT-24: RS.15.7454 (REGULAR - GROWTH)</t>
  </si>
  <si>
    <t>NAV AS ON 31-OCT-24: RS.16.3581 (DIRECT - IDCW)</t>
  </si>
  <si>
    <t>NAV AS ON 31-OCT-24: RS.16.3581 (DIRECT - GROWTH)</t>
  </si>
  <si>
    <t>NAV AS ON 30-APR-24: RS.14.6585 (REGULAR - IDCW)</t>
  </si>
  <si>
    <t>NAV AS ON 30-APR-24: RS.14.6585 (REGULAR - GROWTH)</t>
  </si>
  <si>
    <t>NAV AS ON 30-APR-24: RS.15.1004 (DIRECT - IDCW)</t>
  </si>
  <si>
    <t>NAV AS ON 30-APR-24: RS.15.1004 (DIRECT - GROWTH)</t>
  </si>
  <si>
    <t>PORTFOLIO TURNOVER RATIO: 0.05 TIMES</t>
  </si>
  <si>
    <t>Tata Focused Equity Fund</t>
  </si>
  <si>
    <t>(An Open Ended Equity Scheme Investing in maximum 30 stocks across market caps (i.e Multi Cap))</t>
  </si>
  <si>
    <t>•Investment in equity/equity related instruments in a concentrated portfolio of maximum 30 stocks across market capitalisation.</t>
  </si>
  <si>
    <t>INE684F01012</t>
  </si>
  <si>
    <t>NAV AS ON 31-OCT-24: RS.23.5539 (REGULAR - IDCW)</t>
  </si>
  <si>
    <t>NAV AS ON 31-OCT-24: RS.23.5539 (REGULAR - GROWTH)</t>
  </si>
  <si>
    <t>NAV AS ON 31-OCT-24: RS.25.6177 (DIRECT - IDCW)</t>
  </si>
  <si>
    <t>NAV AS ON 31-OCT-24: RS.25.6177 (DIRECT - GROWTH)</t>
  </si>
  <si>
    <t>NAV AS ON 30-APR-24: RS.21.2918 (REGULAR - IDCW)</t>
  </si>
  <si>
    <t>NAV AS ON 30-APR-24: RS.21.2918 (REGULAR - GROWTH)</t>
  </si>
  <si>
    <t>NAV AS ON 30-APR-24: RS.22.9914 (DIRECT - IDCW)</t>
  </si>
  <si>
    <t>NAV AS ON 30-APR-24: RS.22.9914 (DIRECT - GROWTH)</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</si>
  <si>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</si>
  <si>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</si>
  <si>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</si>
  <si>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</si>
  <si>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INE481N01025</t>
  </si>
  <si>
    <t>INE182A01018</t>
  </si>
  <si>
    <t>SYRMA SGS TECHNOLOGY LTD</t>
  </si>
  <si>
    <t>INE0DYJ01015</t>
  </si>
  <si>
    <t>INE852O01025</t>
  </si>
  <si>
    <t>GO DIGIT GENERAL INSURANCE LTD</t>
  </si>
  <si>
    <t>INE03JT01014</t>
  </si>
  <si>
    <t>EMBASSY OFFICE PARKS REIT</t>
  </si>
  <si>
    <t>INE041025011</t>
  </si>
  <si>
    <t>NAV AS ON 31-OCT-24: RS.23.4546 (REGULAR - IDCW)</t>
  </si>
  <si>
    <t>NAV AS ON 31-OCT-24: RS.23.4546 (REGULAR - GROWTH)</t>
  </si>
  <si>
    <t>NAV AS ON 31-OCT-24: RS.25.8037 (DIRECT - IDCW)</t>
  </si>
  <si>
    <t>NAV AS ON 31-OCT-24: RS.25.8037 (DIRECT - GROWTH)</t>
  </si>
  <si>
    <t>NAV AS ON 30-APR-24: RS.21.1178 (REGULAR - IDCW)</t>
  </si>
  <si>
    <t>NAV AS ON 30-APR-24: RS.21.1178 (REGULAR - GROWTH)</t>
  </si>
  <si>
    <t>NAV AS ON 30-APR-24: RS.23.084 (DIRECT - IDCW)</t>
  </si>
  <si>
    <t>NAV AS ON 30-APR-24: RS.23.084 (DIRECT - GROWTH)</t>
  </si>
  <si>
    <t>PORTFOLIO TURNOVER RATIO: 0.21 TIMES</t>
  </si>
  <si>
    <t>Tata Ethical Fund</t>
  </si>
  <si>
    <t>(An open-ended equity scheme following Shariah principles)</t>
  </si>
  <si>
    <t>•Investment predominantly in equity &amp; equity related instruments of shariah principles compliant companies and in other instruments allowed under shariah principles.</t>
  </si>
  <si>
    <t>INE026A01025</t>
  </si>
  <si>
    <t>INE913H01037</t>
  </si>
  <si>
    <t>INE548C01032</t>
  </si>
  <si>
    <t>INE0FS801015</t>
  </si>
  <si>
    <t>INE348B01021</t>
  </si>
  <si>
    <t>RELAXO FOOTWEARS LTD</t>
  </si>
  <si>
    <t>INE131B01039</t>
  </si>
  <si>
    <t>NAV AS ON 31-OCT-24: RS.403.9051 (REGULAR - GROWTH)</t>
  </si>
  <si>
    <t>NAV AS ON 31-OCT-24: RS.164.6228 (REGULAR - IDCW)</t>
  </si>
  <si>
    <t>NAV AS ON 31-OCT-24: RS.457.072 (DIRECT - GROWTH)</t>
  </si>
  <si>
    <t>NAV AS ON 31-OCT-24: RS.250.9168 (DIRECT - IDCW)</t>
  </si>
  <si>
    <t>NAV AS ON 30-APR-24: RS.367.3755 (REGULAR - GROWTH)</t>
  </si>
  <si>
    <t>NAV AS ON 30-APR-24: RS.149.7324 (REGULAR - IDCW)</t>
  </si>
  <si>
    <t>NAV AS ON 30-APR-24: RS.413.1568 (DIRECT - GROWTH)</t>
  </si>
  <si>
    <t>NAV AS ON 30-APR-24: RS.226.8024 (DIRECT - IDCW)</t>
  </si>
  <si>
    <t>PORTFOLIO TURNOVER RATIO: 0.28 TIMES</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</si>
  <si>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</si>
  <si>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</si>
  <si>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</si>
  <si>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</si>
  <si>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INF277K01PR6</t>
  </si>
  <si>
    <t>INF277K01QR4</t>
  </si>
  <si>
    <t>IN0020210186</t>
  </si>
  <si>
    <t>NAV AS ON 31-OCT-24: RS.17.3011 (REGULAR - MONTHLY IDCW)</t>
  </si>
  <si>
    <t>NAV AS ON 31-OCT-24: RS.52.6125 (REGULAR - GROWTH)</t>
  </si>
  <si>
    <t>NAV AS ON 31-OCT-24: RS.25.2041 (REGULAR - PERIODIC IDCW)</t>
  </si>
  <si>
    <t>NAV AS ON 31-OCT-24: RS.20.9748 (DIRECT - MONTHLY IDCW)</t>
  </si>
  <si>
    <t>NAV AS ON 31-OCT-24: RS.59.0328 (DIRECT - GROWTH)</t>
  </si>
  <si>
    <t>NAV AS ON 31-OCT-24: RS.28.8444 (DIRECT - PERIODIC IDCW)</t>
  </si>
  <si>
    <t>NAV AS ON 30-APR-24: RS.16.6975 (REGULAR - MONTHLY IDCW)</t>
  </si>
  <si>
    <t>NAV AS ON 30-APR-24: RS.49.784 (REGULAR - GROWTH)</t>
  </si>
  <si>
    <t>NAV AS ON 30-APR-24: RS.23.849 (REGULAR - PERIODIC IDCW)</t>
  </si>
  <si>
    <t>NAV AS ON 30-APR-24: RS.20.1097 (DIRECT - MONTHLY IDCW)</t>
  </si>
  <si>
    <t>NAV AS ON 30-APR-24: RS.55.6804 (DIRECT - GROWTH)</t>
  </si>
  <si>
    <t>NAV AS ON 30-APR-24: RS.27.2062 (DIRECT - PERIODIC IDCW)</t>
  </si>
  <si>
    <t>Tata Equity P/E Fund</t>
  </si>
  <si>
    <t>(An open ended equity scheme following a value investment strategy)</t>
  </si>
  <si>
    <t>•Investment (minimum 70%) in equity &amp; equity related instruments of companies whose rolling P/E is lower than rolling P/E of S&amp;PBSE Sensex.</t>
  </si>
  <si>
    <t>INE482A01020</t>
  </si>
  <si>
    <t>NAV AS ON 31-OCT-24: RS.119.636 (REGULAR - IDCW TRIGGER B (10%))</t>
  </si>
  <si>
    <t>NAV AS ON 31-OCT-24: RS.357.4149 (REGULAR - GROWTH)</t>
  </si>
  <si>
    <t>NAV AS ON 31-OCT-24: RS.132.9513 (REGULAR - IDCW TRIGGER A (5%))</t>
  </si>
  <si>
    <t>NAV AS ON 31-OCT-24: RS.135.8304 (DIRECT - IDCW TRIGGER B (10%))</t>
  </si>
  <si>
    <t>NAV AS ON 31-OCT-24: RS.399.6871 (DIRECT - GROWTH)</t>
  </si>
  <si>
    <t>NAV AS ON 31-OCT-24: RS.146.8631 (DIRECT - IDCW TRIGGER A (5%))</t>
  </si>
  <si>
    <t>NAV AS ON 30-APR-24: RS.110.2302 (REGULAR - IDCW TRIGGER B (10%))</t>
  </si>
  <si>
    <t>NAV AS ON 30-APR-24: RS.321.1217 (REGULAR - GROWTH)</t>
  </si>
  <si>
    <t>NAV AS ON 30-APR-24: RS.122.4957 (REGULAR - IDCW TRIGGER A (5%))</t>
  </si>
  <si>
    <t>NAV AS ON 30-APR-24: RS.124.5353 (DIRECT - IDCW TRIGGER B (10%))</t>
  </si>
  <si>
    <t>NAV AS ON 30-APR-24: RS.357.3375 (DIRECT - GROWTH)</t>
  </si>
  <si>
    <t>NAV AS ON 30-APR-24: RS.134.6464 (DIRECT - IDCW TRIGGER A (5%))</t>
  </si>
  <si>
    <t>(An open ended equity linked savings scheme with a statutory lock-in of 3 years &amp; tax benefit)</t>
  </si>
  <si>
    <t>•An equity linked savings scheme (ELSS) Investing predominantly in Equity &amp; Equity related instruments.</t>
  </si>
  <si>
    <t>INE665J01013</t>
  </si>
  <si>
    <t>VARROC ENGINEERING LTD</t>
  </si>
  <si>
    <t>INE665L01035</t>
  </si>
  <si>
    <t>P N GADGIL JEWELLERS LTD</t>
  </si>
  <si>
    <t>INE953R01016</t>
  </si>
  <si>
    <t>INE136S01016</t>
  </si>
  <si>
    <t>NAV AS ON 31-OCT-24: RS.103.4099 (REGULAR - IDCW)</t>
  </si>
  <si>
    <t>NAV AS ON 31-OCT-24: RS.230.4947 (DIRECT - IDCW)</t>
  </si>
  <si>
    <t>NAV AS ON 31-OCT-24: RS.44.4009 (REGULAR - GROWTH)</t>
  </si>
  <si>
    <t>NAV AS ON 31-OCT-24: RS.50.4206 (DIRECT - GROWTH)</t>
  </si>
  <si>
    <t>NAV AS ON 30-APR-24: RS.91.1698 (REGULAR - IDCW)</t>
  </si>
  <si>
    <t>NAV AS ON 30-APR-24: RS.202.0746 (DIRECT - IDCW)</t>
  </si>
  <si>
    <t>NAV AS ON 30-APR-24: RS.39.1454 (REGULAR - GROWTH)</t>
  </si>
  <si>
    <t>NAV AS ON 30-APR-24: RS.44.2034 (DIRECT - GROWTH)</t>
  </si>
  <si>
    <t>An open ended equity scheme predominatly  investing in dividend yielding stocks.</t>
  </si>
  <si>
    <t>•An open ended equity scheme that aims for growth by primarily investing in equity and equity related instruments of dividend yielding companies.</t>
  </si>
  <si>
    <t>ECOS INDIA MOBILITY AND HOSPITALITY LTD</t>
  </si>
  <si>
    <t>INE06HJ01020</t>
  </si>
  <si>
    <t>INE140A01024</t>
  </si>
  <si>
    <t>INE406M01024</t>
  </si>
  <si>
    <t>NAV AS ON 31-OCT-24: RS.17.8857 (REGULAR - IDCW)</t>
  </si>
  <si>
    <t>NAV AS ON 31-OCT-24: RS.17.8857 (REGULAR - GROWTH)</t>
  </si>
  <si>
    <t>NAV AS ON 31-OCT-24: RS.19.0321 (DIRECT - IDCW)</t>
  </si>
  <si>
    <t>NAV AS ON 31-OCT-24: RS.19.0321 (DIRECT - GROWTH)</t>
  </si>
  <si>
    <t>NAV AS ON 30-APR-24: RS.16.7545 (REGULAR - IDCW)</t>
  </si>
  <si>
    <t>NAV AS ON 30-APR-24: RS.16.7545 (REGULAR - GROWTH)</t>
  </si>
  <si>
    <t>NAV AS ON 30-APR-24: RS.17.6797 (DIRECT - IDCW)</t>
  </si>
  <si>
    <t>NAV AS ON 30-APR-24: RS.17.6797 (DIRECT - GROWTH)</t>
  </si>
  <si>
    <t>PORTFOLIO TURNOVER RATIO: 0.13 TIMES</t>
  </si>
  <si>
    <t>INE0CLI01024</t>
  </si>
  <si>
    <t>INE738I01010</t>
  </si>
  <si>
    <t>INE0I7C01011</t>
  </si>
  <si>
    <t>INE290S01011</t>
  </si>
  <si>
    <t>NAV AS ON 31-OCT-24: RS.50.5058 (REGULAR - IDCW)</t>
  </si>
  <si>
    <t>NAV AS ON 31-OCT-24: RS.50.5058 (REGULAR - GROWTH)</t>
  </si>
  <si>
    <t>NAV AS ON 31-OCT-24: RS.58.3211 (DIRECT - IDCW)</t>
  </si>
  <si>
    <t>NAV AS ON 31-OCT-24: RS.58.3211 (DIRECT - GROWTH)</t>
  </si>
  <si>
    <t>NAV AS ON 30-APR-24: RS.41.3437 (REGULAR - IDCW)</t>
  </si>
  <si>
    <t>NAV AS ON 30-APR-24: RS.41.3437 (REGULAR - GROWTH)</t>
  </si>
  <si>
    <t>NAV AS ON 30-APR-24: RS.47.4265 (DIRECT - IDCW)</t>
  </si>
  <si>
    <t>NAV AS ON 30-APR-24: RS.47.4265 (DIRECT - GROWTH)</t>
  </si>
  <si>
    <t>PORTFOLIO TURNOVER RATIO: 0.12 TIMES</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</si>
  <si>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</si>
  <si>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</si>
  <si>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</si>
  <si>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INE0BJS01011</t>
  </si>
  <si>
    <t>NAV AS ON 31-OCT-24: RS.19.3324 (REGULAR - IDCW)</t>
  </si>
  <si>
    <t>NAV AS ON 31-OCT-24: RS.19.3324 (REGULAR - GROWTH)</t>
  </si>
  <si>
    <t>NAV AS ON 31-OCT-24: RS.20.4044 (DIRECT - IDCW)</t>
  </si>
  <si>
    <t>NAV AS ON 31-OCT-24: RS.20.4044 (DIRECT - GROWTH)</t>
  </si>
  <si>
    <t>NAV AS ON 30-APR-24: RS.17.7749 (REGULAR - IDCW)</t>
  </si>
  <si>
    <t>NAV AS ON 30-APR-24: RS.17.7749 (REGULAR - GROWTH)</t>
  </si>
  <si>
    <t>NAV AS ON 30-APR-24: RS.18.6156 (DIRECT - IDCW)</t>
  </si>
  <si>
    <t>NAV AS ON 30-APR-24: RS.18.6156 (DIRECT - GROWTH)</t>
  </si>
  <si>
    <t>•To reflect / mirror the S&amp;P BSE Sensex returns by investing in the same stocks which comprises of S&amp;PBSE Sensex.</t>
  </si>
  <si>
    <t>NAV AS ON 31-OCT-24: RS.198.4998 (REGULAR - GROWTH)</t>
  </si>
  <si>
    <t>NAV AS ON 31-OCT-24: RS.209.6356 (DIRECT - GROWTH)</t>
  </si>
  <si>
    <t>NAV AS ON 30-APR-24: RS.185.0025 (REGULAR - GROWTH)</t>
  </si>
  <si>
    <t>NAV AS ON 30-APR-24: RS.195.0717 (DIRECT - GROWTH)</t>
  </si>
  <si>
    <t>Tata Banking &amp; Financial Service Fund</t>
  </si>
  <si>
    <t>(An open ended equity scheme investing in Banking &amp; Financial Services Sector)</t>
  </si>
  <si>
    <t>•Investment in equity/equity related instruments of the companies in Banking and Financial Services sector in India.</t>
  </si>
  <si>
    <t>SBFC FINANCE LTD</t>
  </si>
  <si>
    <t>INE423Y01016</t>
  </si>
  <si>
    <t>INE00F201020</t>
  </si>
  <si>
    <t>INE02NC01014</t>
  </si>
  <si>
    <t>BAJAJ HOUSING FINANCE LTD</t>
  </si>
  <si>
    <t>INE377Y01014</t>
  </si>
  <si>
    <t>NAV AS ON 31-OCT-24: RS.36.2902 (REGULAR - IDCW)</t>
  </si>
  <si>
    <t>NAV AS ON 31-OCT-24: RS.39.4564 (REGULAR - GROWTH)</t>
  </si>
  <si>
    <t>NAV AS ON 31-OCT-24: RS.45.4874 (DIRECT - IDCW)</t>
  </si>
  <si>
    <t>NAV AS ON 31-OCT-24: RS.45.4874 (DIRECT - GROWTH)</t>
  </si>
  <si>
    <t>NAV AS ON 30-APR-24: RS.33.1908 (REGULAR - IDCW)</t>
  </si>
  <si>
    <t>NAV AS ON 30-APR-24: RS.36.0864 (REGULAR - GROWTH)</t>
  </si>
  <si>
    <t>NAV AS ON 30-APR-24: RS.41.2881 (DIRECT - IDCW)</t>
  </si>
  <si>
    <t>NAV AS ON 30-APR-24: RS.41.2881 (DIRECT - GROWTH)</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</si>
  <si>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</si>
  <si>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</si>
  <si>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</si>
  <si>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</si>
  <si>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IND29FNSENOV2024FUT^</t>
  </si>
  <si>
    <t>ALTIUS TELECOM INFRASTRUCTURE TRUST</t>
  </si>
  <si>
    <t>INE0BWS23018</t>
  </si>
  <si>
    <t>NEXUS SELECT TRUST</t>
  </si>
  <si>
    <t>INE0NDH25011</t>
  </si>
  <si>
    <t>INF277KA1794</t>
  </si>
  <si>
    <t>IN0020200112</t>
  </si>
  <si>
    <t>SGS MAHARASHTRA 7.32% (31/05/2032)</t>
  </si>
  <si>
    <t>IN2220230063</t>
  </si>
  <si>
    <t>SGS KARNATAKA 7.42% (06/03/2035)</t>
  </si>
  <si>
    <t>IN1920230290</t>
  </si>
  <si>
    <t>SGS ANDHRA PRADESH 7.70% (06/12/2029)</t>
  </si>
  <si>
    <t>IN1020230620</t>
  </si>
  <si>
    <t>SDL MADHYA PRADESH 6.69% (17/03/2025)</t>
  </si>
  <si>
    <t>IN2120200273</t>
  </si>
  <si>
    <t>IN0020200278</t>
  </si>
  <si>
    <t>SDL TAMILNADU 6.53% (06/01/2031)</t>
  </si>
  <si>
    <t>IN3120200339</t>
  </si>
  <si>
    <t>SDL KARNATAKA 6.83% (15/12/2031)</t>
  </si>
  <si>
    <t>IN1920210151</t>
  </si>
  <si>
    <t>SGS KARNATAKA 7.45% (20/03/2037)</t>
  </si>
  <si>
    <t>IN1920230357</t>
  </si>
  <si>
    <t>SDL HARYANA 7.86% (27/12/2027)</t>
  </si>
  <si>
    <t>IN1620170101</t>
  </si>
  <si>
    <t>IN0020160035</t>
  </si>
  <si>
    <t>SDL TAMILNADU 6.95% (07/07/2031)</t>
  </si>
  <si>
    <t>IN3120210106</t>
  </si>
  <si>
    <t>SGS UTTAR PRADESH 7.49% (27/03/2036)</t>
  </si>
  <si>
    <t>IN3320230367</t>
  </si>
  <si>
    <t>SGS RAJASTHAN 7.36% (24/07/2034)</t>
  </si>
  <si>
    <t>IN2920240198</t>
  </si>
  <si>
    <t>SGS KARNATAKA 7.73% (03/01/2035)</t>
  </si>
  <si>
    <t>IN1920230175</t>
  </si>
  <si>
    <t>SGS UTTAR PRADESH 7.70% (22/11/2035)</t>
  </si>
  <si>
    <t>IN3320230185</t>
  </si>
  <si>
    <t>(II) NON-CONVERTIBLE DEBENTURES/BONDS/ZCB</t>
  </si>
  <si>
    <t>** 07.44 % POWER FINANCE CORPORATION - 10/05/2028</t>
  </si>
  <si>
    <t>INE134E08MN4</t>
  </si>
  <si>
    <t>** 07.44 % SMALL INDUST DEVLOP BANK  OF INDIA - 10/04/2028</t>
  </si>
  <si>
    <t>INE556F08KT6</t>
  </si>
  <si>
    <t>INE403D08199</t>
  </si>
  <si>
    <t>** 07.59 % POWER FINANCE CORPORATION - 17/01/2028</t>
  </si>
  <si>
    <t>INE134E08LX5</t>
  </si>
  <si>
    <t>INE115A07PM8</t>
  </si>
  <si>
    <t>INE020B08FD6</t>
  </si>
  <si>
    <t>INE033L07IC6</t>
  </si>
  <si>
    <t>ICRA-AA</t>
  </si>
  <si>
    <t>INE539K07270</t>
  </si>
  <si>
    <t>INE296A07TF2</t>
  </si>
  <si>
    <t>** 07.25 % NABARD - 01/08/2025</t>
  </si>
  <si>
    <t>INE261F08DQ4</t>
  </si>
  <si>
    <t>** 07.15 % SMALL INDUST DEVLOP BANK  OF INDIA - 02/06/2025</t>
  </si>
  <si>
    <t>INE556F08JY8</t>
  </si>
  <si>
    <t>** 06.50 % POWER FINANCE CORPORATION - 17/09/2025</t>
  </si>
  <si>
    <t>INE134E08LD7</t>
  </si>
  <si>
    <t>INE020B08DH2</t>
  </si>
  <si>
    <t>INE121A07RX9</t>
  </si>
  <si>
    <t>INE121A07QU7</t>
  </si>
  <si>
    <t>INE020B08930</t>
  </si>
  <si>
    <t>INE053F08312</t>
  </si>
  <si>
    <t>** 07.57 % POWER FINANCE CORPORATION - 12/07/2033</t>
  </si>
  <si>
    <t>INE134E08MQ7</t>
  </si>
  <si>
    <t>INE115A07QP9</t>
  </si>
  <si>
    <t>** 07.62 % NABARD - 10/05/2029</t>
  </si>
  <si>
    <t>INE261F08EH1</t>
  </si>
  <si>
    <t>** 07.80 % NABARD - 15/03/2027</t>
  </si>
  <si>
    <t>INE261F08EF5</t>
  </si>
  <si>
    <t>INE371K08235</t>
  </si>
  <si>
    <t>INE432R07422</t>
  </si>
  <si>
    <t>** 07.58 % NABARD - 31/07/2026</t>
  </si>
  <si>
    <t>INE261F08DX0</t>
  </si>
  <si>
    <t>** 07.50 % NABARD - 31/08/2026</t>
  </si>
  <si>
    <t>INE261F08EA6</t>
  </si>
  <si>
    <t>INE414G07HK3</t>
  </si>
  <si>
    <t>INE020B08CK8</t>
  </si>
  <si>
    <t>INE976I08342</t>
  </si>
  <si>
    <t>INE027E07BY2</t>
  </si>
  <si>
    <t>INE115A07JQ2</t>
  </si>
  <si>
    <t>INE020B08FC8</t>
  </si>
  <si>
    <t>INE115A07GT2</t>
  </si>
  <si>
    <t>CRISIL-AA</t>
  </si>
  <si>
    <t>INE725H08121</t>
  </si>
  <si>
    <t>** 07.47 % SMALL INDUST DEVLOP BANK  OF INDIA - 25/11/2025</t>
  </si>
  <si>
    <t>INE556F08KE8</t>
  </si>
  <si>
    <t>INE756I07EN4</t>
  </si>
  <si>
    <t>** 07.43 % SMALL INDUST DEVLOP BANK  OF INDIA - 31/08/2026</t>
  </si>
  <si>
    <t>INE556F08KH1</t>
  </si>
  <si>
    <t>INE053F09GV6</t>
  </si>
  <si>
    <t>INE206D08170</t>
  </si>
  <si>
    <t>INE040A08534</t>
  </si>
  <si>
    <t>INE848E07BA1</t>
  </si>
  <si>
    <t>** 07.17 % POWER FINANCE CORPORATION - 22/05/2025</t>
  </si>
  <si>
    <t>INE134E08KT5</t>
  </si>
  <si>
    <t>B) SECURITISED DEBT PRIVATELY PLACED/ UNLISTED</t>
  </si>
  <si>
    <t>** 08.85 % SANSAR JUNE 2024 TRUST - 25/08/2027</t>
  </si>
  <si>
    <t>CRISIL-AAA(SO)</t>
  </si>
  <si>
    <t>INE0YWN15017</t>
  </si>
  <si>
    <t>** 08.20 % INDIA UNIVERSAL TRUST AL1 - 20/09/2030</t>
  </si>
  <si>
    <t>IND-AAA(SO)</t>
  </si>
  <si>
    <t>INE16J715035</t>
  </si>
  <si>
    <t>SECURITISED DEBT PRIVATELY PLACED/ UNLISTED TOTAL</t>
  </si>
  <si>
    <t>C) MONEY MARKET INSTRUMENTS</t>
  </si>
  <si>
    <t>** - STATE BANK OF INDIA - CD - 27/12/2024</t>
  </si>
  <si>
    <t>INE062A16549</t>
  </si>
  <si>
    <t>(D) TREPS</t>
  </si>
  <si>
    <t>E) REPO</t>
  </si>
  <si>
    <t>NAV AS ON 31-OCT-24: RS.19.9838 (REGULAR - IDCW)</t>
  </si>
  <si>
    <t>NAV AS ON 31-OCT-24: RS.19.9838 (REGULAR - GROWTH)</t>
  </si>
  <si>
    <t>NAV AS ON 31-OCT-24: RS.21.932 (DIRECT - IDCW)</t>
  </si>
  <si>
    <t>NAV AS ON 31-OCT-24: RS.21.932 (DIRECT - GROWTH)</t>
  </si>
  <si>
    <t>NAV AS ON 30-APR-24: RS.18.927 (REGULAR - IDCW)</t>
  </si>
  <si>
    <t>NAV AS ON 30-APR-24: RS.18.927 (REGULAR - GROWTH)</t>
  </si>
  <si>
    <t>NAV AS ON 30-APR-24: RS.20.6331 (DIRECT - IDCW)</t>
  </si>
  <si>
    <t>NAV AS ON 30-APR-24: RS.20.6331 (DIRECT - GROWTH)</t>
  </si>
  <si>
    <t>IND29F-FUT-28-NOV-24</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</si>
  <si>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</si>
  <si>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</si>
  <si>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</si>
  <si>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</si>
  <si>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CANARA BANK</t>
  </si>
  <si>
    <t>INE476A01022</t>
  </si>
  <si>
    <t>PUNJAB NATIONAL BANK</t>
  </si>
  <si>
    <t>INE160A01022</t>
  </si>
  <si>
    <t>INE674K01013</t>
  </si>
  <si>
    <t>INE498L01015</t>
  </si>
  <si>
    <t>INE686F01025</t>
  </si>
  <si>
    <t>*</t>
  </si>
  <si>
    <t>OIL &amp; NATURAL GAS CO.^</t>
  </si>
  <si>
    <t>PUNJAB NATIONAL BANK^</t>
  </si>
  <si>
    <t>CANARA BANK^</t>
  </si>
  <si>
    <t>GMR AIRPORTS INFRASTRUCTURE LTD^</t>
  </si>
  <si>
    <t>BANK OF BARODA^</t>
  </si>
  <si>
    <t>(I) NON-CONVERTIBLE DEBENTURES/BONDS</t>
  </si>
  <si>
    <t>INE403D08140</t>
  </si>
  <si>
    <t>** 05.70 % NABARD - 31/07/2025</t>
  </si>
  <si>
    <t>INE261F08DK7</t>
  </si>
  <si>
    <t>INE040A08948</t>
  </si>
  <si>
    <t>** 07.25 % SMALL INDUST DEVLOP BANK  OF INDIA - 31/07/2025</t>
  </si>
  <si>
    <t>INE556F08KA6</t>
  </si>
  <si>
    <t>INE916DA7SA6</t>
  </si>
  <si>
    <t>INE916DA7SD0</t>
  </si>
  <si>
    <t>INE756I07EG8</t>
  </si>
  <si>
    <t>INE976I08391</t>
  </si>
  <si>
    <t>INE691I07EW4</t>
  </si>
  <si>
    <t>INE403D08116</t>
  </si>
  <si>
    <t>INE756I07EI4</t>
  </si>
  <si>
    <t>** 05.23 % NABARD - 31/01/2025</t>
  </si>
  <si>
    <t>INE261F08DI1</t>
  </si>
  <si>
    <t>INE916DA7RN1</t>
  </si>
  <si>
    <t>INE121A14WN6</t>
  </si>
  <si>
    <t>INE763G14TN8</t>
  </si>
  <si>
    <t>INE110O14CR3</t>
  </si>
  <si>
    <t>INE763G14SK6</t>
  </si>
  <si>
    <t>INE721A14DV6</t>
  </si>
  <si>
    <t>INE121A14WV9</t>
  </si>
  <si>
    <t>INE860H143M7</t>
  </si>
  <si>
    <t>INE028E14OD3</t>
  </si>
  <si>
    <t>INE296A14WU1</t>
  </si>
  <si>
    <t>INE028E14NG8</t>
  </si>
  <si>
    <t>INE763G14UW7</t>
  </si>
  <si>
    <t>INE860H142X6</t>
  </si>
  <si>
    <t>INE860H143N5</t>
  </si>
  <si>
    <t>INE763G14UB1</t>
  </si>
  <si>
    <t>NAV AS ON 31-OCT-24: RS.13.1291 (REGULAR - MONTHLY IDCW)</t>
  </si>
  <si>
    <t>NAV AS ON 31-OCT-24: RS.13.7354 (REGULAR - GROWTH)</t>
  </si>
  <si>
    <t>NAV AS ON 31-OCT-24: RS.13.8088 (DIRECT - MONTHLY IDCW)</t>
  </si>
  <si>
    <t>NAV AS ON 31-OCT-24: RS.14.3746 (DIRECT - GROWTH)</t>
  </si>
  <si>
    <t>NAV AS ON 30-APR-24: RS.12.6825 (REGULAR - MONTHLY IDCW)</t>
  </si>
  <si>
    <t>NAV AS ON 30-APR-24: RS.13.2682 (REGULAR - GROWTH)</t>
  </si>
  <si>
    <t>NAV AS ON 30-APR-24: RS.13.2866 (DIRECT - MONTHLY IDCW)</t>
  </si>
  <si>
    <t>NAV AS ON 30-APR-24: RS.13.8311 (DIRECT - GROWTH)</t>
  </si>
  <si>
    <t>BANK OF BARODA-FUT-28-NOV-24</t>
  </si>
  <si>
    <t>CANARA BANK-FUT-28-NOV-24</t>
  </si>
  <si>
    <t>GMR AIRPORTS INFRASTRUCTURE LTD-FUT-28-NOV-24</t>
  </si>
  <si>
    <t>OIL &amp; NATURAL GAS CO.-FUT-28-NOV-24</t>
  </si>
  <si>
    <t>PUNJAB NATIONAL BANK-FUT-28-NOV-24</t>
  </si>
  <si>
    <t>BANK OF BARODA-FUT-31-OCT-24</t>
  </si>
  <si>
    <t>CANARA BANK-FUT-31-OCT-24</t>
  </si>
  <si>
    <t>GMR AIRPORTS INFRASTRUCTURE LTD-FUT-31-OCT-24</t>
  </si>
  <si>
    <t>OIL &amp; NATURAL GAS CO.-FUT-31-OCT-24</t>
  </si>
  <si>
    <t>PUNJAB NATIONAL BANK-FUT-31-OCT-24</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</si>
  <si>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</si>
  <si>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</si>
  <si>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</si>
  <si>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OCtober 2024 to 31st October 2024</t>
  </si>
  <si>
    <t>There were no Repo Transactions in Corporate Debt Securities from 1st OCtober 2024 to 31st October 2024</t>
  </si>
  <si>
    <t>There were No transactions in Interest Rate Futures (IRFs) from 1st OCtober 2024 to 31st October 2024</t>
  </si>
  <si>
    <t>There were Fresh Intra - Scheme Investments from 1st OCtober 2024 to 31st October 2024,but the previous Intra scheme Investments still continue.</t>
  </si>
  <si>
    <t>There were no Covered Call Transactions from 1st OCtober 2024 to 31st October 2024</t>
  </si>
  <si>
    <t>$$ - This Security has been kept as Margin for Derivatives</t>
  </si>
  <si>
    <t>GOI - 5.15% (09/11/2025) $$</t>
  </si>
  <si>
    <t>GOI - 5.22% (15/06/2025) $$</t>
  </si>
  <si>
    <t>GOI - 5.63% (12/04/2026) $$</t>
  </si>
  <si>
    <t>GOI - 5.74% (15/11/2026) $$</t>
  </si>
  <si>
    <t>GOI - 6.97% (06/09/2026) $$</t>
  </si>
  <si>
    <t>GOI - 7.09% (05/08/2054) $$</t>
  </si>
  <si>
    <t>GOI - 7.10% (08/04/2034) $$</t>
  </si>
  <si>
    <t>GOI - 7.18% (14/08/2033) $$</t>
  </si>
  <si>
    <t>GOI - 7.32% (13/11/2030) $$</t>
  </si>
  <si>
    <t>GOI - 7.38% (20/06/2027) $$</t>
  </si>
  <si>
    <t xml:space="preserve">^ Hedging positions through Commodity futures (ETCDs) as on </t>
  </si>
  <si>
    <t>Long/(Short)</t>
  </si>
  <si>
    <t>Current Price of the contract  </t>
  </si>
  <si>
    <t>SILVERFUTMCXDEC2024CFUT</t>
  </si>
  <si>
    <t>@</t>
  </si>
  <si>
    <t>SILVER</t>
  </si>
  <si>
    <t>SILVERM</t>
  </si>
  <si>
    <t>SILVERMFUTMCXNOV2024CFUT</t>
  </si>
  <si>
    <t>Total exposure due to commodity futures (ETCDs) (Hedging Positions)  as a % age of net assets:</t>
  </si>
  <si>
    <t xml:space="preserve">Other than Hedging positions through Commodity futures (ETCD) as on </t>
  </si>
  <si>
    <t>Long/Short (Lots)</t>
  </si>
  <si>
    <t xml:space="preserve">Total exposure due to Commodity futures (non hedging positions) as a %age of net assets </t>
  </si>
  <si>
    <t>Total Number of Contracts where Commodities futures (ETCDs) were Bought:</t>
  </si>
  <si>
    <t>No.</t>
  </si>
  <si>
    <t>SILVER (30 KG) COMMODITYDEC2024CFUT</t>
  </si>
  <si>
    <t>Total Number of Contracts where Commodities futures (ETCDs) were Sold:</t>
  </si>
  <si>
    <t>Gross Notional Value of Contracts where Commodities futures (ETCDs) were Bought:</t>
  </si>
  <si>
    <t>Gross Notional Value of Contracts where Commodities futures (ETCDs) were Sold:</t>
  </si>
  <si>
    <t>S&amp;P CNX NIFTYOCT2024FUT</t>
  </si>
  <si>
    <t>COPPER (2500 KGS) COMMODITYOCT2024CFUT</t>
  </si>
  <si>
    <t>@ Included in Total Margins provided in Table 'Disclosure of Funds parked in short term deposits as Margin Deposit as of  31st October  2024</t>
  </si>
  <si>
    <t>A) COMMODITIES PHYSICAL</t>
  </si>
  <si>
    <t>B) LISTED ON COMMODITY EXCHANGES (Quantity in Lots)</t>
  </si>
  <si>
    <t>Commonodities &amp; Commodities related Total</t>
  </si>
  <si>
    <t>COPPERMCXDEC2024CFUT</t>
  </si>
  <si>
    <t>COPPERMCXNOV2024CFUT</t>
  </si>
  <si>
    <t>SILVERFUTMCXMAR2025CFUT</t>
  </si>
  <si>
    <t>@ Included in Total Margins provided in Table 'Disclosure of Funds parked in short term deposits as Margin Deposit as of  31st October 2024</t>
  </si>
  <si>
    <t>ALUMINIUMFMCXNOV2024CFUT</t>
  </si>
  <si>
    <t>CRUDEOILFUMCXNOV2024CFUT</t>
  </si>
  <si>
    <t>GOLDFUTMCXDEC2024CFUT</t>
  </si>
  <si>
    <t>@ Included in Total Margins provided in Table 'Disclosure of Funds parked in short term deposits as Margin Deposit as of 31st October 2024</t>
  </si>
  <si>
    <t>ZINC (5 MT-5000 GMS) COMMODITYOCT2024CFUT</t>
  </si>
  <si>
    <t>CRUDE OIL (100 BARRELS) COMMODITYOCT2024CFUT</t>
  </si>
  <si>
    <t>ZINC (5 MT-5000 GMS) COMMODITYNOV2024CFUT</t>
  </si>
  <si>
    <t>LEAD (5 MT 5000 GMS) COMMODITYOCT2024CFUT</t>
  </si>
  <si>
    <t>TRANSINDIA REAL ESTATE LTD</t>
  </si>
  <si>
    <t>BARBEQUE NATION HOSPITALITY LTD</t>
  </si>
  <si>
    <t>** 08.15 % HDFC ERGO GENERAL INSURANCE COMPANY LTD - 26/09/2033</t>
  </si>
  <si>
    <t>INFOSYS LTD</t>
  </si>
  <si>
    <t>TATA CONSULTANCY SERVICES LTD</t>
  </si>
  <si>
    <t>LTIMINDTREE LTD</t>
  </si>
  <si>
    <t>HDFC BANK LTD</t>
  </si>
  <si>
    <t>ICICI BANK LTD</t>
  </si>
  <si>
    <t>RELIANCE INDUSTRIES LTD</t>
  </si>
  <si>
    <t>ITC LTD</t>
  </si>
  <si>
    <t>KOTAK MAHINDRA BANK LTD</t>
  </si>
  <si>
    <t>AXIS BANK LTD</t>
  </si>
  <si>
    <t>LARSEN &amp; TOUBRO LTD</t>
  </si>
  <si>
    <t>TITAN COMPANY LTD</t>
  </si>
  <si>
    <t>KARUR VYSYA BANK LTD</t>
  </si>
  <si>
    <t>DR REDDYS LABORATORIES LTD</t>
  </si>
  <si>
    <t>UNITED SPIRITS LTD</t>
  </si>
  <si>
    <t>GREENPLY INDUSTRIES LTD</t>
  </si>
  <si>
    <t>UTI ASSET MANAGEMENT COMPANY LTD</t>
  </si>
  <si>
    <t>MRF LTD</t>
  </si>
  <si>
    <t>CESC LTD</t>
  </si>
  <si>
    <t>SHARDA CROPCHEM LTD</t>
  </si>
  <si>
    <t>HINDUSTAN UNILEVER LTD</t>
  </si>
  <si>
    <t>JUPITER LIFE LINE HOSPITALS LTD</t>
  </si>
  <si>
    <t>CITY UNION BANK LTD</t>
  </si>
  <si>
    <t>CAN FIN HOMES LTD</t>
  </si>
  <si>
    <t>TATA CONSUMER PRODUCTS LTD</t>
  </si>
  <si>
    <t>ICICI LOMBARD GENERAL INSURANCE CO. LTD</t>
  </si>
  <si>
    <t>INDIGO PAINTS LTD</t>
  </si>
  <si>
    <t>METRO BRANDS LTD</t>
  </si>
  <si>
    <t>HDFC LIFE INSURANCE CO. LTD</t>
  </si>
  <si>
    <t>MARICO LTD</t>
  </si>
  <si>
    <t>REPCO HOME FINANCE LTD</t>
  </si>
  <si>
    <t>SUN TV NETWORK LTD</t>
  </si>
  <si>
    <t>SHREE CEMENT LTD</t>
  </si>
  <si>
    <t>AVENUE SUPERMARTS LTD</t>
  </si>
  <si>
    <t>INDUSIND BANK LTD</t>
  </si>
  <si>
    <t>CASTROL INDIA LTD</t>
  </si>
  <si>
    <t>BHARAT BIJLEE LTD</t>
  </si>
  <si>
    <t>DCB BANK LTD</t>
  </si>
  <si>
    <t>OIL INDIA LTD</t>
  </si>
  <si>
    <t>ARVIND FASHIONS LTD</t>
  </si>
  <si>
    <t>ACC LTD</t>
  </si>
  <si>
    <t>TEAMLEASE SERVICES LTD</t>
  </si>
  <si>
    <t>WIPRO LTD</t>
  </si>
  <si>
    <t>PNC INFRATECH LTD</t>
  </si>
  <si>
    <t>METROPOLIS HEALTHCARE LTD</t>
  </si>
  <si>
    <t>CIE AUTOMOTIVE INDIA LTD</t>
  </si>
  <si>
    <t>INDRAPRASTHA GAS LTD</t>
  </si>
  <si>
    <t>CREDITACCESS GRAMEEN LTD</t>
  </si>
  <si>
    <t>INDUS TOWERS LTD</t>
  </si>
  <si>
    <t>GRAVITA INDIA LTD</t>
  </si>
  <si>
    <t>MAHINDRA LOGISTICS LTD</t>
  </si>
  <si>
    <t>VIP INDUSTRIES LTD</t>
  </si>
  <si>
    <t>BASF INDIA LTD</t>
  </si>
  <si>
    <t>KIRLOSKAR PNEUMATIC COMPANY LTD</t>
  </si>
  <si>
    <t xml:space="preserve">QUESS CORP LTD </t>
  </si>
  <si>
    <t>IDFC FIRST BANK LTD</t>
  </si>
  <si>
    <t>TIME TECHNOPLAST LTD</t>
  </si>
  <si>
    <t>ELANTAS BECK INDIA LTD</t>
  </si>
  <si>
    <t>RADICO KHAITAN LTD</t>
  </si>
  <si>
    <t>ANANT RAJ LTD</t>
  </si>
  <si>
    <t>SUVEN PHARMACEUTICALS LTD</t>
  </si>
  <si>
    <t>KRSNAA DIAGNOSTICS LTD</t>
  </si>
  <si>
    <t>GUJARAT PIPAVAV PORT LTD</t>
  </si>
  <si>
    <t>C.E. INFO SYSTEMS LTD</t>
  </si>
  <si>
    <t>REDINGTON (INDIA) LTD</t>
  </si>
  <si>
    <t>WONDERLA HOLIDAYS LTD</t>
  </si>
  <si>
    <t>KEYSTONE REALTORS LTD</t>
  </si>
  <si>
    <t>HONDA INDIA POWER PRODUCTS LTD</t>
  </si>
  <si>
    <t>USHA MARTIN LTD</t>
  </si>
  <si>
    <t>AGRO TECH FOODS LTD</t>
  </si>
  <si>
    <t>KSB  LTD</t>
  </si>
  <si>
    <t>HEALTHCARE GLOBAL ENTERPRISES LTD</t>
  </si>
  <si>
    <t>GOKALDAS EXPORTS  LTD</t>
  </si>
  <si>
    <t>ASK AUTOMOTIVE LTD</t>
  </si>
  <si>
    <t>KIRLOSKAR FERROUS INDUSTRIES LTD</t>
  </si>
  <si>
    <t>NIPPON LIFE INDIA  ASSET MANAGEMENT LTD</t>
  </si>
  <si>
    <t>AKZO NOBEL INDIA LTD</t>
  </si>
  <si>
    <t>HIKAL LTD</t>
  </si>
  <si>
    <t>SUNDARAM CLAYTON LTD</t>
  </si>
  <si>
    <t>CARBORUNDUM UNIVERSAL LTD</t>
  </si>
  <si>
    <t>FINOLEX CABLES LTD</t>
  </si>
  <si>
    <t>NATCO PHARMA LTD</t>
  </si>
  <si>
    <t>ALLCARGO GLOBAL LOGISTICS LTD</t>
  </si>
  <si>
    <t>SHOPPERS STOP LTD</t>
  </si>
  <si>
    <t>RALLIS INDIA LTD</t>
  </si>
  <si>
    <t>GANESHA ECOSPHERE LTD</t>
  </si>
  <si>
    <t>TRANSPORT CORPORATION OF INDIA LTD</t>
  </si>
  <si>
    <t>MM FORGINGS LTD</t>
  </si>
  <si>
    <t>PCBL LTD</t>
  </si>
  <si>
    <t>EVEREADY INDUSTRIES INDIA LTD</t>
  </si>
  <si>
    <t>RAMCO INDUSTRIES LTD</t>
  </si>
  <si>
    <t>GRAPHITE INDIA LTD</t>
  </si>
  <si>
    <t>AUTOMOTIVE AXLES LTD</t>
  </si>
  <si>
    <t>ZOMATO LTD</t>
  </si>
  <si>
    <t>BSE LTD</t>
  </si>
  <si>
    <t>SOLAR INDUSTRIES INDIA LTD</t>
  </si>
  <si>
    <t>MAHANAGAR GAS LTD</t>
  </si>
  <si>
    <t>DOMS INDUSTRIES LTD</t>
  </si>
  <si>
    <t>SONATA SOFTWARE LTD</t>
  </si>
  <si>
    <t>NUVOCO VISTAS CORPORATION LTD</t>
  </si>
  <si>
    <t>ICICI PRUDENTIAL LIFE INSURANCE COMPANY LTD</t>
  </si>
  <si>
    <t>JUPITER WAGONS LTD</t>
  </si>
  <si>
    <t>ADANI PORTS AND SPECIAL ECONOMIC ZONE LTD</t>
  </si>
  <si>
    <t>PB FINTECH LTD</t>
  </si>
  <si>
    <t>NEWGEN SOFTWARE TECHNOLOGIES LTD</t>
  </si>
  <si>
    <t>DIXON TECHNOLOGIES (INDIA) LTD</t>
  </si>
  <si>
    <t>SUNTECK REALTY LTD</t>
  </si>
  <si>
    <t>NESTLE INDIA LTD</t>
  </si>
  <si>
    <t>POLYCAB INDIA LTD</t>
  </si>
  <si>
    <t>MUTHOOT FINANCE LTD</t>
  </si>
  <si>
    <t>SAREGAMA INDIA LTD</t>
  </si>
  <si>
    <t>EXIDE INDUSTRIES LTD</t>
  </si>
  <si>
    <t>MASTEK LTD</t>
  </si>
  <si>
    <t>360 ONE WAM LTD</t>
  </si>
  <si>
    <t>BOSCH LTD</t>
  </si>
  <si>
    <t>HCL TECHNOLOGIES LTD</t>
  </si>
  <si>
    <t>VOLTAMP TRANSFORMERS LTD</t>
  </si>
  <si>
    <t>HERO MOTOCORP LTD</t>
  </si>
  <si>
    <t>GODREJ AGROVET LTD</t>
  </si>
  <si>
    <t>CAMPUS ACTIVEWEAR LTD</t>
  </si>
  <si>
    <t>PRICOL LTD</t>
  </si>
  <si>
    <t>BAYER CROPSCIENCE LTD</t>
  </si>
  <si>
    <t>FINE ORGANIC INDUSTRIES LTD</t>
  </si>
  <si>
    <t>MARUTI SUZUKI INDIA LTD</t>
  </si>
  <si>
    <t>ASTEC LIFESCIENCES LTD</t>
  </si>
  <si>
    <t>PIDILITE INDUSTRIES  LTD</t>
  </si>
  <si>
    <t>PRAVEG LTD</t>
  </si>
  <si>
    <t>AMBER ENTERPRISES INDIA LTD</t>
  </si>
  <si>
    <t>ZENSAR TECHNOLOGIES LTD</t>
  </si>
  <si>
    <t>** 07.80 % HDFC BANK LTD - 03/05/2033</t>
  </si>
  <si>
    <t>** 06.40 % JAMNAGAR UTILITIES &amp; POWER PVT. LTD - 29/09/2026</t>
  </si>
  <si>
    <t>** 08.60 % BHARTI TELECOM LTD - 12/12/2025</t>
  </si>
  <si>
    <t>** 07.13 % NHPC LTD - 09/02/2029</t>
  </si>
  <si>
    <t>** 07.13 % NHPC LTD - 11/02/2026</t>
  </si>
  <si>
    <t>NTPC LTD</t>
  </si>
  <si>
    <t>VEDANTA LTD</t>
  </si>
  <si>
    <t>ULTRATECH CEMENT LTD</t>
  </si>
  <si>
    <t>AMBUJA CEMENTS LTD</t>
  </si>
  <si>
    <t>BHARAT PETROLEUM CORPORATION LTD</t>
  </si>
  <si>
    <t>NMDC LTD</t>
  </si>
  <si>
    <t>ADANI ENERGY SOLUTIONS LTD</t>
  </si>
  <si>
    <t>COAL INDIA LTD</t>
  </si>
  <si>
    <t>ADANI POWER LTD</t>
  </si>
  <si>
    <t>TATA POWER COMPANY LTD</t>
  </si>
  <si>
    <t>INDIA CEMENTS LTD</t>
  </si>
  <si>
    <t>GRASIM INDUSTRIES LTD</t>
  </si>
  <si>
    <t>JINDAL STEEL &amp; POWER LTD</t>
  </si>
  <si>
    <t>SUMITOMO CHEMICAL INDIA LTD</t>
  </si>
  <si>
    <t>DALMIA BHARAT LTD</t>
  </si>
  <si>
    <t>HINDUSTAN PETROLEUM CORPORATION LTD</t>
  </si>
  <si>
    <t>APL APOLLO TUBES LTD</t>
  </si>
  <si>
    <t>NAVIN FLUORINE INTERNATIONAL LTD</t>
  </si>
  <si>
    <t>POWER GRID CORPORATION OF INDIA LTD</t>
  </si>
  <si>
    <t>INDIAN OIL CORPORATION LTD</t>
  </si>
  <si>
    <t>TATA STEEL LTD</t>
  </si>
  <si>
    <t>THE RAMCO CEMENTS LTD</t>
  </si>
  <si>
    <t>GAIL ( INDIA ) LTD</t>
  </si>
  <si>
    <t>DCM SHRIRAM LTD</t>
  </si>
  <si>
    <t>HINDALCO INDUSTRIES LTD</t>
  </si>
  <si>
    <t>DEE DEVELOPMENT ENGINEERS LTD</t>
  </si>
  <si>
    <t>NHPC LTD</t>
  </si>
  <si>
    <t>JINDAL STAINLESS LTD</t>
  </si>
  <si>
    <t>UPL LTD</t>
  </si>
  <si>
    <t>RATNAMANI METALS &amp; TUBES LTD</t>
  </si>
  <si>
    <t>SRF LTD</t>
  </si>
  <si>
    <t>COROMANDEL INTERNATIONAL LTD</t>
  </si>
  <si>
    <t>CCL PRODUCTS INDIA LTD</t>
  </si>
  <si>
    <t>DEEPAK NITRITE LTD</t>
  </si>
  <si>
    <t>RHI MAGNESITA INDIA LTD</t>
  </si>
  <si>
    <t>GUJARAT GAS LTD</t>
  </si>
  <si>
    <t>AARTI INDUSTRIES LTD</t>
  </si>
  <si>
    <t>SWAN ENERGY LTD</t>
  </si>
  <si>
    <t>CHEMCON SPECIALITY CHEMICALS LTD</t>
  </si>
  <si>
    <t>GRASIM INDUSTRIES LTD (PARTLY PAID) (09-01-2024)</t>
  </si>
  <si>
    <t>MACROTECH DEVELOPERS LTD</t>
  </si>
  <si>
    <t>LIC HOUSING FINANCE LTD</t>
  </si>
  <si>
    <t>CONTAINER CORPORATION OF INDIA LTD</t>
  </si>
  <si>
    <t>SUPREME INDUSTRIES LTD</t>
  </si>
  <si>
    <t>REC LTD</t>
  </si>
  <si>
    <t>CIPLA LTD</t>
  </si>
  <si>
    <t>ASIAN PAINTS (INDIA) LTD</t>
  </si>
  <si>
    <t>3M INDIA LTD</t>
  </si>
  <si>
    <t>ASTRAL LTD (ERSTWHILE ASTRAL POLY TECHNIK LTD)</t>
  </si>
  <si>
    <t>POWER FINANCE CORPORATION  LTD</t>
  </si>
  <si>
    <t>BHARAT ELECTRONICS LTD</t>
  </si>
  <si>
    <t>BANDHAN BANK LTD</t>
  </si>
  <si>
    <t>HINDUSTAN AERONAUTICS LTD</t>
  </si>
  <si>
    <t>BALKRISHNA INDUSTRIES LTD</t>
  </si>
  <si>
    <t>ABBOTT INDIA LTD</t>
  </si>
  <si>
    <t>BHARTI AIRTEL LTD</t>
  </si>
  <si>
    <t>SUZLON ENERGY LTD</t>
  </si>
  <si>
    <t>MAX HEALTHCARE INSTITUTE LTD</t>
  </si>
  <si>
    <t>INDIAN HOTELS CO. LTD</t>
  </si>
  <si>
    <t>TUBE INVESTMENTS OF INDIA LTD</t>
  </si>
  <si>
    <t>CUMMINS INDIA LTD</t>
  </si>
  <si>
    <t>APOLLO HOSPITALS ENTERPRISE LTD</t>
  </si>
  <si>
    <t>INTERGLOBE AVIATION LTD</t>
  </si>
  <si>
    <t>BHARAT FORGE LTD</t>
  </si>
  <si>
    <t>GODREJ PROPERTIES LTD</t>
  </si>
  <si>
    <t>ASHOK LEYLAND LTD</t>
  </si>
  <si>
    <t>DLF LTD</t>
  </si>
  <si>
    <t>AMARA RAJA ENERGY &amp; MOBILITY LTD</t>
  </si>
  <si>
    <t>PETRONET LNG LTD</t>
  </si>
  <si>
    <t>BRIGADE ENTERPRISES LTD</t>
  </si>
  <si>
    <t>OBEROI REALTY LTD</t>
  </si>
  <si>
    <t>NCC LTD</t>
  </si>
  <si>
    <t>ELGI EQUIPMENTS LTD</t>
  </si>
  <si>
    <t>TATA COMMUNICATIONS LTD</t>
  </si>
  <si>
    <t>KALPATARU PROJECTS INTERNATIONAL LTD</t>
  </si>
  <si>
    <t>KRISHNA INSTITUTE OF MEDICAL SCIENCES LTD</t>
  </si>
  <si>
    <t>THE GREAT EASTERN SHIPPING CO.LTD</t>
  </si>
  <si>
    <t>VODAFONE IDEA LTD</t>
  </si>
  <si>
    <t>J K CEMENT LTD</t>
  </si>
  <si>
    <t>KEC INTERNATIONAL LTD</t>
  </si>
  <si>
    <t>GUJARAT STATE PETRONET LTD</t>
  </si>
  <si>
    <t>APOLLO TYRES LTD</t>
  </si>
  <si>
    <t>GE T &amp; D INDIA LTD</t>
  </si>
  <si>
    <t>HFCL LTD</t>
  </si>
  <si>
    <t>TEJAS NETWORKS LTD</t>
  </si>
  <si>
    <t>AEGIS LOGISTICS LTD</t>
  </si>
  <si>
    <t>NBCC INDIA LTD</t>
  </si>
  <si>
    <t>KIRLOSKAR OIL ENGINES LTD</t>
  </si>
  <si>
    <t>ASTER DM HEALTHCARE LTD</t>
  </si>
  <si>
    <t>RAMKRISHNA FORGINGS LTD</t>
  </si>
  <si>
    <t>PRAJ INDUSTRIES LTD</t>
  </si>
  <si>
    <t>JAIPRAKASH POWER VENTURES LTD</t>
  </si>
  <si>
    <t>NARAYANA HRUDAYALAYA LTD</t>
  </si>
  <si>
    <t>ASAHI INDIA GLASS LTD</t>
  </si>
  <si>
    <t>EIH LTD</t>
  </si>
  <si>
    <t>BEML LTD</t>
  </si>
  <si>
    <t>LEMON TREE HOTELS LTD</t>
  </si>
  <si>
    <t>JK LAKSHMI CEMENT LTD</t>
  </si>
  <si>
    <t>MAHINDRA &amp; MAHINDRA LTD</t>
  </si>
  <si>
    <t>SUN PHARMACEUTICAL INDUSTRIES LTD</t>
  </si>
  <si>
    <t>TATA MOTORS LTD</t>
  </si>
  <si>
    <t>BAJAJ AUTO LTD</t>
  </si>
  <si>
    <t>LUPIN LTD</t>
  </si>
  <si>
    <t>JSW STEEL LTD</t>
  </si>
  <si>
    <t>AUROBINDO PHARMA LTD</t>
  </si>
  <si>
    <t>EICHER MOTORS LTD</t>
  </si>
  <si>
    <t>VOLTAS LTD</t>
  </si>
  <si>
    <t>PI INDUSTRIES LTD</t>
  </si>
  <si>
    <t>ALKEM LABORATORIES LTD</t>
  </si>
  <si>
    <t>GLENMARK PHARMACEUTICALS LTD</t>
  </si>
  <si>
    <t>CROMPTON GREAVES CONSUMER ELECTRICALS LTD</t>
  </si>
  <si>
    <t>BLUE STAR LTD</t>
  </si>
  <si>
    <t>PAGE INDUSTRIES LTD</t>
  </si>
  <si>
    <t>NATIONAL ALUMINIUM CO. LTD</t>
  </si>
  <si>
    <t>LAURUS LABS LTD</t>
  </si>
  <si>
    <t>IPCA LABORATORIES LTD</t>
  </si>
  <si>
    <t>TATA CHEMICALS LTD</t>
  </si>
  <si>
    <t>STEEL AUTHORITY INDIA LTD</t>
  </si>
  <si>
    <t>ADITYA BIRLA REAL ESTATE LTD</t>
  </si>
  <si>
    <t>J.B.CHEMICALS &amp; PHARMACEUTICALS LTD</t>
  </si>
  <si>
    <t>ATUL LTD</t>
  </si>
  <si>
    <t>WHIRLPOOL OF INDIA LTD</t>
  </si>
  <si>
    <t>KAJARIA CERAMICS LTD</t>
  </si>
  <si>
    <t>HINDUSTAN COPPER LTD</t>
  </si>
  <si>
    <t>WELSPUN CORP LTD</t>
  </si>
  <si>
    <t>BATA INDIA LTD</t>
  </si>
  <si>
    <t>FINOLEX INDUSTRIES LTD</t>
  </si>
  <si>
    <t>GRANULES INDIA LTD</t>
  </si>
  <si>
    <t>CHAMBAL FERTILISER &amp; CHEMICALS LTD</t>
  </si>
  <si>
    <t>GUJ NARMADA VALLEY FER. &amp; CHEM. LTD</t>
  </si>
  <si>
    <t>ORACLE FINANCIALS SERVICES SOFT LTD</t>
  </si>
  <si>
    <t>TRENT LTD</t>
  </si>
  <si>
    <t>TORRENT PHARMACEUTICALS LTD</t>
  </si>
  <si>
    <t>COLGATE-PALMOLIVE INDIA LTD</t>
  </si>
  <si>
    <t>TVS MOTOR COMPANY LTD</t>
  </si>
  <si>
    <t>PERSISTENT SYSTEMS LTD</t>
  </si>
  <si>
    <t>SAMVARDHANA MOTHERSON INTERNATIONAL LTD</t>
  </si>
  <si>
    <t>ZYDUS LIFESCIENCES LTD</t>
  </si>
  <si>
    <t>BHARAT HEAVY ELECTRICALS LTD</t>
  </si>
  <si>
    <t>ABB INDIA LTD</t>
  </si>
  <si>
    <t>SIEMENS LTD</t>
  </si>
  <si>
    <t>THE PHOENIX MILLS LTD</t>
  </si>
  <si>
    <t>PRESTIGE ESTATES PROJECTS LTD</t>
  </si>
  <si>
    <t>SOBHA LTD</t>
  </si>
  <si>
    <t>RAYMOND LTD</t>
  </si>
  <si>
    <t>MAHINDRA LIFESPACE DEVELOPERS LTD</t>
  </si>
  <si>
    <t>FEDERAL BANK LTD</t>
  </si>
  <si>
    <t>RBL BANK LTD</t>
  </si>
  <si>
    <t>FORTIS HEALTHCARE LTD</t>
  </si>
  <si>
    <t>SYNGENE INTERNATIONAL LTD</t>
  </si>
  <si>
    <t>BIOCON LTD</t>
  </si>
  <si>
    <t>GLAND PHARMA LTD</t>
  </si>
  <si>
    <t>AJANTA PHARMA LTD</t>
  </si>
  <si>
    <t>DR. LAL PATH LABS LTD</t>
  </si>
  <si>
    <t>GLAXOSMITHKLINE PHARMACEUTICALS LTD</t>
  </si>
  <si>
    <t>POLY MEDICURE LTD</t>
  </si>
  <si>
    <t>GLOBAL HEALTH LTD</t>
  </si>
  <si>
    <t>RAINBOW CHILDRENS MEDICARE LTD</t>
  </si>
  <si>
    <t>ALEMBIC PHARMACEUTICALS LTD</t>
  </si>
  <si>
    <t>SANOFI INDIA LTD</t>
  </si>
  <si>
    <t>HDFC ASSET MANAGEMENT COMPANY LTD</t>
  </si>
  <si>
    <t>TORRENT POWER LTD</t>
  </si>
  <si>
    <t>CG POWER AND INDUSTRIAL SOLUTIONS LTD</t>
  </si>
  <si>
    <t>JSW ENERGY LTD</t>
  </si>
  <si>
    <t>THERMAX LTD</t>
  </si>
  <si>
    <t>SUNDARAM FINANCE LTD</t>
  </si>
  <si>
    <t>HINDUSTAN ZINC LTD</t>
  </si>
  <si>
    <t>KEI INDUSTRIES  LTD</t>
  </si>
  <si>
    <t>BHARAT DYNAMICS LTD</t>
  </si>
  <si>
    <t>LINDE INDIA LTD</t>
  </si>
  <si>
    <t>UNO MINDA LTD</t>
  </si>
  <si>
    <t>ESCORTS KUBOTA LTD</t>
  </si>
  <si>
    <t>SJVN LTD</t>
  </si>
  <si>
    <t>INDIAN RAILWAY CATERING AND TOURISM CORPORATION LTD</t>
  </si>
  <si>
    <t>JUBILANT FOODWORKS LTD</t>
  </si>
  <si>
    <t>SAPPHIRE FOODS INDIA LTD</t>
  </si>
  <si>
    <t>DEVYANI INTERNATIONAL LTD</t>
  </si>
  <si>
    <t>CHALET HOTELS LTD</t>
  </si>
  <si>
    <t>WESTLIFE FOODWORLD LTD</t>
  </si>
  <si>
    <t>TBO TEK LTD</t>
  </si>
  <si>
    <t>EASY TRIP PLANNERS LTD</t>
  </si>
  <si>
    <t>INFO EDGE (INDIA) LTD</t>
  </si>
  <si>
    <t>TECH MAHINDRA LTD</t>
  </si>
  <si>
    <t>ONE 97 COMMUNICATIONS LTD</t>
  </si>
  <si>
    <t>COFORGE LTD</t>
  </si>
  <si>
    <t>MPHASIS LTD</t>
  </si>
  <si>
    <t>TATA ELXSI LTD</t>
  </si>
  <si>
    <t>KPIT TECHNOLOGIES LTD</t>
  </si>
  <si>
    <t>INDIAMART INTERMESH LTD</t>
  </si>
  <si>
    <t>CYIENT LTD</t>
  </si>
  <si>
    <t>L&amp;T TECHNOLOGY SERVICES LTD</t>
  </si>
  <si>
    <t>AFFLE (INDIA) LTD</t>
  </si>
  <si>
    <t>BIRLASOFT LTD</t>
  </si>
  <si>
    <t>INTELLECT DESIGN ARENA LTD</t>
  </si>
  <si>
    <t>TANLA PLATFORMS LTD</t>
  </si>
  <si>
    <t>BAJAJ FINANCE LTD</t>
  </si>
  <si>
    <t>BAJAJ FINSERV LTD</t>
  </si>
  <si>
    <t>SHRIRAM FINANCE LTD</t>
  </si>
  <si>
    <t>SBI LIFE INSURANCE COMPANY LTD</t>
  </si>
  <si>
    <t>CHOLAMANDALAM INVESTMENT &amp; FINANCE CO LTD</t>
  </si>
  <si>
    <t>MULTI COMMODITY EXCHANGE OF IND LTD</t>
  </si>
  <si>
    <t>SBI CARDS AND PAYMENT SERVICES LTD</t>
  </si>
  <si>
    <t>CENTRAL DEPOSITORY SERVICES (INDIA) LTD</t>
  </si>
  <si>
    <t>ANGEL ONE LTD</t>
  </si>
  <si>
    <t>MOTILAL OSWAL FINANCIAL SERVICE LTD</t>
  </si>
  <si>
    <t>INDIAN ENERGY EXCHANGE LTD</t>
  </si>
  <si>
    <t>KFIN TECHNOLOGIES LTD</t>
  </si>
  <si>
    <t>ADITYA BIRLA SUN LIFE AMC LTD</t>
  </si>
  <si>
    <t>ADANI ENTERPRISES LTD</t>
  </si>
  <si>
    <t>BRITANNIA INDUSTRIES LTD</t>
  </si>
  <si>
    <t>PNB HOUSING FINANCE LTD</t>
  </si>
  <si>
    <t>PVR INOX LTD</t>
  </si>
  <si>
    <t>DABUR INDIA LTD</t>
  </si>
  <si>
    <t>VINATI ORGANICS LTD</t>
  </si>
  <si>
    <t>GNA AXLES LTD</t>
  </si>
  <si>
    <t>PEARL GLOBAL INDUSTRIES LTD</t>
  </si>
  <si>
    <t>KNR CONSTRUCTIONS LTD</t>
  </si>
  <si>
    <t>CRAFTSMAN AUTOMATION LTD</t>
  </si>
  <si>
    <t>ORIENT ELECTRIC LTD</t>
  </si>
  <si>
    <t>EQUITAS SMALL FINANCE BANK LTD</t>
  </si>
  <si>
    <t>SHRIRAM PISTONS &amp; RINGS LTD</t>
  </si>
  <si>
    <t>AIA ENGINEERING LTD</t>
  </si>
  <si>
    <t>JUNIPER HOTELS LTD</t>
  </si>
  <si>
    <t>ZEE ENTERTAINMENT ENTERPRISES LTD</t>
  </si>
  <si>
    <t>VEDANT FASHIONS LTD</t>
  </si>
  <si>
    <t>H.G. INFRA ENGINEERING LTD</t>
  </si>
  <si>
    <t>GREENPANEL INDUSTRIES LTD</t>
  </si>
  <si>
    <t>SOBHA LTD - RIGHTS - 19.06.2024</t>
  </si>
  <si>
    <t>BALKRISHNA INDUSTRIES LTD-FUT-31-OCT-24</t>
  </si>
  <si>
    <t>ORCHID PHARMA LTD</t>
  </si>
  <si>
    <t>INDIA SHELTER FINANCE CORPORATION LTD</t>
  </si>
  <si>
    <t>BERGER PAINTS INDIA LTD</t>
  </si>
  <si>
    <t>SPICEJET LTD</t>
  </si>
  <si>
    <t>TECH MAHINDRA LTD^</t>
  </si>
  <si>
    <t>BAJAJ AUTO LTD^</t>
  </si>
  <si>
    <t>ACC LTD^</t>
  </si>
  <si>
    <t>ICICI PRUDENTIAL LIFE INSURANCE COMPANY LTD^</t>
  </si>
  <si>
    <t>MARUTI SUZUKI INDIA LTD^</t>
  </si>
  <si>
    <t>HERO MOTOCORP LTD^</t>
  </si>
  <si>
    <t>INFOSYS LTD^</t>
  </si>
  <si>
    <t>BHARTI AIRTEL LTD^</t>
  </si>
  <si>
    <t>BERGER PAINTS INDIA LTD^</t>
  </si>
  <si>
    <t>ADANI PORTS AND SPECIAL ECONOMIC ZONE LTD^</t>
  </si>
  <si>
    <t>TITAN COMPANY LTD^</t>
  </si>
  <si>
    <t>VOLTAS LTD^</t>
  </si>
  <si>
    <t>RELIANCE INDUSTRIES LTD^</t>
  </si>
  <si>
    <t>SBI LIFE INSURANCE COMPANY LTD^</t>
  </si>
  <si>
    <t>TATA CONSULTANCY SERVICES LTD^</t>
  </si>
  <si>
    <t>DLF LTD^</t>
  </si>
  <si>
    <t>AXIS BANK LTD^</t>
  </si>
  <si>
    <t>HINDALCO INDUSTRIES LTD^</t>
  </si>
  <si>
    <t>ICICI BANK LTD^</t>
  </si>
  <si>
    <t>INDUS TOWERS LTD^</t>
  </si>
  <si>
    <t>LARSEN &amp; TOUBRO LTD^</t>
  </si>
  <si>
    <t>HDFC BANK LTD^</t>
  </si>
  <si>
    <t>** 07.45 % REC LTD - 29/04/2034</t>
  </si>
  <si>
    <t>ACC LTD-FUT-28-NOV-24</t>
  </si>
  <si>
    <t>ADANI PORTS AND SPECIAL ECONOMIC ZONE LTD-FUT-28-NOV-24</t>
  </si>
  <si>
    <t>AXIS BANK LTD-FUT-28-NOV-24</t>
  </si>
  <si>
    <t>BAJAJ AUTO LTD-FUT-28-NOV-24</t>
  </si>
  <si>
    <t>BERGER PAINTS INDIA LTD-FUT-28-NOV-24</t>
  </si>
  <si>
    <t>BHARTI AIRTEL LTD-FUT-28-NOV-24</t>
  </si>
  <si>
    <t>DLF LTD-FUT-28-NOV-24</t>
  </si>
  <si>
    <t>HDFC BANK LTD-FUT-28-NOV-24</t>
  </si>
  <si>
    <t>HERO MOTOCORP LTD-FUT-28-NOV-24</t>
  </si>
  <si>
    <t>HINDALCO INDUSTRIES LTD-FUT-28-NOV-24</t>
  </si>
  <si>
    <t>ICICI BANK LTD-FUT-28-NOV-24</t>
  </si>
  <si>
    <t>ICICI PRUDENTIAL LIFE INSURANCE COMPANY LTD-FUT-28-NOV-24</t>
  </si>
  <si>
    <t>INDUS TOWERS LTD-FUT-28-NOV-24</t>
  </si>
  <si>
    <t>INFOSYS LTD-FUT-28-NOV-24</t>
  </si>
  <si>
    <t>LARSEN &amp; TOUBRO LTD-FUT-28-NOV-24</t>
  </si>
  <si>
    <t>MARUTI SUZUKI INDIA LTD-FUT-28-NOV-24</t>
  </si>
  <si>
    <t>RELIANCE INDUSTRIES LTD-FUT-28-NOV-24</t>
  </si>
  <si>
    <t>SBI LIFE INSURANCE COMPANY LTD-FUT-28-NOV-24</t>
  </si>
  <si>
    <t>TATA CONSULTANCY SERVICES LTD-FUT-28-NOV-24</t>
  </si>
  <si>
    <t>TECH MAHINDRA LTD-FUT-28-NOV-24</t>
  </si>
  <si>
    <t>TITAN COMPANY LTD-FUT-28-NOV-24</t>
  </si>
  <si>
    <t>VOLTAS LTD-FUT-28-NOV-24</t>
  </si>
  <si>
    <t>ADANI PORTS AND SPECIAL ECONOMIC ZONE LTD-FUT-31-OCT-24</t>
  </si>
  <si>
    <t>AXIS BANK LTD-FUT-31-OCT-24</t>
  </si>
  <si>
    <t>BAJAJ AUTO LTD-FUT-31-OCT-24</t>
  </si>
  <si>
    <t>BERGER PAINTS INDIA LTD-FUT-31-OCT-24</t>
  </si>
  <si>
    <t>BHARTI AIRTEL LTD-FUT-31-OCT-24</t>
  </si>
  <si>
    <t>DLF LTD-FUT-31-OCT-24</t>
  </si>
  <si>
    <t>HDFC BANK LTD-FUT-31-OCT-24</t>
  </si>
  <si>
    <t>HERO MOTOCORP LTD-FUT-31-OCT-24</t>
  </si>
  <si>
    <t>HINDALCO INDUSTRIES LTD-FUT-31-OCT-24</t>
  </si>
  <si>
    <t>ICICI BANK LTD-FUT-31-OCT-24</t>
  </si>
  <si>
    <t>ICICI PRUDENTIAL LIFE INSURANCE COMPANY LTD-FUT-31-OCT-24</t>
  </si>
  <si>
    <t>LARSEN &amp; TOUBRO LTD-FUT-31-OCT-24</t>
  </si>
  <si>
    <t>MARUTI SUZUKI INDIA LTD-FUT-31-OCT-24</t>
  </si>
  <si>
    <t>RELIANCE INDUSTRIES LTD-FUT-31-OCT-24</t>
  </si>
  <si>
    <t>SBI LIFE INSURANCE COMPANY LTD-FUT-31-OCT-24</t>
  </si>
  <si>
    <t>TATA CONSULTANCY SERVICES LTD-FUT-31-OCT-24</t>
  </si>
  <si>
    <t>TECH MAHINDRA LTD-FUT-31-OCT-24</t>
  </si>
  <si>
    <t>TITAN COMPANY LTD-FUT-31-OCT-24</t>
  </si>
  <si>
    <t>VOLTAS LTD-FUT-31-OCT-24</t>
  </si>
  <si>
    <t>MAX FINANCIAL SERVICES LTD</t>
  </si>
  <si>
    <t>GODREJ CONSUMER PRODUCTS LTD</t>
  </si>
  <si>
    <t>G R INFRAPROJECTS LTD</t>
  </si>
  <si>
    <t>PATANJALI FOODS LTD</t>
  </si>
  <si>
    <t>ZF COMMERCIAL VEHICLE CONTROL SYSTEMS INDIA LTD</t>
  </si>
  <si>
    <t>K.P.R. MILL LTD</t>
  </si>
  <si>
    <t>SKF INDIA LTD</t>
  </si>
  <si>
    <t>DIVI LABORATORIES LTD</t>
  </si>
  <si>
    <t>HYUNDAI MOTOR INDIA LTD</t>
  </si>
  <si>
    <t>HAVELLS INDIA LTD</t>
  </si>
  <si>
    <t>HONEYWELL AUTOMATION INDIA LTD</t>
  </si>
  <si>
    <t>ZYDUS WELLNESS LTD</t>
  </si>
  <si>
    <t>VARUN BEVERAGES LTD</t>
  </si>
  <si>
    <t>SUNDRAM FASTENERS LTD</t>
  </si>
  <si>
    <t>ADITYA BIRLA FASHION &amp; RETAIL LTD</t>
  </si>
  <si>
    <t>MAHINDRA AND MAHINDRA FINANCIAL SERVICES LTD</t>
  </si>
  <si>
    <t>BHARTI AIRTEL LTD (RIGHT 14/10/2021) (PARTLY PAID)</t>
  </si>
  <si>
    <t>GRINDWELL NORTON LTD</t>
  </si>
  <si>
    <t>TARC LTD</t>
  </si>
  <si>
    <t>HITACHI ENERGY INDIA LTD</t>
  </si>
  <si>
    <t>SCHAEFFLER (I) LTD</t>
  </si>
  <si>
    <t>TIMKEN INDIA LTD</t>
  </si>
  <si>
    <t>INOX INDIA LTD</t>
  </si>
  <si>
    <t>AZAD ENGINEERING LTD</t>
  </si>
  <si>
    <t>ORIENT CEMENT LTD</t>
  </si>
  <si>
    <t>MEDI ASSIST HEALTHCARE SERVICES LTD</t>
  </si>
  <si>
    <t>FDC LTD</t>
  </si>
  <si>
    <t>WOCKHARDT LTD</t>
  </si>
  <si>
    <t>INDOCO REMEDIES LTD</t>
  </si>
  <si>
    <t>AMI ORGANICS LTD</t>
  </si>
  <si>
    <t>SANOFI CONSUMER HEALTHCARE INDIA LTD</t>
  </si>
  <si>
    <t>PROCTER &amp; GAMBLE HEALTH LTD</t>
  </si>
  <si>
    <t>MEDPLUS HEALTH SERVICES LTD</t>
  </si>
  <si>
    <t>JYOTHY LABS LTD</t>
  </si>
  <si>
    <t>PG ELECTROPLAST LTD</t>
  </si>
  <si>
    <t>RAYMOND LIFESTYLE LTD</t>
  </si>
  <si>
    <t>GILLETTE INDIA LTD</t>
  </si>
  <si>
    <t>** 07.69 % LIC HOUSING FINANCE LTD - 06/02/2034</t>
  </si>
  <si>
    <t>** 06.75 % SIKKA PORTS AND TERMINALS LTD - 22/04/2026</t>
  </si>
  <si>
    <t>** 09.10 % CHOLAMANDALAM INVT &amp; FIN  CO LTD - 27/06/2031</t>
  </si>
  <si>
    <t>** 08.45 % CAN FIN HOMES LTD - 27/05/2026</t>
  </si>
  <si>
    <t>** 08.50 % CHOLAMANDALAM INVT &amp; FIN  CO LTD - 25/07/2027</t>
  </si>
  <si>
    <t>** 08.25 % TOYOTA FINANCIAL SERVICES INDIA LTD - 21/01/2026</t>
  </si>
  <si>
    <t>** 07.97 % KOTAK MAHINDRA INVESTMENTS LTD - 05/05/2025</t>
  </si>
  <si>
    <t>** 07.72 % LIC HOUSING FINANCE LTD - 12/02/2026</t>
  </si>
  <si>
    <t>** 08.15 % GODREJ PROPERTIES LTD - 03/07/2026</t>
  </si>
  <si>
    <t>** 08.10 % ICICI HOME FINANCE CO.LTD - 05/03/2027</t>
  </si>
  <si>
    <t>** 06.92 % INDIAN RAILWAYS FINANCE CORPORATION LTD - 31/08/2031</t>
  </si>
  <si>
    <t>** - MIRAE ASSET FINANCIAL SERVICES INDIA PVT LTD - CP - 17/12/2024</t>
  </si>
  <si>
    <t>CERA SANITARYWARE LTD</t>
  </si>
  <si>
    <t>SURAJ ESTATE DEVELOPERS LTD</t>
  </si>
  <si>
    <t>FIRSTSOURCE SOLUTIONS LTD</t>
  </si>
  <si>
    <t>HOME FIRST FINANCE COMPANY INDIA LTD</t>
  </si>
  <si>
    <t>PFIZER LTD</t>
  </si>
  <si>
    <t>APTUS VALUE HOUSING FINANCE INDIA LTD</t>
  </si>
  <si>
    <t>GUJARAT STATE FERTILIZERS &amp;CHEM LTD</t>
  </si>
  <si>
    <t>ENDURANCE TECHNOLOGIES LTD</t>
  </si>
  <si>
    <t>EMAMI LTD</t>
  </si>
  <si>
    <t>MOTHERSON SUMI WIRING INDIA LTD</t>
  </si>
  <si>
    <t>CENTURY PLYBOARDS (INDIA) LTD</t>
  </si>
  <si>
    <t>NTPC LTD^</t>
  </si>
  <si>
    <t>HINDUSTAN UNILEVER LTD^</t>
  </si>
  <si>
    <t>AMBUJA CEMENTS LTD^</t>
  </si>
  <si>
    <t>AUROBINDO PHARMA LTD^</t>
  </si>
  <si>
    <t>ITC LTD^</t>
  </si>
  <si>
    <t>AMBUJA CEMENTS LTD-FUT-28-NOV-24</t>
  </si>
  <si>
    <t>AUROBINDO PHARMA LTD-FUT-28-NOV-24</t>
  </si>
  <si>
    <t>HINDUSTAN UNILEVER LTD-FUT-28-NOV-24</t>
  </si>
  <si>
    <t>ITC LTD-FUT-28-NOV-24</t>
  </si>
  <si>
    <t>NTPC LTD-FUT-28-NOV-24</t>
  </si>
  <si>
    <t>ACC LTD-FUT-31-OCT-24</t>
  </si>
  <si>
    <t>AMBUJA CEMENTS LTD-FUT-31-OCT-24</t>
  </si>
  <si>
    <t>AUROBINDO PHARMA LTD-FUT-31-OCT-24</t>
  </si>
  <si>
    <t>HINDUSTAN UNILEVER LTD-FUT-31-OCT-24</t>
  </si>
  <si>
    <t>ITC LTD-FUT-31-OCT-24</t>
  </si>
  <si>
    <t>NTPC LTD-FUT-31-OCT-24</t>
  </si>
  <si>
    <t>CEAT LTD</t>
  </si>
  <si>
    <t>V-MART RETAIL LTD</t>
  </si>
  <si>
    <t>NEOGEN CHEMICALS LTD</t>
  </si>
  <si>
    <t>PIRAMAL ENTERPRISES LTD</t>
  </si>
  <si>
    <t>ERIS LIFESCIENCES LTD</t>
  </si>
  <si>
    <t>RATEGAIN TRAVEL TECHNOLOGIES LTD</t>
  </si>
  <si>
    <t>ECLERX SERVICES LTD</t>
  </si>
  <si>
    <t>LATENT VIEW ANALYTICS LTD</t>
  </si>
  <si>
    <t>CARTRADE TECH LTD</t>
  </si>
  <si>
    <t>GO FASHION (INDIA) LTD</t>
  </si>
  <si>
    <t>PRUDENT CORPORATE ADVISORY SERVICES LTD</t>
  </si>
  <si>
    <t>FINO PAYMENTS BANK LTD</t>
  </si>
  <si>
    <t>KOTAK MAHINDRA BANK LTD^</t>
  </si>
  <si>
    <t>HCL TECHNOLOGIES LTD^</t>
  </si>
  <si>
    <t>GAIL ( INDIA ) LTD^</t>
  </si>
  <si>
    <t>INDIAN HOTELS CO. LTD^</t>
  </si>
  <si>
    <t>AARTI INDUSTRIES LTD^</t>
  </si>
  <si>
    <t>BAJAJ FINSERV LTD^</t>
  </si>
  <si>
    <t>FEDERAL BANK LTD^</t>
  </si>
  <si>
    <t>ULTRATECH CEMENT LTD^</t>
  </si>
  <si>
    <t>ABB INDIA LTD^</t>
  </si>
  <si>
    <t>JSW STEEL LTD^</t>
  </si>
  <si>
    <t>TATA STEEL LTD^</t>
  </si>
  <si>
    <t>HDFC ASSET MANAGEMENT COMPANY LTD^</t>
  </si>
  <si>
    <t>APOLLO HOSPITALS ENTERPRISE LTD^</t>
  </si>
  <si>
    <t>CIPLA LTD^</t>
  </si>
  <si>
    <t>MAHINDRA &amp; MAHINDRA LTD^</t>
  </si>
  <si>
    <t>UNITED SPIRITS LTD^</t>
  </si>
  <si>
    <t>GRASIM INDUSTRIES LTD^</t>
  </si>
  <si>
    <t>TATA CHEMICALS LTD^</t>
  </si>
  <si>
    <t>WIPRO LTD^</t>
  </si>
  <si>
    <t>TATA POWER COMPANY LTD^</t>
  </si>
  <si>
    <t>POLYCAB INDIA LTD^</t>
  </si>
  <si>
    <t>POWER GRID CORPORATION OF INDIA LTD^</t>
  </si>
  <si>
    <t>** 09.00 % BHARTI TELECOM LTD - 04/12/2028</t>
  </si>
  <si>
    <t>** LIC HOUSING FINANCE LTD - 25/04/2025 - ZCB</t>
  </si>
  <si>
    <t>** 07.58 % REC LTD - 31/05/2029</t>
  </si>
  <si>
    <t>** 07.84 % TATA CAPITAL HOUSING FINANCE LTD - 18/09/2026</t>
  </si>
  <si>
    <t>** 09.03 % HDFC CREDILA FINANCIAL SERVICES LTD - 04/03/2026</t>
  </si>
  <si>
    <t>** 07.80 % BAJAJ FINANCE LTD - 10/12/2027</t>
  </si>
  <si>
    <t>** 05.81 % REC LTD - 31/12/2025</t>
  </si>
  <si>
    <t>** 08.60 % CHOLAMANDALAM INVT &amp; FIN  CO LTD - 05/03/2029</t>
  </si>
  <si>
    <t>** 08.30 % CHOLAMANDALAM INVT &amp; FIN  CO LTD - 12/12/2025</t>
  </si>
  <si>
    <t>** 08.30 % REC LTD - 10/04/2025</t>
  </si>
  <si>
    <t>** 07.41 % INDIAN RAILWAYS FINANCE CORPORATION LTD - 15/10/2026</t>
  </si>
  <si>
    <t>** 07.73 % LIC HOUSING FINANCE LTD - 22/03/2034</t>
  </si>
  <si>
    <t>** 08.20 % TATA REALTY AND INFRASTRUCTURE LTD - 03/05/2026</t>
  </si>
  <si>
    <t>** 08.94 % SHRIRAM HOUSING FINANCE LTD - 26/12/2025</t>
  </si>
  <si>
    <t>** 08.50 % MUTHOOT FINANCE LTD - 29/01/2026</t>
  </si>
  <si>
    <t>** 06.88 % REC LTD - 20/03/2025</t>
  </si>
  <si>
    <t>** 07.22 % TATA CAPITAL LTD - 04/08/2025</t>
  </si>
  <si>
    <t>** L&amp;T FINANCE LTD - 15/09/2025 - ZCB</t>
  </si>
  <si>
    <t>** 08.47 % LIC HOUSING FINANCE LTD - 15/06/2026</t>
  </si>
  <si>
    <t>** 07.70 % REC LTD - 31/08/2026</t>
  </si>
  <si>
    <t>** 08.52 % LIC HOUSING FINANCE LTD - 03/03/2025</t>
  </si>
  <si>
    <t>** 08.20 % TATA PROJECTS LTD - 27/04/2026</t>
  </si>
  <si>
    <t>** 07.84 % HDB FINANCIAL SERVICES LTD - 14/07/2026</t>
  </si>
  <si>
    <t>** 08.95 % INDIAN RAILWAYS FINANCE CORPORATION LTD - 10/03/2025</t>
  </si>
  <si>
    <t>** 09.18 % NUCLEAR POWER CORP LTD - 23/01/2025</t>
  </si>
  <si>
    <t>** 08.43 % HDFC BANK LTD - 04/03/2025</t>
  </si>
  <si>
    <t>** 07.13 % NHPC LTD - 11/02/2028</t>
  </si>
  <si>
    <t>AARTI INDUSTRIES LTD-FUT-28-NOV-24</t>
  </si>
  <si>
    <t>ABB INDIA LTD-FUT-28-NOV-24</t>
  </si>
  <si>
    <t>APOLLO HOSPITALS ENTERPRISE LTD-FUT-28-NOV-24</t>
  </si>
  <si>
    <t>BAJAJ FINSERV LTD-FUT-28-NOV-24</t>
  </si>
  <si>
    <t>CIPLA LTD-FUT-28-NOV-24</t>
  </si>
  <si>
    <t>FEDERAL BANK LTD-FUT-28-NOV-24</t>
  </si>
  <si>
    <t>GAIL ( INDIA ) LTD-FUT-28-NOV-24</t>
  </si>
  <si>
    <t>GRASIM INDUSTRIES LTD-FUT-28-NOV-24</t>
  </si>
  <si>
    <t>HCL TECHNOLOGIES LTD-FUT-28-NOV-24</t>
  </si>
  <si>
    <t>HDFC ASSET MANAGEMENT COMPANY LTD-FUT-28-NOV-24</t>
  </si>
  <si>
    <t>INDIAN HOTELS CO. LTD-FUT-28-NOV-24</t>
  </si>
  <si>
    <t>JSW STEEL LTD-FUT-28-NOV-24</t>
  </si>
  <si>
    <t>KOTAK MAHINDRA BANK LTD-FUT-28-NOV-24</t>
  </si>
  <si>
    <t>MAHINDRA &amp; MAHINDRA LTD-FUT-28-NOV-24</t>
  </si>
  <si>
    <t>POLYCAB INDIA LTD-FUT-28-NOV-24</t>
  </si>
  <si>
    <t>POWER GRID CORPORATION OF INDIA LTD-FUT-28-NOV-24</t>
  </si>
  <si>
    <t>TATA CHEMICALS LTD-FUT-28-NOV-24</t>
  </si>
  <si>
    <t>TATA POWER COMPANY LTD-FUT-28-NOV-24</t>
  </si>
  <si>
    <t>TATA STEEL LTD-FUT-28-NOV-24</t>
  </si>
  <si>
    <t>ULTRATECH CEMENT LTD-FUT-28-NOV-24</t>
  </si>
  <si>
    <t>UNITED SPIRITS LTD-FUT-28-NOV-24</t>
  </si>
  <si>
    <t>WIPRO LTD-FUT-28-NOV-24</t>
  </si>
  <si>
    <t>AARTI INDUSTRIES LTD-FUT-31-OCT-24</t>
  </si>
  <si>
    <t>ABB INDIA LTD-FUT-31-OCT-24</t>
  </si>
  <si>
    <t>APOLLO HOSPITALS ENTERPRISE LTD-FUT-31-OCT-24</t>
  </si>
  <si>
    <t>CIPLA LTD-FUT-31-OCT-24</t>
  </si>
  <si>
    <t>FEDERAL BANK LTD-FUT-31-OCT-24</t>
  </si>
  <si>
    <t>GRASIM INDUSTRIES LTD-FUT-31-OCT-24</t>
  </si>
  <si>
    <t>HCL TECHNOLOGIES LTD-FUT-31-OCT-24</t>
  </si>
  <si>
    <t>HDFC ASSET MANAGEMENT COMPANY LTD-FUT-31-OCT-24</t>
  </si>
  <si>
    <t>INDIAN HOTELS CO. LTD-FUT-31-OCT-24</t>
  </si>
  <si>
    <t>INFOSYS LTD-FUT-31-OCT-24</t>
  </si>
  <si>
    <t>JSW STEEL LTD-FUT-31-OCT-24</t>
  </si>
  <si>
    <t>KOTAK MAHINDRA BANK LTD-FUT-31-OCT-24</t>
  </si>
  <si>
    <t>MAHINDRA &amp; MAHINDRA LTD-FUT-31-OCT-24</t>
  </si>
  <si>
    <t>POWER GRID CORPORATION OF INDIA LTD-FUT-31-OCT-24</t>
  </si>
  <si>
    <t>TATA CHEMICALS LTD-FUT-31-OCT-24</t>
  </si>
  <si>
    <t>TATA POWER COMPANY LTD-FUT-31-OCT-24</t>
  </si>
  <si>
    <t>TATA STEEL LTD-FUT-31-OCT-24</t>
  </si>
  <si>
    <t>ULTRATECH CEMENT LTD-FUT-31-OCT-24</t>
  </si>
  <si>
    <t>UNITED SPIRITS LTD-FUT-31-OCT-24</t>
  </si>
  <si>
    <t>WIPRO LTD-FUT-31-OCT-24</t>
  </si>
  <si>
    <t>ADITYA BIRLA CAPITAL LTD</t>
  </si>
  <si>
    <t>L&amp;T FINANCE LTD</t>
  </si>
  <si>
    <t>UNITED BREWERIES LTD</t>
  </si>
  <si>
    <t>GUJARAT GAS LTD^</t>
  </si>
  <si>
    <t>HDFC LIFE INSURANCE CO. LTD^</t>
  </si>
  <si>
    <t>CHAMBAL FERTILISER &amp; CHEMICALS LTD^</t>
  </si>
  <si>
    <t>GLENMARK PHARMACEUTICALS LTD^</t>
  </si>
  <si>
    <t>DALMIA BHARAT LTD^</t>
  </si>
  <si>
    <t>OBEROI REALTY LTD^</t>
  </si>
  <si>
    <t>UNITED BREWERIES LTD^</t>
  </si>
  <si>
    <t>GUJ NARMADA VALLEY FER. &amp; CHEM. LTD^</t>
  </si>
  <si>
    <t>ALKEM LABORATORIES LTD^</t>
  </si>
  <si>
    <t>LTIMINDTREE LTD^</t>
  </si>
  <si>
    <t>MAX FINANCIAL SERVICES LTD^</t>
  </si>
  <si>
    <t>SYNGENE INTERNATIONAL LTD^</t>
  </si>
  <si>
    <t>THE RAMCO CEMENTS LTD^</t>
  </si>
  <si>
    <t>HINDUSTAN PETROLEUM CORPORATION LTD^</t>
  </si>
  <si>
    <t>DIVI LABORATORIES LTD^</t>
  </si>
  <si>
    <t>DR REDDYS LABORATORIES LTD^</t>
  </si>
  <si>
    <t>DABUR INDIA LTD^</t>
  </si>
  <si>
    <t>RBL BANK LTD^</t>
  </si>
  <si>
    <t>ASTRAL LTD (ERSTWHILE ASTRAL POLY TECHNIK LTD)^</t>
  </si>
  <si>
    <t>ORACLE FINANCIALS SERVICES SOFT LTD^</t>
  </si>
  <si>
    <t>COAL INDIA LTD^</t>
  </si>
  <si>
    <t>TATA CONSUMER PRODUCTS LTD^</t>
  </si>
  <si>
    <t>ESCORTS KUBOTA LTD^</t>
  </si>
  <si>
    <t>COLGATE-PALMOLIVE INDIA LTD^</t>
  </si>
  <si>
    <t>PVR INOX LTD^</t>
  </si>
  <si>
    <t>NESTLE INDIA LTD^</t>
  </si>
  <si>
    <t>TRENT LTD^</t>
  </si>
  <si>
    <t>L&amp;T FINANCE LTD^</t>
  </si>
  <si>
    <t>IDFC FIRST BANK LTD^</t>
  </si>
  <si>
    <t>PERSISTENT SYSTEMS LTD^</t>
  </si>
  <si>
    <t>TATA COMMUNICATIONS LTD^</t>
  </si>
  <si>
    <t>ICICI LOMBARD GENERAL INSURANCE CO. LTD^</t>
  </si>
  <si>
    <t>BIRLASOFT LTD^</t>
  </si>
  <si>
    <t>ZYDUS LIFESCIENCES LTD^</t>
  </si>
  <si>
    <t>COFORGE LTD^</t>
  </si>
  <si>
    <t>NAVIN FLUORINE INTERNATIONAL LTD^</t>
  </si>
  <si>
    <t>TORRENT PHARMACEUTICALS LTD^</t>
  </si>
  <si>
    <t>BHARAT PETROLEUM CORPORATION LTD^</t>
  </si>
  <si>
    <t>PETRONET LNG LTD^</t>
  </si>
  <si>
    <t>LUPIN LTD^</t>
  </si>
  <si>
    <t>SUN PHARMACEUTICAL INDUSTRIES LTD^</t>
  </si>
  <si>
    <t>ADITYA BIRLA CAPITAL LTD^</t>
  </si>
  <si>
    <t>ABBOTT INDIA LTD^</t>
  </si>
  <si>
    <t>INTERGLOBE AVIATION LTD^</t>
  </si>
  <si>
    <t>ASHOK LEYLAND LTD^</t>
  </si>
  <si>
    <t>PIDILITE INDUSTRIES  LTD^</t>
  </si>
  <si>
    <t>SRF LTD^</t>
  </si>
  <si>
    <t>MRF LTD^</t>
  </si>
  <si>
    <t>CHOLAMANDALAM INVESTMENT &amp; FINANCE CO LTD^</t>
  </si>
  <si>
    <t>SAMVARDHANA MOTHERSON INTERNATIONAL LTD^</t>
  </si>
  <si>
    <t>CUMMINS INDIA LTD^</t>
  </si>
  <si>
    <t>COROMANDEL INTERNATIONAL LTD^</t>
  </si>
  <si>
    <t>NMDC LTD^</t>
  </si>
  <si>
    <t>INDIAN ENERGY EXCHANGE LTD^</t>
  </si>
  <si>
    <t>CONTAINER CORPORATION OF INDIA LTD^</t>
  </si>
  <si>
    <t>BAJAJ FINANCE LTD^</t>
  </si>
  <si>
    <t>INDIAN RAILWAY CATERING AND TOURISM CORPORATION LTD^</t>
  </si>
  <si>
    <t>BRITANNIA INDUSTRIES LTD^</t>
  </si>
  <si>
    <t>HINDUSTAN COPPER LTD^</t>
  </si>
  <si>
    <t>SHRIRAM FINANCE LTD^</t>
  </si>
  <si>
    <t>GRANULES INDIA LTD^</t>
  </si>
  <si>
    <t>MPHASIS LTD^</t>
  </si>
  <si>
    <t>BHARAT ELECTRONICS LTD^</t>
  </si>
  <si>
    <t>MUTHOOT FINANCE LTD^</t>
  </si>
  <si>
    <t>STEEL AUTHORITY INDIA LTD^</t>
  </si>
  <si>
    <t>BIOCON LTD^</t>
  </si>
  <si>
    <t>BHARAT FORGE LTD^</t>
  </si>
  <si>
    <t>CITY UNION BANK LTD^</t>
  </si>
  <si>
    <t>ATUL LTD^</t>
  </si>
  <si>
    <t>EXIDE INDUSTRIES LTD^</t>
  </si>
  <si>
    <t>INDIAN OIL CORPORATION LTD^</t>
  </si>
  <si>
    <t>SIEMENS LTD^</t>
  </si>
  <si>
    <t>CROMPTON GREAVES CONSUMER ELECTRICALS LTD^</t>
  </si>
  <si>
    <t>BANDHAN BANK LTD^</t>
  </si>
  <si>
    <t>ADITYA BIRLA FASHION &amp; RETAIL LTD^</t>
  </si>
  <si>
    <t>MARICO LTD^</t>
  </si>
  <si>
    <t>GODREJ PROPERTIES LTD^</t>
  </si>
  <si>
    <t>ADANI ENTERPRISES LTD^</t>
  </si>
  <si>
    <t>NATIONAL ALUMINIUM CO. LTD^</t>
  </si>
  <si>
    <t>EICHER MOTORS LTD^</t>
  </si>
  <si>
    <t>POWER FINANCE CORPORATION  LTD^</t>
  </si>
  <si>
    <t>GODREJ CONSUMER PRODUCTS LTD^</t>
  </si>
  <si>
    <t>HAVELLS INDIA LTD^</t>
  </si>
  <si>
    <t>JINDAL STEEL &amp; POWER LTD^</t>
  </si>
  <si>
    <t>LIC HOUSING FINANCE LTD^</t>
  </si>
  <si>
    <t>UPL LTD^</t>
  </si>
  <si>
    <t>BHARAT HEAVY ELECTRICALS LTD^</t>
  </si>
  <si>
    <t>VODAFONE IDEA LTD^</t>
  </si>
  <si>
    <t>REC LTD^</t>
  </si>
  <si>
    <t>HINDUSTAN AERONAUTICS LTD^</t>
  </si>
  <si>
    <t>INDUSIND BANK LTD^</t>
  </si>
  <si>
    <t>TVS MOTOR COMPANY LTD^</t>
  </si>
  <si>
    <t>VEDANTA LTD^</t>
  </si>
  <si>
    <t>TATA MOTORS LTD^</t>
  </si>
  <si>
    <t>** 08.60 % BHARTI TELECOM LTD - 05/12/2024</t>
  </si>
  <si>
    <t>** 07.79 % HDFC BANK LTD - 04/03/2025</t>
  </si>
  <si>
    <t>** 07.80 % KOTAK MAHINDRA PRIME LTD - 12/12/2025</t>
  </si>
  <si>
    <t>** 07.92 % KOTAK MAHINDRA PRIME LTD - 20/11/2025</t>
  </si>
  <si>
    <t>** 07.70 % HDB FINANCIAL SERVICES LTD - 11/08/2025</t>
  </si>
  <si>
    <t>** 06.70 % TATA CAPITAL LTD - 28/03/2025</t>
  </si>
  <si>
    <t>** 06.75 % L&amp;T FINANCE LTD - 01/11/2024</t>
  </si>
  <si>
    <t>** 08.70 % BHARTI TELECOM LTD - 21/11/2024</t>
  </si>
  <si>
    <t>** 07.50 % HDB FINANCIAL SERVICES LTD - 23/09/2025</t>
  </si>
  <si>
    <t>** 06.55 % KOTAK MAHINDRA PRIME LTD - 22/04/2025</t>
  </si>
  <si>
    <t>** - CHOLAMANDALAM INVT &amp; FIN  CO LTD - CP - 24/01/2025</t>
  </si>
  <si>
    <t>** - ICICI SECURITIES LTD - CP - 06/03/2025</t>
  </si>
  <si>
    <t>** - AXIS SECURITIES LTD - CP - 20/02/2025</t>
  </si>
  <si>
    <t>** - ICICI SECURITIES LTD - CP - 23/01/2025</t>
  </si>
  <si>
    <t>** - SHRIRAM FINANCE LTD - CP - 31/01/2025</t>
  </si>
  <si>
    <t>** - CHOLAMANDALAM INVT &amp; FIN  CO LTD - CP - 14/02/2025</t>
  </si>
  <si>
    <t>** - ADITYA BIRLA FINANCE LTD - CP - 25/02/2025</t>
  </si>
  <si>
    <t>** - KOTAK SECURITIES LTD - CP - 28/02/2025</t>
  </si>
  <si>
    <t>** - BAJAJ FINANCE LTD - CP - 09/01/2025</t>
  </si>
  <si>
    <t>** - KOTAK SECURITIES LTD - CP - 21/02/2025</t>
  </si>
  <si>
    <t>** - ICICI SECURITIES LTD - CP - 25/02/2025</t>
  </si>
  <si>
    <t>** - ADITYA BIRLA FINANCE LTD - CP - 10/03/2025</t>
  </si>
  <si>
    <t>** - ADITYA BIRLA FINANCE LTD - CP - 12/03/2025</t>
  </si>
  <si>
    <t>** - ICICI SECURITIES LTD - CP - 20/03/2025</t>
  </si>
  <si>
    <t>ABBOTT INDIA LTD-FUT-28-NOV-24</t>
  </si>
  <si>
    <t>ADANI ENTERPRISES LTD-FUT-28-NOV-24</t>
  </si>
  <si>
    <t>ADITYA BIRLA CAPITAL LTD-FUT-28-NOV-24</t>
  </si>
  <si>
    <t>ADITYA BIRLA FASHION &amp; RETAIL LTD-FUT-28-NOV-24</t>
  </si>
  <si>
    <t>ALKEM LABORATORIES LTD-FUT-28-NOV-24</t>
  </si>
  <si>
    <t>ASHOK LEYLAND LTD-FUT-28-NOV-24</t>
  </si>
  <si>
    <t>ASTRAL LTD (ERSTWHILE ASTRAL POLY TECHNIK LTD)-FUT-28-NOV-24</t>
  </si>
  <si>
    <t>ATUL LTD-FUT-28-NOV-24</t>
  </si>
  <si>
    <t>BAJAJ FINANCE LTD-FUT-28-NOV-24</t>
  </si>
  <si>
    <t>BANDHAN BANK LTD-FUT-28-NOV-24</t>
  </si>
  <si>
    <t>BHARAT ELECTRONICS LTD-FUT-28-NOV-24</t>
  </si>
  <si>
    <t>BHARAT FORGE LTD-FUT-28-NOV-24</t>
  </si>
  <si>
    <t>BHARAT HEAVY ELECTRICALS LTD-FUT-28-NOV-24</t>
  </si>
  <si>
    <t>BHARAT PETROLEUM CORPORATION LTD-FUT-28-NOV-24</t>
  </si>
  <si>
    <t>BIOCON LTD-FUT-28-NOV-24</t>
  </si>
  <si>
    <t>BIRLASOFT LTD-FUT-28-NOV-24</t>
  </si>
  <si>
    <t>BRITANNIA INDUSTRIES LTD-FUT-28-NOV-24</t>
  </si>
  <si>
    <t>CHAMBAL FERTILISER &amp; CHEMICALS LTD-FUT-28-NOV-24</t>
  </si>
  <si>
    <t>CHOLAMANDALAM INVESTMENT &amp; FINANCE CO LTD-FUT-28-NOV-24</t>
  </si>
  <si>
    <t>CITY UNION BANK LTD-FUT-28-NOV-24</t>
  </si>
  <si>
    <t>COAL INDIA LTD-FUT-28-NOV-24</t>
  </si>
  <si>
    <t>COFORGE LTD-FUT-28-NOV-24</t>
  </si>
  <si>
    <t>COLGATE-PALMOLIVE INDIA LTD-FUT-28-NOV-24</t>
  </si>
  <si>
    <t>CONTAINER CORPORATION OF INDIA LTD-FUT-28-NOV-24</t>
  </si>
  <si>
    <t>COROMANDEL INTERNATIONAL LTD-FUT-28-NOV-24</t>
  </si>
  <si>
    <t>CROMPTON GREAVES CONSUMER ELECTRICALS LTD-FUT-28-NOV-24</t>
  </si>
  <si>
    <t>CUMMINS INDIA LTD-FUT-28-NOV-24</t>
  </si>
  <si>
    <t>DABUR INDIA LTD-FUT-28-NOV-24</t>
  </si>
  <si>
    <t>DALMIA BHARAT LTD-FUT-28-NOV-24</t>
  </si>
  <si>
    <t>DIVI LABORATORIES LTD-FUT-28-NOV-24</t>
  </si>
  <si>
    <t>DR REDDYS LABORATORIES LTD-FUT-28-NOV-24</t>
  </si>
  <si>
    <t>EICHER MOTORS LTD-FUT-28-NOV-24</t>
  </si>
  <si>
    <t>ESCORTS KUBOTA LTD-FUT-28-NOV-24</t>
  </si>
  <si>
    <t>EXIDE INDUSTRIES LTD-FUT-28-NOV-24</t>
  </si>
  <si>
    <t>GLENMARK PHARMACEUTICALS LTD-FUT-28-NOV-24</t>
  </si>
  <si>
    <t>GODREJ CONSUMER PRODUCTS LTD-FUT-28-NOV-24</t>
  </si>
  <si>
    <t>GODREJ PROPERTIES LTD-FUT-28-NOV-24</t>
  </si>
  <si>
    <t>GRANULES INDIA LTD-FUT-28-NOV-24</t>
  </si>
  <si>
    <t>GUJ NARMADA VALLEY FER. &amp; CHEM. LTD-FUT-28-NOV-24</t>
  </si>
  <si>
    <t>GUJARAT GAS LTD-FUT-28-NOV-24</t>
  </si>
  <si>
    <t>HAVELLS INDIA LTD-FUT-28-NOV-24</t>
  </si>
  <si>
    <t>HDFC LIFE INSURANCE CO. LTD-FUT-28-NOV-24</t>
  </si>
  <si>
    <t>HINDUSTAN AERONAUTICS LTD-FUT-28-NOV-24</t>
  </si>
  <si>
    <t>HINDUSTAN COPPER LTD-FUT-28-NOV-24</t>
  </si>
  <si>
    <t>HINDUSTAN PETROLEUM CORPORATION LTD-FUT-28-NOV-24</t>
  </si>
  <si>
    <t>ICICI LOMBARD GENERAL INSURANCE CO. LTD-FUT-28-NOV-24</t>
  </si>
  <si>
    <t>IDFC FIRST BANK LTD-FUT-28-NOV-24</t>
  </si>
  <si>
    <t>INDIAN ENERGY EXCHANGE LTD-FUT-28-NOV-24</t>
  </si>
  <si>
    <t>INDIAN OIL CORPORATION LTD-FUT-28-NOV-24</t>
  </si>
  <si>
    <t>INDIAN RAILWAY CATERING AND TOURISM CORPORATION LTD-FUT-28-NOV-24</t>
  </si>
  <si>
    <t>INDUSIND BANK LTD-FUT-28-NOV-24</t>
  </si>
  <si>
    <t>INTERGLOBE AVIATION LTD-FUT-28-NOV-24</t>
  </si>
  <si>
    <t>JINDAL STEEL &amp; POWER LTD-FUT-28-NOV-24</t>
  </si>
  <si>
    <t>L&amp;T FINANCE LTD-FUT-28-NOV-24</t>
  </si>
  <si>
    <t>LIC HOUSING FINANCE LTD-FUT-28-NOV-24</t>
  </si>
  <si>
    <t>LTIMINDTREE LTD-FUT-28-NOV-24</t>
  </si>
  <si>
    <t>LUPIN LTD-FUT-28-NOV-24</t>
  </si>
  <si>
    <t>MARICO LTD-FUT-28-NOV-24</t>
  </si>
  <si>
    <t>MAX FINANCIAL SERVICES LTD-FUT-28-NOV-24</t>
  </si>
  <si>
    <t>MPHASIS LTD-FUT-28-NOV-24</t>
  </si>
  <si>
    <t>MRF LTD-FUT-28-NOV-24</t>
  </si>
  <si>
    <t>MUTHOOT FINANCE LTD-FUT-28-NOV-24</t>
  </si>
  <si>
    <t>NATIONAL ALUMINIUM CO. LTD-FUT-28-NOV-24</t>
  </si>
  <si>
    <t>NAVIN FLUORINE INTERNATIONAL LTD-FUT-28-NOV-24</t>
  </si>
  <si>
    <t>NESTLE INDIA LTD-FUT-28-NOV-24</t>
  </si>
  <si>
    <t>NMDC LTD-FUT-28-NOV-24</t>
  </si>
  <si>
    <t>OBEROI REALTY LTD-FUT-28-NOV-24</t>
  </si>
  <si>
    <t>ORACLE FINANCIALS SERVICES SOFT LTD-FUT-28-NOV-24</t>
  </si>
  <si>
    <t>PERSISTENT SYSTEMS LTD-FUT-28-NOV-24</t>
  </si>
  <si>
    <t>PETRONET LNG LTD-FUT-28-NOV-24</t>
  </si>
  <si>
    <t>PIDILITE INDUSTRIES  LTD-FUT-28-NOV-24</t>
  </si>
  <si>
    <t>POWER FINANCE CORPORATION  LTD-FUT-28-NOV-24</t>
  </si>
  <si>
    <t>PVR INOX LTD-FUT-28-NOV-24</t>
  </si>
  <si>
    <t>RBL BANK LTD-FUT-28-NOV-24</t>
  </si>
  <si>
    <t>REC LTD-FUT-28-NOV-24</t>
  </si>
  <si>
    <t>RELIANCE INDUSTRIES LTD-FUT-26-DEC-24</t>
  </si>
  <si>
    <t>SAMVARDHANA MOTHERSON INTERNATIONAL LTD-FUT-28-NOV-24</t>
  </si>
  <si>
    <t>SHRIRAM FINANCE LTD-FUT-28-NOV-24</t>
  </si>
  <si>
    <t>SIEMENS LTD-FUT-28-NOV-24</t>
  </si>
  <si>
    <t>SRF LTD-FUT-28-NOV-24</t>
  </si>
  <si>
    <t>STEEL AUTHORITY INDIA LTD-FUT-28-NOV-24</t>
  </si>
  <si>
    <t>SUN PHARMACEUTICAL INDUSTRIES LTD-FUT-28-NOV-24</t>
  </si>
  <si>
    <t>SYNGENE INTERNATIONAL LTD-FUT-28-NOV-24</t>
  </si>
  <si>
    <t>TATA COMMUNICATIONS LTD-FUT-28-NOV-24</t>
  </si>
  <si>
    <t>TATA CONSUMER PRODUCTS LTD-FUT-28-NOV-24</t>
  </si>
  <si>
    <t>TATA MOTORS LTD-FUT-28-NOV-24</t>
  </si>
  <si>
    <t>THE RAMCO CEMENTS LTD-FUT-28-NOV-24</t>
  </si>
  <si>
    <t>TORRENT PHARMACEUTICALS LTD-FUT-28-NOV-24</t>
  </si>
  <si>
    <t>TRENT LTD-FUT-28-NOV-24</t>
  </si>
  <si>
    <t>TVS MOTOR COMPANY LTD-FUT-28-NOV-24</t>
  </si>
  <si>
    <t>UNITED BREWERIES LTD-FUT-28-NOV-24</t>
  </si>
  <si>
    <t>UPL LTD-FUT-28-NOV-24</t>
  </si>
  <si>
    <t>VEDANTA LTD-FUT-28-NOV-24</t>
  </si>
  <si>
    <t>VODAFONE IDEA LTD-FUT-28-NOV-24</t>
  </si>
  <si>
    <t>ZYDUS LIFESCIENCES LTD-FUT-28-NOV-24</t>
  </si>
  <si>
    <t>DIXON TECHNOLOGIES (INDIA) LTD-FUT-28-NOV-24</t>
  </si>
  <si>
    <t>MULTI COMMODITY EXCHANGE OF IND LTD-FUT-28-NOV-24</t>
  </si>
  <si>
    <t>PI INDUSTRIES LTD-FUT-28-NOV-24</t>
  </si>
  <si>
    <t>PIRAMAL ENTERPRISES LTD-FUT-28-NOV-24</t>
  </si>
  <si>
    <t>SBI CARDS AND PAYMENT SERVICES LTD-FUT-28-NOV-24</t>
  </si>
  <si>
    <t>ABBOTT INDIA LTD-FUT-31-OCT-24</t>
  </si>
  <si>
    <t>ADANI ENTERPRISES LTD-FUT-31-OCT-24</t>
  </si>
  <si>
    <t>ADITYA BIRLA CAPITAL LTD-FUT-31-OCT-24</t>
  </si>
  <si>
    <t>ADITYA BIRLA FASHION &amp; RETAIL LTD-FUT-31-OCT-24</t>
  </si>
  <si>
    <t>ALKEM LABORATORIES LTD-FUT-31-OCT-24</t>
  </si>
  <si>
    <t>ASHOK LEYLAND LTD-FUT-31-OCT-24</t>
  </si>
  <si>
    <t>ASTRAL LTD (ERSTWHILE ASTRAL POLY TECHNIK LTD)-FUT-31-OCT-24</t>
  </si>
  <si>
    <t>ATUL LTD-FUT-31-OCT-24</t>
  </si>
  <si>
    <t>BAJAJ FINANCE LTD-FUT-31-OCT-24</t>
  </si>
  <si>
    <t>BAJAJ FINSERV LTD-FUT-31-OCT-24</t>
  </si>
  <si>
    <t>BANDHAN BANK LTD-FUT-31-OCT-24</t>
  </si>
  <si>
    <t>BHARAT ELECTRONICS LTD-FUT-31-OCT-24</t>
  </si>
  <si>
    <t>BHARAT FORGE LTD-FUT-31-OCT-24</t>
  </si>
  <si>
    <t>BHARAT HEAVY ELECTRICALS LTD-FUT-31-OCT-24</t>
  </si>
  <si>
    <t>BHARAT PETROLEUM CORPORATION LTD-FUT-31-OCT-24</t>
  </si>
  <si>
    <t>BIOCON LTD-FUT-31-OCT-24</t>
  </si>
  <si>
    <t>BIRLASOFT LTD-FUT-31-OCT-24</t>
  </si>
  <si>
    <t>BRITANNIA INDUSTRIES LTD-FUT-31-OCT-24</t>
  </si>
  <si>
    <t>CHAMBAL FERTILISER &amp; CHEMICALS LTD-FUT-31-OCT-24</t>
  </si>
  <si>
    <t>CHOLAMANDALAM INVESTMENT &amp; FINANCE CO LTD-FUT-31-OCT-24</t>
  </si>
  <si>
    <t>CITY UNION BANK LTD-FUT-31-OCT-24</t>
  </si>
  <si>
    <t>COAL INDIA LTD-FUT-31-OCT-24</t>
  </si>
  <si>
    <t>COFORGE LTD-FUT-31-OCT-24</t>
  </si>
  <si>
    <t>CONTAINER CORPORATION OF INDIA LTD-FUT-31-OCT-24</t>
  </si>
  <si>
    <t>COROMANDEL INTERNATIONAL LTD-FUT-31-OCT-24</t>
  </si>
  <si>
    <t>CROMPTON GREAVES CONSUMER ELECTRICALS LTD-FUT-31-OCT-24</t>
  </si>
  <si>
    <t>CUMMINS INDIA LTD-FUT-31-OCT-24</t>
  </si>
  <si>
    <t>DABUR INDIA LTD-FUT-31-OCT-24</t>
  </si>
  <si>
    <t>DALMIA BHARAT LTD-FUT-31-OCT-24</t>
  </si>
  <si>
    <t>DEEPAK NITRITE LTD-FUT-31-OCT-24</t>
  </si>
  <si>
    <t>DIVI LABORATORIES LTD-FUT-31-OCT-24</t>
  </si>
  <si>
    <t>DIXON TECHNOLOGIES (INDIA) LTD-FUT-31-OCT-24</t>
  </si>
  <si>
    <t>DR REDDYS LABORATORIES LTD-FUT-31-OCT-24</t>
  </si>
  <si>
    <t>EICHER MOTORS LTD-FUT-31-OCT-24</t>
  </si>
  <si>
    <t>ESCORTS KUBOTA LTD-FUT-31-OCT-24</t>
  </si>
  <si>
    <t>EXIDE INDUSTRIES LTD-FUT-31-OCT-24</t>
  </si>
  <si>
    <t>GAIL ( INDIA ) LTD-FUT-31-OCT-24</t>
  </si>
  <si>
    <t>GLENMARK PHARMACEUTICALS LTD-FUT-31-OCT-24</t>
  </si>
  <si>
    <t>GODREJ CONSUMER PRODUCTS LTD-FUT-31-OCT-24</t>
  </si>
  <si>
    <t>GODREJ PROPERTIES LTD-FUT-31-OCT-24</t>
  </si>
  <si>
    <t>GRANULES INDIA LTD-FUT-31-OCT-24</t>
  </si>
  <si>
    <t>GUJ NARMADA VALLEY FER. &amp; CHEM. LTD-FUT-31-OCT-24</t>
  </si>
  <si>
    <t>HAVELLS INDIA LTD-FUT-31-OCT-24</t>
  </si>
  <si>
    <t>HDFC LIFE INSURANCE CO. LTD-FUT-31-OCT-24</t>
  </si>
  <si>
    <t>HINDUSTAN AERONAUTICS LTD-FUT-31-OCT-24</t>
  </si>
  <si>
    <t>HINDUSTAN COPPER LTD-FUT-31-OCT-24</t>
  </si>
  <si>
    <t>HINDUSTAN PETROLEUM CORPORATION LTD-FUT-31-OCT-24</t>
  </si>
  <si>
    <t>ICICI LOMBARD GENERAL INSURANCE CO. LTD-FUT-31-OCT-24</t>
  </si>
  <si>
    <t>INDIAMART INTERMESH LTD-FUT-31-OCT-24</t>
  </si>
  <si>
    <t>INDIAN ENERGY EXCHANGE LTD-FUT-31-OCT-24</t>
  </si>
  <si>
    <t>INDIAN OIL CORPORATION LTD-FUT-31-OCT-24</t>
  </si>
  <si>
    <t>INDIAN RAILWAY CATERING AND TOURISM CORPORATION LTD-FUT-31-OCT-24</t>
  </si>
  <si>
    <t>INDRAPRASTHA GAS LTD-FUT-31-OCT-24</t>
  </si>
  <si>
    <t>INDUS TOWERS LTD-FUT-31-OCT-24</t>
  </si>
  <si>
    <t>INDUSIND BANK LTD-FUT-31-OCT-24</t>
  </si>
  <si>
    <t>INFO EDGE (INDIA) LTD-FUT-31-OCT-24</t>
  </si>
  <si>
    <t>INTERGLOBE AVIATION LTD-FUT-31-OCT-24</t>
  </si>
  <si>
    <t>JINDAL STEEL &amp; POWER LTD-FUT-31-OCT-24</t>
  </si>
  <si>
    <t>L&amp;T FINANCE LTD-FUT-31-OCT-24</t>
  </si>
  <si>
    <t>LAURUS LABS LTD-FUT-31-OCT-24</t>
  </si>
  <si>
    <t>LIC HOUSING FINANCE LTD-FUT-31-OCT-24</t>
  </si>
  <si>
    <t>LTIMINDTREE LTD-FUT-31-OCT-24</t>
  </si>
  <si>
    <t>LUPIN LTD-FUT-31-OCT-24</t>
  </si>
  <si>
    <t>MAHANAGAR GAS LTD-FUT-31-OCT-24</t>
  </si>
  <si>
    <t>MANAPPURAM FINANCE LTD-FUT-31-OCT-24</t>
  </si>
  <si>
    <t>MARICO LTD-FUT-31-OCT-24</t>
  </si>
  <si>
    <t>MAX FINANCIAL SERVICES LTD-FUT-31-OCT-24</t>
  </si>
  <si>
    <t>MPHASIS LTD-FUT-31-OCT-24</t>
  </si>
  <si>
    <t>MRF LTD-FUT-31-OCT-24</t>
  </si>
  <si>
    <t>MULTI COMMODITY EXCHANGE OF IND LTD-FUT-31-OCT-24</t>
  </si>
  <si>
    <t>MUTHOOT FINANCE LTD-FUT-31-OCT-24</t>
  </si>
  <si>
    <t>NATIONAL ALUMINIUM CO. LTD-FUT-31-OCT-24</t>
  </si>
  <si>
    <t>NAVIN FLUORINE INTERNATIONAL LTD-FUT-31-OCT-24</t>
  </si>
  <si>
    <t>NESTLE INDIA LTD-FUT-31-OCT-24</t>
  </si>
  <si>
    <t>NMDC LTD-FUT-31-OCT-24</t>
  </si>
  <si>
    <t>OBEROI REALTY LTD-FUT-31-OCT-24</t>
  </si>
  <si>
    <t>ORACLE FINANCIALS SERVICES SOFT LTD-FUT-31-OCT-24</t>
  </si>
  <si>
    <t>PAGE INDUSTRIES LTD-FUT-31-OCT-24</t>
  </si>
  <si>
    <t>PERSISTENT SYSTEMS LTD-FUT-31-OCT-24</t>
  </si>
  <si>
    <t>PETRONET LNG LTD-FUT-31-OCT-24</t>
  </si>
  <si>
    <t>PI INDUSTRIES LTD-FUT-31-OCT-24</t>
  </si>
  <si>
    <t>PIDILITE INDUSTRIES  LTD-FUT-31-OCT-24</t>
  </si>
  <si>
    <t>PIRAMAL ENTERPRISES LTD-FUT-31-OCT-24</t>
  </si>
  <si>
    <t>POLYCAB INDIA LTD-FUT-31-OCT-24</t>
  </si>
  <si>
    <t>POWER FINANCE CORPORATION  LTD-FUT-31-OCT-24</t>
  </si>
  <si>
    <t>PVR INOX LTD-FUT-31-OCT-24</t>
  </si>
  <si>
    <t>RBL BANK LTD-FUT-31-OCT-24</t>
  </si>
  <si>
    <t>REC LTD-FUT-31-OCT-24</t>
  </si>
  <si>
    <t>SAMVARDHANA MOTHERSON INTERNATIONAL LTD-FUT-31-OCT-24</t>
  </si>
  <si>
    <t>SBI CARDS AND PAYMENT SERVICES LTD-FUT-31-OCT-24</t>
  </si>
  <si>
    <t>SHREE CEMENT LTD-FUT-31-OCT-24</t>
  </si>
  <si>
    <t>SHRIRAM FINANCE LTD-FUT-31-OCT-24</t>
  </si>
  <si>
    <t>SIEMENS LTD-FUT-31-OCT-24</t>
  </si>
  <si>
    <t>SRF LTD-FUT-31-OCT-24</t>
  </si>
  <si>
    <t>STEEL AUTHORITY INDIA LTD-FUT-31-OCT-24</t>
  </si>
  <si>
    <t>SUN PHARMACEUTICAL INDUSTRIES LTD-FUT-31-OCT-24</t>
  </si>
  <si>
    <t>SYNGENE INTERNATIONAL LTD-FUT-31-OCT-24</t>
  </si>
  <si>
    <t>TATA COMMUNICATIONS LTD-FUT-31-OCT-24</t>
  </si>
  <si>
    <t>TATA CONSUMER PRODUCTS LTD-FUT-31-OCT-24</t>
  </si>
  <si>
    <t>TATA MOTORS LTD-FUT-31-OCT-24</t>
  </si>
  <si>
    <t>THE RAMCO CEMENTS LTD-FUT-31-OCT-24</t>
  </si>
  <si>
    <t>TORRENT PHARMACEUTICALS LTD-FUT-31-OCT-24</t>
  </si>
  <si>
    <t>TRENT LTD-FUT-31-OCT-24</t>
  </si>
  <si>
    <t>TVS MOTOR COMPANY LTD-FUT-31-OCT-24</t>
  </si>
  <si>
    <t>UNITED BREWERIES LTD-FUT-31-OCT-24</t>
  </si>
  <si>
    <t>UPL LTD-FUT-31-OCT-24</t>
  </si>
  <si>
    <t>VEDANTA LTD-FUT-31-OCT-24</t>
  </si>
  <si>
    <t>VODAFONE IDEA LTD-FUT-31-OCT-24</t>
  </si>
  <si>
    <t>ZYDUS LIFESCIENCES LTD-FUT-31-OCT-24</t>
  </si>
  <si>
    <t>IDFC LTD-FUT-09-OCT-24</t>
  </si>
  <si>
    <t>^Note: Includes amount of ~Rs. 3169.39 Lakhs (at cost) for 31693.92 units allotted towards Initial Contribution by the scheme (i.e. 25 bps of the schemes AUM as on December 31, 2022), as per SEBI Circular No. SEBI/HO/IMD/PoD2/P/CIR/2023/129 dated July 27, 2023.</t>
  </si>
  <si>
    <t>1.41 months</t>
  </si>
  <si>
    <t>DIVIDEND DECLARED: PLEASE REFER DIVIDEND HISTORY</t>
  </si>
  <si>
    <t>AVERAGE MATURITY : 1.41 MONTHS</t>
  </si>
  <si>
    <t>NAV AS ON 30-APR-24: RS.3833.9122 (DIRECT - GROWTH)</t>
  </si>
  <si>
    <t>NAV AS ON 30-APR-24: RS.1001.5187 (DIRECT - DAILY IDCW)</t>
  </si>
  <si>
    <t>NAV AS ON 30-APR-24: RS.3793.4383 (REGULAR - GROWTH)</t>
  </si>
  <si>
    <t>NAV AS ON 30-APR-24: RS.1001.5157 (REGULAR - DAILY IDCW)</t>
  </si>
  <si>
    <t>NAV AS ON 31-OCT-24: RS.3972.3087 (DIRECT - GROWTH)</t>
  </si>
  <si>
    <t>NAV AS ON 31-OCT-24: RS.1001.5187 (DIRECT - DAILY IDCW)</t>
  </si>
  <si>
    <t>NAV AS ON 31-OCT-24: RS.3928.0741 (REGULAR - GROWTH)</t>
  </si>
  <si>
    <t>NAV AS ON 31-OCT-24: RS.1001.5157 (REGULAR - DAILY IDCW)</t>
  </si>
  <si>
    <t>AIF TOTAL</t>
  </si>
  <si>
    <t>INF0RQ622028</t>
  </si>
  <si>
    <t>SBIMF AIF - CAT II (CDMDF)27/10/2038</t>
  </si>
  <si>
    <t>AIF CAT</t>
  </si>
  <si>
    <t>INE0JRU14040</t>
  </si>
  <si>
    <t>** - MIRAE ASSET FINANCIAL SERVICES INDIA PVT LTD - CP - 23/01/2025</t>
  </si>
  <si>
    <t>INE140A143X3</t>
  </si>
  <si>
    <t>** - PIRAMAL ENTERPRISES LTD - CP - 21/11/2024</t>
  </si>
  <si>
    <t>IN002023Z364</t>
  </si>
  <si>
    <t>** TREASURY BILL 364 DAYS (21/11/2024)</t>
  </si>
  <si>
    <t>IN002023Z380</t>
  </si>
  <si>
    <t>** TREASURY BILL 364 DAYS (05/12/2024)</t>
  </si>
  <si>
    <t>INE248U14QJ5</t>
  </si>
  <si>
    <t>** - 360 ONE PRIME LTD - CP - 23/12/2024</t>
  </si>
  <si>
    <t>INE02FN14200</t>
  </si>
  <si>
    <t>** - IGH HOLDING PVT LTD - CP - 20/12/2024</t>
  </si>
  <si>
    <t>INE556F16AN3</t>
  </si>
  <si>
    <t>** - SMALL INDUST DEVLOP BANK  OF INDIA - CD - 18/12/2024</t>
  </si>
  <si>
    <t>INE704I14IU6</t>
  </si>
  <si>
    <t>** - BARCLAYS INVESTMENTS &amp; LOANS (INDIA) PVT LTD - CP - 29/11/2024</t>
  </si>
  <si>
    <t>INE976I14OK9</t>
  </si>
  <si>
    <t>** - TATA CAPITAL LTD - CP - 20/11/2024</t>
  </si>
  <si>
    <t>INE556F16AO1</t>
  </si>
  <si>
    <t>** - SMALL INDUST DEVLOP BANK  OF INDIA - CD - 10/01/2025</t>
  </si>
  <si>
    <t>INE477S14CO4</t>
  </si>
  <si>
    <t>** - TATA MOTORS FINANCE LTD - CP - 12/11/2024</t>
  </si>
  <si>
    <t>INE865C14MI5</t>
  </si>
  <si>
    <t>** - ADITYA BIRLA MONEY LTD - CP - 23/01/2025</t>
  </si>
  <si>
    <t>INE095A16V12</t>
  </si>
  <si>
    <t>** - INDUSIND BANK LTD - CD - 23/01/2025</t>
  </si>
  <si>
    <t>INE918K14BV1</t>
  </si>
  <si>
    <t>** - NUVAMA WEALTH FINANCE LTD - CP - 10/12/2024</t>
  </si>
  <si>
    <t>INE516Y14GL4</t>
  </si>
  <si>
    <t>** - PIRAMAL CAPITAL &amp; HOUSING FINANCE LTD - CP - 09/12/2024</t>
  </si>
  <si>
    <t>INE476A16YQ8</t>
  </si>
  <si>
    <t>** - CANARA BANK - CD - 13/12/2024</t>
  </si>
  <si>
    <t>INE466L14DU7</t>
  </si>
  <si>
    <t>** - 360 ONE WAM LTD(ERSTWHILE IIFL WEALTH MANAGEMENT LTD) - CP - 06/12/2024</t>
  </si>
  <si>
    <t>INE556F16AM5</t>
  </si>
  <si>
    <t>** - SMALL INDUST DEVLOP BANK  OF INDIA - CD - 11/12/2024</t>
  </si>
  <si>
    <t>INE110O14DX9</t>
  </si>
  <si>
    <t>** - AXIS SECURITIES LTD - CP - 06/12/2024</t>
  </si>
  <si>
    <t>INE466L14DS1</t>
  </si>
  <si>
    <t>** - 360 ONE WAM LTD(ERSTWHILE IIFL WEALTH MANAGEMENT LTD) - CP - 29/11/2024</t>
  </si>
  <si>
    <t>INE037E14AP7</t>
  </si>
  <si>
    <t>** - TATA TELESERVICES LTD - CP - 20/11/2024</t>
  </si>
  <si>
    <t>INE865C14LV0</t>
  </si>
  <si>
    <t>** - ADITYA BIRLA MONEY LTD - CP - 13/11/2024</t>
  </si>
  <si>
    <t>INE865C14LU2</t>
  </si>
  <si>
    <t>** - ADITYA BIRLA MONEY LTD - CP - 07/11/2024</t>
  </si>
  <si>
    <t>IN002024Y159</t>
  </si>
  <si>
    <t>** TREASURY BILL 182 DAYS (09/01/2025)</t>
  </si>
  <si>
    <t>INE09OL14FZ7</t>
  </si>
  <si>
    <t>** - BIRLA GROUP HOLDINGS PRIVATE LTD - CP - 23/01/2025</t>
  </si>
  <si>
    <t>INE121A14WL0</t>
  </si>
  <si>
    <t>** - CHOLAMANDALAM INVT &amp; FIN  CO LTD - CP - 10/01/2025</t>
  </si>
  <si>
    <t>INE918K14CA3</t>
  </si>
  <si>
    <t>** - NUVAMA WEALTH FINANCE LTD - CP - 23/01/2025</t>
  </si>
  <si>
    <t>INE824H14QA9</t>
  </si>
  <si>
    <t>** - JULIUS BAER CAPITAL IND PVT LTD - CP - 17/01/2025</t>
  </si>
  <si>
    <t>INE414G14TJ6</t>
  </si>
  <si>
    <t>** - MUTHOOT FINANCE LTD - CP - 23/12/2024</t>
  </si>
  <si>
    <t>INE530B14CF4</t>
  </si>
  <si>
    <t>** - IIFL FINANCE LTD - CP - 12/12/2024</t>
  </si>
  <si>
    <t>INE110O14DZ4</t>
  </si>
  <si>
    <t>** - AXIS SECURITIES LTD - CP - 09/12/2024</t>
  </si>
  <si>
    <t>INE516Y14GG4</t>
  </si>
  <si>
    <t>** - PIRAMAL CAPITAL &amp; HOUSING FINANCE LTD - CP - 29/11/2024</t>
  </si>
  <si>
    <t>INE414G14TI8</t>
  </si>
  <si>
    <t>** - MUTHOOT FINANCE LTD - CP - 25/11/2024</t>
  </si>
  <si>
    <t>INE516Y14GE9</t>
  </si>
  <si>
    <t>** - PIRAMAL CAPITAL &amp; HOUSING FINANCE LTD - CP - 21/11/2024</t>
  </si>
  <si>
    <t>INE523L14765</t>
  </si>
  <si>
    <t>** - NUVAMA WEALTH AND INVESTMENT LTD - CP - 06/12/2024</t>
  </si>
  <si>
    <t>INE516Y14GH2</t>
  </si>
  <si>
    <t>** - PIRAMAL CAPITAL &amp; HOUSING FINANCE LTD - CP - 28/11/2024</t>
  </si>
  <si>
    <t>INE171A16LZ3</t>
  </si>
  <si>
    <t>** - FEDERAL BANK LTD - CD - 22/01/2025</t>
  </si>
  <si>
    <t>INE002A14KV6</t>
  </si>
  <si>
    <t>** - RELIANCE INDUSTRIES LTD - CP - 24/12/2024</t>
  </si>
  <si>
    <t>INE081A14FC0</t>
  </si>
  <si>
    <t>ICRA-A1+</t>
  </si>
  <si>
    <t>** - TATA STEEL LTD - CP - 04/12/2024</t>
  </si>
  <si>
    <t>IN002024X201</t>
  </si>
  <si>
    <t>** TREASURY BILL 91 DAYS (07/11/2024)</t>
  </si>
  <si>
    <t>IN002023Z414</t>
  </si>
  <si>
    <t>** TREASURY BILL 364 DAYS (26/12/2024)</t>
  </si>
  <si>
    <t>IN002023Z398</t>
  </si>
  <si>
    <t>** TREASURY BILL 364 DAYS (12/12/2024)</t>
  </si>
  <si>
    <t>INE732I14925</t>
  </si>
  <si>
    <t>** - ANGEL ONE LTD - CP - 11/12/2024</t>
  </si>
  <si>
    <t>INE732I14909</t>
  </si>
  <si>
    <t>** - ANGEL ONE LTD - CP - 28/11/2024</t>
  </si>
  <si>
    <t>INE160A16PP8</t>
  </si>
  <si>
    <t>** - PUNJAB NATIONAL BANK - CD - 21/11/2024</t>
  </si>
  <si>
    <t>IN002023Z448</t>
  </si>
  <si>
    <t>** TREASURY BILL 364 DAYS (16/01/2025)</t>
  </si>
  <si>
    <t>INE608A16RH9</t>
  </si>
  <si>
    <t>** - PUNJAB &amp; SIND BANK - CD - 06/01/2025</t>
  </si>
  <si>
    <t>INE008A16X08</t>
  </si>
  <si>
    <t>** - IDBI BANK LTD - CD - 01/01/2025</t>
  </si>
  <si>
    <t>INE238AD6587</t>
  </si>
  <si>
    <t>** - AXIS BANK LTD - CD - 28/11/2024</t>
  </si>
  <si>
    <t>INE700G14LH9</t>
  </si>
  <si>
    <t>** - HDFC SECURITIES LTD - CP - 18/11/2024</t>
  </si>
  <si>
    <t>IN002024X300</t>
  </si>
  <si>
    <t>** TREASURY BILL 91 DAYS (30/01/2025)</t>
  </si>
  <si>
    <t>INE476A16YT2</t>
  </si>
  <si>
    <t>** - CANARA BANK - CD - 06/12/2024</t>
  </si>
  <si>
    <t>IN002024X235</t>
  </si>
  <si>
    <t>** TREASURY BILL 91 DAYS (28/11/2024)</t>
  </si>
  <si>
    <t>IN002024X227</t>
  </si>
  <si>
    <t>** TREASURY BILL 91 DAYS (21/11/2024)</t>
  </si>
  <si>
    <t>IN002023Z463</t>
  </si>
  <si>
    <t>** TREASURY BILL 364 DAYS (30/01/2025)</t>
  </si>
  <si>
    <t>INE824H14QD3</t>
  </si>
  <si>
    <t>** - JULIUS BAER CAPITAL IND PVT LTD - CP - 29/11/2024</t>
  </si>
  <si>
    <t>INE647O14FH8</t>
  </si>
  <si>
    <t>** - ADITYA BIRLA FASHION &amp; RETAIL LTD - CP - 11/11/2024</t>
  </si>
  <si>
    <t>INE160A16OF2</t>
  </si>
  <si>
    <t>** - PUNJAB NATIONAL BANK - CD - 05/12/2024</t>
  </si>
  <si>
    <t>INE514E14SB7</t>
  </si>
  <si>
    <t>** - EXIM - CP - 03/12/2024</t>
  </si>
  <si>
    <t>INE01C314957</t>
  </si>
  <si>
    <t>** - BAJAJ FINANCIAL SECURITIES LTD - CP - 05/11/2024</t>
  </si>
  <si>
    <t>INE941D14592</t>
  </si>
  <si>
    <t>** - SIKKA PORTS AND TERMINALS LTD - CP - 07/11/2024</t>
  </si>
  <si>
    <t>IN002024X219</t>
  </si>
  <si>
    <t>** TREASURY BILL 91 DAYS (15/11/2024)</t>
  </si>
  <si>
    <t>INE929O14CN5</t>
  </si>
  <si>
    <t>** - RELIANCE RETAIL VENTURES LTD - CP - 23/12/2024</t>
  </si>
  <si>
    <t>INE040A16EH3</t>
  </si>
  <si>
    <t>** - HDFC BANK LTD - CD - 06/12/2024</t>
  </si>
  <si>
    <t>INE572E14JO7</t>
  </si>
  <si>
    <t>** - PNB HOUSING FINANCE LTD - CP - 24/01/2025</t>
  </si>
  <si>
    <t>INE608A16RJ5</t>
  </si>
  <si>
    <t>** - PUNJAB &amp; SIND BANK - CD - 23/01/2025</t>
  </si>
  <si>
    <t>INE028A16GO9</t>
  </si>
  <si>
    <t>** - BANK OF BARODA - CD - 09/01/2025</t>
  </si>
  <si>
    <t>INE608A16RI7</t>
  </si>
  <si>
    <t>** - PUNJAB &amp; SIND BANK - CD - 07/01/2025</t>
  </si>
  <si>
    <t>INE261F14MI0</t>
  </si>
  <si>
    <t>** - NABARD - CP - 01/01/2025</t>
  </si>
  <si>
    <t>INE562A16NK1</t>
  </si>
  <si>
    <t>** - INDIAN BANK - CD - 01/01/2025</t>
  </si>
  <si>
    <t>INE040A16FL2</t>
  </si>
  <si>
    <t>** - HDFC BANK LTD - CD - 12/12/2024</t>
  </si>
  <si>
    <t>INE514E14SD3</t>
  </si>
  <si>
    <t>** - EXIM - CP - 10/12/2024</t>
  </si>
  <si>
    <t>INE110L14SL8</t>
  </si>
  <si>
    <t>** - RELIANCE JIO INFOCOMM LTD - CP - 09/12/2024</t>
  </si>
  <si>
    <t>INE110L14SK0</t>
  </si>
  <si>
    <t>** - RELIANCE JIO INFOCOMM LTD - CP - 06/12/2024</t>
  </si>
  <si>
    <t>INE514E14SC5</t>
  </si>
  <si>
    <t>** - EXIM - CP - 28/11/2024</t>
  </si>
  <si>
    <t>INE700G14LG1</t>
  </si>
  <si>
    <t>** - HDFC SECURITIES LTD - CP - 14/11/2024</t>
  </si>
  <si>
    <t>INE477A14DC5</t>
  </si>
  <si>
    <t>** - CAN FIN HOMES LTD - CP - 12/11/2024</t>
  </si>
  <si>
    <t>INE929O14CD6</t>
  </si>
  <si>
    <t>** - RELIANCE RETAIL VENTURES LTD - CP - 08/11/2024</t>
  </si>
  <si>
    <t>IN002023Z430</t>
  </si>
  <si>
    <t>** TREASURY BILL 364 DAYS (09/01/2025)</t>
  </si>
  <si>
    <t>IN002024X250</t>
  </si>
  <si>
    <t>** TREASURY BILL 91 DAYS (12/12/2024)</t>
  </si>
  <si>
    <t>INE514E14SG6</t>
  </si>
  <si>
    <t>** - EXIM - CP - 13/01/2025</t>
  </si>
  <si>
    <t>INE028A16GJ9</t>
  </si>
  <si>
    <t>** - BANK OF BARODA - CD - 06/12/2024</t>
  </si>
  <si>
    <t>INE261F14MH2</t>
  </si>
  <si>
    <t>** - NABARD - CP - 03/12/2024</t>
  </si>
  <si>
    <t>INE742F14RA5</t>
  </si>
  <si>
    <t>** - ADANI PORTS &amp; SPECIAL ECONOMIC ZONE LTD - CP - 26/12/2024</t>
  </si>
  <si>
    <t>IN002023Z356</t>
  </si>
  <si>
    <t>** TREASURY BILL 364 DAYS (14/11/2024)</t>
  </si>
  <si>
    <t>IN0020220128</t>
  </si>
  <si>
    <t>GOI - 6.89% (16/01/2025)</t>
  </si>
  <si>
    <t>IN0020190396</t>
  </si>
  <si>
    <t>GOI - 6.18% (04/11/2024)</t>
  </si>
  <si>
    <t>PRC Matrix</t>
  </si>
  <si>
    <t>Relatively High (Class III)</t>
  </si>
  <si>
    <t>Moderate (Class II)</t>
  </si>
  <si>
    <t>B-I</t>
  </si>
  <si>
    <t>Relatively Low (Class I)</t>
  </si>
  <si>
    <t>Interest Rate Risk ↓</t>
  </si>
  <si>
    <t>Relatively High (Class C)</t>
  </si>
  <si>
    <t>Moderate (Class B)</t>
  </si>
  <si>
    <t>Relatively Low (Class A)</t>
  </si>
  <si>
    <t>Credit Risk →</t>
  </si>
  <si>
    <t>Potential Risk Class</t>
  </si>
  <si>
    <t>• Investment in Debt / Money Market Instruments.</t>
  </si>
  <si>
    <t>• Regular Income for Short Term.</t>
  </si>
  <si>
    <t>(An open ended Liquid Scheme. A Relatively Low Interest Rate Risk and Moderate Credit Risk)</t>
  </si>
  <si>
    <t>Tata liquid fund</t>
  </si>
  <si>
    <t>FIXED</t>
  </si>
  <si>
    <t>Short</t>
  </si>
  <si>
    <t>MOTILAL OSWAL FINVEST LTD NCD 9.50% (12/09/2025)</t>
  </si>
  <si>
    <t>FLOT</t>
  </si>
  <si>
    <t>Long</t>
  </si>
  <si>
    <t>GODREJ PROPERTIES LTD 8.15% (SR - A) NCD (03/07/2026)</t>
  </si>
  <si>
    <t>^Note: Includes amount of ~Rs.372.60 Lakhs (at cost) for 3,726.01 units allotted towards Initial Contribution by the scheme (i.e. 25 bps of the schemes AUM as on December 31, 2022), as per SEBI Circular No. SEBI/HO/IMD/PoD2/P/CIR/2023/129 dated July 27, 2023.</t>
  </si>
  <si>
    <t>4.62 Months</t>
  </si>
  <si>
    <t>4.32 Months</t>
  </si>
  <si>
    <t>AVERAGE MATURITY : 4.62 Months</t>
  </si>
  <si>
    <t>NAV AS ON 30-APR-24: RS.13.624 (DIRECT - GROWTH)</t>
  </si>
  <si>
    <t>NAV AS ON 30-APR-24: RS.13.6818 (DIRECT - MONTHLY IDCW)</t>
  </si>
  <si>
    <t>NAV AS ON 30-APR-24: RS.10.4023 (DIRECT - WEEKLY IDCW)</t>
  </si>
  <si>
    <t>NAV AS ON 30-APR-24: RS.13.0865 (REGULAR - GROWTH)</t>
  </si>
  <si>
    <t>NAV AS ON 30-APR-24: RS.13.0911 (REGULAR - MONTHLY IDCW)</t>
  </si>
  <si>
    <t>NAV AS ON 30-APR-24: RS.10.3758 (REGULAR - WEEKLY IDCW)</t>
  </si>
  <si>
    <t>NAV AS ON 31-OCT-24: RS.14.1444 (DIRECT - GROWTH)</t>
  </si>
  <si>
    <t>NAV AS ON 31-OCT-24: RS.14.1536 (DIRECT - MONTHLY IDCW)</t>
  </si>
  <si>
    <t>NAV AS ON 31-OCT-24: RS.10.4072 (DIRECT - WEEKLY IDCW)</t>
  </si>
  <si>
    <t>NAV AS ON 31-OCT-24: RS.13.5342 (REGULAR - GROWTH)</t>
  </si>
  <si>
    <t>NAV AS ON 31-OCT-24: RS.13.5355 (REGULAR - MONTHLY IDCW)</t>
  </si>
  <si>
    <t>NAV AS ON 31-OCT-24: RS.10.3802 (REGULAR - WEEKLY IDCW)</t>
  </si>
  <si>
    <t>#with Interest Rate Swap Positions</t>
  </si>
  <si>
    <t>IN002024Y290</t>
  </si>
  <si>
    <t>** TREASURY BILL 182 DAYS (01/05/2025)</t>
  </si>
  <si>
    <t>INE549K14BS0</t>
  </si>
  <si>
    <t>** - MUTHOOT FINCORP - CP - 28/02/2025</t>
  </si>
  <si>
    <t>INE472H14383</t>
  </si>
  <si>
    <t>** - STANDARD CHARTERED SECURITES (INDIA) LTD - CP - 06/03/2025</t>
  </si>
  <si>
    <t>INE516Y14GJ8</t>
  </si>
  <si>
    <t>** - PIRAMAL CAPITAL &amp; HOUSING FINANCE LTD - CP - 25/02/2025</t>
  </si>
  <si>
    <t>INE261F16843</t>
  </si>
  <si>
    <t>** - NABARD - CD - 12/03/2025</t>
  </si>
  <si>
    <t>INE476A16XZ1</t>
  </si>
  <si>
    <t>** - CANARA BANK - CD - 12/03/2025</t>
  </si>
  <si>
    <t>INE472H14284</t>
  </si>
  <si>
    <t>** - STANDARD CHARTERED SECURITES (INDIA) LTD - CP - 18/02/2025</t>
  </si>
  <si>
    <t>INE261F16835</t>
  </si>
  <si>
    <t>** - NABARD - CD - 07/03/2025</t>
  </si>
  <si>
    <t>INE551W16BP2</t>
  </si>
  <si>
    <t>** - UJJIVAN SMALL FINANCE BANK LTD - CD - 26/02/2025</t>
  </si>
  <si>
    <t>INE896L14EE7</t>
  </si>
  <si>
    <t>** - INDOSTAR CAPITAL FINANCE LTD - CP - 31/01/2025</t>
  </si>
  <si>
    <t>INE498L14BD0</t>
  </si>
  <si>
    <t>** - L&amp;T FINANCE LTD - CP - 24/02/2025</t>
  </si>
  <si>
    <t>INE261F16819</t>
  </si>
  <si>
    <t>** - NABARD - CD - 26/02/2025</t>
  </si>
  <si>
    <t>INE028A16EZ0</t>
  </si>
  <si>
    <t>** - BANK OF BARODA - CD - 25/02/2025</t>
  </si>
  <si>
    <t>INE160A16PK9</t>
  </si>
  <si>
    <t>** - PUNJAB NATIONAL BANK - CD - 20/02/2025</t>
  </si>
  <si>
    <t>INE028A16EX5</t>
  </si>
  <si>
    <t>** - BANK OF BARODA - CD - 20/02/2025</t>
  </si>
  <si>
    <t>INE514E14SA9</t>
  </si>
  <si>
    <t>** - EXIM - CP - 11/02/2025</t>
  </si>
  <si>
    <t>INE063P16AH1</t>
  </si>
  <si>
    <t>** - EQUITAS SMALL FINANCE BANK LTD - CD - 20/01/2025</t>
  </si>
  <si>
    <t>INE0JRU14032</t>
  </si>
  <si>
    <t>** - MIRAE ASSET FINANCIAL SERVICES INDIA PVT LTD - CP - 24/12/2024</t>
  </si>
  <si>
    <t>INE896L14ED9</t>
  </si>
  <si>
    <t>** - INDOSTAR CAPITAL FINANCE LTD - CP - 06/12/2024</t>
  </si>
  <si>
    <t>INE516Y14GF6</t>
  </si>
  <si>
    <t>** - PIRAMAL CAPITAL &amp; HOUSING FINANCE LTD - CP - 26/11/2024</t>
  </si>
  <si>
    <t>INE140A144A9</t>
  </si>
  <si>
    <t>** - PIRAMAL ENTERPRISES LTD - CP - 26/11/2024</t>
  </si>
  <si>
    <t>INE523L14815</t>
  </si>
  <si>
    <t>** - NUVAMA WEALTH AND INVESTMENT LTD - CP - 22/09/2025</t>
  </si>
  <si>
    <t>INE115A14FA0</t>
  </si>
  <si>
    <t>** - LIC HOUSING FINANCE LTD - CP - 14/05/2025</t>
  </si>
  <si>
    <t>INE028A16GP6</t>
  </si>
  <si>
    <t>** - BANK OF BARODA - CD - 05/05/2025</t>
  </si>
  <si>
    <t>INE417C14710</t>
  </si>
  <si>
    <t>** - PILANI INVESTMENT &amp; INDUSTRIES CORPORATION LTD - CP - 21/03/2025</t>
  </si>
  <si>
    <t>INE160A16PE2</t>
  </si>
  <si>
    <t>** - PUNJAB NATIONAL BANK - CD - 02/04/2025</t>
  </si>
  <si>
    <t>INE732I14917</t>
  </si>
  <si>
    <t>** - ANGEL ONE LTD - CP - 17/02/2025</t>
  </si>
  <si>
    <t>INE01GA16228</t>
  </si>
  <si>
    <t>** - DBS BANK INDIA LTD - CD - 07/03/2025</t>
  </si>
  <si>
    <t>INE121A14WH8</t>
  </si>
  <si>
    <t>** - CHOLAMANDALAM INVT &amp; FIN  CO LTD - CP - 21/02/2025</t>
  </si>
  <si>
    <t>INE556F14KG1</t>
  </si>
  <si>
    <t>** - SMALL INDUST DEVLOP BANK  OF INDIA - CP - 28/02/2025</t>
  </si>
  <si>
    <t>INE238AD6819</t>
  </si>
  <si>
    <t>** - AXIS BANK LTD - CD - 27/02/2025</t>
  </si>
  <si>
    <t>INE160A16OM8</t>
  </si>
  <si>
    <t>** - PUNJAB NATIONAL BANK - CD - 25/02/2025</t>
  </si>
  <si>
    <t>INE121A14WW7</t>
  </si>
  <si>
    <t>** - CHOLAMANDALAM INVT &amp; FIN  CO LTD - CP - 10/02/2025</t>
  </si>
  <si>
    <t>INE238AD6652</t>
  </si>
  <si>
    <t>** - AXIS BANK LTD - CD - 31/01/2025</t>
  </si>
  <si>
    <t>INE432R14261</t>
  </si>
  <si>
    <t>** - SHRIRAM HOUSING FINANCE LTD - CP - 27/12/2024</t>
  </si>
  <si>
    <t>IN002024Y118</t>
  </si>
  <si>
    <t>** TREASURY BILL 182 DAYS (12/12/2024)</t>
  </si>
  <si>
    <t>INE237A168W6</t>
  </si>
  <si>
    <t>** - KOTAK MAHINDRA BANK - CD - 21/03/2025</t>
  </si>
  <si>
    <t>INE556F16AR4</t>
  </si>
  <si>
    <t>** - SMALL INDUST DEVLOP BANK  OF INDIA - CD - 27/02/2025</t>
  </si>
  <si>
    <t>INE028A16FL7</t>
  </si>
  <si>
    <t>** - BANK OF BARODA - CD - 10/03/2025</t>
  </si>
  <si>
    <t>INE040A16EP6</t>
  </si>
  <si>
    <t>** - HDFC BANK LTD - CD - 28/02/2025</t>
  </si>
  <si>
    <t>IN002024Y233</t>
  </si>
  <si>
    <t>** TREASURY BILL 182 DAYS (06/03/2025)</t>
  </si>
  <si>
    <t>INE040A16ER2</t>
  </si>
  <si>
    <t>** - HDFC BANK LTD - CD - 06/03/2025</t>
  </si>
  <si>
    <t>IN002024Y282</t>
  </si>
  <si>
    <t>** TREASURY BILL 182 DAYS (24/04/2025)</t>
  </si>
  <si>
    <t>INE476A16ZC5</t>
  </si>
  <si>
    <t>** - CANARA BANK - CD - 07/03/2025</t>
  </si>
  <si>
    <t>INE721A07RU2</t>
  </si>
  <si>
    <t>** 09.25 % SHRIRAM FINANCE LTD - 19/12/2025</t>
  </si>
  <si>
    <t>INE0CSU07013</t>
  </si>
  <si>
    <t>** 06.75 % AVAADA SATARAMH PRIVATE LTD - 28/02/2025</t>
  </si>
  <si>
    <t>INE00JT07017</t>
  </si>
  <si>
    <t>** 06.75 % CLEAN SUSTAINABLE ENERGY PVT LTD - 28/02/2025</t>
  </si>
  <si>
    <t>INE404X07015</t>
  </si>
  <si>
    <t>** 06.75 % FERMI SOLARFARMS PRIVATE LTD - 28/02/2025</t>
  </si>
  <si>
    <t>INE07H107012</t>
  </si>
  <si>
    <t>** 06.75 % AVAADA SOLARISE ENERGY PRIVATE LTD - 28/02/2025</t>
  </si>
  <si>
    <t>INE091A07190</t>
  </si>
  <si>
    <t>** 08.30 % NIRMA LTD - 24/02/2025</t>
  </si>
  <si>
    <t>INE556F08JU6</t>
  </si>
  <si>
    <t>** 05.59 % SMALL INDUST DEVLOP BANK  OF INDIA - 21/02/2025</t>
  </si>
  <si>
    <t>INE261F08DM3</t>
  </si>
  <si>
    <t>** 05.96 % NABARD - 06/02/2025</t>
  </si>
  <si>
    <t>** 08.15 % GODREJ PROPERTIES LTD - 03/07/2026 #</t>
  </si>
  <si>
    <t>INE572E07134</t>
  </si>
  <si>
    <t>** 08.43 % PNB HOUSING FINANCE LTD - 14/03/2025</t>
  </si>
  <si>
    <t>INE012I07041</t>
  </si>
  <si>
    <t>** 09.10 % JM FINANCIAL SERVICES LTD - 11/03/2026</t>
  </si>
  <si>
    <t>INE572E07167</t>
  </si>
  <si>
    <t>** 08.28 % PNB HOUSING FINANCE LTD - 30/12/2026</t>
  </si>
  <si>
    <t>INE572E07118</t>
  </si>
  <si>
    <t>** 08.53 % PNB HOUSING FINANCE LTD - 29/12/2024</t>
  </si>
  <si>
    <t>INE020B08898</t>
  </si>
  <si>
    <t>** 08.23 % REC LTD - 23/01/2025</t>
  </si>
  <si>
    <t>INE020B08880</t>
  </si>
  <si>
    <t>** 08.57 % REC LTD - 21/12/2024</t>
  </si>
  <si>
    <t>INE020B08906</t>
  </si>
  <si>
    <t>** 08.27 % REC LTD - 06/02/2025</t>
  </si>
  <si>
    <t>INE01WN07094</t>
  </si>
  <si>
    <t>** 09.50 % MOTILAL OSWAL FINVEST LTD - 12/09/2025 #</t>
  </si>
  <si>
    <t>•Investment in Debt &amp; Money Market instruments such that the Macaulay Duration of the portfolio is between 3 months - 6 months.</t>
  </si>
  <si>
    <t>•Regular Income Over Short Term.</t>
  </si>
  <si>
    <t>(An open ended ultra‐short term debt scheme investing in instruments such that the Macaulay duration (Refer page 17 of SID) of the portfolio is between 3 months and 6 months. A Relatively Low Interest Rate Risk and Moderate Credit Risk.)</t>
  </si>
  <si>
    <t>Tata Ultra Short Term Fund</t>
  </si>
  <si>
    <t>Cash received from DHFL Procceds have been distributed to the unit holders in the month of October 2021 &amp; February 2022</t>
  </si>
  <si>
    <t>Net payout to Investors   ( A + B )</t>
  </si>
  <si>
    <t>Amount received on sale of (PIRAMAL CAPITAL &amp; HOUSING FINANCE LTD 6.75 LOA 26SP31 FVRS1000) (Incl interest) ( B )</t>
  </si>
  <si>
    <t>Face Value of the new security (PIRAMAL CAPITAL &amp; HOUSING FINANCE LTD 6.75 LOA 26SP31 FVRS1000) received</t>
  </si>
  <si>
    <t>Cash Received (amount Credited to Bank Account of the Scheme)  - ( A )</t>
  </si>
  <si>
    <t>Recovery from DHFL pursuant the NCLT Order dt.07th June 2021.</t>
  </si>
  <si>
    <t xml:space="preserve">Net Exposure accounted in the Net assets on the date of Maturity </t>
  </si>
  <si>
    <t>Less: Provisions made against DHFL Exposure due to default by DHFL</t>
  </si>
  <si>
    <t>Gross Exposure to DHFL  on the date of Maturity of the Security</t>
  </si>
  <si>
    <t>Exposure to Securites of Dewan Housing Finace corporation LTD (DHFL)</t>
  </si>
  <si>
    <t>RECOVERY PROCEEDINGS</t>
  </si>
  <si>
    <t>TATA TREASURY ADVANTAGE FUND SEGREGATED PORTFOLIO 1</t>
  </si>
  <si>
    <t>^^ In terms of sub clause 5 of clause C of SEBI circular no. SEBI/HO/IMD/DF2/CIR/P/2019/104 dated 01.10.2019, the Instrument has Structured Obligation (SO) / Credit Enhancement (CE) features.</t>
  </si>
  <si>
    <t>^Note: Includes amount of ~Rs.675.59 Lakhs (at cost) for 6755.86 units allotted towards Initial Contribution by the scheme (i.e. 25 bps of the schemes AUM as on December 31, 2022), as per SEBI Circular No. SEBI/HO/IMD/PoD2/P/CIR/2023/129 dated July 27, 2023.</t>
  </si>
  <si>
    <t>11.16 Months</t>
  </si>
  <si>
    <t>10.30 Months</t>
  </si>
  <si>
    <t>AVERAGE MATURITY : 11.16 MONTHS</t>
  </si>
  <si>
    <t>NAV AS ON 30-APR-24: RS.2341.8841 (DIRECT - PERIODIC IDCW)</t>
  </si>
  <si>
    <t>NAV AS ON 30-APR-24: RS.3693.3918 (DIRECT - GROWTH)</t>
  </si>
  <si>
    <t>NAV AS ON 30-APR-24: RS.1008.0658 (DIRECT - WEEKLY IDCW)</t>
  </si>
  <si>
    <t>NAV AS ON 30-APR-24: RS.1003.5316 (DIRECT - DAILY IDCW)</t>
  </si>
  <si>
    <t>NAV AS ON 30-APR-24: RS.2285.0646 (REGULAR - PERIODIC IDCW)</t>
  </si>
  <si>
    <t>NAV AS ON 30-APR-24: RS.3605.1402 (REGULAR - GROWTH)</t>
  </si>
  <si>
    <t>NAV AS ON 30-APR-24: RS.1008.0658 (REGULAR - WEEKLY IDCW)</t>
  </si>
  <si>
    <t>NAV AS ON 30-APR-24: RS.1003.5288 (REGULAR - DAILY IDCW)</t>
  </si>
  <si>
    <t>NAV AS ON 31-OCT-24: RS.2433.6432 (DIRECT - PERIODIC IDCW)</t>
  </si>
  <si>
    <t>NAV AS ON 31-OCT-24: RS.3837.8747 (DIRECT - GROWTH)</t>
  </si>
  <si>
    <t>NAV AS ON 31-OCT-24: RS.1008.3748 (DIRECT - WEEKLY IDCW)</t>
  </si>
  <si>
    <t>NAV AS ON 31-OCT-24: RS.1003.5316 (DIRECT - DAILY IDCW)</t>
  </si>
  <si>
    <t>NAV AS ON 31-OCT-24: RS.2370.6135 (REGULAR - PERIODIC IDCW)</t>
  </si>
  <si>
    <t>NAV AS ON 31-OCT-24: RS.3739.8611 (REGULAR - GROWTH)</t>
  </si>
  <si>
    <t>NAV AS ON 31-OCT-24: RS.1008.3565 (REGULAR - WEEKLY IDCW)</t>
  </si>
  <si>
    <t>NAV AS ON 31-OCT-24: RS.1003.5288 (REGULAR - DAILY IDCW)</t>
  </si>
  <si>
    <t>INE238AD6835</t>
  </si>
  <si>
    <t>** - AXIS BANK LTD - CD - 06/06/2025</t>
  </si>
  <si>
    <t>INE476A16YB0</t>
  </si>
  <si>
    <t>** - CANARA BANK - CD - 20/03/2025</t>
  </si>
  <si>
    <t>INE790I14EU4</t>
  </si>
  <si>
    <t>** - HSBC INVESTDIRECT FINANCIAL SERVICES (I) LTD - CP - 24/02/2025</t>
  </si>
  <si>
    <t>INE261F16801</t>
  </si>
  <si>
    <t>** - NABARD - CD - 14/02/2025</t>
  </si>
  <si>
    <t>INE238AD6595</t>
  </si>
  <si>
    <t>** - AXIS BANK LTD - CD - 17/12/2024</t>
  </si>
  <si>
    <t>INE040A16EU6</t>
  </si>
  <si>
    <t>** - HDFC BANK LTD - CD - 12/03/2025</t>
  </si>
  <si>
    <t>INE160A16OH8</t>
  </si>
  <si>
    <t>** - PUNJAB NATIONAL BANK - CD - 31/01/2025</t>
  </si>
  <si>
    <t>IN002024X268</t>
  </si>
  <si>
    <t>** TREASURY BILL 91 DAYS (03/01/2025)</t>
  </si>
  <si>
    <t>INE002A14KU8</t>
  </si>
  <si>
    <t>** - RELIANCE INDUSTRIES LTD - CP - 10/12/2024</t>
  </si>
  <si>
    <t>INE849D14HO5</t>
  </si>
  <si>
    <t>** - ICICI SECU. PRIMARY DEALERSHIP LTD - CP - 10/12/2024</t>
  </si>
  <si>
    <t>IN002023Z349</t>
  </si>
  <si>
    <t>** TREASURY BILL 364 DAYS (07/11/2024)</t>
  </si>
  <si>
    <t>INE160A16OP1</t>
  </si>
  <si>
    <t>** - PUNJAB NATIONAL BANK - CD - 11/03/2025</t>
  </si>
  <si>
    <t>INE115A14EV9</t>
  </si>
  <si>
    <t>** - LIC HOUSING FINANCE LTD - CP - 04/03/2025</t>
  </si>
  <si>
    <t>IN002024Y076</t>
  </si>
  <si>
    <t>** TREASURY BILL 182 DAYS (14/11/2024)</t>
  </si>
  <si>
    <t>INE476A16XK3</t>
  </si>
  <si>
    <t>** - CANARA BANK - CD - 22/01/2025</t>
  </si>
  <si>
    <t>INE16J715019</t>
  </si>
  <si>
    <t>** 08.02 % INDIA UNIVERSAL TRUST AL1 - 20/09/2026</t>
  </si>
  <si>
    <t>INE16J715027</t>
  </si>
  <si>
    <t>** 08.12 % INDIA UNIVERSAL TRUST AL1 - 20/06/2027</t>
  </si>
  <si>
    <t>INE557F08FZ1</t>
  </si>
  <si>
    <t>** 07.59 % NATIONAL HOUSING BANK - 08/09/2027</t>
  </si>
  <si>
    <t>INE535H07CK4</t>
  </si>
  <si>
    <t>** 08.28 % SMFG INDIA CREDIT COMPANY LTD - 05/08/2026</t>
  </si>
  <si>
    <t>INE115A07PQ9</t>
  </si>
  <si>
    <t>** 05.99 % LIC HOUSING FINANCE LTD - 12/03/2025</t>
  </si>
  <si>
    <t>INE040A08989</t>
  </si>
  <si>
    <t>** 07.35 % HDFC BANK LTD - 10/02/2025</t>
  </si>
  <si>
    <t>INE261F08EB4</t>
  </si>
  <si>
    <t>** 07.49 % NABARD - 15/10/2026</t>
  </si>
  <si>
    <t>INE514E08FJ9</t>
  </si>
  <si>
    <t>** 07.25 % EXIM - 01/02/2027</t>
  </si>
  <si>
    <t>INE514E08EK0</t>
  </si>
  <si>
    <t>** 08.11 % EXIM - 03/02/2025</t>
  </si>
  <si>
    <t>INE752E07MJ3</t>
  </si>
  <si>
    <t>** 08.15 % POWER GRID CORPORATION OF INDIA LTD - 08/03/2025</t>
  </si>
  <si>
    <t>INE115A07GS4</t>
  </si>
  <si>
    <t>** 08.50 % LIC HOUSING FINANCE LTD - 24/02/2025</t>
  </si>
  <si>
    <t>INE033L07HV8</t>
  </si>
  <si>
    <t>** 07.97 % TATA CAPITAL HOUSING FINANCE LTD - 03/11/2025</t>
  </si>
  <si>
    <t>INE110L08060</t>
  </si>
  <si>
    <t>** 09.00 % RELIANCE INDUSTRIES LTD - 21/01/2025</t>
  </si>
  <si>
    <t>INE733E07JX0</t>
  </si>
  <si>
    <t>** 08.19 % NTPC LTD - 15/12/2025</t>
  </si>
  <si>
    <t>INE514E08FT8</t>
  </si>
  <si>
    <t>** 06.35 % EXIM - 18/02/2025</t>
  </si>
  <si>
    <t>INE306N07MW2</t>
  </si>
  <si>
    <t>** TATA CAPITAL LTD - 10/09/2025 - ZCB</t>
  </si>
  <si>
    <t>INE556F08KF5</t>
  </si>
  <si>
    <t>** 07.54 % SMALL INDUST DEVLOP BANK  OF INDIA - 12/01/2026</t>
  </si>
  <si>
    <t>INE00V208082</t>
  </si>
  <si>
    <t>** 06.40 % JOHN DEERE FINANCIAL INDIA PVT LTD - 20/06/2025</t>
  </si>
  <si>
    <t>INE660A07RJ5</t>
  </si>
  <si>
    <t>** 07.90 % SUNDARAM FIN LTD - 18/12/2024</t>
  </si>
  <si>
    <t>INE040A08682</t>
  </si>
  <si>
    <t>** 08.40 % HDFC BANK LTD - 23/01/2025</t>
  </si>
  <si>
    <t>INE557F08FV0</t>
  </si>
  <si>
    <t>** 07.78 % NATIONAL HOUSING BANK - 26/04/2027</t>
  </si>
  <si>
    <t>INE020B08EP3</t>
  </si>
  <si>
    <t>** 07.77 % REC LTD - 30/09/2026</t>
  </si>
  <si>
    <t>INE261F08EI9</t>
  </si>
  <si>
    <t>** 07.70 % NABARD - 30/09/2027</t>
  </si>
  <si>
    <t>INE535H07CJ6</t>
  </si>
  <si>
    <t>** 08.30 % SMFG INDIA CREDIT COMPANY LTD - 30/06/2027</t>
  </si>
  <si>
    <t>INE535H07BM2</t>
  </si>
  <si>
    <t>** 06.80 % SMFG INDIA CREDIT COMPANY LTD - 28/03/2025</t>
  </si>
  <si>
    <t>INE134E08GY3</t>
  </si>
  <si>
    <t>** 08.20 % POWER FINANCE CORPORATION - 10/03/2025</t>
  </si>
  <si>
    <t>INE020B08963</t>
  </si>
  <si>
    <t>** 08.11 % REC LTD - 07/10/2025</t>
  </si>
  <si>
    <t>INE031A08855</t>
  </si>
  <si>
    <t>** 07.54 % HOUSING &amp; URBAN DEVELOPMENT CORPORATION LTD - 11/02/2026</t>
  </si>
  <si>
    <t>IN1920180081</t>
  </si>
  <si>
    <t>SDL KARNATAKA 8.52% (28/11/2028)</t>
  </si>
  <si>
    <t>IN3120180143</t>
  </si>
  <si>
    <t>SDL TAMILNADU 08.68% (10/10/2028)</t>
  </si>
  <si>
    <t>IN3120170128</t>
  </si>
  <si>
    <t>SDL TAMILNADU 8.28% (21/02/2028)</t>
  </si>
  <si>
    <t>IN1920180115</t>
  </si>
  <si>
    <t>SDL KARNATAKA 08.08% (26/12/2028)</t>
  </si>
  <si>
    <t>IN3120140188</t>
  </si>
  <si>
    <t>SDL TAMILNADU  8.13% (14/01/2025)</t>
  </si>
  <si>
    <t>IN2920180030</t>
  </si>
  <si>
    <t>SDL RAJASTHAN  08.16% (09/05/2028)</t>
  </si>
  <si>
    <t>IN1020190493</t>
  </si>
  <si>
    <t>SDL ANDHRA PRADESH 7.02% (26/02/2030)</t>
  </si>
  <si>
    <t>IN2220230014</t>
  </si>
  <si>
    <t>SGS MAHARASHTRA 7.36% (12/04/2028)</t>
  </si>
  <si>
    <t>IN1020200144</t>
  </si>
  <si>
    <t>SDL ANDHRA PRADESH 6.55% (27/05/2028)</t>
  </si>
  <si>
    <t>B-II</t>
  </si>
  <si>
    <t>• Investment in Debt &amp; Money Market Instruments.</t>
  </si>
  <si>
    <t>• Regular Fixed Income for Short Term.</t>
  </si>
  <si>
    <t>(An open ended low duration debt scheme investing in instruments such that the Macaulay duration of portfolio is
between 6 months and 12 months. (Refer page 15 of the SID).A Moderate Interest Rate Risk and Moderate Credit Risk.)</t>
  </si>
  <si>
    <t>Tata Treasury Advantage Fund</t>
  </si>
  <si>
    <t>TATA TREASURY ADVANTAGE FUND ( Scheme has 1 Segregrated Portfolio )</t>
  </si>
  <si>
    <t>TATA CORPORATE BOND FUND SEGREGATED PORTFOLIO 1</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</si>
  <si>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</si>
  <si>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</si>
  <si>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</si>
  <si>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</si>
  <si>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t>
  </si>
  <si>
    <t>$$$</t>
  </si>
  <si>
    <t xml:space="preserve"> -   </t>
  </si>
  <si>
    <t>Nil</t>
  </si>
  <si>
    <t>INE121H07BO7</t>
  </si>
  <si>
    <t>IL &amp; FS FINANCIAL SERVICES LTD 8.54% NCD - 08/11/2019</t>
  </si>
  <si>
    <t>$$</t>
  </si>
  <si>
    <t>INE871D14JU2</t>
  </si>
  <si>
    <t>INFRASTRUCTURE LEASING &amp; FINANCIAL SERVICES LTD CP (27/11/2018)</t>
  </si>
  <si>
    <t>$</t>
  </si>
  <si>
    <t>INE871D14JS6</t>
  </si>
  <si>
    <t xml:space="preserve">INFRASTRUCTURE LEASING &amp; FINANCIAL SERVICES LTD CP (26/09/2018)  </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</si>
  <si>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</si>
  <si>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</si>
  <si>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</si>
  <si>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</si>
  <si>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</si>
  <si>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</si>
  <si>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^Note: Includes amount of ~Rs. 558.70 Lakhs (at cost) for 5,587.02 units allotted towards Initial Contribution by the scheme (i.e. 25 bps of the schemes AUM as on December 31, 2022), as per SEBI Circular No. SEBI/HO/IMD/PoD2/P/CIR/2023/129 dated July 27, 2023.</t>
  </si>
  <si>
    <t>4.09 Years</t>
  </si>
  <si>
    <t>2.97 Years</t>
  </si>
  <si>
    <t>AVERAGE MATURITY : 4.09 YEARS</t>
  </si>
  <si>
    <t>NAV AS ON 30-APR-24: RS.25.4045 (DIRECT - PERIODIC IDCW)</t>
  </si>
  <si>
    <t>NAV AS ON 30-APR-24: RS.23.1522 (REGULAR - PERIODIC IDCW)</t>
  </si>
  <si>
    <t>NAV AS ON 30-APR-24: RS.47.8828 (DIRECT - GROWTH)</t>
  </si>
  <si>
    <t>NAV AS ON 30-APR-24: RS.21.7447 (DIRECT - MONTHLY IDCW)</t>
  </si>
  <si>
    <t>NAV AS ON 30-APR-24: RS.43.6981 (REGULAR - GROWTH)</t>
  </si>
  <si>
    <t>NAV AS ON 30-APR-24: RS.19.7321 (REGULAR - MONTHLY IDCW)</t>
  </si>
  <si>
    <t>NAV AS ON 31-OCT-24: RS.26.5487 (DIRECT - PERIODIC IDCW)</t>
  </si>
  <si>
    <t>NAV AS ON 31-OCT-24: RS.24.0938 (REGULAR - PERIODIC IDCW)</t>
  </si>
  <si>
    <t>NAV AS ON 31-OCT-24: RS.50.0384 (DIRECT - GROWTH)</t>
  </si>
  <si>
    <t>NAV AS ON 31-OCT-24: RS.22.724 (DIRECT - MONTHLY IDCW)</t>
  </si>
  <si>
    <t>NAV AS ON 31-OCT-24: RS.45.4736 (REGULAR - GROWTH)</t>
  </si>
  <si>
    <t>NAV AS ON 31-OCT-24: RS.20.5359 (REGULAR - MONTHLY IDCW)</t>
  </si>
  <si>
    <t>INE040A16FM0</t>
  </si>
  <si>
    <t>** - HDFC BANK LTD - CD - 19/09/2025</t>
  </si>
  <si>
    <t>INE040A16EM3</t>
  </si>
  <si>
    <t>** - HDFC BANK LTD - CD - 03/02/2025</t>
  </si>
  <si>
    <t>INE906B07GP0</t>
  </si>
  <si>
    <t>** 08.27 % NATIONAL HIGHWAYS AUTHORITY OF INDIA - 28/03/2029</t>
  </si>
  <si>
    <t>INE756I07ED5</t>
  </si>
  <si>
    <t>** 06.30 % HDB FINANCIAL SERVICES LTD - 17/03/2025</t>
  </si>
  <si>
    <t>INE020B08AC9</t>
  </si>
  <si>
    <t>** 07.54 % REC LTD - 30/12/2026</t>
  </si>
  <si>
    <t>INE556F08JZ5</t>
  </si>
  <si>
    <t>** 07.15 % SMALL INDUST DEVLOP BANK  OF INDIA - 21/07/2025</t>
  </si>
  <si>
    <t>INE306N07NO7</t>
  </si>
  <si>
    <t>** 07.91 % TATA CAPITAL LTD - 03/12/2026</t>
  </si>
  <si>
    <t>INE296A07TB1</t>
  </si>
  <si>
    <t>** 08.10 % BAJAJ FINANCE LTD - 10/07/2026</t>
  </si>
  <si>
    <t>INE020B08EA5</t>
  </si>
  <si>
    <t>** 07.55 % REC LTD - 31/03/2028</t>
  </si>
  <si>
    <t>INE020B08ES7</t>
  </si>
  <si>
    <t>** 07.80 % REC LTD - 30/05/2026</t>
  </si>
  <si>
    <t>INE306N07NL3</t>
  </si>
  <si>
    <t>** 08.30 % TATA CAPITAL LTD - 13/03/2026</t>
  </si>
  <si>
    <t>INE020B08EW9</t>
  </si>
  <si>
    <t>** 07.71 % REC LTD - 26/02/2027</t>
  </si>
  <si>
    <t>INE377Y07482</t>
  </si>
  <si>
    <t>** 08.10 % BAJAJ HOUSING FINANCE LTD - 08/07/2027</t>
  </si>
  <si>
    <t>INE660A07RH9</t>
  </si>
  <si>
    <t>** 07.40 % SUNDARAM FIN LTD - 26/08/2025</t>
  </si>
  <si>
    <t>INE115A07PW7</t>
  </si>
  <si>
    <t>** 07.61 % LIC HOUSING FINANCE LTD - 30/07/2025</t>
  </si>
  <si>
    <t>INE261F08EK5</t>
  </si>
  <si>
    <t>** 07.44 % NABARD - 24/02/2028</t>
  </si>
  <si>
    <t>INE134E08MT1</t>
  </si>
  <si>
    <t>** 07.64 % POWER FINANCE CORPORATION - 25/08/2026</t>
  </si>
  <si>
    <t>INE115A07QO2</t>
  </si>
  <si>
    <t>** 07.84 % LIC HOUSING FINANCE LTD - 11/05/2027</t>
  </si>
  <si>
    <t>INE357L07499</t>
  </si>
  <si>
    <t>IND-AAA</t>
  </si>
  <si>
    <t>** 08.45 % NOMURA CAPITAL (INDIA) PVT LTD - 01/03/2027</t>
  </si>
  <si>
    <t>INE053F08338</t>
  </si>
  <si>
    <t>** 07.68 % INDIAN RAILWAYS FINANCE CORPORATION LTD - 24/11/2026</t>
  </si>
  <si>
    <t>INE261F08DW2</t>
  </si>
  <si>
    <t>** 07.57 % NABARD - 19/03/2026</t>
  </si>
  <si>
    <t>IN3120180192</t>
  </si>
  <si>
    <t>SDL TAMILNADU 8.18% (19/12/2028)</t>
  </si>
  <si>
    <t>IN0020210244</t>
  </si>
  <si>
    <t>GOI - 6.54% (17/01/2032)</t>
  </si>
  <si>
    <t>IN2220230147</t>
  </si>
  <si>
    <t>SGS MAHARASHTRA 7.70% (08/11/2034)</t>
  </si>
  <si>
    <t>IN0020200070</t>
  </si>
  <si>
    <t>GOI - 5.79% (11/05/2030)</t>
  </si>
  <si>
    <t>IN3120230484</t>
  </si>
  <si>
    <t>SGS TAMILNADU 7.44% (20/03/2034)</t>
  </si>
  <si>
    <t>IN1520160186</t>
  </si>
  <si>
    <t>SDL GUJARAT  7.19% (25/01/2027)</t>
  </si>
  <si>
    <t>IN0020230010</t>
  </si>
  <si>
    <t>GOI - 7.06% (10/04/2028)</t>
  </si>
  <si>
    <t>IN0020220011</t>
  </si>
  <si>
    <t>GOI - 7.10% (18/04/2029)</t>
  </si>
  <si>
    <t>INF277KA1372</t>
  </si>
  <si>
    <t>B-III</t>
  </si>
  <si>
    <t>↓</t>
  </si>
  <si>
    <t xml:space="preserve">Interest Rate Risk </t>
  </si>
  <si>
    <t>•Investment in Debt / Money Market instruments / GovernmentSecurities.</t>
  </si>
  <si>
    <t>•Regular Fixed Income for Short Term.</t>
  </si>
  <si>
    <t>(An open ended short term debt scheme investing in instruments with Macaulay duration between 1 year and 3 years (Refer to page no. 15 of SID). A Relatively High Interest Rate Risk and Moderate Credit Risk.)</t>
  </si>
  <si>
    <t>Tata Short Term Bond Fund</t>
  </si>
  <si>
    <t>TATA SHORT TERM BOND FUND (The scheme has 1 segregated portfolio which was created under Tata Corporate Bond Fund )</t>
  </si>
  <si>
    <t>3.79 Years</t>
  </si>
  <si>
    <t>2.33 Years</t>
  </si>
  <si>
    <t>AVERAGE MATURITY : 3.79 YEARS</t>
  </si>
  <si>
    <t>NAV AS ON 30-APR-24: RS.33.3679 (DIRECT - GROWTH)</t>
  </si>
  <si>
    <t>NAV AS ON 30-APR-24: RS.28.9117 (REGULAR - GROWTH)</t>
  </si>
  <si>
    <t>NAV AS ON 31-OCT-24: RS.35.6675 (DIRECT - GROWTH)</t>
  </si>
  <si>
    <t>NAV AS ON 31-OCT-24: RS.30.7229 (REGULAR - GROWTH)</t>
  </si>
  <si>
    <t>IN2220140155</t>
  </si>
  <si>
    <t>SDL MAHARASHTRA 8.44% (26/11/2024)</t>
  </si>
  <si>
    <t>IN0020120047</t>
  </si>
  <si>
    <t>GOI -  8.20% (24/09/2025)</t>
  </si>
  <si>
    <t>IN0020060078</t>
  </si>
  <si>
    <t>GOI 8.24% 15/02/2027</t>
  </si>
  <si>
    <t>TRSF-CONSERVATIVE PLAN: • Long Term Capital Appreciation &amp; Current Income. • A debt oriented (between 70%-100%) savings scheme which provides tool for retirement planning to individual investors</t>
  </si>
  <si>
    <t>$$ - Pursuant to SEBI circular no. SEBI/HO/IMD/DF2/CIR/P/2021/683 dated December 10, 2021, these securities are kept as margin and collateral for certain transactions.</t>
  </si>
  <si>
    <t>0.15 Months</t>
  </si>
  <si>
    <t>AVERAGE MATURITY : 0.15 Months</t>
  </si>
  <si>
    <t>NAV AS ON 30-APR-24: RS.1270.0066 (DIRECT - GROWTH)</t>
  </si>
  <si>
    <t>NAV AS ON 30-APR-24: RS.1000.0006 (DIRECT - DAILY IDCW)</t>
  </si>
  <si>
    <t>NAV AS ON 30-APR-24: RS.1262.9246 (REGULAR - GROWTH)</t>
  </si>
  <si>
    <t>NAV AS ON 30-APR-24: RS.1000.0006 (REGULAR - DAILY IDCW)</t>
  </si>
  <si>
    <t>NAV AS ON 31-OCT-24: RS.1312.0059 (DIRECT - GROWTH)</t>
  </si>
  <si>
    <t>NAV AS ON 31-OCT-24: RS.1000.0003 (DIRECT - DAILY IDCW)</t>
  </si>
  <si>
    <t>NAV AS ON 31-OCT-24: RS.1303.8908 (REGULAR - GROWTH)</t>
  </si>
  <si>
    <t>NAV AS ON 31-OCT-24: RS.1000.0003 (REGULAR - DAILY IDCW)</t>
  </si>
  <si>
    <t>(B) TREPS</t>
  </si>
  <si>
    <t>IN002024Y084</t>
  </si>
  <si>
    <t>** TREASURY BILL 182 DAYS (22/11/2024) $$</t>
  </si>
  <si>
    <t>** TREASURY BILL 91 DAYS (07/11/2024) $$</t>
  </si>
  <si>
    <t>IN002024Y092</t>
  </si>
  <si>
    <t>** TREASURY BILL 182 DAYS (28/11/2024) $$</t>
  </si>
  <si>
    <t>A) MONEY MARKET INSTRUMENTS</t>
  </si>
  <si>
    <t>YIELD</t>
  </si>
  <si>
    <t>A-I</t>
  </si>
  <si>
    <t>•Investment in debt and money market instruments havingmaturity of upto 1 business day.</t>
  </si>
  <si>
    <t>•To generate reasonable returns in line with overnight rates and high liquidity over short term.</t>
  </si>
  <si>
    <t>(An open ended Debt scheme investing in Overnight Securities. A Relatively Low Interest Rate Risk and Relatively Low Credit Risk.)</t>
  </si>
  <si>
    <t>Tata Overnight Fund</t>
  </si>
  <si>
    <t>2.96 Years</t>
  </si>
  <si>
    <t>2.64 Years</t>
  </si>
  <si>
    <t>AVERAGE MATURITY : 2.96 YEARS</t>
  </si>
  <si>
    <t>NAV AS ON 30-APR-24: RS.11.2788 (DIRECT - GROWTH)</t>
  </si>
  <si>
    <t>NAV AS ON 30-APR-24: RS.11.2788 (DIRECT - IDCW)</t>
  </si>
  <si>
    <t>NAV AS ON 30-APR-24: RS.11.2098 (REGULAR - GROWTH)</t>
  </si>
  <si>
    <t>NAV AS ON 30-APR-24: RS.11.2098 (REGULAR - IDCW)</t>
  </si>
  <si>
    <t>NAV AS ON 31-OCT-24: RS.11.8029 (DIRECT - GROWTH)</t>
  </si>
  <si>
    <t>NAV AS ON 31-OCT-24: RS.11.8029 (DIRECT - IDCW)</t>
  </si>
  <si>
    <t>NAV AS ON 31-OCT-24: RS.11.716 (REGULAR - GROWTH)</t>
  </si>
  <si>
    <t>NAV AS ON 31-OCT-24: RS.11.716 (REGULAR - IDCW)</t>
  </si>
  <si>
    <t>INE053F07AA7</t>
  </si>
  <si>
    <t>** 07.49 % INDIAN RAILWAYS FINANCE CORPORATION LTD - 28/05/2027</t>
  </si>
  <si>
    <t>INE094A08135</t>
  </si>
  <si>
    <t>** 07.64 % H.P.C.L. - 04/11/2027</t>
  </si>
  <si>
    <t>INE053F07AC3</t>
  </si>
  <si>
    <t>** 07.33 % INDIAN RAILWAYS FINANCE CORPORATION LTD - 27/08/2027</t>
  </si>
  <si>
    <t>INE242A08544</t>
  </si>
  <si>
    <t>** 07.44 % INDIAN OIL CORP LTD - 25/11/2027</t>
  </si>
  <si>
    <t>INE752E07OF7</t>
  </si>
  <si>
    <t>** 07.30 % POWER GRID CORPORATION OF INDIA LTD - 19/06/2027</t>
  </si>
  <si>
    <t>INE134E08JG4</t>
  </si>
  <si>
    <t>** 07.65 % POWER FINANCE CORPORATION - 22/11/2027</t>
  </si>
  <si>
    <t>INE053F07983</t>
  </si>
  <si>
    <t>** 07.83 % INDIAN RAILWAYS FINANCE CORPORATION LTD - 19/03/2027</t>
  </si>
  <si>
    <t>INE020B08AH8</t>
  </si>
  <si>
    <t>** 07.95 % REC LTD - 12/03/2027</t>
  </si>
  <si>
    <t>INE053F07AD1</t>
  </si>
  <si>
    <t>** 07.54 % INDIAN RAILWAYS FINANCE CORPORATION LTD - 31/10/2027</t>
  </si>
  <si>
    <t>INE752E07OG5</t>
  </si>
  <si>
    <t>** 07.20 % POWER GRID CORPORATION OF INDIA LTD - 09/08/2027</t>
  </si>
  <si>
    <t>INE053F07AB5</t>
  </si>
  <si>
    <t>** 07.27 % INDIAN RAILWAYS FINANCE CORPORATION LTD - 15/06/2027</t>
  </si>
  <si>
    <t>INE020B08AQ9</t>
  </si>
  <si>
    <t>** 07.70 % REC LTD - 10/12/2027</t>
  </si>
  <si>
    <t>IN1520170144</t>
  </si>
  <si>
    <t>SDL GUJARAT  7.69% (20/12/2027)</t>
  </si>
  <si>
    <t>IN1920170124</t>
  </si>
  <si>
    <t>SDL KARNATAKA 7.69% (20/12/2027)</t>
  </si>
  <si>
    <t>IN3320170118</t>
  </si>
  <si>
    <t>SDL UTTAR PRADESH 7.56% (11/10/2027)</t>
  </si>
  <si>
    <t>IN1920170041</t>
  </si>
  <si>
    <t>SDL KARNATAKA 7.55% (25/10/2027)</t>
  </si>
  <si>
    <t>IN1920170108</t>
  </si>
  <si>
    <t>SDL KARNATAKA 7.65% (06/12/2027)</t>
  </si>
  <si>
    <t>IN2920170106</t>
  </si>
  <si>
    <t>SDL RAJASTHAN 7.65% (29/11/2027)</t>
  </si>
  <si>
    <t>IN3420170133</t>
  </si>
  <si>
    <t>SDL WEST BENGAL 7.68% (06/12/2027)</t>
  </si>
  <si>
    <t>IN1920170066</t>
  </si>
  <si>
    <t>SDL KARNATAKA 7.64% (08/11/2027)</t>
  </si>
  <si>
    <t>IN3120170102</t>
  </si>
  <si>
    <t>SDL TAMILNADU 7.69% (20/12/2027)</t>
  </si>
  <si>
    <t>IN1920170132</t>
  </si>
  <si>
    <t>SDL KARNATAKA 7.82% (27/12/2027)</t>
  </si>
  <si>
    <t>IN2920170098</t>
  </si>
  <si>
    <t>SDL RAJASTHAN 7.64% (01/11/2027)</t>
  </si>
  <si>
    <t>IN1920170074</t>
  </si>
  <si>
    <t>SDL KARNATAKA 7.70% (15/11/2027)</t>
  </si>
  <si>
    <t>IN1520170110</t>
  </si>
  <si>
    <t>SDL GUJARAT  7.62% (01/11/2027)</t>
  </si>
  <si>
    <t>IN3320170126</t>
  </si>
  <si>
    <t>SDL UTTAR PRADESH 7.59% (25/10/2027)</t>
  </si>
  <si>
    <t>IN2920170122</t>
  </si>
  <si>
    <t>SDL RAJASTHAN 7.86% (27/12/2027)</t>
  </si>
  <si>
    <t>IN3320170142</t>
  </si>
  <si>
    <t>SDL UTTAR PRADESH 7.67% (29/11/2027)</t>
  </si>
  <si>
    <t>IN3420170158</t>
  </si>
  <si>
    <t>SDL WEST BENGAL 7.72% (20/12/2027)</t>
  </si>
  <si>
    <t>IN3120180119</t>
  </si>
  <si>
    <t>SDL TAMILNADU 8.61% (03/09/2027)</t>
  </si>
  <si>
    <t>IN1520190126</t>
  </si>
  <si>
    <t>SDL GUJARAT  7.19% (23/10/2027)</t>
  </si>
  <si>
    <t>IN1920170116</t>
  </si>
  <si>
    <t>SDL KARNATAKA 7.76% (13/12/2027)</t>
  </si>
  <si>
    <t>IN1520170136</t>
  </si>
  <si>
    <t>SDL GUJARAT  7.75% (13/12/2027)</t>
  </si>
  <si>
    <t>IN3120170094</t>
  </si>
  <si>
    <t>SDL TAMILNADU 7.65% (06/12/2027)</t>
  </si>
  <si>
    <t>IN1520170128</t>
  </si>
  <si>
    <t>SDL GUJARAT  7.64% (08/11/2027)</t>
  </si>
  <si>
    <t>A-III</t>
  </si>
  <si>
    <t>•Investing in constituents similar to composition of Nifty SDL Plus AAA PSU Bond Dec 2027 60:40 Index.</t>
  </si>
  <si>
    <t>•Income over the target maturity period.</t>
  </si>
  <si>
    <t>An open-ended Target Maturity Index Fund investing in constituents of Nifty SDL Plus AAA PSU Bond Dec 2027 60: 40 Index. A Scheme with Relatively High Interest Rate Risk and Relatively Low Credit Risk.</t>
  </si>
  <si>
    <t>TATA NIFTY SDL PLUS AAA PSU BOND DEC 2027 6040 INDEX FUND</t>
  </si>
  <si>
    <t>4.65 Years</t>
  </si>
  <si>
    <t>4.01 Years</t>
  </si>
  <si>
    <t>AVERAGE MATURITY : 4.65 YEARS</t>
  </si>
  <si>
    <t>NAV AS ON 30-APR-24: RS.10.9735 (DIRECT - GROWTH)</t>
  </si>
  <si>
    <t>NAV AS ON 30-APR-24: RS.10.9735 (DIRECT - IDCW)</t>
  </si>
  <si>
    <t>NAV AS ON 30-APR-24: RS.10.9207 (REGULAR - GROWTH)</t>
  </si>
  <si>
    <t>NAV AS ON 30-APR-24: RS.10.9207 (REGULAR - IDCW)</t>
  </si>
  <si>
    <t>NAV AS ON 31-OCT-24: RS.11.5412 (DIRECT - GROWTH)</t>
  </si>
  <si>
    <t>NAV AS ON 31-OCT-24: RS.11.5412 (DIRECT - IDCW)</t>
  </si>
  <si>
    <t>NAV AS ON 31-OCT-24: RS.11.4671 (REGULAR - GROWTH)</t>
  </si>
  <si>
    <t>NAV AS ON 31-OCT-24: RS.11.4671 (REGULAR - IDCW)</t>
  </si>
  <si>
    <t>•Investing in constituents similar to composition of  Nifty G-Sec Dec 2029 Index.</t>
  </si>
  <si>
    <t>An open-ended Target Maturity Index Fund investing in constituents of Nifty G-Sec Dec 2029 Index. A Scheme with Relatively High Interest Rate Risk and Relatively Low Credit Risk</t>
  </si>
  <si>
    <t>1.98 Years</t>
  </si>
  <si>
    <t>1.83 Years</t>
  </si>
  <si>
    <t>AVERAGE MATURITY : 1.98 YEARS</t>
  </si>
  <si>
    <t>NAV AS ON 30-APR-24: RS.10.9245 (DIRECT - GROWTH)</t>
  </si>
  <si>
    <t>NAV AS ON 30-APR-24: RS.10.9245 (DIRECT - IDCW)</t>
  </si>
  <si>
    <t>NAV AS ON 30-APR-24: RS.10.8731 (REGULAR - GROWTH)</t>
  </si>
  <si>
    <t>NAV AS ON 30-APR-24: RS.10.8731 (REGULAR - IDCW)</t>
  </si>
  <si>
    <t>NAV AS ON 31-OCT-24: RS.11.3986 (DIRECT - GROWTH)</t>
  </si>
  <si>
    <t>NAV AS ON 31-OCT-24: RS.11.3986 (DIRECT - IDCW)</t>
  </si>
  <si>
    <t>NAV AS ON 31-OCT-24: RS.11.3276 (REGULAR - GROWTH)</t>
  </si>
  <si>
    <t>NAV AS ON 31-OCT-24: RS.11.3276 (REGULAR - IDCW)</t>
  </si>
  <si>
    <t>GOI - 6.97% (06/09/2026)</t>
  </si>
  <si>
    <t>GOI - 5.74% (15/11/2026)</t>
  </si>
  <si>
    <t>IN0020140060</t>
  </si>
  <si>
    <t>GOI - 8.15% (24/11/2026)</t>
  </si>
  <si>
    <t>•Investing in constituents similar to composition of Nifty G-Sec Dec 2026 Index.</t>
  </si>
  <si>
    <t>An open-ended Target Maturity Index Fund investing in constituents of Nifty G-Sec Dec 2026 Index. A Scheme with Relatively High Interest Rate Risk and Relatively Low Credit Risk</t>
  </si>
  <si>
    <t>^Note: Includes amount of ~Rs. 2,216.49 Lakhs (at cost) for 22,164.89 units allotted towards Initial Contribution by the scheme (i.e. 25 bps of the schemes AUM as on December 31, 2022), as per SEBI Circular No. SEBI/HO/IMD/PoD2/P/CIR/2023/129 dated July 27, 2023.</t>
  </si>
  <si>
    <t>Tata Dividend Yield Fund</t>
  </si>
  <si>
    <t>4.02 Months</t>
  </si>
  <si>
    <t>AVERAGE MATURITY : 4.02 MONTHS</t>
  </si>
  <si>
    <t>NAV AS ON 30-APR-24: RS.1114.52 (DIRECT - DAILY IDCW)</t>
  </si>
  <si>
    <t>NAV AS ON 30-APR-24: RS.4394.3833 (DIRECT - GROWTH)</t>
  </si>
  <si>
    <t>NAV AS ON 30-APR-24: RS.1114.52 (REGULAR - DAILY IDCW)</t>
  </si>
  <si>
    <t>NAV AS ON 30-APR-24: RS.4326.3069 (REGULAR - GROWTH)</t>
  </si>
  <si>
    <t>NAV AS ON 31-OCT-24: RS.1114.52 (DIRECT - DAILY IDCW)</t>
  </si>
  <si>
    <t>NAV AS ON 31-OCT-24: RS.4564.1418 (DIRECT - GROWTH)</t>
  </si>
  <si>
    <t>NAV AS ON 31-OCT-24: RS.1114.52 (REGULAR - DAILY IDCW)</t>
  </si>
  <si>
    <t>NAV AS ON 31-OCT-24: RS.4487.6715 (REGULAR - GROWTH)</t>
  </si>
  <si>
    <t>** TREASURY BILL 182 DAYS (28/11/2024)</t>
  </si>
  <si>
    <t>IN002023Z539</t>
  </si>
  <si>
    <t>** TREASURY BILL 364 DAYS (13/03/2025)</t>
  </si>
  <si>
    <t>INE095A16V87</t>
  </si>
  <si>
    <t>** - INDUSIND BANK LTD - CD - 25/02/2025</t>
  </si>
  <si>
    <t>INE095A16V79</t>
  </si>
  <si>
    <t>** - INDUSIND BANK LTD - CD - 24/02/2025</t>
  </si>
  <si>
    <t>INE237A160W3</t>
  </si>
  <si>
    <t>** - KOTAK MAHINDRA BANK - CD - 05/02/2025</t>
  </si>
  <si>
    <t>INE084A16CJ1</t>
  </si>
  <si>
    <t>** - BANK OF INDIA - CD - 13/03/2025</t>
  </si>
  <si>
    <t>INE909H14PN3</t>
  </si>
  <si>
    <t>** - TMF HOLDINGS LTD - CP - 05/03/2025</t>
  </si>
  <si>
    <t>INE237A166V2</t>
  </si>
  <si>
    <t>** - KOTAK MAHINDRA BANK - CD - 24/01/2025</t>
  </si>
  <si>
    <t>INE02FN14218</t>
  </si>
  <si>
    <t>** - IGH HOLDING PVT LTD - CP - 24/12/2024</t>
  </si>
  <si>
    <t>INE028A16GN1</t>
  </si>
  <si>
    <t>** - BANK OF BARODA - CD - 26/12/2024</t>
  </si>
  <si>
    <t>INE261F16793</t>
  </si>
  <si>
    <t>** - NABARD - CD - 12/02/2025</t>
  </si>
  <si>
    <t>INE012I14QB7</t>
  </si>
  <si>
    <t>** - JM FINANCIAL SERVICES LTD - CP - 29/01/2025</t>
  </si>
  <si>
    <t>IN002024Y134</t>
  </si>
  <si>
    <t>** TREASURY BILL 182 DAYS (26/12/2024)</t>
  </si>
  <si>
    <t>INE090AD6121</t>
  </si>
  <si>
    <t>** - ICICI BANK LTD - CD - 25/02/2025</t>
  </si>
  <si>
    <t>INE040A16FO6</t>
  </si>
  <si>
    <t>** - HDFC BANK LTD - CD - 10/10/2025</t>
  </si>
  <si>
    <t>INE667F14GL4</t>
  </si>
  <si>
    <t>** - SUNDARAM HOME FINANCE LTD - CP - 18/06/2025</t>
  </si>
  <si>
    <t>INE556F16AS2</t>
  </si>
  <si>
    <t>** - SMALL INDUST DEVLOP BANK  OF INDIA - CD - 10/06/2025</t>
  </si>
  <si>
    <t>INE040A16FE7</t>
  </si>
  <si>
    <t>** - HDFC BANK LTD - CD - 02/06/2025</t>
  </si>
  <si>
    <t>INE692A16HF8</t>
  </si>
  <si>
    <t>** - UNION BANK OF INDIA - CD - 26/03/2025</t>
  </si>
  <si>
    <t>INE008A16V59</t>
  </si>
  <si>
    <t>** - IDBI BANK LTD - CD - 18/03/2025</t>
  </si>
  <si>
    <t>INE692A16HR3</t>
  </si>
  <si>
    <t>** - UNION BANK OF INDIA - CD - 19/03/2025</t>
  </si>
  <si>
    <t>INE476A16XV0</t>
  </si>
  <si>
    <t>** - CANARA BANK - CD - 11/03/2025</t>
  </si>
  <si>
    <t>INE084A16CL7</t>
  </si>
  <si>
    <t>** - BANK OF INDIA - CD - 25/02/2025</t>
  </si>
  <si>
    <t>IN002024Y225</t>
  </si>
  <si>
    <t>** TREASURY BILL 182 DAYS (27/02/2025)</t>
  </si>
  <si>
    <t>INE516Y14GI0</t>
  </si>
  <si>
    <t>** - PIRAMAL CAPITAL &amp; HOUSING FINANCE LTD - CP - 30/01/2025</t>
  </si>
  <si>
    <t>INE692A16GS3</t>
  </si>
  <si>
    <t>** - UNION BANK OF INDIA - CD - 31/01/2025</t>
  </si>
  <si>
    <t>INE261F16777</t>
  </si>
  <si>
    <t>** - NABARD - CD - 23/01/2025</t>
  </si>
  <si>
    <t>INE140A144C5</t>
  </si>
  <si>
    <t>** - PIRAMAL ENTERPRISES LTD - CP - 31/01/2025</t>
  </si>
  <si>
    <t>INE012I14QA9</t>
  </si>
  <si>
    <t>** - JM FINANCIAL SERVICES LTD - CP - 22/01/2025</t>
  </si>
  <si>
    <t>INE824H14QE1</t>
  </si>
  <si>
    <t>** - JULIUS BAER CAPITAL IND PVT LTD - CP - 10/01/2025</t>
  </si>
  <si>
    <t>INE092T16XN2</t>
  </si>
  <si>
    <t>** - IDFC FIRST BANK LTD - CD - 29/05/2025</t>
  </si>
  <si>
    <t>INE171A16LS8</t>
  </si>
  <si>
    <t>** - FEDERAL BANK LTD - CD - 11/03/2025</t>
  </si>
  <si>
    <t>INE403D14528</t>
  </si>
  <si>
    <t>** - BHARTI TELECOM LTD - CP - 26/02/2025</t>
  </si>
  <si>
    <t>INE476A16YS4</t>
  </si>
  <si>
    <t>** - CANARA BANK - CD - 06/03/2025</t>
  </si>
  <si>
    <t>INE144H14GM8</t>
  </si>
  <si>
    <t>** - DEUTSCHE INVESTMENT INDIA PVT LTD - CP - 28/01/2025</t>
  </si>
  <si>
    <t>INE09OL14EL0</t>
  </si>
  <si>
    <t>** - BIRLA GROUP HOLDINGS PRIVATE LTD - CP - 07/02/2025</t>
  </si>
  <si>
    <t>INE084A16CN3</t>
  </si>
  <si>
    <t>** - BANK OF INDIA - CD - 03/03/2025</t>
  </si>
  <si>
    <t>INE572E14JM1</t>
  </si>
  <si>
    <t>** - PNB HOUSING FINANCE LTD - CP - 25/09/2025</t>
  </si>
  <si>
    <t>INE562A16MT4</t>
  </si>
  <si>
    <t>** - INDIAN BANK - CD - 10/03/2025</t>
  </si>
  <si>
    <t>INE110O14CF8</t>
  </si>
  <si>
    <t>** - AXIS SECURITIES LTD - CP - 28/02/2025</t>
  </si>
  <si>
    <t>INE879F14JG9</t>
  </si>
  <si>
    <t>** - INFINA FINANCE PVT LTD - CP - 18/02/2025</t>
  </si>
  <si>
    <t>INE860H142M9</t>
  </si>
  <si>
    <t>** - ADITYA BIRLA FINANCE LTD - CP - 20/02/2025</t>
  </si>
  <si>
    <t>INE01WN14AZ4</t>
  </si>
  <si>
    <t>** - MOTILAL OSWAL FINVEST LTD - CP - 11/02/2025</t>
  </si>
  <si>
    <t>INE037E14AO0</t>
  </si>
  <si>
    <t>** - TATA TELESERVICES LTD - CP - 14/02/2025</t>
  </si>
  <si>
    <t>INE160A16OI6</t>
  </si>
  <si>
    <t>** - PUNJAB NATIONAL BANK - CD - 06/02/2025</t>
  </si>
  <si>
    <t>INE0DZE14081</t>
  </si>
  <si>
    <t>** - KISETSU SAISON FINANCE (INDIA) PRIVATE LTD - CP - 17/01/2025</t>
  </si>
  <si>
    <t>INE949L16CR5</t>
  </si>
  <si>
    <t>** - AU SMALL FINANCE BANK - CD - 20/01/2025</t>
  </si>
  <si>
    <t>INE562A16MR8</t>
  </si>
  <si>
    <t>** - INDIAN BANK - CD - 13/03/2025</t>
  </si>
  <si>
    <t>INE261F16785</t>
  </si>
  <si>
    <t>** - NABARD - CD - 07/02/2025</t>
  </si>
  <si>
    <t>INE476A16YH7</t>
  </si>
  <si>
    <t>** - CANARA BANK - CD - 13/03/2025</t>
  </si>
  <si>
    <t>INE028A16FB8</t>
  </si>
  <si>
    <t>** - BANK OF BARODA - CD - 01/03/2025</t>
  </si>
  <si>
    <t>INE477L14FP9</t>
  </si>
  <si>
    <t>** - IIFL HOME FINANCE LTD - CP - 31/01/2025</t>
  </si>
  <si>
    <t>INE763G14SM2</t>
  </si>
  <si>
    <t>** - ICICI SECURITIES LTD - CP - 29/01/2025</t>
  </si>
  <si>
    <t>INE238AD6645</t>
  </si>
  <si>
    <t>** - AXIS BANK LTD - CD - 30/01/2025</t>
  </si>
  <si>
    <t>INE028E14ON2</t>
  </si>
  <si>
    <t>** - KOTAK SECURITIES LTD - CP - 07/03/2025</t>
  </si>
  <si>
    <t>INE704I14IL5</t>
  </si>
  <si>
    <t>** - BARCLAYS INVESTMENTS &amp; LOANS (INDIA) PVT LTD - CP - 04/03/2025</t>
  </si>
  <si>
    <t>INE238AD6702</t>
  </si>
  <si>
    <t>** - AXIS BANK LTD - CD - 05/03/2025</t>
  </si>
  <si>
    <t>INE476A16YX4</t>
  </si>
  <si>
    <t>** - CANARA BANK - CD - 26/11/2024</t>
  </si>
  <si>
    <t>IN002024Y266</t>
  </si>
  <si>
    <t>** TREASURY BILL 182 DAYS (10/04/2025)</t>
  </si>
  <si>
    <t>IN002024Y183</t>
  </si>
  <si>
    <t>** TREASURY BILL 182 DAYS (30/01/2025)</t>
  </si>
  <si>
    <t>INE237A165W2</t>
  </si>
  <si>
    <t>** - KOTAK MAHINDRA BANK - CD - 05/03/2025</t>
  </si>
  <si>
    <t>INE238AD6694</t>
  </si>
  <si>
    <t>** - AXIS BANK LTD - CD - 21/02/2025</t>
  </si>
  <si>
    <t>INE414G14TT5</t>
  </si>
  <si>
    <t>** - MUTHOOT FINANCE LTD - CP - 27/05/2025</t>
  </si>
  <si>
    <t>INE261F16769</t>
  </si>
  <si>
    <t>** - NABARD - CD - 17/01/2025</t>
  </si>
  <si>
    <t>IN002024Y191</t>
  </si>
  <si>
    <t>** TREASURY BILL 182 DAYS (06/02/2025)</t>
  </si>
  <si>
    <t>INE556F16AP8</t>
  </si>
  <si>
    <t>** - SMALL INDUST DEVLOP BANK  OF INDIA - CD - 16/01/2025</t>
  </si>
  <si>
    <t>IN002024Y217</t>
  </si>
  <si>
    <t>** TREASURY BILL 182 DAYS (20/02/2025)</t>
  </si>
  <si>
    <t>INE261F16827</t>
  </si>
  <si>
    <t>** - NABARD - CD - 28/02/2025</t>
  </si>
  <si>
    <t>INE562A16NC8</t>
  </si>
  <si>
    <t>** - INDIAN BANK - CD - 14/02/2025</t>
  </si>
  <si>
    <t>INE040A16EN1</t>
  </si>
  <si>
    <t>** - HDFC BANK LTD - CD - 20/02/2025</t>
  </si>
  <si>
    <t>INE556F16AQ6</t>
  </si>
  <si>
    <t>** - SMALL INDUST DEVLOP BANK  OF INDIA - CD - 07/02/2025</t>
  </si>
  <si>
    <t>INE476A16YV8</t>
  </si>
  <si>
    <t>** - CANARA BANK - CD - 03/02/2025</t>
  </si>
  <si>
    <t>IN002024Y241</t>
  </si>
  <si>
    <t>** TREASURY BILL 182 DAYS (13/03/2025)</t>
  </si>
  <si>
    <t>INE115A14EX5</t>
  </si>
  <si>
    <t>** - LIC HOUSING FINANCE LTD - CP - 21/03/2025</t>
  </si>
  <si>
    <t>INE403D14544</t>
  </si>
  <si>
    <t>** - BHARTI TELECOM LTD - CP - 17/10/2025</t>
  </si>
  <si>
    <t>INE028A16EU1</t>
  </si>
  <si>
    <t>** - BANK OF BARODA - CD - 07/02/2025</t>
  </si>
  <si>
    <t>IN1520210189</t>
  </si>
  <si>
    <t>SDL GUJARAT  5.77% (02/02/2025)</t>
  </si>
  <si>
    <t>IN1620140153</t>
  </si>
  <si>
    <t>SDL HARYANA  8.08% (28/01/2025)</t>
  </si>
  <si>
    <t>GOI - 5.22% (15/06/2025)</t>
  </si>
  <si>
    <t>IN1520140113</t>
  </si>
  <si>
    <t>SDL GUJARAT 8.07% (11/03/2025)</t>
  </si>
  <si>
    <t>IN1920140119</t>
  </si>
  <si>
    <t>SDL KARNATAKA 8.08% (11/03/2025)</t>
  </si>
  <si>
    <t>IN3120140212</t>
  </si>
  <si>
    <t>SDL TAMILNADU  8.06% (25/02/2025)</t>
  </si>
  <si>
    <t>IN1520140097</t>
  </si>
  <si>
    <t>SDL GUJARAT  8.07% (11/02/2025)</t>
  </si>
  <si>
    <t>IN3520180099</t>
  </si>
  <si>
    <t>SDL CHATTISGARH 8.18% (27/02/2025)</t>
  </si>
  <si>
    <t>IN1520220261</t>
  </si>
  <si>
    <t>SGS GUJARAT  7.52% (08/03/2025)</t>
  </si>
  <si>
    <t>•Investment in Money Market Instruments.</t>
  </si>
  <si>
    <t>(An open ended debt scheme investing in money market instruments. A Relatively Low Interest Rate Risk and Moderate Credit Risk.)</t>
  </si>
  <si>
    <t>Tata Money Market Fund</t>
  </si>
  <si>
    <t>17.58 Years</t>
  </si>
  <si>
    <t>8.85 Years</t>
  </si>
  <si>
    <t>AVERAGE MATURITY : 17.58 YEARS</t>
  </si>
  <si>
    <t>NAV AS ON 30-APR-24: RS.71.0408 (REGULAR - GROWTH)</t>
  </si>
  <si>
    <t>NAV AS ON 30-APR-24: RS.78.494 (DIRECT - GROWTH)</t>
  </si>
  <si>
    <t>NAV AS ON 30-APR-24: RS.22.1007 (DIRECT - IDCW)</t>
  </si>
  <si>
    <t>NAV AS ON 30-APR-24: RS.32.4014 (RP280225 - GROWTH)</t>
  </si>
  <si>
    <t>NAV AS ON 30-APR-24: RS.32.3486 (RP280225 - IDCW)</t>
  </si>
  <si>
    <t>NAV AS ON 30-APR-24: RS.19.692 (REGULAR - IDCW)</t>
  </si>
  <si>
    <t>NAV AS ON 31-OCT-24: RS.74.3258 (REGULAR - GROWTH)</t>
  </si>
  <si>
    <t>NAV AS ON 31-OCT-24: RS.82.6009 (DIRECT - GROWTH)</t>
  </si>
  <si>
    <t>NAV AS ON 31-OCT-24: RS.23.2572 (DIRECT - IDCW)</t>
  </si>
  <si>
    <t>NAV AS ON 31-OCT-24: RS.33.9014 (RP280225 - GROWTH)</t>
  </si>
  <si>
    <t>NAV AS ON 31-OCT-24: RS.33.8456 (RP280225 - IDCW)</t>
  </si>
  <si>
    <t>NAV AS ON 31-OCT-24: RS.20.6033 (REGULAR - IDCW)</t>
  </si>
  <si>
    <t>IN3120240038</t>
  </si>
  <si>
    <t>SGS TAMILNADU 7.49% (24/04/2034)</t>
  </si>
  <si>
    <t>IN0020240027</t>
  </si>
  <si>
    <t>GOI - 7.23% (15/04/2039)</t>
  </si>
  <si>
    <t>• Predominant investments in Government Securities.</t>
  </si>
  <si>
    <t>• Long Term Capital Appreciation &amp; Regular Income.</t>
  </si>
  <si>
    <t>(An open‐ended debt scheme investing predominantly in government securities across maturity. A Relatively High Interest Rate Risk and Relatively Low Credit Risk.)</t>
  </si>
  <si>
    <t>Tata GILT Securities Fund</t>
  </si>
  <si>
    <t>SGS ANDHRA PRADESH 7.41% (26/04/2030)</t>
  </si>
  <si>
    <t>CHOLAMANDALAM INVESTMENT AND FINANCE CO. LTD 8.60% NCD SR 637 (05/03/2029)</t>
  </si>
  <si>
    <t>SIKKA PORTS AND TERMINALS LTD (PPD12) 6.75% NCD (22/04/2026)</t>
  </si>
  <si>
    <t>SHRIRAM FINANCE LTD(NCD) 9.25%  (SR - PPD XV 23-24 OPTION 1) (TRANCHE - 5) (19/12/2025)</t>
  </si>
  <si>
    <t>RELIANCE INDUSTRIES LTD 8.95% (PPD SR H) NCD (09/11/2028)</t>
  </si>
  <si>
    <t>SMALL INDUSTRIES DEVELOPMENT BANK OF INDIA (SR-VII - FY 2022-23) 7.47% NCD (25/11/2025)</t>
  </si>
  <si>
    <t>INDIAN RAILWAY FINANCE CORPORATION LTD (SR-168A) 7.40% NCD (18/04/2026)</t>
  </si>
  <si>
    <t>NATIONAL HOUSING BANK 7.59% NCD (08/09/2027)</t>
  </si>
  <si>
    <t>^Note: Includes amount of ~Rs. 69.61 lakhs (at cost) for 696.07 units allotted towards Initial Contribution by the scheme (i.e. 25 bps of the schemes AUM as on December 31, 2022), as per SEBI Circular No. SEBI/HO/IMD/PoD2/P/CIR/2023/129 dated July 27, 2023.</t>
  </si>
  <si>
    <t>3.57 Years</t>
  </si>
  <si>
    <t>2.22 Years</t>
  </si>
  <si>
    <t>AVERAGE MATURITY : 3.57 YEARS</t>
  </si>
  <si>
    <t>NAV AS ON 30-APR-24: RS.11.76 (DIRECT - GROWTH)</t>
  </si>
  <si>
    <t>NAV AS ON 30-APR-24: RS.11.76 (DIRECT - PERIODIC IDCW)</t>
  </si>
  <si>
    <t>NAV AS ON 30-APR-24: RS.11.76 (DIRECT - QUARTERLY IDCW)</t>
  </si>
  <si>
    <t>NAV AS ON 30-APR-24: RS.11.76 (DIRECT - MONTHLY IDCW)</t>
  </si>
  <si>
    <t>NAV AS ON 30-APR-24: RS.11.617 (REGULAR - GROWTH)</t>
  </si>
  <si>
    <t>NAV AS ON 30-APR-24: RS.11.617 (REGULAR - PERIODIC IDCW)</t>
  </si>
  <si>
    <t>NAV AS ON 30-APR-24: RS.11.617 (REGULAR - QUARTERLY IDCW)</t>
  </si>
  <si>
    <t>NAV AS ON 30-APR-24: RS.11.617 (REGULAR - MONTHLY IDCW)</t>
  </si>
  <si>
    <t>NAV AS ON 31-OCT-24: RS.12.2814 (DIRECT - GROWTH)</t>
  </si>
  <si>
    <t>NAV AS ON 31-OCT-24: RS.12.2814 (DIRECT - PERIODIC IDCW)</t>
  </si>
  <si>
    <t>NAV AS ON 31-OCT-24: RS.12.2814 (DIRECT - QUARTERLY IDCW)</t>
  </si>
  <si>
    <t>NAV AS ON 31-OCT-24: RS.12.2814 (DIRECT - MONTHLY IDCW)</t>
  </si>
  <si>
    <t>NAV AS ON 31-OCT-24: RS.12.1042 (REGULAR - GROWTH)</t>
  </si>
  <si>
    <t>NAV AS ON 31-OCT-24: RS.12.1042 (REGULAR - PERIODIC IDCW)</t>
  </si>
  <si>
    <t>NAV AS ON 31-OCT-24: RS.12.1042 (REGULAR - QUARTERLY IDCW)</t>
  </si>
  <si>
    <t>NAV AS ON 31-OCT-24: RS.12.1042 (REGULAR - MONTHLY IDCW)</t>
  </si>
  <si>
    <t>INE756I07EB9</t>
  </si>
  <si>
    <t>** 06.00 % HDB FINANCIAL SERVICES LTD - 19/06/2025</t>
  </si>
  <si>
    <t>** 06.75 % SIKKA PORTS AND TERMINALS LTD - 22/04/2026  #</t>
  </si>
  <si>
    <t>INE020B08AA3</t>
  </si>
  <si>
    <t>** 07.52 % REC LTD - 07/11/2026</t>
  </si>
  <si>
    <t>INE053F08239</t>
  </si>
  <si>
    <t>** 07.40 % INDIAN RAILWAYS FINANCE CORPORATION LTD - 18/04/2026 #</t>
  </si>
  <si>
    <t>** 09.25 % SHRIRAM FINANCE LTD - 19/12/2025 #</t>
  </si>
  <si>
    <t>** 08.60 % CHOLAMANDALAM INVT &amp; FIN  CO LTD - 05/03/2029  #</t>
  </si>
  <si>
    <t>INE002A08542</t>
  </si>
  <si>
    <t>** 08.95 % RELIANCE INDUSTRIES LTD - 09/11/2028 #</t>
  </si>
  <si>
    <t>** 07.47 % SMALL INDUST DEVLOP BANK  OF INDIA - 25/11/2025 #</t>
  </si>
  <si>
    <t>** 07.59 % NATIONAL HOUSING BANK - 08/09/2027 #</t>
  </si>
  <si>
    <t>IN1020230042</t>
  </si>
  <si>
    <t>SGS ANDHRA PRADESH 7.41% (26/04/2030)  #</t>
  </si>
  <si>
    <t>IN2220150196</t>
  </si>
  <si>
    <t>SDL MAHARASHTRA 8.67% (24/02/2026)</t>
  </si>
  <si>
    <t>SGS MAHARASHTRA 7.45% (20/03/2037)  #</t>
  </si>
  <si>
    <t>SGS KARNATAKA 7.45% (20/03/2037)  #</t>
  </si>
  <si>
    <t>•Regular Income by investing predominantly in a portfolio of floating rate instruments (including Fixed rate instruments converted for floating rate exposures using swaps / derivatives)</t>
  </si>
  <si>
    <t xml:space="preserve">This product is suitable for investors who are seeking*: </t>
  </si>
  <si>
    <t>(An open ended debt scheme investing predominantly in floating rate instruments (including Fixed rate instruments converted to floating rate exposures using swaps/ derivatives), A Relatively High Interest Rate Risk and Moderate Credit Risk.))</t>
  </si>
  <si>
    <t>Tata Floating Rate Fund</t>
  </si>
  <si>
    <t>1.36 Years</t>
  </si>
  <si>
    <t>1.31 Years</t>
  </si>
  <si>
    <t>AVERAGE MATURITY : 1.36 YEARS</t>
  </si>
  <si>
    <t>NAV AS ON 30-APR-24: RS.11.1913 (DIRECT - GROWTH)</t>
  </si>
  <si>
    <t>NAV AS ON 30-APR-24: RS.11.1913 (DIRECT - IDCW)</t>
  </si>
  <si>
    <t>NAV AS ON 30-APR-24: RS.11.1429 (REGULAR - GROWTH)</t>
  </si>
  <si>
    <t>NAV AS ON 30-APR-24: RS.11.1429 (REGULAR - IDCW)</t>
  </si>
  <si>
    <t>NAV AS ON 31-OCT-24: RS.11.6499 (DIRECT - GROWTH)</t>
  </si>
  <si>
    <t>NAV AS ON 31-OCT-24: RS.11.6499 (DIRECT - IDCW)</t>
  </si>
  <si>
    <t>NAV AS ON 31-OCT-24: RS.11.5849 (REGULAR - GROWTH)</t>
  </si>
  <si>
    <t>NAV AS ON 31-OCT-24: RS.11.5849 (REGULAR - IDCW)</t>
  </si>
  <si>
    <t>IN0020230028</t>
  </si>
  <si>
    <t>GOI - 6.99% (17/04/2026)</t>
  </si>
  <si>
    <t>GOI - 5.15% (09/11/2025)</t>
  </si>
  <si>
    <t>IN0020150093</t>
  </si>
  <si>
    <t>GOI - 7.59% (11/01/2026)</t>
  </si>
  <si>
    <t>• Investing in constituents similar to composition of CRISIL-IBX Gilt Index – April 2026.</t>
  </si>
  <si>
    <t>• Income over the target maturity period.</t>
  </si>
  <si>
    <t>(An open-ended Target Maturity Index Fund investing in constituents of CRISIL-IBX Gilt Index – April 2026. A Scheme with Relatively High Interest Rate Risk and Relatively Low Credit Risk.)</t>
  </si>
  <si>
    <t>(The scheme had 1 segregated portfolio which was created under Tata Medium Term Fund ).</t>
  </si>
  <si>
    <t>(Portfolios  of Tata Dynamic Bond Fund, Tata Income Fund and Tata Medium Term Fund have merged with Tata Corporate Bond Fund w.e.f. 24th September 2022)</t>
  </si>
  <si>
    <t>TATA MEDIUM TERM FUND SEGREGATED PORTFOLIO 1</t>
  </si>
  <si>
    <t>^Note: Includes amount of ~Rs. 105.25 Lakhs (at cost) for 1052.55 units allotted towards Initial Contribution by the scheme (i.e. 25 bps of the schemes AUM as on December 31, 2022), as per SEBI Circular No. SEBI/HO/IMD/PoD2/P/CIR/2023/129 dated July 27, 2023.</t>
  </si>
  <si>
    <t>5.39 Years</t>
  </si>
  <si>
    <t>3.77 Years</t>
  </si>
  <si>
    <t>AVERAGE MATURITY : 5.39 YEARS</t>
  </si>
  <si>
    <t>NAV AS ON 30-APR-24: RS.11.3733 (DIRECT - GROWTH)</t>
  </si>
  <si>
    <t>NAV AS ON 30-APR-24: RS.11.3733 (DIRECT - PERIODIC IDCW)</t>
  </si>
  <si>
    <t>NAV AS ON 30-APR-24: RS.11.3733 (DIRECT - QUARTERLY IDCW)</t>
  </si>
  <si>
    <t>NAV AS ON 30-APR-24: RS.11.3733 (DIRECT - MONTHLY IDCW)</t>
  </si>
  <si>
    <t>NAV AS ON 30-APR-24: RS.11.2121 (REGULAR - GROWTH)</t>
  </si>
  <si>
    <t>NAV AS ON 30-APR-24: RS.11.2121 (REGULAR - PERIODIC IDCW)</t>
  </si>
  <si>
    <t>NAV AS ON 30-APR-24: RS.11.2121 (REGULAR - QUARTERLY IDCW)</t>
  </si>
  <si>
    <t>NAV AS ON 30-APR-24: RS.11.2121 (REGULAR - MONTHLY IDCW)</t>
  </si>
  <si>
    <t>NAV AS ON 31-OCT-24: RS.11.9298 (DIRECT - GROWTH)</t>
  </si>
  <si>
    <t>NAV AS ON 31-OCT-24: RS.11.9298 (DIRECT - PERIODIC IDCW)</t>
  </si>
  <si>
    <t>NAV AS ON 31-OCT-24: RS.11.9298 (DIRECT - QUARTERLY IDCW)</t>
  </si>
  <si>
    <t>NAV AS ON 31-OCT-24: RS.11.9298 (DIRECT - MONTHLY IDCW)</t>
  </si>
  <si>
    <t>NAV AS ON 31-OCT-24: RS.11.7303 (REGULAR - GROWTH)</t>
  </si>
  <si>
    <t>NAV AS ON 31-OCT-24: RS.11.7303 (REGULAR - PERIODIC IDCW)</t>
  </si>
  <si>
    <t>NAV AS ON 31-OCT-24: RS.11.7303 (REGULAR - QUARTERLY IDCW)</t>
  </si>
  <si>
    <t>NAV AS ON 31-OCT-24: RS.11.7303 (REGULAR - MONTHLY IDCW)</t>
  </si>
  <si>
    <t>INE053F07BC1</t>
  </si>
  <si>
    <t>** 08.35 % INDIAN RAILWAYS FINANCE CORPORATION LTD - 13/03/2029</t>
  </si>
  <si>
    <t>INE115A07OR0</t>
  </si>
  <si>
    <t>** 07.97 % LIC HOUSING FINANCE LTD - 28/01/2030</t>
  </si>
  <si>
    <t>INE053F07BA5</t>
  </si>
  <si>
    <t>** 08.55 % INDIAN RAILWAYS FINANCE CORPORATION LTD - 21/02/2029</t>
  </si>
  <si>
    <t>INE115A07PN6</t>
  </si>
  <si>
    <t>** 06.40 % LIC HOUSING FINANCE LTD - 30/11/2026</t>
  </si>
  <si>
    <t>INE909H08337</t>
  </si>
  <si>
    <t>** 07.75 % TMF HOLDINGS LTD - 30/12/2120</t>
  </si>
  <si>
    <t>INE020B08CU7</t>
  </si>
  <si>
    <t>** 07.55 % REC LTD - 11/05/2030</t>
  </si>
  <si>
    <t>INE134E08JX9</t>
  </si>
  <si>
    <t>** 09.10 % POWER FINANCE CORPORATION - 23/03/2029</t>
  </si>
  <si>
    <t>INE414G07HU2</t>
  </si>
  <si>
    <t>** 08.65 % MUTHOOT FINANCE LTD - 15/12/2025</t>
  </si>
  <si>
    <t>INE103D08039</t>
  </si>
  <si>
    <t>CRISIL-AAA(CE)</t>
  </si>
  <si>
    <t>** 07.72 % BHARAT SANCHAR NIGAM LTD - 22/12/2032</t>
  </si>
  <si>
    <t>INE134E08LK2</t>
  </si>
  <si>
    <t>** 06.09 % POWER FINANCE CORPORATION - 27/08/2026</t>
  </si>
  <si>
    <t>INE0CCU07066</t>
  </si>
  <si>
    <t>** 07.95 % MINDSPACE BUSINESS PARKS REIT - 27/07/2027</t>
  </si>
  <si>
    <t>INE261F08CM5</t>
  </si>
  <si>
    <t>** 06.07 % NABARD - 19/11/2027</t>
  </si>
  <si>
    <t>INE128M08078</t>
  </si>
  <si>
    <t>** 06.58 % L&amp;T METRO RAIL (HYDERABAD) LTD - 30/04/2026</t>
  </si>
  <si>
    <t>INE556F08KS8</t>
  </si>
  <si>
    <t>** 07.34 % SMALL INDUST DEVLOP BANK  OF INDIA - 26/02/2029</t>
  </si>
  <si>
    <t>INE033L07HQ8</t>
  </si>
  <si>
    <t>** 07.75 % TATA CAPITAL HOUSING FINANCE LTD - 18/05/2027</t>
  </si>
  <si>
    <t>INE163N08131</t>
  </si>
  <si>
    <t>ICRA-AAA(CE)</t>
  </si>
  <si>
    <t>** 08.00 % ONGC PETRO-ADDITIONS LTD - 11/04/2025</t>
  </si>
  <si>
    <t>INE020B08EF4</t>
  </si>
  <si>
    <t>** 07.60 % REC LTD - 27/02/2026</t>
  </si>
  <si>
    <t>INE071G07603</t>
  </si>
  <si>
    <t>** 07.85 % ICICI HOME FINANCE CO.LTD - 12/05/2028</t>
  </si>
  <si>
    <t>INE916DA7SH1</t>
  </si>
  <si>
    <t>** 07.97 % KOTAK MAHINDRA PRIME LTD - 22/05/2026</t>
  </si>
  <si>
    <t>INE403D08181</t>
  </si>
  <si>
    <t>** 08.90 % BHARTI TELECOM LTD - 04/12/2025</t>
  </si>
  <si>
    <t>INE377Y07490</t>
  </si>
  <si>
    <t>** 07.98 % BAJAJ HOUSING FINANCE LTD - 09/09/2026</t>
  </si>
  <si>
    <t>INE033L07HY2</t>
  </si>
  <si>
    <t>** 08.00 % TATA CAPITAL HOUSING FINANCE LTD - 03/11/2027</t>
  </si>
  <si>
    <t>INE556F08KK5</t>
  </si>
  <si>
    <t>** 07.79 % SMALL INDUST DEVLOP BANK  OF INDIA - 19/04/2027</t>
  </si>
  <si>
    <t>INE121A07RZ4</t>
  </si>
  <si>
    <t>** 08.54 % CHOLAMANDALAM INVT &amp; FIN  CO LTD - 12/04/2029</t>
  </si>
  <si>
    <t>INE403D08207</t>
  </si>
  <si>
    <t>** 08.95 % BHARTI TELECOM LTD - 04/12/2026</t>
  </si>
  <si>
    <t>INE134E08LP1</t>
  </si>
  <si>
    <t>** 07.13 % POWER FINANCE CORPORATION - 15/07/2026</t>
  </si>
  <si>
    <t>INE0NDH07043</t>
  </si>
  <si>
    <t>** 07.69 % NEXUS SELECT TRUST - 28/05/2027</t>
  </si>
  <si>
    <t>INE556F08KR0</t>
  </si>
  <si>
    <t>** 07.47 % SMALL INDUST DEVLOP BANK  OF INDIA - 05/09/2029</t>
  </si>
  <si>
    <t>INE020B08FA2</t>
  </si>
  <si>
    <t>** 07.59 % REC LTD - 31/05/2027</t>
  </si>
  <si>
    <t>INE020B08FF1</t>
  </si>
  <si>
    <t>** 07.56 % REC LTD - 31/08/2027</t>
  </si>
  <si>
    <t>INE0CCU07074</t>
  </si>
  <si>
    <t>** 08.02 % MINDSPACE BUSINESS PARKS REIT - 13/04/2026</t>
  </si>
  <si>
    <t>INE414G07JI3</t>
  </si>
  <si>
    <t>** 08.90 % MUTHOOT FINANCE LTD - 07/10/2027</t>
  </si>
  <si>
    <t>INE556F08KP4</t>
  </si>
  <si>
    <t>** 07.68 % SMALL INDUST DEVLOP BANK  OF INDIA - 10/08/2027</t>
  </si>
  <si>
    <t>INE556F08KQ2</t>
  </si>
  <si>
    <t>** 07.68 % SMALL INDUST DEVLOP BANK  OF INDIA - 10/09/2027</t>
  </si>
  <si>
    <t>INE556F08KN9</t>
  </si>
  <si>
    <t>** 07.75 % SMALL INDUST DEVLOP BANK  OF INDIA - 10/06/2027</t>
  </si>
  <si>
    <t>INE134E08MX3</t>
  </si>
  <si>
    <t>** 07.60 % POWER FINANCE CORPORATION - 13/04/2029</t>
  </si>
  <si>
    <t>INE936D07182</t>
  </si>
  <si>
    <t>** 07.90 % JAMNAGAR UTILITIES &amp; POWER PVT. LTD - 10/08/2028</t>
  </si>
  <si>
    <t>INE261F08EG3</t>
  </si>
  <si>
    <t>** 07.68 % NABARD - 30/04/2029</t>
  </si>
  <si>
    <t>IN3120150120</t>
  </si>
  <si>
    <t>SDL TAMILNADU 8.00% (28/10/2025)</t>
  </si>
  <si>
    <t>IN0020190040</t>
  </si>
  <si>
    <t>GOI - 7.69% (17/06/2043)</t>
  </si>
  <si>
    <t>IN1920150050</t>
  </si>
  <si>
    <t>SDL KARNATAKA 8.22% (09/12/2025)</t>
  </si>
  <si>
    <t>IN3120180127</t>
  </si>
  <si>
    <t>SDL TAMILNADU 8.72% (19/09/2026)</t>
  </si>
  <si>
    <t>IN0020170042</t>
  </si>
  <si>
    <t xml:space="preserve">GOI - 6.68% (17/09/2031) </t>
  </si>
  <si>
    <t>IN2920150165</t>
  </si>
  <si>
    <t>SDL RAJASTHAN 8.29% (29/07/2025)</t>
  </si>
  <si>
    <t>IN2220230188</t>
  </si>
  <si>
    <t>SGS MAHARASHTRA 7.73% (10/01/2036)</t>
  </si>
  <si>
    <t>IN0020230051</t>
  </si>
  <si>
    <t>GOI - 7.30% (19/06/2053)</t>
  </si>
  <si>
    <t>IN2220220239</t>
  </si>
  <si>
    <t>SGS MAHARASHTRA 7.72% (23/03/2032)</t>
  </si>
  <si>
    <t>IN3320230391</t>
  </si>
  <si>
    <t>SGS UTTAR PRADESH 7.51% (27/03/2040)</t>
  </si>
  <si>
    <t>IN3320230037</t>
  </si>
  <si>
    <t>SGS UTTAR PRADESH 7.41% (14/06/2034)</t>
  </si>
  <si>
    <t>IN3120240137</t>
  </si>
  <si>
    <t>SGS TAMILNADU 7.35% (03/07/2034)</t>
  </si>
  <si>
    <t>IN3320230375</t>
  </si>
  <si>
    <t>SGS UTTAR PRADESH 7.51% (27/03/2038)</t>
  </si>
  <si>
    <t>IN2220210206</t>
  </si>
  <si>
    <t>SDL MAHARASHTRA 7.10% (04/08/2036)</t>
  </si>
  <si>
    <t>• Predominant investment in corporate debt securities</t>
  </si>
  <si>
    <t>•Regular income for medium term.</t>
  </si>
  <si>
    <t>(An open-ended debt scheme predominantly investing in AA+ and above rated corporate bonds, with flexibility of any Macaulay Duration and relatively high interest rate risk and moderate credit risk. Pursuant to SEBI approval dated April 26, 2024 Tata Banking PSU Debt Fund is merged with Tata Corporate Bond Fund w.e.f. June 15, 2024)</t>
  </si>
  <si>
    <t>Tata Corporate Bond Fund</t>
  </si>
  <si>
    <t>TATA CORPORATE BOND FUND (The scheme has 1 segregated portfolio which was created under Tata Medium Term Fund )</t>
  </si>
  <si>
    <t>Tata Hybrid Equity Fund Regular Plan - IDCW Monthly</t>
  </si>
  <si>
    <t>RECORD_DATE</t>
  </si>
  <si>
    <t>NAV As on Record Date</t>
  </si>
  <si>
    <t>DIVIDEND PER UNIT(HUF &amp; INDIVIDUALS)</t>
  </si>
  <si>
    <t>DIVIDEND PER UNIT(OTHERS)</t>
  </si>
  <si>
    <t>Tata Hybrid Equity Fund Direct Plan - IDCW Monthly</t>
  </si>
  <si>
    <t>Tata Treasury Advantage Fund  Regular Plan - Daily IDCW</t>
  </si>
  <si>
    <t>May'24</t>
  </si>
  <si>
    <t>June'24</t>
  </si>
  <si>
    <t>Jul'24</t>
  </si>
  <si>
    <t>Aug'24</t>
  </si>
  <si>
    <t>Sep'24</t>
  </si>
  <si>
    <t>Oct'24</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</si>
  <si>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</si>
  <si>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</si>
  <si>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</si>
  <si>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</si>
  <si>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</si>
  <si>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</si>
  <si>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Tata Money Market Fund Direct Plan - Daily IDCW</t>
  </si>
  <si>
    <t>Tata Liquid Fund Regular Plan - Daily IDCW</t>
  </si>
  <si>
    <t>Tata Liquid Fund Direct Plan - Daily IDCW</t>
  </si>
  <si>
    <t>Tata Overnight Fund - Regular Plan - IDCW</t>
  </si>
  <si>
    <t>Tata Overnight Fund - Direct Plan- IDCW</t>
  </si>
  <si>
    <t>Tata Ultra Short Term Fund - Regular Plan - IDCW Weekly</t>
  </si>
  <si>
    <t>Tata Ultra Short Term Fund - Direct Plan - IDCW Weekly</t>
  </si>
  <si>
    <t>IDCW</t>
  </si>
  <si>
    <t>Income Distribution cum Capital Withdrawal</t>
  </si>
  <si>
    <t>AVERAGE MATURITY : 0.34 Years</t>
  </si>
  <si>
    <t>AVERAGE MATURITY : 3.39 Years</t>
  </si>
  <si>
    <t>AVERAGE MATURITY : 4.42 Years</t>
  </si>
  <si>
    <t>AVERAGE MATURITY : 6.35 years</t>
  </si>
  <si>
    <t>AVERAGE MATURITY : 4.24 Years</t>
  </si>
  <si>
    <t>PORTFOLIO TURNOVER RATIO: 12.37 TIMES</t>
  </si>
  <si>
    <t>PORTFOLIO TURNOVER RATIO: 0.37 TIMES</t>
  </si>
  <si>
    <t>PORTFOLIO TURNOVER RATIO: 2.61 TIMES</t>
  </si>
  <si>
    <t>PORTFOLIO TURNOVER RATIO: 0.83 TIMES</t>
  </si>
  <si>
    <t>PORTFOLIO TURNOVER RATIO: 0.35 TIMES</t>
  </si>
  <si>
    <t>PORTFOLIO TURNOVER RATIO: 0.61 TIMES</t>
  </si>
  <si>
    <t>PORTFOLIO TURNOVER RATIO: 0.32 TIMES</t>
  </si>
  <si>
    <t>PORTFOLIO TURNOVER RATIO: 2.86 TIMES</t>
  </si>
  <si>
    <t>PORTFOLIO TURNOVER RATIO: 0.17 TIMES</t>
  </si>
  <si>
    <t>PORTFOLIO TURNOVER RATIO: 0.64 TIMES</t>
  </si>
  <si>
    <t>PORTFOLIO TURNOVER RATIO: 0.25 TIMES</t>
  </si>
  <si>
    <t>PORTFOLIO TURNOVER RATIO: 3.99 TIMES</t>
  </si>
  <si>
    <t>PORTFOLIO TURNOVER RATIO: 0.58 TIMES</t>
  </si>
  <si>
    <t>PORTFOLIO TURNOVER RATIO: 0.11 TIMES</t>
  </si>
  <si>
    <t>PORTFOLIO TURNOVER RATIO: 0.15 TIMES</t>
  </si>
  <si>
    <t>PORTFOLIO TURNOVER RATIO: 2.18 TIMES</t>
  </si>
  <si>
    <t>(An Open-Ended Fund of Fund Scheme investing in Tata Silver Exchange Traded Fund)</t>
  </si>
  <si>
    <t>•Returns that are in line with returns provided by Tata Silver Exchange Traded Fund</t>
  </si>
  <si>
    <t xml:space="preserve">(An Open-Ended Fund of Fund Scheme investing in Tata Gold Exchange Traded Fund) </t>
  </si>
  <si>
    <t>•Returns that are in line with returns provided by Tata Gold Exchange Traded Fund.</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</si>
  <si>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</si>
  <si>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</si>
  <si>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</si>
  <si>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(An Open-Ended Exchange Traded Fund replicating / tracking domestic price of Gold)</t>
  </si>
  <si>
    <t>•Returns that are in line with the performance of physical gold in domestic prices, subject to tracking error.</t>
  </si>
  <si>
    <t>•Investment in gold and gold related instruments</t>
  </si>
  <si>
    <t>(An open-ended scheme replicating/tracking Nifty500 Multicap Infrastructure 50:30:20 Index)</t>
  </si>
  <si>
    <t>Long Term Capital Appreciation</t>
  </si>
  <si>
    <t>Investment in equity and equity related instruments comprised in Nifty500 Multicap Infrastructure 50:30:20 Index</t>
  </si>
  <si>
    <t>(An open-ended scheme replicating/tracking Nifty500 Multicap India Manufacturing 50:30:20 Index)</t>
  </si>
  <si>
    <t>Investment in equity and equity related instruments comprised in Nifty500 Multicap India Manufacturing 50:30:20 Index.</t>
  </si>
  <si>
    <t>An open-ended scheme replicating / tracking Nifty200 Alpha 30 Index (TRI).</t>
  </si>
  <si>
    <t>Investment in equity and equity related instruments comprising of Nifty200 Alpha 30 Index.</t>
  </si>
  <si>
    <t>(An open-ended scheme replicating / tracking Nifty Realty Index (TRI))</t>
  </si>
  <si>
    <t>Investment in equity and equity related instruments comprised in Nifty Realty Index</t>
  </si>
  <si>
    <t>An open-ended scheme replicating/tracking Nifty MidSmall Healthcare Index (TRI).</t>
  </si>
  <si>
    <t>Investment in equity and equity related instruments comprised in Nifty MidSmall Healthcare Index</t>
  </si>
  <si>
    <t>An open-ended scheme replicating / tracking Nifty India Tourism Index (TRI).</t>
  </si>
  <si>
    <t>Investment in equity and equity related instruments comprised in Nifty India Tourism Index</t>
  </si>
  <si>
    <t>An open-ended scheme replicating/tracking Nifty Financial Services Index.</t>
  </si>
  <si>
    <t>Investment in equity and equity related instruments comprised in Nifty Financial Services Index.</t>
  </si>
  <si>
    <t>An open-ended scheme replicating/ tracking Nifty Capital Markets Index (TRI)</t>
  </si>
  <si>
    <t>Investment in equity and equity related instruments comprised in Nifty Capital Markets Index.</t>
  </si>
  <si>
    <t>An open-ended scheme replicating/tracking Nifty Auto Index (TRI).</t>
  </si>
  <si>
    <t>Investment in equity and equity related instruments comprised in Nifty Auto Index.</t>
  </si>
  <si>
    <t xml:space="preserve">Tata BSE Sensex Index Fund </t>
  </si>
  <si>
    <t>Scheme Risk-O-Meter and Scheme Benchmark Risk-O-Meter as of 31st October 2024</t>
  </si>
  <si>
    <t>Serial No.</t>
  </si>
  <si>
    <t>Scheme Name</t>
  </si>
  <si>
    <t>Scheme             Risk- O-Meter</t>
  </si>
  <si>
    <t>Scheme Bench Mark</t>
  </si>
  <si>
    <t>Benchmark     Risk-O-Meter</t>
  </si>
  <si>
    <t>1</t>
  </si>
  <si>
    <t>NIFTY 50 Arbitrage</t>
  </si>
  <si>
    <t>CRISIL Hybrid 50+50 - Moderate Index</t>
  </si>
  <si>
    <t>Nifty Financial Services</t>
  </si>
  <si>
    <t>BSE Sensex</t>
  </si>
  <si>
    <t>Nifty 500</t>
  </si>
  <si>
    <t>CRISIL Corporate Bond A-II Index</t>
  </si>
  <si>
    <t>CRISIL IBX Gilt Index - April 2026</t>
  </si>
  <si>
    <t>Nifty IT</t>
  </si>
  <si>
    <t>Moderate</t>
  </si>
  <si>
    <t>NIFTY Equity Savings Index</t>
  </si>
  <si>
    <t>Nifty500 Shariah</t>
  </si>
  <si>
    <t>CRISIL Short Duration Debt A-II Index</t>
  </si>
  <si>
    <t>CRISIL Dynamic Gilt Index (AIII)</t>
  </si>
  <si>
    <t>Domestic Price of Gold</t>
  </si>
  <si>
    <t>High</t>
  </si>
  <si>
    <t>NIFTY Housing</t>
  </si>
  <si>
    <t>CRISIL Hybrid 35+65 - Aggressive Index</t>
  </si>
  <si>
    <t>Nifty India Consumption</t>
  </si>
  <si>
    <t>Nifty Pharma</t>
  </si>
  <si>
    <t>BSE India Infrastructure Index</t>
  </si>
  <si>
    <t>NIFTY LargeMidcap 250</t>
  </si>
  <si>
    <t>Nifty 100</t>
  </si>
  <si>
    <t>CRISIL Liquid Debt A-I Index</t>
  </si>
  <si>
    <t>Nifty Midcap 150</t>
  </si>
  <si>
    <t>CRISIL Money Market A-I Index</t>
  </si>
  <si>
    <t>Very High</t>
  </si>
  <si>
    <t>Composite Benchmark of 65% S&amp;P BSE 200 + 15% CRISIL Short Term Bond Index + 20% iComdex Composite Index (Total Return variant of the index (TRI) will be used for performance comparison).</t>
  </si>
  <si>
    <t>Nifty500 Multicap 50:25:25</t>
  </si>
  <si>
    <t>Nifty 50</t>
  </si>
  <si>
    <t>NIFTY Auto</t>
  </si>
  <si>
    <t>Nifty Capital Markets Index</t>
  </si>
  <si>
    <t>NIFTY Financial Services</t>
  </si>
  <si>
    <t>Nifty G-Sec Dec 2026 Index</t>
  </si>
  <si>
    <t>Nifty G-Sec Dec 2029 Index</t>
  </si>
  <si>
    <t>Nifty India Digital</t>
  </si>
  <si>
    <t>Nifty India Tourism Index</t>
  </si>
  <si>
    <t>Nifty Midcap150 Momentum 50</t>
  </si>
  <si>
    <t>Nifty MidSmall Healthcare</t>
  </si>
  <si>
    <t>Nifty Private Bank</t>
  </si>
  <si>
    <t>Nifty Realty</t>
  </si>
  <si>
    <t>Nifty SDL Plus AAA PSU Bond Dec 2027 60:40 Index</t>
  </si>
  <si>
    <t>Nifty200 Alpha 30 Index</t>
  </si>
  <si>
    <t>Nifty500 Multicap India Manufacturing 50:30:20</t>
  </si>
  <si>
    <t>Nifty500 Multicap Infrastructure 50:30:20</t>
  </si>
  <si>
    <t>CRISIL Liquid Overnight Index (AI)</t>
  </si>
  <si>
    <t>Low</t>
  </si>
  <si>
    <t>BSE 200</t>
  </si>
  <si>
    <t>Nifty Commodities</t>
  </si>
  <si>
    <t>CRISIL Short Term Debt Hybrid 75+25 Index</t>
  </si>
  <si>
    <t>CRISIL Hybrid 25+75 - Aggressive Index</t>
  </si>
  <si>
    <t>Domestic Price of silver</t>
  </si>
  <si>
    <t>Nifty Smallcap 250</t>
  </si>
  <si>
    <t>CRISIL Low Duration Debt A-I Index</t>
  </si>
  <si>
    <t>CRISIL Ultra Short Duration Debt A-I Index</t>
  </si>
  <si>
    <t>(An open-ended equity scheme tracking  BSE Sensex)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</si>
</sst>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409]d\-mmmm\-yyyy;@"/>
    <numFmt numFmtId="166" formatCode="0.00_);\(0.00\)"/>
    <numFmt numFmtId="167" formatCode="#,##0.00000"/>
    <numFmt numFmtId="168" formatCode="0.00000"/>
    <numFmt numFmtId="169" formatCode="0.0000"/>
    <numFmt numFmtId="170" formatCode="######0.00000"/>
    <numFmt numFmtId="171" formatCode="#,##0.0000"/>
  </numFmts>
  <fonts count="15" x14ac:knownFonts="1">
    <font>
      <sz val="10"/>
      <name val="Arial"/>
      <family val="2"/>
    </font>
    <font>
      <sz val="11"/>
      <color theme="1"/>
      <name val="Aptos Narrow"/>
      <family val="2"/>
      <scheme val="minor"/>
    </font>
    <font>
      <sz val="10"/>
      <name val="Arial"/>
      <family val="2"/>
    </font>
    <font>
      <u/>
      <sz val="10"/>
      <color indexed="12"/>
      <name val="Arial"/>
      <family val="2"/>
    </font>
    <font>
      <b/>
      <sz val="11"/>
      <name val="Calibri"/>
      <family val="2"/>
    </font>
    <font>
      <sz val="11"/>
      <name val="Calibri"/>
      <family val="2"/>
    </font>
    <font>
      <i/>
      <sz val="11"/>
      <name val="Calibri"/>
      <family val="2"/>
    </font>
    <font>
      <b/>
      <sz val="11"/>
      <color indexed="8"/>
      <name val="Calibri"/>
      <family val="2"/>
    </font>
    <font>
      <sz val="11"/>
      <color indexed="8"/>
      <name val="Calibri"/>
      <family val="2"/>
    </font>
    <font>
      <u/>
      <sz val="11"/>
      <color indexed="12"/>
      <name val="Calibri"/>
      <family val="2"/>
    </font>
    <font>
      <sz val="11"/>
      <color rgb="FF000000"/>
      <name val="Calibri"/>
      <family val="2"/>
    </font>
    <font>
      <sz val="10"/>
      <color indexed="8"/>
      <name val="Arial"/>
      <family val="2"/>
    </font>
    <font>
      <b/>
      <sz val="11"/>
      <color theme="1"/>
      <name val="Calibri"/>
      <family val="2"/>
    </font>
    <font>
      <sz val="11"/>
      <color theme="1"/>
      <name val="Calibri"/>
      <family val="2"/>
    </font>
    <font>
      <b/>
      <sz val="14"/>
      <name val="Calibri"/>
      <family val="2"/>
    </font>
  </fonts>
  <fills count="6">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theme="4" tint="0.39997558519241921"/>
        <bgColor indexed="64"/>
      </patternFill>
    </fill>
    <fill>
      <patternFill patternType="solid">
        <fgColor theme="3" tint="0.74999237037263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s>
  <cellStyleXfs count="13">
    <xf numFmtId="0" fontId="0" fillId="0" borderId="0"/>
    <xf numFmtId="164" fontId="2" fillId="0" borderId="0" applyFont="0" applyFill="0" applyBorder="0" applyAlignment="0" applyProtection="0"/>
    <xf numFmtId="9" fontId="2" fillId="0" borderId="0" applyFont="0" applyFill="0" applyBorder="0" applyAlignment="0" applyProtection="0"/>
    <xf numFmtId="0" fontId="3" fillId="0" borderId="0" applyNumberFormat="0" applyFill="0" applyBorder="0" applyAlignment="0" applyProtection="0">
      <alignment vertical="top"/>
      <protection locked="0"/>
    </xf>
    <xf numFmtId="43"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43" fontId="8" fillId="0" borderId="0" applyFont="0" applyFill="0" applyBorder="0" applyAlignment="0" applyProtection="0"/>
    <xf numFmtId="0" fontId="2" fillId="0" borderId="0"/>
    <xf numFmtId="0" fontId="2" fillId="0" borderId="0"/>
    <xf numFmtId="0" fontId="1" fillId="0" borderId="0"/>
    <xf numFmtId="0" fontId="11" fillId="0" borderId="0"/>
  </cellStyleXfs>
  <cellXfs count="237">
    <xf numFmtId="0" fontId="0" fillId="0" borderId="0" xfId="0"/>
    <xf numFmtId="0" fontId="4" fillId="0" borderId="1" xfId="0" applyFont="1" applyBorder="1" applyAlignment="1">
      <alignment vertical="center" wrapText="1"/>
    </xf>
    <xf numFmtId="0" fontId="5" fillId="0" borderId="1" xfId="0" applyFont="1" applyBorder="1" applyAlignment="1">
      <alignment horizontal="justify" vertical="center" wrapText="1"/>
    </xf>
    <xf numFmtId="0" fontId="5" fillId="0" borderId="1" xfId="0" applyFont="1" applyBorder="1"/>
    <xf numFmtId="2" fontId="5" fillId="0" borderId="1" xfId="0" applyNumberFormat="1" applyFont="1" applyBorder="1"/>
    <xf numFmtId="2" fontId="5" fillId="0" borderId="1" xfId="0" applyNumberFormat="1" applyFont="1" applyBorder="1" applyAlignment="1">
      <alignment wrapText="1"/>
    </xf>
    <xf numFmtId="0" fontId="5" fillId="0" borderId="1" xfId="0" applyFont="1" applyBorder="1" applyAlignment="1">
      <alignment wrapText="1"/>
    </xf>
    <xf numFmtId="0" fontId="5" fillId="0" borderId="1" xfId="0" applyFont="1" applyBorder="1" applyAlignment="1">
      <alignment vertical="center" wrapText="1"/>
    </xf>
    <xf numFmtId="0" fontId="4" fillId="0" borderId="1" xfId="0" applyFont="1" applyBorder="1"/>
    <xf numFmtId="2" fontId="4" fillId="0" borderId="1" xfId="0" applyNumberFormat="1" applyFont="1" applyBorder="1"/>
    <xf numFmtId="2" fontId="4" fillId="0" borderId="1" xfId="0" applyNumberFormat="1" applyFont="1" applyBorder="1" applyAlignment="1">
      <alignment wrapText="1"/>
    </xf>
    <xf numFmtId="0" fontId="4" fillId="0" borderId="4" xfId="0" applyFont="1" applyBorder="1" applyAlignment="1">
      <alignment horizontal="center" vertical="center" wrapText="1"/>
    </xf>
    <xf numFmtId="0" fontId="5" fillId="0" borderId="1" xfId="0" applyFont="1" applyBorder="1" applyAlignment="1">
      <alignment horizontal="center" vertical="center" wrapText="1"/>
    </xf>
    <xf numFmtId="0" fontId="5" fillId="0" borderId="0" xfId="0" applyFont="1"/>
    <xf numFmtId="0" fontId="5" fillId="0" borderId="1" xfId="0" applyFont="1" applyBorder="1" applyAlignment="1">
      <alignment horizontal="left" vertical="center" wrapText="1"/>
    </xf>
    <xf numFmtId="2" fontId="5" fillId="0" borderId="1" xfId="0" applyNumberFormat="1" applyFont="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center" wrapText="1"/>
    </xf>
    <xf numFmtId="2" fontId="5" fillId="0" borderId="0" xfId="0" applyNumberFormat="1" applyFont="1" applyAlignment="1">
      <alignment horizontal="right"/>
    </xf>
    <xf numFmtId="0" fontId="4" fillId="0" borderId="0" xfId="0" applyFont="1" applyAlignment="1">
      <alignment vertical="center"/>
    </xf>
    <xf numFmtId="43" fontId="7" fillId="0" borderId="0" xfId="4" applyFont="1" applyFill="1" applyAlignment="1">
      <alignment vertical="center"/>
    </xf>
    <xf numFmtId="0" fontId="4" fillId="0" borderId="0" xfId="6" applyFont="1" applyAlignment="1">
      <alignment vertical="center"/>
    </xf>
    <xf numFmtId="2" fontId="4" fillId="0" borderId="0" xfId="0" applyNumberFormat="1" applyFont="1" applyAlignment="1">
      <alignment horizontal="right" vertical="center"/>
    </xf>
    <xf numFmtId="0" fontId="7" fillId="0" borderId="1" xfId="6" applyFont="1" applyBorder="1" applyAlignment="1">
      <alignment horizontal="center" vertical="center" wrapText="1"/>
    </xf>
    <xf numFmtId="4" fontId="7" fillId="0" borderId="1" xfId="4" applyNumberFormat="1" applyFont="1" applyFill="1" applyBorder="1" applyAlignment="1">
      <alignment horizontal="center" vertical="center" wrapText="1"/>
    </xf>
    <xf numFmtId="4" fontId="7" fillId="0" borderId="1" xfId="6" applyNumberFormat="1" applyFont="1" applyBorder="1" applyAlignment="1">
      <alignment horizontal="center" vertical="center" wrapText="1"/>
    </xf>
    <xf numFmtId="0" fontId="5" fillId="0" borderId="0" xfId="0" quotePrefix="1" applyFont="1" applyAlignment="1">
      <alignment vertical="center"/>
    </xf>
    <xf numFmtId="0" fontId="5" fillId="0" borderId="0" xfId="0" applyFont="1" applyAlignment="1">
      <alignment vertical="center"/>
    </xf>
    <xf numFmtId="2" fontId="5" fillId="0" borderId="0" xfId="0" applyNumberFormat="1" applyFont="1" applyAlignment="1">
      <alignment horizontal="right" vertical="center"/>
    </xf>
    <xf numFmtId="2" fontId="5" fillId="0" borderId="0" xfId="0" applyNumberFormat="1" applyFont="1"/>
    <xf numFmtId="0" fontId="4" fillId="0" borderId="0" xfId="0" applyFont="1" applyAlignment="1">
      <alignment horizontal="left" vertical="center" wrapText="1"/>
    </xf>
    <xf numFmtId="10" fontId="4" fillId="0" borderId="0" xfId="5" applyNumberFormat="1" applyFont="1" applyFill="1" applyAlignment="1">
      <alignment horizontal="center" vertical="center"/>
    </xf>
    <xf numFmtId="0" fontId="4" fillId="0" borderId="0" xfId="0" applyFont="1"/>
    <xf numFmtId="2" fontId="4" fillId="0" borderId="0" xfId="0" applyNumberFormat="1" applyFont="1"/>
    <xf numFmtId="2" fontId="4" fillId="0" borderId="0" xfId="0" applyNumberFormat="1" applyFont="1" applyAlignment="1">
      <alignment horizontal="right"/>
    </xf>
    <xf numFmtId="2" fontId="5" fillId="0" borderId="1" xfId="0" applyNumberFormat="1" applyFont="1" applyBorder="1" applyAlignment="1">
      <alignment horizontal="right"/>
    </xf>
    <xf numFmtId="2" fontId="4" fillId="0" borderId="1" xfId="0" applyNumberFormat="1" applyFont="1" applyBorder="1" applyAlignment="1">
      <alignment horizontal="right"/>
    </xf>
    <xf numFmtId="0" fontId="5" fillId="0" borderId="3" xfId="0" applyFont="1" applyBorder="1"/>
    <xf numFmtId="0" fontId="4" fillId="0" borderId="3" xfId="0" applyFont="1" applyBorder="1"/>
    <xf numFmtId="2" fontId="5" fillId="0" borderId="5" xfId="0" applyNumberFormat="1" applyFont="1" applyBorder="1" applyAlignment="1">
      <alignment horizontal="right"/>
    </xf>
    <xf numFmtId="0" fontId="5" fillId="0" borderId="6" xfId="0" applyFont="1" applyBorder="1"/>
    <xf numFmtId="0" fontId="5" fillId="0" borderId="5" xfId="0" applyFont="1" applyBorder="1"/>
    <xf numFmtId="2" fontId="5" fillId="0" borderId="5" xfId="0" applyNumberFormat="1" applyFont="1" applyBorder="1"/>
    <xf numFmtId="2" fontId="5" fillId="0" borderId="4" xfId="0" applyNumberFormat="1" applyFont="1" applyBorder="1" applyAlignment="1">
      <alignment horizontal="right"/>
    </xf>
    <xf numFmtId="165" fontId="4" fillId="0" borderId="1" xfId="0" applyNumberFormat="1" applyFont="1" applyBorder="1"/>
    <xf numFmtId="0" fontId="5" fillId="0" borderId="1" xfId="9" applyFont="1" applyBorder="1" applyAlignment="1">
      <alignment horizontal="left" vertical="center" wrapText="1"/>
    </xf>
    <xf numFmtId="2" fontId="5" fillId="0" borderId="1" xfId="0" applyNumberFormat="1" applyFont="1" applyBorder="1" applyAlignment="1">
      <alignment horizontal="left" vertical="center"/>
    </xf>
    <xf numFmtId="10" fontId="5" fillId="0" borderId="1" xfId="2" applyNumberFormat="1" applyFont="1" applyBorder="1" applyAlignment="1">
      <alignment horizontal="left" vertical="center"/>
    </xf>
    <xf numFmtId="0" fontId="4" fillId="0" borderId="0" xfId="0" applyFont="1" applyAlignment="1">
      <alignment wrapText="1"/>
    </xf>
    <xf numFmtId="2" fontId="4" fillId="0" borderId="2" xfId="0" applyNumberFormat="1" applyFont="1" applyBorder="1" applyAlignment="1">
      <alignment horizontal="right"/>
    </xf>
    <xf numFmtId="0" fontId="4" fillId="0" borderId="2" xfId="0" applyFont="1" applyBorder="1"/>
    <xf numFmtId="2" fontId="4" fillId="0" borderId="2" xfId="0" applyNumberFormat="1" applyFont="1" applyBorder="1"/>
    <xf numFmtId="0" fontId="4" fillId="0" borderId="1" xfId="0" applyFont="1" applyBorder="1" applyAlignment="1">
      <alignment horizontal="center" vertical="center" wrapText="1"/>
    </xf>
    <xf numFmtId="2" fontId="4" fillId="0" borderId="1" xfId="0" applyNumberFormat="1" applyFont="1" applyBorder="1" applyAlignment="1">
      <alignment horizontal="center" vertical="center" wrapText="1"/>
    </xf>
    <xf numFmtId="2" fontId="5" fillId="0" borderId="1" xfId="0" applyNumberFormat="1" applyFont="1" applyBorder="1" applyAlignment="1">
      <alignment horizontal="center" vertical="center" wrapText="1"/>
    </xf>
    <xf numFmtId="0" fontId="5" fillId="0" borderId="0" xfId="0" applyFont="1" applyAlignment="1">
      <alignment horizontal="center"/>
    </xf>
    <xf numFmtId="2" fontId="5" fillId="0" borderId="0" xfId="0" applyNumberFormat="1" applyFont="1" applyAlignment="1">
      <alignment horizontal="center"/>
    </xf>
    <xf numFmtId="2" fontId="4" fillId="0" borderId="1" xfId="0" applyNumberFormat="1" applyFont="1" applyBorder="1" applyAlignment="1">
      <alignment horizontal="center"/>
    </xf>
    <xf numFmtId="0" fontId="9" fillId="0" borderId="0" xfId="3" applyFont="1" applyAlignment="1" applyProtection="1"/>
    <xf numFmtId="14" fontId="5" fillId="0" borderId="1" xfId="0" applyNumberFormat="1" applyFont="1" applyBorder="1"/>
    <xf numFmtId="0" fontId="5" fillId="0" borderId="1" xfId="0" applyFont="1" applyBorder="1" applyAlignment="1">
      <alignment horizontal="left" vertical="center"/>
    </xf>
    <xf numFmtId="10" fontId="5" fillId="0" borderId="1" xfId="2" applyNumberFormat="1" applyFont="1" applyBorder="1" applyAlignment="1">
      <alignment horizontal="left"/>
    </xf>
    <xf numFmtId="0" fontId="5" fillId="0" borderId="8" xfId="0" applyFont="1" applyBorder="1" applyAlignment="1">
      <alignment horizontal="center" vertical="center" wrapText="1"/>
    </xf>
    <xf numFmtId="2" fontId="5" fillId="0" borderId="1" xfId="0" applyNumberFormat="1" applyFont="1" applyBorder="1" applyAlignment="1">
      <alignment horizontal="justify" vertical="center" wrapText="1"/>
    </xf>
    <xf numFmtId="0" fontId="4" fillId="0" borderId="3" xfId="0" applyFont="1" applyBorder="1" applyAlignment="1">
      <alignment vertical="center" wrapText="1"/>
    </xf>
    <xf numFmtId="0" fontId="5" fillId="0" borderId="0" xfId="0" applyFont="1" applyAlignment="1">
      <alignment horizontal="center" vertical="center"/>
    </xf>
    <xf numFmtId="0" fontId="5" fillId="0" borderId="0" xfId="0" applyFont="1" applyAlignment="1">
      <alignment vertical="center" wrapText="1"/>
    </xf>
    <xf numFmtId="0" fontId="5" fillId="0" borderId="0" xfId="9" applyFont="1"/>
    <xf numFmtId="0" fontId="5" fillId="0" borderId="0" xfId="10" applyFont="1"/>
    <xf numFmtId="2" fontId="5" fillId="0" borderId="0" xfId="10" applyNumberFormat="1" applyFont="1" applyAlignment="1">
      <alignment horizontal="right"/>
    </xf>
    <xf numFmtId="4" fontId="5" fillId="0" borderId="0" xfId="9" applyNumberFormat="1" applyFont="1" applyAlignment="1">
      <alignment horizontal="center" vertical="center"/>
    </xf>
    <xf numFmtId="2" fontId="5" fillId="0" borderId="0" xfId="9" applyNumberFormat="1" applyFont="1" applyAlignment="1">
      <alignment horizontal="center"/>
    </xf>
    <xf numFmtId="0" fontId="4" fillId="0" borderId="0" xfId="6" applyFont="1"/>
    <xf numFmtId="4" fontId="5" fillId="0" borderId="0" xfId="10" applyNumberFormat="1" applyFont="1" applyAlignment="1">
      <alignment horizontal="right"/>
    </xf>
    <xf numFmtId="4" fontId="4" fillId="0" borderId="0" xfId="6" applyNumberFormat="1" applyFont="1" applyAlignment="1">
      <alignment horizontal="center"/>
    </xf>
    <xf numFmtId="0" fontId="4" fillId="0" borderId="0" xfId="9" applyFont="1"/>
    <xf numFmtId="4" fontId="5" fillId="0" borderId="0" xfId="6" applyNumberFormat="1" applyFont="1" applyAlignment="1">
      <alignment horizontal="center"/>
    </xf>
    <xf numFmtId="0" fontId="5" fillId="0" borderId="0" xfId="9" applyFont="1" applyAlignment="1">
      <alignment wrapText="1"/>
    </xf>
    <xf numFmtId="2" fontId="4" fillId="0" borderId="0" xfId="6" applyNumberFormat="1" applyFont="1" applyAlignment="1">
      <alignment horizontal="center"/>
    </xf>
    <xf numFmtId="2" fontId="4" fillId="0" borderId="0" xfId="9" applyNumberFormat="1" applyFont="1" applyAlignment="1">
      <alignment horizontal="right"/>
    </xf>
    <xf numFmtId="2" fontId="4" fillId="0" borderId="0" xfId="9" applyNumberFormat="1" applyFont="1"/>
    <xf numFmtId="0" fontId="4" fillId="0" borderId="0" xfId="9" applyFont="1" applyAlignment="1">
      <alignment vertical="center"/>
    </xf>
    <xf numFmtId="2" fontId="5" fillId="0" borderId="0" xfId="9" applyNumberFormat="1" applyFont="1" applyAlignment="1">
      <alignment horizontal="right"/>
    </xf>
    <xf numFmtId="2" fontId="5" fillId="0" borderId="1" xfId="0" applyNumberFormat="1" applyFont="1" applyBorder="1" applyAlignment="1">
      <alignment horizontal="center" wrapText="1"/>
    </xf>
    <xf numFmtId="2" fontId="4" fillId="0" borderId="0" xfId="0" applyNumberFormat="1" applyFont="1" applyAlignment="1">
      <alignment horizontal="center"/>
    </xf>
    <xf numFmtId="4" fontId="4" fillId="0" borderId="0" xfId="9" applyNumberFormat="1" applyFont="1" applyAlignment="1">
      <alignment horizontal="center"/>
    </xf>
    <xf numFmtId="4" fontId="5" fillId="0" borderId="0" xfId="9" applyNumberFormat="1" applyFont="1" applyAlignment="1">
      <alignment horizontal="center"/>
    </xf>
    <xf numFmtId="2" fontId="5" fillId="0" borderId="0" xfId="10" applyNumberFormat="1" applyFont="1"/>
    <xf numFmtId="2" fontId="5" fillId="0" borderId="0" xfId="9" applyNumberFormat="1" applyFont="1"/>
    <xf numFmtId="2" fontId="5" fillId="0" borderId="0" xfId="9" applyNumberFormat="1" applyFont="1" applyAlignment="1">
      <alignment horizontal="right" vertical="center"/>
    </xf>
    <xf numFmtId="0" fontId="5" fillId="0" borderId="0" xfId="9" applyFont="1" applyAlignment="1">
      <alignment vertical="center"/>
    </xf>
    <xf numFmtId="4" fontId="5" fillId="0" borderId="1" xfId="9" applyNumberFormat="1" applyFont="1" applyBorder="1" applyAlignment="1">
      <alignment horizontal="right" vertical="center"/>
    </xf>
    <xf numFmtId="0" fontId="5" fillId="0" borderId="1" xfId="9" applyFont="1" applyBorder="1" applyAlignment="1">
      <alignment horizontal="center" vertical="center"/>
    </xf>
    <xf numFmtId="4" fontId="5" fillId="0" borderId="1" xfId="9" applyNumberFormat="1" applyFont="1" applyBorder="1" applyAlignment="1">
      <alignment horizontal="center" vertical="center"/>
    </xf>
    <xf numFmtId="0" fontId="5" fillId="0" borderId="1" xfId="9" applyFont="1" applyBorder="1" applyAlignment="1">
      <alignment vertical="center"/>
    </xf>
    <xf numFmtId="2" fontId="5" fillId="0" borderId="1" xfId="9" applyNumberFormat="1" applyFont="1" applyBorder="1" applyAlignment="1">
      <alignment horizontal="right" vertical="center"/>
    </xf>
    <xf numFmtId="2" fontId="4" fillId="0" borderId="1" xfId="9" applyNumberFormat="1" applyFont="1" applyBorder="1" applyAlignment="1">
      <alignment horizontal="center" vertical="center" wrapText="1"/>
    </xf>
    <xf numFmtId="0" fontId="4" fillId="0" borderId="1" xfId="9" applyFont="1" applyBorder="1" applyAlignment="1">
      <alignment horizontal="center" vertical="center" wrapText="1"/>
    </xf>
    <xf numFmtId="4" fontId="4" fillId="0" borderId="1" xfId="9" applyNumberFormat="1" applyFont="1" applyBorder="1" applyAlignment="1">
      <alignment horizontal="center" vertical="center" wrapText="1"/>
    </xf>
    <xf numFmtId="0" fontId="5" fillId="0" borderId="0" xfId="9" applyFont="1" applyAlignment="1">
      <alignment horizontal="left" vertical="center" wrapText="1"/>
    </xf>
    <xf numFmtId="2" fontId="5" fillId="0" borderId="1" xfId="9" applyNumberFormat="1" applyFont="1" applyBorder="1" applyAlignment="1">
      <alignment horizontal="center" vertical="center"/>
    </xf>
    <xf numFmtId="2" fontId="4" fillId="0" borderId="1" xfId="0" applyNumberFormat="1" applyFont="1" applyBorder="1" applyAlignment="1">
      <alignment horizontal="left"/>
    </xf>
    <xf numFmtId="2" fontId="4" fillId="0" borderId="9" xfId="0" applyNumberFormat="1" applyFont="1" applyBorder="1" applyAlignment="1">
      <alignment horizontal="center"/>
    </xf>
    <xf numFmtId="2" fontId="4" fillId="0" borderId="6" xfId="0" applyNumberFormat="1" applyFont="1" applyBorder="1" applyAlignment="1">
      <alignment horizontal="center"/>
    </xf>
    <xf numFmtId="0" fontId="5" fillId="0" borderId="12" xfId="0" applyFont="1" applyBorder="1" applyAlignment="1">
      <alignment horizontal="justify" vertical="center" wrapText="1"/>
    </xf>
    <xf numFmtId="0" fontId="4" fillId="0" borderId="17" xfId="0" applyFont="1" applyBorder="1" applyAlignment="1">
      <alignment vertical="center" wrapText="1"/>
    </xf>
    <xf numFmtId="2" fontId="5" fillId="0" borderId="1" xfId="9" applyNumberFormat="1" applyFont="1" applyBorder="1" applyAlignment="1">
      <alignment horizontal="center"/>
    </xf>
    <xf numFmtId="0" fontId="5" fillId="0" borderId="1" xfId="9" applyFont="1" applyBorder="1"/>
    <xf numFmtId="0" fontId="5" fillId="0" borderId="0" xfId="0" applyFont="1" applyAlignment="1">
      <alignment wrapText="1"/>
    </xf>
    <xf numFmtId="0" fontId="5" fillId="0" borderId="1" xfId="0" applyFont="1" applyBorder="1" applyAlignment="1">
      <alignment horizontal="justify" wrapText="1"/>
    </xf>
    <xf numFmtId="0" fontId="4" fillId="0" borderId="0" xfId="9" applyFont="1" applyAlignment="1">
      <alignment vertical="center" wrapText="1"/>
    </xf>
    <xf numFmtId="0" fontId="5" fillId="0" borderId="0" xfId="9" applyFont="1" applyAlignment="1">
      <alignment vertical="center" wrapText="1"/>
    </xf>
    <xf numFmtId="2" fontId="5" fillId="0" borderId="0" xfId="9" applyNumberFormat="1" applyFont="1" applyAlignment="1">
      <alignment horizontal="right" vertical="center" wrapText="1"/>
    </xf>
    <xf numFmtId="2" fontId="5" fillId="0" borderId="0" xfId="9" applyNumberFormat="1" applyFont="1" applyAlignment="1">
      <alignment vertical="center" wrapText="1"/>
    </xf>
    <xf numFmtId="4" fontId="4" fillId="0" borderId="0" xfId="9" applyNumberFormat="1" applyFont="1"/>
    <xf numFmtId="4" fontId="5" fillId="0" borderId="0" xfId="9" applyNumberFormat="1" applyFont="1"/>
    <xf numFmtId="4" fontId="5" fillId="0" borderId="0" xfId="9" applyNumberFormat="1" applyFont="1" applyAlignment="1">
      <alignment vertical="center"/>
    </xf>
    <xf numFmtId="0" fontId="5" fillId="0" borderId="8" xfId="0" applyFont="1" applyBorder="1"/>
    <xf numFmtId="0" fontId="10" fillId="0" borderId="1" xfId="0" applyFont="1" applyBorder="1" applyAlignment="1">
      <alignment horizontal="center" vertical="center"/>
    </xf>
    <xf numFmtId="0" fontId="12" fillId="0" borderId="1" xfId="11" applyFont="1" applyBorder="1" applyAlignment="1">
      <alignment horizontal="center"/>
    </xf>
    <xf numFmtId="17" fontId="13" fillId="0" borderId="1" xfId="0" applyNumberFormat="1" applyFont="1" applyBorder="1"/>
    <xf numFmtId="4" fontId="12" fillId="0" borderId="1" xfId="0" applyNumberFormat="1" applyFont="1" applyBorder="1"/>
    <xf numFmtId="0" fontId="7" fillId="0" borderId="0" xfId="0" applyFont="1" applyAlignment="1">
      <alignment vertical="center"/>
    </xf>
    <xf numFmtId="166" fontId="4" fillId="0" borderId="4" xfId="0" applyNumberFormat="1" applyFont="1" applyBorder="1" applyAlignment="1">
      <alignment horizontal="center" vertical="center" wrapText="1"/>
    </xf>
    <xf numFmtId="166" fontId="7" fillId="0" borderId="4" xfId="4" applyNumberFormat="1" applyFont="1" applyFill="1" applyBorder="1" applyAlignment="1">
      <alignment horizontal="center" vertical="center" wrapText="1"/>
    </xf>
    <xf numFmtId="40" fontId="13" fillId="0" borderId="1" xfId="0" applyNumberFormat="1" applyFont="1" applyBorder="1" applyAlignment="1">
      <alignment horizontal="center"/>
    </xf>
    <xf numFmtId="40" fontId="5" fillId="0" borderId="1" xfId="0" applyNumberFormat="1" applyFont="1" applyBorder="1"/>
    <xf numFmtId="0" fontId="4" fillId="0" borderId="0" xfId="0" applyFont="1" applyAlignment="1">
      <alignment vertical="center" wrapText="1"/>
    </xf>
    <xf numFmtId="10" fontId="12" fillId="0" borderId="0" xfId="5" applyNumberFormat="1" applyFont="1" applyFill="1" applyAlignment="1">
      <alignment horizontal="center" vertical="center"/>
    </xf>
    <xf numFmtId="0" fontId="7" fillId="0" borderId="1" xfId="6" applyFont="1" applyBorder="1" applyAlignment="1">
      <alignment horizontal="justify" vertical="center" wrapText="1"/>
    </xf>
    <xf numFmtId="4" fontId="7" fillId="0" borderId="1" xfId="4" applyNumberFormat="1" applyFont="1" applyFill="1" applyBorder="1" applyAlignment="1">
      <alignment horizontal="center" vertical="center"/>
    </xf>
    <xf numFmtId="0" fontId="13" fillId="0" borderId="1" xfId="0" applyFont="1" applyBorder="1" applyAlignment="1">
      <alignment horizontal="center"/>
    </xf>
    <xf numFmtId="3" fontId="5" fillId="0" borderId="1" xfId="0" applyNumberFormat="1" applyFont="1" applyBorder="1" applyAlignment="1">
      <alignment horizontal="center"/>
    </xf>
    <xf numFmtId="43" fontId="13" fillId="0" borderId="1" xfId="0" applyNumberFormat="1" applyFont="1" applyBorder="1"/>
    <xf numFmtId="4" fontId="4" fillId="0" borderId="1" xfId="0" applyNumberFormat="1" applyFont="1" applyBorder="1" applyAlignment="1">
      <alignment horizontal="right"/>
    </xf>
    <xf numFmtId="43" fontId="13" fillId="0" borderId="1" xfId="8" applyFont="1" applyFill="1" applyBorder="1"/>
    <xf numFmtId="4" fontId="4" fillId="0" borderId="5" xfId="0" applyNumberFormat="1" applyFont="1" applyBorder="1" applyAlignment="1">
      <alignment horizontal="right"/>
    </xf>
    <xf numFmtId="0" fontId="7" fillId="0" borderId="1" xfId="0" applyFont="1" applyBorder="1" applyAlignment="1">
      <alignment vertical="center"/>
    </xf>
    <xf numFmtId="164" fontId="4" fillId="0" borderId="1" xfId="1" applyFont="1" applyFill="1" applyBorder="1" applyAlignment="1">
      <alignment horizontal="right"/>
    </xf>
    <xf numFmtId="4" fontId="4" fillId="0" borderId="0" xfId="7" applyNumberFormat="1" applyFont="1"/>
    <xf numFmtId="0" fontId="4" fillId="0" borderId="0" xfId="7" applyFont="1"/>
    <xf numFmtId="2" fontId="4" fillId="0" borderId="0" xfId="7" applyNumberFormat="1" applyFont="1" applyAlignment="1">
      <alignment horizontal="right"/>
    </xf>
    <xf numFmtId="0" fontId="13" fillId="0" borderId="1" xfId="0" applyFont="1" applyBorder="1"/>
    <xf numFmtId="0" fontId="13" fillId="0" borderId="0" xfId="11" applyFont="1"/>
    <xf numFmtId="0" fontId="13" fillId="0" borderId="0" xfId="11" applyFont="1" applyAlignment="1">
      <alignment vertical="center" wrapText="1"/>
    </xf>
    <xf numFmtId="0" fontId="13" fillId="0" borderId="0" xfId="11" applyFont="1" applyAlignment="1">
      <alignment wrapText="1"/>
    </xf>
    <xf numFmtId="0" fontId="13" fillId="0" borderId="0" xfId="11" applyFont="1" applyAlignment="1">
      <alignment horizontal="center"/>
    </xf>
    <xf numFmtId="15" fontId="13" fillId="0" borderId="0" xfId="11" quotePrefix="1" applyNumberFormat="1" applyFont="1" applyAlignment="1">
      <alignment horizontal="center"/>
    </xf>
    <xf numFmtId="4" fontId="5" fillId="0" borderId="1" xfId="0" applyNumberFormat="1" applyFont="1" applyBorder="1"/>
    <xf numFmtId="4" fontId="4" fillId="0" borderId="1" xfId="0" applyNumberFormat="1" applyFont="1" applyBorder="1"/>
    <xf numFmtId="165" fontId="4" fillId="0" borderId="0" xfId="0" applyNumberFormat="1" applyFont="1"/>
    <xf numFmtId="2" fontId="4" fillId="0" borderId="4" xfId="0" applyNumberFormat="1" applyFont="1" applyBorder="1" applyAlignment="1">
      <alignment horizontal="right"/>
    </xf>
    <xf numFmtId="2" fontId="5" fillId="0" borderId="7" xfId="0" applyNumberFormat="1" applyFont="1" applyBorder="1" applyAlignment="1">
      <alignment horizontal="right"/>
    </xf>
    <xf numFmtId="10" fontId="5" fillId="0" borderId="0" xfId="2" applyNumberFormat="1" applyFont="1"/>
    <xf numFmtId="164" fontId="5" fillId="0" borderId="1" xfId="1" applyFont="1" applyBorder="1"/>
    <xf numFmtId="164" fontId="4" fillId="0" borderId="1" xfId="1" applyFont="1" applyBorder="1"/>
    <xf numFmtId="164" fontId="5" fillId="0" borderId="0" xfId="1" applyFont="1"/>
    <xf numFmtId="9" fontId="5" fillId="0" borderId="0" xfId="2" applyFont="1"/>
    <xf numFmtId="40" fontId="5" fillId="0" borderId="1" xfId="0" applyNumberFormat="1" applyFont="1" applyBorder="1" applyAlignment="1">
      <alignment vertical="top"/>
    </xf>
    <xf numFmtId="0" fontId="5" fillId="3" borderId="1" xfId="0" applyFont="1" applyFill="1" applyBorder="1"/>
    <xf numFmtId="40" fontId="5" fillId="3" borderId="1" xfId="0" applyNumberFormat="1" applyFont="1" applyFill="1" applyBorder="1" applyAlignment="1">
      <alignment vertical="top"/>
    </xf>
    <xf numFmtId="43" fontId="5" fillId="0" borderId="0" xfId="0" applyNumberFormat="1" applyFont="1"/>
    <xf numFmtId="2" fontId="4" fillId="0" borderId="1" xfId="0" applyNumberFormat="1" applyFont="1" applyBorder="1" applyAlignment="1">
      <alignment horizontal="center" vertical="center"/>
    </xf>
    <xf numFmtId="15" fontId="7" fillId="4" borderId="1" xfId="11" applyNumberFormat="1" applyFont="1" applyFill="1" applyBorder="1" applyAlignment="1">
      <alignment horizontal="center" vertical="center" wrapText="1"/>
    </xf>
    <xf numFmtId="167" fontId="7" fillId="4" borderId="1" xfId="11" applyNumberFormat="1" applyFont="1" applyFill="1" applyBorder="1" applyAlignment="1">
      <alignment horizontal="center" vertical="center" wrapText="1"/>
    </xf>
    <xf numFmtId="168" fontId="7" fillId="4" borderId="1" xfId="11" applyNumberFormat="1" applyFont="1" applyFill="1" applyBorder="1" applyAlignment="1">
      <alignment horizontal="center" vertical="center" wrapText="1"/>
    </xf>
    <xf numFmtId="15" fontId="8" fillId="0" borderId="1" xfId="0" applyNumberFormat="1" applyFont="1" applyBorder="1" applyAlignment="1">
      <alignment horizontal="center"/>
    </xf>
    <xf numFmtId="169" fontId="8" fillId="0" borderId="1" xfId="0" applyNumberFormat="1" applyFont="1" applyBorder="1"/>
    <xf numFmtId="0" fontId="13" fillId="0" borderId="1" xfId="11" applyFont="1" applyBorder="1" applyAlignment="1">
      <alignment horizontal="center" wrapText="1"/>
    </xf>
    <xf numFmtId="170" fontId="8" fillId="0" borderId="1" xfId="11" applyNumberFormat="1" applyFont="1" applyBorder="1" applyAlignment="1">
      <alignment horizontal="right" wrapText="1"/>
    </xf>
    <xf numFmtId="169" fontId="13" fillId="0" borderId="1" xfId="11" applyNumberFormat="1" applyFont="1" applyBorder="1" applyAlignment="1">
      <alignment wrapText="1"/>
    </xf>
    <xf numFmtId="170" fontId="8" fillId="0" borderId="0" xfId="11" applyNumberFormat="1" applyFont="1"/>
    <xf numFmtId="169" fontId="8" fillId="0" borderId="0" xfId="11" applyNumberFormat="1" applyFont="1"/>
    <xf numFmtId="15" fontId="8" fillId="0" borderId="0" xfId="0" applyNumberFormat="1" applyFont="1" applyAlignment="1">
      <alignment horizontal="center"/>
    </xf>
    <xf numFmtId="169" fontId="8" fillId="0" borderId="0" xfId="0" applyNumberFormat="1" applyFont="1"/>
    <xf numFmtId="169" fontId="8" fillId="0" borderId="1" xfId="0" applyNumberFormat="1" applyFont="1" applyBorder="1" applyAlignment="1">
      <alignment horizontal="right"/>
    </xf>
    <xf numFmtId="15" fontId="8" fillId="0" borderId="0" xfId="11" applyNumberFormat="1" applyFont="1" applyAlignment="1">
      <alignment horizontal="center"/>
    </xf>
    <xf numFmtId="15" fontId="8" fillId="0" borderId="0" xfId="11" quotePrefix="1" applyNumberFormat="1" applyFont="1" applyAlignment="1">
      <alignment horizontal="center"/>
    </xf>
    <xf numFmtId="15" fontId="13" fillId="0" borderId="1" xfId="11" applyNumberFormat="1" applyFont="1" applyBorder="1" applyAlignment="1">
      <alignment horizontal="center" wrapText="1"/>
    </xf>
    <xf numFmtId="171" fontId="8" fillId="0" borderId="0" xfId="11" applyNumberFormat="1" applyFont="1"/>
    <xf numFmtId="15" fontId="13" fillId="0" borderId="0" xfId="11" applyNumberFormat="1" applyFont="1" applyAlignment="1">
      <alignment horizontal="center" wrapText="1"/>
    </xf>
    <xf numFmtId="169" fontId="8" fillId="0" borderId="0" xfId="0" applyNumberFormat="1" applyFont="1" applyAlignment="1">
      <alignment horizontal="right"/>
    </xf>
    <xf numFmtId="0" fontId="5" fillId="0" borderId="0" xfId="0" applyFont="1" applyAlignment="1">
      <alignment horizontal="left" vertical="center"/>
    </xf>
    <xf numFmtId="0" fontId="4" fillId="5"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left"/>
    </xf>
    <xf numFmtId="0" fontId="5" fillId="0" borderId="0" xfId="0" applyFont="1" applyAlignment="1">
      <alignment horizontal="left"/>
    </xf>
    <xf numFmtId="0" fontId="5" fillId="3" borderId="1" xfId="0" applyFont="1" applyFill="1" applyBorder="1" applyAlignment="1">
      <alignment horizontal="left"/>
    </xf>
    <xf numFmtId="0" fontId="5" fillId="3" borderId="1" xfId="0" applyFont="1" applyFill="1" applyBorder="1" applyAlignment="1">
      <alignment vertical="center" wrapText="1"/>
    </xf>
    <xf numFmtId="0" fontId="5" fillId="3" borderId="1" xfId="0" applyFont="1" applyFill="1" applyBorder="1" applyAlignment="1">
      <alignment wrapText="1"/>
    </xf>
    <xf numFmtId="0" fontId="4" fillId="0" borderId="0" xfId="0" applyFont="1" applyAlignment="1">
      <alignment horizontal="center"/>
    </xf>
    <xf numFmtId="0" fontId="4" fillId="0" borderId="4" xfId="0" applyFont="1" applyBorder="1" applyAlignment="1">
      <alignment horizontal="center" vertical="center" wrapText="1"/>
    </xf>
    <xf numFmtId="0" fontId="4" fillId="0" borderId="7" xfId="0" applyFont="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7" fillId="0" borderId="1" xfId="12" applyFont="1" applyBorder="1" applyAlignment="1">
      <alignment horizontal="center"/>
    </xf>
    <xf numFmtId="0" fontId="12" fillId="0" borderId="1" xfId="11" applyFont="1" applyBorder="1" applyAlignment="1">
      <alignment horizontal="center" vertical="center"/>
    </xf>
    <xf numFmtId="0" fontId="7" fillId="3" borderId="1" xfId="12" applyFont="1" applyFill="1" applyBorder="1" applyAlignment="1">
      <alignment horizontal="center"/>
    </xf>
    <xf numFmtId="0" fontId="14" fillId="5" borderId="3" xfId="0" applyFont="1" applyFill="1" applyBorder="1" applyAlignment="1">
      <alignment horizontal="center"/>
    </xf>
    <xf numFmtId="0" fontId="14" fillId="5" borderId="2" xfId="0" applyFont="1" applyFill="1" applyBorder="1" applyAlignment="1">
      <alignment horizontal="center"/>
    </xf>
    <xf numFmtId="0" fontId="14" fillId="5" borderId="8" xfId="0" applyFont="1" applyFill="1" applyBorder="1" applyAlignment="1">
      <alignment horizontal="center"/>
    </xf>
    <xf numFmtId="0" fontId="4" fillId="2" borderId="1" xfId="0" applyFont="1" applyFill="1" applyBorder="1" applyAlignment="1">
      <alignment horizontal="center"/>
    </xf>
    <xf numFmtId="2" fontId="5" fillId="0" borderId="1" xfId="0" applyNumberFormat="1" applyFont="1" applyBorder="1" applyAlignment="1">
      <alignment horizontal="center" vertical="top" wrapText="1"/>
    </xf>
    <xf numFmtId="0" fontId="5" fillId="0" borderId="1" xfId="0" applyFont="1" applyBorder="1" applyAlignment="1">
      <alignment horizontal="center"/>
    </xf>
    <xf numFmtId="0" fontId="5" fillId="0" borderId="1" xfId="0" applyFont="1" applyBorder="1"/>
    <xf numFmtId="2" fontId="5" fillId="0" borderId="1" xfId="2" applyNumberFormat="1" applyFont="1" applyBorder="1" applyAlignment="1">
      <alignment horizontal="center" vertical="top" wrapText="1"/>
    </xf>
    <xf numFmtId="9" fontId="5" fillId="0" borderId="1" xfId="2" applyFont="1" applyBorder="1" applyAlignment="1">
      <alignment horizontal="center"/>
    </xf>
    <xf numFmtId="2" fontId="6" fillId="0" borderId="1" xfId="0" applyNumberFormat="1" applyFont="1" applyBorder="1" applyAlignment="1">
      <alignment horizontal="center" vertical="center" wrapText="1"/>
    </xf>
    <xf numFmtId="0" fontId="4" fillId="0" borderId="1" xfId="0" applyFont="1" applyBorder="1" applyAlignment="1">
      <alignment horizontal="left" vertical="top"/>
    </xf>
    <xf numFmtId="0" fontId="4" fillId="0" borderId="1" xfId="0" applyFont="1" applyBorder="1" applyAlignment="1">
      <alignment horizontal="left" vertical="top" wrapText="1"/>
    </xf>
    <xf numFmtId="2" fontId="4" fillId="0" borderId="1" xfId="0" applyNumberFormat="1" applyFont="1" applyBorder="1" applyAlignment="1">
      <alignment horizontal="center" vertical="top" wrapText="1"/>
    </xf>
    <xf numFmtId="2" fontId="5" fillId="0" borderId="1" xfId="1" applyNumberFormat="1" applyFont="1" applyBorder="1" applyAlignment="1">
      <alignment horizontal="center" vertical="top" wrapText="1"/>
    </xf>
    <xf numFmtId="164" fontId="5" fillId="0" borderId="1" xfId="1" applyFont="1" applyBorder="1" applyAlignment="1">
      <alignment horizontal="center"/>
    </xf>
    <xf numFmtId="0" fontId="5" fillId="0" borderId="1" xfId="9" applyFont="1" applyBorder="1" applyAlignment="1">
      <alignment horizontal="left" vertical="center"/>
    </xf>
    <xf numFmtId="0" fontId="5" fillId="0" borderId="1" xfId="9" applyFont="1" applyBorder="1" applyAlignment="1">
      <alignment horizontal="left" vertical="center" wrapText="1"/>
    </xf>
    <xf numFmtId="0" fontId="4" fillId="0" borderId="1" xfId="0" applyFont="1" applyBorder="1" applyAlignment="1">
      <alignment horizontal="center" vertical="center" wrapText="1"/>
    </xf>
    <xf numFmtId="2" fontId="4" fillId="0" borderId="1" xfId="0" applyNumberFormat="1" applyFont="1" applyBorder="1" applyAlignment="1">
      <alignment horizontal="center" vertical="center" wrapText="1"/>
    </xf>
    <xf numFmtId="0" fontId="5" fillId="0" borderId="1" xfId="0" applyFont="1" applyBorder="1" applyAlignment="1">
      <alignment horizontal="justify" vertical="center" wrapText="1"/>
    </xf>
    <xf numFmtId="0" fontId="4" fillId="2" borderId="1" xfId="9" applyFont="1" applyFill="1" applyBorder="1" applyAlignment="1">
      <alignment horizontal="center"/>
    </xf>
    <xf numFmtId="0" fontId="5" fillId="0" borderId="1" xfId="9" applyFont="1" applyBorder="1" applyAlignment="1">
      <alignment horizontal="left" vertical="top" wrapText="1"/>
    </xf>
    <xf numFmtId="0" fontId="5" fillId="0" borderId="1" xfId="0" applyFont="1" applyBorder="1" applyAlignment="1">
      <alignment horizontal="center" wrapText="1"/>
    </xf>
    <xf numFmtId="0" fontId="5" fillId="0" borderId="3" xfId="0" applyFont="1" applyBorder="1" applyAlignment="1">
      <alignment horizontal="justify" vertical="center" wrapText="1"/>
    </xf>
    <xf numFmtId="0" fontId="5" fillId="0" borderId="2" xfId="0" applyFont="1" applyBorder="1" applyAlignment="1">
      <alignment horizontal="justify" vertical="center" wrapText="1"/>
    </xf>
    <xf numFmtId="0" fontId="5" fillId="0" borderId="8" xfId="0" applyFont="1" applyBorder="1" applyAlignment="1">
      <alignment horizontal="justify"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8" xfId="0" applyFont="1" applyBorder="1" applyAlignment="1">
      <alignment horizontal="center" vertical="center" wrapText="1"/>
    </xf>
    <xf numFmtId="2" fontId="4" fillId="0" borderId="4" xfId="0" applyNumberFormat="1" applyFont="1" applyBorder="1" applyAlignment="1">
      <alignment horizontal="center" vertical="center" wrapText="1"/>
    </xf>
    <xf numFmtId="2" fontId="4" fillId="0" borderId="7" xfId="0" applyNumberFormat="1" applyFont="1" applyBorder="1" applyAlignment="1">
      <alignment horizontal="center" vertical="center" wrapText="1"/>
    </xf>
    <xf numFmtId="2" fontId="4" fillId="0" borderId="5" xfId="0" applyNumberFormat="1" applyFont="1" applyBorder="1" applyAlignment="1">
      <alignment horizontal="center" vertical="center" wrapText="1"/>
    </xf>
    <xf numFmtId="2" fontId="5" fillId="0" borderId="1" xfId="0" applyNumberFormat="1" applyFont="1" applyBorder="1" applyAlignment="1">
      <alignment horizontal="center"/>
    </xf>
    <xf numFmtId="2" fontId="5" fillId="0" borderId="16" xfId="0" applyNumberFormat="1" applyFont="1" applyBorder="1" applyAlignment="1">
      <alignment horizontal="center" vertical="top" wrapText="1"/>
    </xf>
    <xf numFmtId="2" fontId="5" fillId="0" borderId="14" xfId="0" applyNumberFormat="1" applyFont="1" applyBorder="1" applyAlignment="1">
      <alignment horizontal="center" vertical="top" wrapText="1"/>
    </xf>
    <xf numFmtId="2" fontId="5" fillId="0" borderId="11" xfId="0" applyNumberFormat="1" applyFont="1" applyBorder="1" applyAlignment="1">
      <alignment horizontal="center" vertical="top" wrapText="1"/>
    </xf>
    <xf numFmtId="0" fontId="5" fillId="0" borderId="15" xfId="0" applyFont="1" applyBorder="1" applyAlignment="1">
      <alignment horizontal="center"/>
    </xf>
    <xf numFmtId="0" fontId="5" fillId="0" borderId="13" xfId="0" applyFont="1" applyBorder="1" applyAlignment="1">
      <alignment horizontal="center"/>
    </xf>
    <xf numFmtId="0" fontId="5" fillId="0" borderId="10" xfId="0" applyFont="1" applyBorder="1" applyAlignment="1">
      <alignment horizontal="center"/>
    </xf>
  </cellXfs>
  <cellStyles count="13">
    <cellStyle name="Comma" xfId="1" builtinId="3"/>
    <cellStyle name="Comma 2 2" xfId="4" xr:uid="{359C7B56-D6FF-4A0A-A060-26D23B9BDBCE}"/>
    <cellStyle name="Comma 3" xfId="8" xr:uid="{8F0E6524-D0EF-4819-BA92-11687273C1A8}"/>
    <cellStyle name="Hyperlink" xfId="3" builtinId="8"/>
    <cellStyle name="Normal" xfId="0" builtinId="0"/>
    <cellStyle name="Normal 2" xfId="11" xr:uid="{A0A67B2E-56DD-41BB-AACB-007449FEC6B1}"/>
    <cellStyle name="Normal 2 2" xfId="12" xr:uid="{0B044975-7D85-4231-87F4-8C2CC194F701}"/>
    <cellStyle name="Normal 2 3" xfId="9" xr:uid="{77632851-6797-4ACE-B3DC-C5272782615F}"/>
    <cellStyle name="Normal 2 3 2" xfId="10" xr:uid="{4119456E-76F4-4FFC-B285-8DE9BDFFA6C4}"/>
    <cellStyle name="Normal 3" xfId="6" xr:uid="{882FB355-4CAE-4461-9B66-FF928B5AD048}"/>
    <cellStyle name="Normal 5" xfId="7" xr:uid="{04DAF0A9-EBEC-483F-AEBB-11C0CDDEAB92}"/>
    <cellStyle name="Percent" xfId="2" builtinId="5"/>
    <cellStyle name="Percent 2" xfId="5" xr:uid="{00ABD680-53D9-4175-BEE1-1C2A7DF650B3}"/>
  </cellStyles>
  <dxfs count="16">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externalLink" Target="externalLinks/externalLink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onnections" Target="connection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3.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4.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5.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6.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7.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8.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9.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3.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0.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2.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5.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6.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7.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8.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9.png"/></Relationships>
</file>

<file path=xl/drawings/_rels/drawing47.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30.jpeg"/></Relationships>
</file>

<file path=xl/drawings/_rels/drawing48.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_rels/drawing49.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33.png"/></Relationships>
</file>

<file path=xl/drawings/_rels/drawing50.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51.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4.png"/></Relationships>
</file>

<file path=xl/drawings/_rels/drawing52.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4.png"/></Relationships>
</file>

<file path=xl/drawings/_rels/drawing53.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_rels/drawing54.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7.png"/></Relationships>
</file>

<file path=xl/drawings/_rels/drawing55.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3.png"/></Relationships>
</file>

<file path=xl/drawings/_rels/drawing56.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57.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3.png"/></Relationships>
</file>

<file path=xl/drawings/_rels/drawing58.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8.png"/></Relationships>
</file>

<file path=xl/drawings/_rels/drawing59.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60.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61.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3.png"/></Relationships>
</file>

<file path=xl/drawings/_rels/drawing62.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285750</xdr:rowOff>
    </xdr:to>
    <xdr:pic>
      <xdr:nvPicPr>
        <xdr:cNvPr id="2" name="Picture 306">
          <a:extLst>
            <a:ext uri="{FF2B5EF4-FFF2-40B4-BE49-F238E27FC236}">
              <a16:creationId xmlns:a16="http://schemas.microsoft.com/office/drawing/2014/main" id="{3AE533A9-E4A3-4415-A452-BF76C4F130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82100" y="419100"/>
          <a:ext cx="12763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DE1A9E80-6470-4334-BE76-6A00388F71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01325"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2</xdr:row>
      <xdr:rowOff>95250</xdr:rowOff>
    </xdr:from>
    <xdr:to>
      <xdr:col>2</xdr:col>
      <xdr:colOff>1962150</xdr:colOff>
      <xdr:row>6</xdr:row>
      <xdr:rowOff>285750</xdr:rowOff>
    </xdr:to>
    <xdr:pic>
      <xdr:nvPicPr>
        <xdr:cNvPr id="4" name="Picture 306">
          <a:extLst>
            <a:ext uri="{FF2B5EF4-FFF2-40B4-BE49-F238E27FC236}">
              <a16:creationId xmlns:a16="http://schemas.microsoft.com/office/drawing/2014/main" id="{2A006A1D-5EAF-4368-A7CD-8CB075F8EA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48475" y="476250"/>
          <a:ext cx="18573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5" name="Picture 314">
          <a:extLst>
            <a:ext uri="{FF2B5EF4-FFF2-40B4-BE49-F238E27FC236}">
              <a16:creationId xmlns:a16="http://schemas.microsoft.com/office/drawing/2014/main" id="{6D06F1A3-83AC-497C-A304-F19A97CA03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34450" y="45720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2</xdr:row>
      <xdr:rowOff>95250</xdr:rowOff>
    </xdr:from>
    <xdr:to>
      <xdr:col>2</xdr:col>
      <xdr:colOff>1962150</xdr:colOff>
      <xdr:row>6</xdr:row>
      <xdr:rowOff>285750</xdr:rowOff>
    </xdr:to>
    <xdr:pic>
      <xdr:nvPicPr>
        <xdr:cNvPr id="6" name="Picture 306">
          <a:extLst>
            <a:ext uri="{FF2B5EF4-FFF2-40B4-BE49-F238E27FC236}">
              <a16:creationId xmlns:a16="http://schemas.microsoft.com/office/drawing/2014/main" id="{83AD7F7C-407D-451C-982B-ADE266F340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48475" y="476250"/>
          <a:ext cx="18573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7" name="Picture 314">
          <a:extLst>
            <a:ext uri="{FF2B5EF4-FFF2-40B4-BE49-F238E27FC236}">
              <a16:creationId xmlns:a16="http://schemas.microsoft.com/office/drawing/2014/main" id="{DFC1DA50-F32C-4EAB-8BEF-DD846F0B41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34450" y="45720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171450</xdr:colOff>
      <xdr:row>2</xdr:row>
      <xdr:rowOff>74064</xdr:rowOff>
    </xdr:from>
    <xdr:to>
      <xdr:col>2</xdr:col>
      <xdr:colOff>1828799</xdr:colOff>
      <xdr:row>6</xdr:row>
      <xdr:rowOff>266045</xdr:rowOff>
    </xdr:to>
    <xdr:pic>
      <xdr:nvPicPr>
        <xdr:cNvPr id="4" name="Picture 3">
          <a:extLst>
            <a:ext uri="{FF2B5EF4-FFF2-40B4-BE49-F238E27FC236}">
              <a16:creationId xmlns:a16="http://schemas.microsoft.com/office/drawing/2014/main" id="{1300D711-05C5-4D7D-98DB-E13675BF8E92}"/>
            </a:ext>
          </a:extLst>
        </xdr:cNvPr>
        <xdr:cNvPicPr>
          <a:picLocks noChangeAspect="1"/>
        </xdr:cNvPicPr>
      </xdr:nvPicPr>
      <xdr:blipFill>
        <a:blip xmlns:r="http://schemas.openxmlformats.org/officeDocument/2006/relationships" r:embed="rId1"/>
        <a:stretch>
          <a:fillRect/>
        </a:stretch>
      </xdr:blipFill>
      <xdr:spPr>
        <a:xfrm>
          <a:off x="6953250" y="397914"/>
          <a:ext cx="1657349" cy="953981"/>
        </a:xfrm>
        <a:prstGeom prst="rect">
          <a:avLst/>
        </a:prstGeom>
      </xdr:spPr>
    </xdr:pic>
    <xdr:clientData/>
  </xdr:twoCellAnchor>
  <xdr:twoCellAnchor editAs="oneCell">
    <xdr:from>
      <xdr:col>3</xdr:col>
      <xdr:colOff>171450</xdr:colOff>
      <xdr:row>2</xdr:row>
      <xdr:rowOff>121690</xdr:rowOff>
    </xdr:from>
    <xdr:to>
      <xdr:col>4</xdr:col>
      <xdr:colOff>28575</xdr:colOff>
      <xdr:row>6</xdr:row>
      <xdr:rowOff>152400</xdr:rowOff>
    </xdr:to>
    <xdr:pic>
      <xdr:nvPicPr>
        <xdr:cNvPr id="5" name="Picture 4">
          <a:extLst>
            <a:ext uri="{FF2B5EF4-FFF2-40B4-BE49-F238E27FC236}">
              <a16:creationId xmlns:a16="http://schemas.microsoft.com/office/drawing/2014/main" id="{5848B030-7573-421A-AFA3-019ECD5896E1}"/>
            </a:ext>
          </a:extLst>
        </xdr:cNvPr>
        <xdr:cNvPicPr>
          <a:picLocks noChangeAspect="1"/>
        </xdr:cNvPicPr>
      </xdr:nvPicPr>
      <xdr:blipFill rotWithShape="1">
        <a:blip xmlns:r="http://schemas.openxmlformats.org/officeDocument/2006/relationships" r:embed="rId1"/>
        <a:srcRect b="16905"/>
        <a:stretch/>
      </xdr:blipFill>
      <xdr:spPr>
        <a:xfrm>
          <a:off x="9067800" y="445540"/>
          <a:ext cx="1905000" cy="792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285750</xdr:rowOff>
    </xdr:to>
    <xdr:pic>
      <xdr:nvPicPr>
        <xdr:cNvPr id="2" name="Picture 306">
          <a:extLst>
            <a:ext uri="{FF2B5EF4-FFF2-40B4-BE49-F238E27FC236}">
              <a16:creationId xmlns:a16="http://schemas.microsoft.com/office/drawing/2014/main" id="{1D5FD147-A505-4209-87F2-36563947A9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82100" y="419100"/>
          <a:ext cx="12763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D2523AB4-4C81-4FC8-8C57-43E3F4708F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01325"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2</xdr:row>
      <xdr:rowOff>47624</xdr:rowOff>
    </xdr:from>
    <xdr:to>
      <xdr:col>2</xdr:col>
      <xdr:colOff>1924049</xdr:colOff>
      <xdr:row>6</xdr:row>
      <xdr:rowOff>239605</xdr:rowOff>
    </xdr:to>
    <xdr:pic>
      <xdr:nvPicPr>
        <xdr:cNvPr id="4" name="Picture 3">
          <a:extLst>
            <a:ext uri="{FF2B5EF4-FFF2-40B4-BE49-F238E27FC236}">
              <a16:creationId xmlns:a16="http://schemas.microsoft.com/office/drawing/2014/main" id="{FCE32061-B02E-40AC-A8FB-CFB5FA88B9C7}"/>
            </a:ext>
          </a:extLst>
        </xdr:cNvPr>
        <xdr:cNvPicPr>
          <a:picLocks noChangeAspect="1"/>
        </xdr:cNvPicPr>
      </xdr:nvPicPr>
      <xdr:blipFill>
        <a:blip xmlns:r="http://schemas.openxmlformats.org/officeDocument/2006/relationships" r:embed="rId1"/>
        <a:stretch>
          <a:fillRect/>
        </a:stretch>
      </xdr:blipFill>
      <xdr:spPr>
        <a:xfrm>
          <a:off x="6781800" y="371474"/>
          <a:ext cx="1924049" cy="953981"/>
        </a:xfrm>
        <a:prstGeom prst="rect">
          <a:avLst/>
        </a:prstGeom>
      </xdr:spPr>
    </xdr:pic>
    <xdr:clientData/>
  </xdr:twoCellAnchor>
  <xdr:twoCellAnchor editAs="oneCell">
    <xdr:from>
      <xdr:col>3</xdr:col>
      <xdr:colOff>9525</xdr:colOff>
      <xdr:row>2</xdr:row>
      <xdr:rowOff>85725</xdr:rowOff>
    </xdr:from>
    <xdr:to>
      <xdr:col>3</xdr:col>
      <xdr:colOff>1914524</xdr:colOff>
      <xdr:row>6</xdr:row>
      <xdr:rowOff>116435</xdr:rowOff>
    </xdr:to>
    <xdr:pic>
      <xdr:nvPicPr>
        <xdr:cNvPr id="5" name="Picture 4">
          <a:extLst>
            <a:ext uri="{FF2B5EF4-FFF2-40B4-BE49-F238E27FC236}">
              <a16:creationId xmlns:a16="http://schemas.microsoft.com/office/drawing/2014/main" id="{2F12A344-0076-4F55-BEEE-BD27587794D4}"/>
            </a:ext>
          </a:extLst>
        </xdr:cNvPr>
        <xdr:cNvPicPr>
          <a:picLocks noChangeAspect="1"/>
        </xdr:cNvPicPr>
      </xdr:nvPicPr>
      <xdr:blipFill rotWithShape="1">
        <a:blip xmlns:r="http://schemas.openxmlformats.org/officeDocument/2006/relationships" r:embed="rId1"/>
        <a:srcRect b="16905"/>
        <a:stretch/>
      </xdr:blipFill>
      <xdr:spPr>
        <a:xfrm>
          <a:off x="8801100" y="466725"/>
          <a:ext cx="1904999" cy="792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1981200</xdr:colOff>
      <xdr:row>5</xdr:row>
      <xdr:rowOff>323850</xdr:rowOff>
    </xdr:to>
    <xdr:pic>
      <xdr:nvPicPr>
        <xdr:cNvPr id="2" name="Picture 316">
          <a:extLst>
            <a:ext uri="{FF2B5EF4-FFF2-40B4-BE49-F238E27FC236}">
              <a16:creationId xmlns:a16="http://schemas.microsoft.com/office/drawing/2014/main" id="{0EAFA7BB-FD59-4537-A627-9E31E4647D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0" y="400050"/>
          <a:ext cx="13144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95250</xdr:rowOff>
    </xdr:from>
    <xdr:to>
      <xdr:col>3</xdr:col>
      <xdr:colOff>1905000</xdr:colOff>
      <xdr:row>5</xdr:row>
      <xdr:rowOff>228600</xdr:rowOff>
    </xdr:to>
    <xdr:pic>
      <xdr:nvPicPr>
        <xdr:cNvPr id="3" name="Picture 314">
          <a:extLst>
            <a:ext uri="{FF2B5EF4-FFF2-40B4-BE49-F238E27FC236}">
              <a16:creationId xmlns:a16="http://schemas.microsoft.com/office/drawing/2014/main" id="{CDC8A9AD-140A-4466-8D2F-09D8ECF7A9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53700" y="419100"/>
          <a:ext cx="18097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66675</xdr:colOff>
      <xdr:row>2</xdr:row>
      <xdr:rowOff>66675</xdr:rowOff>
    </xdr:from>
    <xdr:to>
      <xdr:col>2</xdr:col>
      <xdr:colOff>2009775</xdr:colOff>
      <xdr:row>6</xdr:row>
      <xdr:rowOff>200025</xdr:rowOff>
    </xdr:to>
    <xdr:pic>
      <xdr:nvPicPr>
        <xdr:cNvPr id="2" name="Picture 292">
          <a:extLst>
            <a:ext uri="{FF2B5EF4-FFF2-40B4-BE49-F238E27FC236}">
              <a16:creationId xmlns:a16="http://schemas.microsoft.com/office/drawing/2014/main" id="{22DC8D66-B535-487A-899E-7FE7DECD64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0" y="390525"/>
          <a:ext cx="13144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57150</xdr:rowOff>
    </xdr:from>
    <xdr:to>
      <xdr:col>3</xdr:col>
      <xdr:colOff>1981200</xdr:colOff>
      <xdr:row>6</xdr:row>
      <xdr:rowOff>85725</xdr:rowOff>
    </xdr:to>
    <xdr:pic>
      <xdr:nvPicPr>
        <xdr:cNvPr id="3" name="Picture 314">
          <a:extLst>
            <a:ext uri="{FF2B5EF4-FFF2-40B4-BE49-F238E27FC236}">
              <a16:creationId xmlns:a16="http://schemas.microsoft.com/office/drawing/2014/main" id="{1FF5D885-AC94-48D0-A0A2-6A7504176E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63225" y="381000"/>
          <a:ext cx="1876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1B07C94F-0074-4D94-A80E-FFC203A274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82100" y="419100"/>
          <a:ext cx="1276350"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1990725</xdr:colOff>
      <xdr:row>5</xdr:row>
      <xdr:rowOff>361950</xdr:rowOff>
    </xdr:to>
    <xdr:pic>
      <xdr:nvPicPr>
        <xdr:cNvPr id="3" name="Picture 314">
          <a:extLst>
            <a:ext uri="{FF2B5EF4-FFF2-40B4-BE49-F238E27FC236}">
              <a16:creationId xmlns:a16="http://schemas.microsoft.com/office/drawing/2014/main" id="{CD450540-1117-4F3F-9D57-85AB0428A3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96550" y="381000"/>
          <a:ext cx="19526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95250</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C01987DA-27E2-43CA-9D7A-B4F947FA9B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72575" y="419100"/>
          <a:ext cx="12858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1971675</xdr:colOff>
      <xdr:row>5</xdr:row>
      <xdr:rowOff>352425</xdr:rowOff>
    </xdr:to>
    <xdr:pic>
      <xdr:nvPicPr>
        <xdr:cNvPr id="3" name="Picture 314">
          <a:extLst>
            <a:ext uri="{FF2B5EF4-FFF2-40B4-BE49-F238E27FC236}">
              <a16:creationId xmlns:a16="http://schemas.microsoft.com/office/drawing/2014/main" id="{92C0FCA9-FDEA-4AEE-BF86-E75E82349B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5" y="457200"/>
          <a:ext cx="19050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47625</xdr:colOff>
      <xdr:row>2</xdr:row>
      <xdr:rowOff>57150</xdr:rowOff>
    </xdr:from>
    <xdr:to>
      <xdr:col>2</xdr:col>
      <xdr:colOff>2019300</xdr:colOff>
      <xdr:row>6</xdr:row>
      <xdr:rowOff>285750</xdr:rowOff>
    </xdr:to>
    <xdr:pic>
      <xdr:nvPicPr>
        <xdr:cNvPr id="2" name="Picture 311">
          <a:extLst>
            <a:ext uri="{FF2B5EF4-FFF2-40B4-BE49-F238E27FC236}">
              <a16:creationId xmlns:a16="http://schemas.microsoft.com/office/drawing/2014/main" id="{F79D909D-1109-4F04-BD0B-214537814A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381000"/>
          <a:ext cx="13335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76200</xdr:rowOff>
    </xdr:from>
    <xdr:to>
      <xdr:col>3</xdr:col>
      <xdr:colOff>1981200</xdr:colOff>
      <xdr:row>6</xdr:row>
      <xdr:rowOff>209550</xdr:rowOff>
    </xdr:to>
    <xdr:pic>
      <xdr:nvPicPr>
        <xdr:cNvPr id="3" name="Picture 314">
          <a:extLst>
            <a:ext uri="{FF2B5EF4-FFF2-40B4-BE49-F238E27FC236}">
              <a16:creationId xmlns:a16="http://schemas.microsoft.com/office/drawing/2014/main" id="{27CC82F2-7382-4AE4-92F0-869A2BD2FA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53700" y="400050"/>
          <a:ext cx="18859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1885950</xdr:colOff>
      <xdr:row>6</xdr:row>
      <xdr:rowOff>180975</xdr:rowOff>
    </xdr:to>
    <xdr:pic>
      <xdr:nvPicPr>
        <xdr:cNvPr id="2" name="Picture 312">
          <a:extLst>
            <a:ext uri="{FF2B5EF4-FFF2-40B4-BE49-F238E27FC236}">
              <a16:creationId xmlns:a16="http://schemas.microsoft.com/office/drawing/2014/main" id="{C1993EF4-CF48-442D-AD12-D8EC0845E0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91625" y="381000"/>
          <a:ext cx="1266825"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57150</xdr:rowOff>
    </xdr:from>
    <xdr:to>
      <xdr:col>3</xdr:col>
      <xdr:colOff>1895475</xdr:colOff>
      <xdr:row>6</xdr:row>
      <xdr:rowOff>85725</xdr:rowOff>
    </xdr:to>
    <xdr:pic>
      <xdr:nvPicPr>
        <xdr:cNvPr id="3" name="Picture 314">
          <a:extLst>
            <a:ext uri="{FF2B5EF4-FFF2-40B4-BE49-F238E27FC236}">
              <a16:creationId xmlns:a16="http://schemas.microsoft.com/office/drawing/2014/main" id="{ED1F8D29-0C9A-4D63-8D5A-C31A2E61F3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72750" y="381000"/>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DD39B8F0-2837-4960-80B5-F7B23306B5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0"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5289C7CC-B7CF-4AF7-ABE8-4C317377FF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05874"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9C1160EE-A62F-4C02-AC53-3CC73678D8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0"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99C87D71-79FE-479E-8400-2E6AB1374C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05874"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37085F4C-03A5-40EF-9421-F39EE7EEEA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0"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6476F0AA-FAF9-4602-9CB6-35403BE593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05874"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8E2CBE28-0009-4EA2-9647-E5B070C39A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0"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B79DB1A0-F9CF-4B24-81DE-DA4514F8B9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05874"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2028825</xdr:colOff>
      <xdr:row>6</xdr:row>
      <xdr:rowOff>342900</xdr:rowOff>
    </xdr:to>
    <xdr:pic>
      <xdr:nvPicPr>
        <xdr:cNvPr id="2" name="Picture 298">
          <a:extLst>
            <a:ext uri="{FF2B5EF4-FFF2-40B4-BE49-F238E27FC236}">
              <a16:creationId xmlns:a16="http://schemas.microsoft.com/office/drawing/2014/main" id="{76B79251-FA77-4B61-BD85-D0144D8DE3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400050"/>
          <a:ext cx="13335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132CD80B-4EBC-4377-A16E-ED763260BC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44175" y="409575"/>
          <a:ext cx="18478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DB6B01B3-6E24-4361-84F8-3F22FC966B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0"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A2DFE804-F740-4C52-9A53-724B0973A5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05874"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1971675</xdr:colOff>
      <xdr:row>6</xdr:row>
      <xdr:rowOff>295275</xdr:rowOff>
    </xdr:to>
    <xdr:pic>
      <xdr:nvPicPr>
        <xdr:cNvPr id="2" name="Picture 297">
          <a:extLst>
            <a:ext uri="{FF2B5EF4-FFF2-40B4-BE49-F238E27FC236}">
              <a16:creationId xmlns:a16="http://schemas.microsoft.com/office/drawing/2014/main" id="{8442175F-3F8D-4ADC-A925-D6C6A29596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400050"/>
          <a:ext cx="13335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95250</xdr:rowOff>
    </xdr:from>
    <xdr:to>
      <xdr:col>3</xdr:col>
      <xdr:colOff>1971675</xdr:colOff>
      <xdr:row>6</xdr:row>
      <xdr:rowOff>228600</xdr:rowOff>
    </xdr:to>
    <xdr:pic>
      <xdr:nvPicPr>
        <xdr:cNvPr id="3" name="Picture 314">
          <a:extLst>
            <a:ext uri="{FF2B5EF4-FFF2-40B4-BE49-F238E27FC236}">
              <a16:creationId xmlns:a16="http://schemas.microsoft.com/office/drawing/2014/main" id="{6E7DEA31-3316-4D46-B50F-4F67B633E9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96550" y="419100"/>
          <a:ext cx="19335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85C34E20-D751-4A43-AA1C-7423804810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0"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49D094C9-EE72-4EB4-A2DA-E05C49AAE4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05874"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19050</xdr:colOff>
      <xdr:row>2</xdr:row>
      <xdr:rowOff>76200</xdr:rowOff>
    </xdr:from>
    <xdr:to>
      <xdr:col>2</xdr:col>
      <xdr:colOff>2019300</xdr:colOff>
      <xdr:row>6</xdr:row>
      <xdr:rowOff>295275</xdr:rowOff>
    </xdr:to>
    <xdr:pic>
      <xdr:nvPicPr>
        <xdr:cNvPr id="2" name="Picture 297">
          <a:extLst>
            <a:ext uri="{FF2B5EF4-FFF2-40B4-BE49-F238E27FC236}">
              <a16:creationId xmlns:a16="http://schemas.microsoft.com/office/drawing/2014/main" id="{9E238E47-713B-4CEB-84CB-CBDAF3AF68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96375" y="400050"/>
          <a:ext cx="13620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76200</xdr:rowOff>
    </xdr:from>
    <xdr:to>
      <xdr:col>3</xdr:col>
      <xdr:colOff>1962150</xdr:colOff>
      <xdr:row>6</xdr:row>
      <xdr:rowOff>209550</xdr:rowOff>
    </xdr:to>
    <xdr:pic>
      <xdr:nvPicPr>
        <xdr:cNvPr id="3" name="Picture 314">
          <a:extLst>
            <a:ext uri="{FF2B5EF4-FFF2-40B4-BE49-F238E27FC236}">
              <a16:creationId xmlns:a16="http://schemas.microsoft.com/office/drawing/2014/main" id="{EC60CC1D-C855-4449-AF37-B65B2183A4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91800" y="400050"/>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171450</xdr:colOff>
      <xdr:row>2</xdr:row>
      <xdr:rowOff>76200</xdr:rowOff>
    </xdr:from>
    <xdr:to>
      <xdr:col>2</xdr:col>
      <xdr:colOff>1933575</xdr:colOff>
      <xdr:row>6</xdr:row>
      <xdr:rowOff>152400</xdr:rowOff>
    </xdr:to>
    <xdr:pic>
      <xdr:nvPicPr>
        <xdr:cNvPr id="2" name="Picture 297">
          <a:extLst>
            <a:ext uri="{FF2B5EF4-FFF2-40B4-BE49-F238E27FC236}">
              <a16:creationId xmlns:a16="http://schemas.microsoft.com/office/drawing/2014/main" id="{B90D0539-A36B-4E7D-A2D7-AA04CC9F14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48775" y="400050"/>
          <a:ext cx="12096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95250</xdr:rowOff>
    </xdr:from>
    <xdr:to>
      <xdr:col>3</xdr:col>
      <xdr:colOff>1962150</xdr:colOff>
      <xdr:row>6</xdr:row>
      <xdr:rowOff>38100</xdr:rowOff>
    </xdr:to>
    <xdr:pic>
      <xdr:nvPicPr>
        <xdr:cNvPr id="3" name="Picture 314">
          <a:extLst>
            <a:ext uri="{FF2B5EF4-FFF2-40B4-BE49-F238E27FC236}">
              <a16:creationId xmlns:a16="http://schemas.microsoft.com/office/drawing/2014/main" id="{169B1F23-A35E-4C8E-8694-F7288B7098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91800" y="419100"/>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EF5091BF-849F-48F3-83F0-BA16942735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0"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5F6EE76C-78E5-4B42-8422-33161EC7C4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05874"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3B5CA937-3F26-47B4-9CB5-3626B83127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0"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8794295D-88AE-43C6-911F-4BE87CF90D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05874"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2A0F4391-3696-49D2-942C-C3120CA983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0"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DF86FBAC-B913-41FD-9C9E-60BACA4059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05874"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2</xdr:col>
      <xdr:colOff>1952625</xdr:colOff>
      <xdr:row>7</xdr:row>
      <xdr:rowOff>238125</xdr:rowOff>
    </xdr:to>
    <xdr:pic>
      <xdr:nvPicPr>
        <xdr:cNvPr id="2" name="Picture 294">
          <a:extLst>
            <a:ext uri="{FF2B5EF4-FFF2-40B4-BE49-F238E27FC236}">
              <a16:creationId xmlns:a16="http://schemas.microsoft.com/office/drawing/2014/main" id="{3E410067-6150-4017-B731-05E8CA6073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15425" y="447675"/>
          <a:ext cx="12763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152400</xdr:rowOff>
    </xdr:from>
    <xdr:to>
      <xdr:col>3</xdr:col>
      <xdr:colOff>1981200</xdr:colOff>
      <xdr:row>7</xdr:row>
      <xdr:rowOff>95250</xdr:rowOff>
    </xdr:to>
    <xdr:pic>
      <xdr:nvPicPr>
        <xdr:cNvPr id="3" name="Picture 314">
          <a:extLst>
            <a:ext uri="{FF2B5EF4-FFF2-40B4-BE49-F238E27FC236}">
              <a16:creationId xmlns:a16="http://schemas.microsoft.com/office/drawing/2014/main" id="{0E4C3FD0-76EC-4606-8D51-FFB8D8A0CC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77500" y="476250"/>
          <a:ext cx="18954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2019300</xdr:colOff>
      <xdr:row>6</xdr:row>
      <xdr:rowOff>314325</xdr:rowOff>
    </xdr:to>
    <xdr:pic>
      <xdr:nvPicPr>
        <xdr:cNvPr id="2" name="Picture 297">
          <a:extLst>
            <a:ext uri="{FF2B5EF4-FFF2-40B4-BE49-F238E27FC236}">
              <a16:creationId xmlns:a16="http://schemas.microsoft.com/office/drawing/2014/main" id="{11E26237-1AC0-4C7A-BF96-C12993E7E6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96375" y="381000"/>
          <a:ext cx="136207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1990725</xdr:colOff>
      <xdr:row>6</xdr:row>
      <xdr:rowOff>152400</xdr:rowOff>
    </xdr:to>
    <xdr:pic>
      <xdr:nvPicPr>
        <xdr:cNvPr id="3" name="Picture 314">
          <a:extLst>
            <a:ext uri="{FF2B5EF4-FFF2-40B4-BE49-F238E27FC236}">
              <a16:creationId xmlns:a16="http://schemas.microsoft.com/office/drawing/2014/main" id="{BEF16F8B-45AB-4CB0-94AB-6D12BA4396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5" y="457200"/>
          <a:ext cx="19240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1876425</xdr:colOff>
      <xdr:row>6</xdr:row>
      <xdr:rowOff>123825</xdr:rowOff>
    </xdr:to>
    <xdr:pic>
      <xdr:nvPicPr>
        <xdr:cNvPr id="2" name="Picture 297">
          <a:extLst>
            <a:ext uri="{FF2B5EF4-FFF2-40B4-BE49-F238E27FC236}">
              <a16:creationId xmlns:a16="http://schemas.microsoft.com/office/drawing/2014/main" id="{C5DD36C7-FEDD-452E-9BAE-6F1F2AABC9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63050" y="409575"/>
          <a:ext cx="12954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171450</xdr:colOff>
      <xdr:row>2</xdr:row>
      <xdr:rowOff>76200</xdr:rowOff>
    </xdr:from>
    <xdr:to>
      <xdr:col>3</xdr:col>
      <xdr:colOff>1962150</xdr:colOff>
      <xdr:row>6</xdr:row>
      <xdr:rowOff>114300</xdr:rowOff>
    </xdr:to>
    <xdr:pic>
      <xdr:nvPicPr>
        <xdr:cNvPr id="3" name="Picture 314">
          <a:extLst>
            <a:ext uri="{FF2B5EF4-FFF2-40B4-BE49-F238E27FC236}">
              <a16:creationId xmlns:a16="http://schemas.microsoft.com/office/drawing/2014/main" id="{7FA2D737-4E48-4F0F-8240-FC68AFB1FA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29900" y="400050"/>
          <a:ext cx="17907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47625</xdr:colOff>
      <xdr:row>2</xdr:row>
      <xdr:rowOff>133350</xdr:rowOff>
    </xdr:from>
    <xdr:to>
      <xdr:col>2</xdr:col>
      <xdr:colOff>1981200</xdr:colOff>
      <xdr:row>6</xdr:row>
      <xdr:rowOff>323850</xdr:rowOff>
    </xdr:to>
    <xdr:pic>
      <xdr:nvPicPr>
        <xdr:cNvPr id="2" name="Picture 304">
          <a:extLst>
            <a:ext uri="{FF2B5EF4-FFF2-40B4-BE49-F238E27FC236}">
              <a16:creationId xmlns:a16="http://schemas.microsoft.com/office/drawing/2014/main" id="{D0E5EDB5-B331-49F2-8683-C11CE295CA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457200"/>
          <a:ext cx="13335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2019300</xdr:colOff>
      <xdr:row>6</xdr:row>
      <xdr:rowOff>285750</xdr:rowOff>
    </xdr:to>
    <xdr:pic>
      <xdr:nvPicPr>
        <xdr:cNvPr id="3" name="Picture 314">
          <a:extLst>
            <a:ext uri="{FF2B5EF4-FFF2-40B4-BE49-F238E27FC236}">
              <a16:creationId xmlns:a16="http://schemas.microsoft.com/office/drawing/2014/main" id="{AEC4973D-601B-4674-AFF5-7A44EF42E5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15600" y="409575"/>
          <a:ext cx="19621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1962150</xdr:colOff>
      <xdr:row>6</xdr:row>
      <xdr:rowOff>352425</xdr:rowOff>
    </xdr:to>
    <xdr:pic>
      <xdr:nvPicPr>
        <xdr:cNvPr id="2" name="Picture 290">
          <a:extLst>
            <a:ext uri="{FF2B5EF4-FFF2-40B4-BE49-F238E27FC236}">
              <a16:creationId xmlns:a16="http://schemas.microsoft.com/office/drawing/2014/main" id="{DE4619CA-5564-496C-B061-20A7D266E9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91625" y="371475"/>
          <a:ext cx="12668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104775</xdr:rowOff>
    </xdr:from>
    <xdr:to>
      <xdr:col>3</xdr:col>
      <xdr:colOff>1981200</xdr:colOff>
      <xdr:row>6</xdr:row>
      <xdr:rowOff>238125</xdr:rowOff>
    </xdr:to>
    <xdr:pic>
      <xdr:nvPicPr>
        <xdr:cNvPr id="3" name="Picture 314">
          <a:extLst>
            <a:ext uri="{FF2B5EF4-FFF2-40B4-BE49-F238E27FC236}">
              <a16:creationId xmlns:a16="http://schemas.microsoft.com/office/drawing/2014/main" id="{ABB0ABC2-C836-477A-BDC2-459F66A0C4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96550" y="428625"/>
          <a:ext cx="19431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2000250</xdr:colOff>
      <xdr:row>7</xdr:row>
      <xdr:rowOff>0</xdr:rowOff>
    </xdr:to>
    <xdr:pic>
      <xdr:nvPicPr>
        <xdr:cNvPr id="2" name="Picture 288">
          <a:extLst>
            <a:ext uri="{FF2B5EF4-FFF2-40B4-BE49-F238E27FC236}">
              <a16:creationId xmlns:a16="http://schemas.microsoft.com/office/drawing/2014/main" id="{E3918608-A7C2-402D-8B3C-F53C0DA0E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96375" y="381000"/>
          <a:ext cx="136207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38100</xdr:rowOff>
    </xdr:from>
    <xdr:to>
      <xdr:col>3</xdr:col>
      <xdr:colOff>2000250</xdr:colOff>
      <xdr:row>6</xdr:row>
      <xdr:rowOff>133350</xdr:rowOff>
    </xdr:to>
    <xdr:pic>
      <xdr:nvPicPr>
        <xdr:cNvPr id="3" name="Picture 314">
          <a:extLst>
            <a:ext uri="{FF2B5EF4-FFF2-40B4-BE49-F238E27FC236}">
              <a16:creationId xmlns:a16="http://schemas.microsoft.com/office/drawing/2014/main" id="{F4C2ACB8-2A40-47EE-AA7D-08CD9C0B7D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53700" y="361950"/>
          <a:ext cx="190500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1952625</xdr:colOff>
      <xdr:row>6</xdr:row>
      <xdr:rowOff>323850</xdr:rowOff>
    </xdr:to>
    <xdr:pic>
      <xdr:nvPicPr>
        <xdr:cNvPr id="2" name="Picture 289">
          <a:extLst>
            <a:ext uri="{FF2B5EF4-FFF2-40B4-BE49-F238E27FC236}">
              <a16:creationId xmlns:a16="http://schemas.microsoft.com/office/drawing/2014/main" id="{703764A1-239E-426B-8B7A-367D39FF96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63050" y="409575"/>
          <a:ext cx="12954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95250</xdr:rowOff>
    </xdr:from>
    <xdr:to>
      <xdr:col>3</xdr:col>
      <xdr:colOff>1990725</xdr:colOff>
      <xdr:row>6</xdr:row>
      <xdr:rowOff>266700</xdr:rowOff>
    </xdr:to>
    <xdr:pic>
      <xdr:nvPicPr>
        <xdr:cNvPr id="3" name="Picture 314">
          <a:extLst>
            <a:ext uri="{FF2B5EF4-FFF2-40B4-BE49-F238E27FC236}">
              <a16:creationId xmlns:a16="http://schemas.microsoft.com/office/drawing/2014/main" id="{8F8B3832-9822-46A3-B1AF-D69FCCFC7F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15600" y="419100"/>
          <a:ext cx="19335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57150</xdr:colOff>
      <xdr:row>2</xdr:row>
      <xdr:rowOff>66675</xdr:rowOff>
    </xdr:from>
    <xdr:to>
      <xdr:col>3</xdr:col>
      <xdr:colOff>0</xdr:colOff>
      <xdr:row>6</xdr:row>
      <xdr:rowOff>323850</xdr:rowOff>
    </xdr:to>
    <xdr:pic>
      <xdr:nvPicPr>
        <xdr:cNvPr id="2" name="Picture 310">
          <a:extLst>
            <a:ext uri="{FF2B5EF4-FFF2-40B4-BE49-F238E27FC236}">
              <a16:creationId xmlns:a16="http://schemas.microsoft.com/office/drawing/2014/main" id="{866C1EBB-FFF8-45D1-9987-E25B25EB14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4475" y="390525"/>
          <a:ext cx="13239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3221144E-1F77-4B68-8484-351E42C142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53700" y="409575"/>
          <a:ext cx="18383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1971675</xdr:colOff>
      <xdr:row>6</xdr:row>
      <xdr:rowOff>314325</xdr:rowOff>
    </xdr:to>
    <xdr:pic>
      <xdr:nvPicPr>
        <xdr:cNvPr id="2" name="Picture 309">
          <a:extLst>
            <a:ext uri="{FF2B5EF4-FFF2-40B4-BE49-F238E27FC236}">
              <a16:creationId xmlns:a16="http://schemas.microsoft.com/office/drawing/2014/main" id="{B8662409-8F4E-4BFC-B0AE-6BC0BD8239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476250"/>
          <a:ext cx="13335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66675</xdr:rowOff>
    </xdr:from>
    <xdr:to>
      <xdr:col>3</xdr:col>
      <xdr:colOff>1981200</xdr:colOff>
      <xdr:row>6</xdr:row>
      <xdr:rowOff>200025</xdr:rowOff>
    </xdr:to>
    <xdr:pic>
      <xdr:nvPicPr>
        <xdr:cNvPr id="3" name="Picture 314">
          <a:extLst>
            <a:ext uri="{FF2B5EF4-FFF2-40B4-BE49-F238E27FC236}">
              <a16:creationId xmlns:a16="http://schemas.microsoft.com/office/drawing/2014/main" id="{EED8A7D5-6627-4280-97D7-0286E40202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53700" y="390525"/>
          <a:ext cx="18859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333375</xdr:rowOff>
    </xdr:to>
    <xdr:pic>
      <xdr:nvPicPr>
        <xdr:cNvPr id="2" name="Picture 308">
          <a:extLst>
            <a:ext uri="{FF2B5EF4-FFF2-40B4-BE49-F238E27FC236}">
              <a16:creationId xmlns:a16="http://schemas.microsoft.com/office/drawing/2014/main" id="{50D246BF-AEB3-4604-8BD1-99AA50CEAE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0" y="447675"/>
          <a:ext cx="13144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104775</xdr:rowOff>
    </xdr:from>
    <xdr:to>
      <xdr:col>3</xdr:col>
      <xdr:colOff>1933575</xdr:colOff>
      <xdr:row>6</xdr:row>
      <xdr:rowOff>238125</xdr:rowOff>
    </xdr:to>
    <xdr:pic>
      <xdr:nvPicPr>
        <xdr:cNvPr id="3" name="Picture 314">
          <a:extLst>
            <a:ext uri="{FF2B5EF4-FFF2-40B4-BE49-F238E27FC236}">
              <a16:creationId xmlns:a16="http://schemas.microsoft.com/office/drawing/2014/main" id="{C3624A69-CB53-4E03-BA28-694CAF8A28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15600" y="428625"/>
          <a:ext cx="18764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66675</xdr:colOff>
      <xdr:row>2</xdr:row>
      <xdr:rowOff>161925</xdr:rowOff>
    </xdr:from>
    <xdr:to>
      <xdr:col>2</xdr:col>
      <xdr:colOff>1962150</xdr:colOff>
      <xdr:row>6</xdr:row>
      <xdr:rowOff>266700</xdr:rowOff>
    </xdr:to>
    <xdr:pic>
      <xdr:nvPicPr>
        <xdr:cNvPr id="2" name="Picture 304">
          <a:extLst>
            <a:ext uri="{FF2B5EF4-FFF2-40B4-BE49-F238E27FC236}">
              <a16:creationId xmlns:a16="http://schemas.microsoft.com/office/drawing/2014/main" id="{3201A89D-7408-4F42-9636-380D5EA9A0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0" y="485775"/>
          <a:ext cx="13144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171450</xdr:rowOff>
    </xdr:from>
    <xdr:to>
      <xdr:col>3</xdr:col>
      <xdr:colOff>1981200</xdr:colOff>
      <xdr:row>6</xdr:row>
      <xdr:rowOff>180975</xdr:rowOff>
    </xdr:to>
    <xdr:pic>
      <xdr:nvPicPr>
        <xdr:cNvPr id="3" name="Picture 314">
          <a:extLst>
            <a:ext uri="{FF2B5EF4-FFF2-40B4-BE49-F238E27FC236}">
              <a16:creationId xmlns:a16="http://schemas.microsoft.com/office/drawing/2014/main" id="{5688C302-4D7B-4B5B-B87F-499762B282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77500" y="495300"/>
          <a:ext cx="196215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95250</xdr:colOff>
      <xdr:row>2</xdr:row>
      <xdr:rowOff>57150</xdr:rowOff>
    </xdr:from>
    <xdr:to>
      <xdr:col>2</xdr:col>
      <xdr:colOff>1952625</xdr:colOff>
      <xdr:row>6</xdr:row>
      <xdr:rowOff>161925</xdr:rowOff>
    </xdr:to>
    <xdr:pic>
      <xdr:nvPicPr>
        <xdr:cNvPr id="2" name="Picture 312">
          <a:extLst>
            <a:ext uri="{FF2B5EF4-FFF2-40B4-BE49-F238E27FC236}">
              <a16:creationId xmlns:a16="http://schemas.microsoft.com/office/drawing/2014/main" id="{66EC0E9A-A8D8-4645-ADA3-5402B81D8E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72575" y="381000"/>
          <a:ext cx="12858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57150</xdr:rowOff>
    </xdr:from>
    <xdr:to>
      <xdr:col>3</xdr:col>
      <xdr:colOff>1962150</xdr:colOff>
      <xdr:row>6</xdr:row>
      <xdr:rowOff>85725</xdr:rowOff>
    </xdr:to>
    <xdr:pic>
      <xdr:nvPicPr>
        <xdr:cNvPr id="3" name="Picture 314">
          <a:extLst>
            <a:ext uri="{FF2B5EF4-FFF2-40B4-BE49-F238E27FC236}">
              <a16:creationId xmlns:a16="http://schemas.microsoft.com/office/drawing/2014/main" id="{D41FADFE-2B85-4274-AA4B-1103718A67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34650" y="381000"/>
          <a:ext cx="18859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1981200</xdr:colOff>
      <xdr:row>6</xdr:row>
      <xdr:rowOff>276225</xdr:rowOff>
    </xdr:to>
    <xdr:pic>
      <xdr:nvPicPr>
        <xdr:cNvPr id="2" name="Picture 293">
          <a:extLst>
            <a:ext uri="{FF2B5EF4-FFF2-40B4-BE49-F238E27FC236}">
              <a16:creationId xmlns:a16="http://schemas.microsoft.com/office/drawing/2014/main" id="{CCB5F751-33EB-43F7-8BFE-D9E4DCDB12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82100" y="371475"/>
          <a:ext cx="127635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85725</xdr:rowOff>
    </xdr:from>
    <xdr:to>
      <xdr:col>3</xdr:col>
      <xdr:colOff>1933575</xdr:colOff>
      <xdr:row>6</xdr:row>
      <xdr:rowOff>180975</xdr:rowOff>
    </xdr:to>
    <xdr:pic>
      <xdr:nvPicPr>
        <xdr:cNvPr id="3" name="Picture 314">
          <a:extLst>
            <a:ext uri="{FF2B5EF4-FFF2-40B4-BE49-F238E27FC236}">
              <a16:creationId xmlns:a16="http://schemas.microsoft.com/office/drawing/2014/main" id="{CD73FCF1-3890-42CC-8B97-94436A4354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96550" y="409575"/>
          <a:ext cx="18954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104775</xdr:colOff>
      <xdr:row>2</xdr:row>
      <xdr:rowOff>85725</xdr:rowOff>
    </xdr:from>
    <xdr:to>
      <xdr:col>2</xdr:col>
      <xdr:colOff>1981200</xdr:colOff>
      <xdr:row>6</xdr:row>
      <xdr:rowOff>295275</xdr:rowOff>
    </xdr:to>
    <xdr:pic>
      <xdr:nvPicPr>
        <xdr:cNvPr id="2" name="Picture 299">
          <a:extLst>
            <a:ext uri="{FF2B5EF4-FFF2-40B4-BE49-F238E27FC236}">
              <a16:creationId xmlns:a16="http://schemas.microsoft.com/office/drawing/2014/main" id="{06507071-5E61-44D4-932F-309A9CDF69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82100" y="409575"/>
          <a:ext cx="127635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66675</xdr:rowOff>
    </xdr:from>
    <xdr:to>
      <xdr:col>3</xdr:col>
      <xdr:colOff>1933575</xdr:colOff>
      <xdr:row>6</xdr:row>
      <xdr:rowOff>304800</xdr:rowOff>
    </xdr:to>
    <xdr:pic>
      <xdr:nvPicPr>
        <xdr:cNvPr id="3" name="Picture 314">
          <a:extLst>
            <a:ext uri="{FF2B5EF4-FFF2-40B4-BE49-F238E27FC236}">
              <a16:creationId xmlns:a16="http://schemas.microsoft.com/office/drawing/2014/main" id="{7BA847FF-371E-496B-A13F-88112C4930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15600" y="390525"/>
          <a:ext cx="187642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186EDDE9-070F-40C8-B949-36D1ECC711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01150" y="419100"/>
          <a:ext cx="12573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76200</xdr:rowOff>
    </xdr:from>
    <xdr:to>
      <xdr:col>3</xdr:col>
      <xdr:colOff>1933575</xdr:colOff>
      <xdr:row>6</xdr:row>
      <xdr:rowOff>209550</xdr:rowOff>
    </xdr:to>
    <xdr:pic>
      <xdr:nvPicPr>
        <xdr:cNvPr id="3" name="Picture 314">
          <a:extLst>
            <a:ext uri="{FF2B5EF4-FFF2-40B4-BE49-F238E27FC236}">
              <a16:creationId xmlns:a16="http://schemas.microsoft.com/office/drawing/2014/main" id="{56ED9AF7-F920-466E-9940-92796042E2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34650" y="400050"/>
          <a:ext cx="18573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1981200</xdr:colOff>
      <xdr:row>6</xdr:row>
      <xdr:rowOff>266700</xdr:rowOff>
    </xdr:to>
    <xdr:pic>
      <xdr:nvPicPr>
        <xdr:cNvPr id="2" name="Picture 11">
          <a:extLst>
            <a:ext uri="{FF2B5EF4-FFF2-40B4-BE49-F238E27FC236}">
              <a16:creationId xmlns:a16="http://schemas.microsoft.com/office/drawing/2014/main" id="{DE4A93CA-1EEC-40FD-80C3-50933ADB31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25125" y="390525"/>
          <a:ext cx="19145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2</xdr:row>
      <xdr:rowOff>57150</xdr:rowOff>
    </xdr:from>
    <xdr:to>
      <xdr:col>2</xdr:col>
      <xdr:colOff>1885950</xdr:colOff>
      <xdr:row>7</xdr:row>
      <xdr:rowOff>9525</xdr:rowOff>
    </xdr:to>
    <xdr:pic>
      <xdr:nvPicPr>
        <xdr:cNvPr id="3" name="Picture 327">
          <a:extLst>
            <a:ext uri="{FF2B5EF4-FFF2-40B4-BE49-F238E27FC236}">
              <a16:creationId xmlns:a16="http://schemas.microsoft.com/office/drawing/2014/main" id="{E3453983-64D0-461A-8A58-FA865666DC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34200" y="438150"/>
          <a:ext cx="17335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47625</xdr:colOff>
      <xdr:row>2</xdr:row>
      <xdr:rowOff>66675</xdr:rowOff>
    </xdr:from>
    <xdr:to>
      <xdr:col>2</xdr:col>
      <xdr:colOff>1971675</xdr:colOff>
      <xdr:row>6</xdr:row>
      <xdr:rowOff>285750</xdr:rowOff>
    </xdr:to>
    <xdr:pic>
      <xdr:nvPicPr>
        <xdr:cNvPr id="2" name="Picture 296">
          <a:extLst>
            <a:ext uri="{FF2B5EF4-FFF2-40B4-BE49-F238E27FC236}">
              <a16:creationId xmlns:a16="http://schemas.microsoft.com/office/drawing/2014/main" id="{833C5D0F-B371-4755-98DD-5054594DFD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390525"/>
          <a:ext cx="13335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47625</xdr:rowOff>
    </xdr:from>
    <xdr:to>
      <xdr:col>3</xdr:col>
      <xdr:colOff>2009775</xdr:colOff>
      <xdr:row>6</xdr:row>
      <xdr:rowOff>238125</xdr:rowOff>
    </xdr:to>
    <xdr:pic>
      <xdr:nvPicPr>
        <xdr:cNvPr id="3" name="Picture 314">
          <a:extLst>
            <a:ext uri="{FF2B5EF4-FFF2-40B4-BE49-F238E27FC236}">
              <a16:creationId xmlns:a16="http://schemas.microsoft.com/office/drawing/2014/main" id="{28DA6FAF-5728-4E2C-AD3E-17B2A94533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15600" y="371475"/>
          <a:ext cx="19526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47625</xdr:colOff>
      <xdr:row>2</xdr:row>
      <xdr:rowOff>95250</xdr:rowOff>
    </xdr:from>
    <xdr:to>
      <xdr:col>2</xdr:col>
      <xdr:colOff>1933575</xdr:colOff>
      <xdr:row>6</xdr:row>
      <xdr:rowOff>276225</xdr:rowOff>
    </xdr:to>
    <xdr:pic>
      <xdr:nvPicPr>
        <xdr:cNvPr id="2" name="Picture 291">
          <a:extLst>
            <a:ext uri="{FF2B5EF4-FFF2-40B4-BE49-F238E27FC236}">
              <a16:creationId xmlns:a16="http://schemas.microsoft.com/office/drawing/2014/main" id="{68FA2AC7-60A5-4739-B369-D7D74F1387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419100"/>
          <a:ext cx="133350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2009775</xdr:colOff>
      <xdr:row>6</xdr:row>
      <xdr:rowOff>180975</xdr:rowOff>
    </xdr:to>
    <xdr:pic>
      <xdr:nvPicPr>
        <xdr:cNvPr id="3" name="Picture 314">
          <a:extLst>
            <a:ext uri="{FF2B5EF4-FFF2-40B4-BE49-F238E27FC236}">
              <a16:creationId xmlns:a16="http://schemas.microsoft.com/office/drawing/2014/main" id="{FB021E9A-C914-45AF-8A06-E51E1C25D5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15600" y="409575"/>
          <a:ext cx="19526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104775</xdr:colOff>
      <xdr:row>2</xdr:row>
      <xdr:rowOff>114300</xdr:rowOff>
    </xdr:from>
    <xdr:to>
      <xdr:col>2</xdr:col>
      <xdr:colOff>1971675</xdr:colOff>
      <xdr:row>6</xdr:row>
      <xdr:rowOff>352425</xdr:rowOff>
    </xdr:to>
    <xdr:pic>
      <xdr:nvPicPr>
        <xdr:cNvPr id="2" name="Picture 290">
          <a:extLst>
            <a:ext uri="{FF2B5EF4-FFF2-40B4-BE49-F238E27FC236}">
              <a16:creationId xmlns:a16="http://schemas.microsoft.com/office/drawing/2014/main" id="{9D79EBFA-B629-4143-ABAE-44E680D498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82100" y="438150"/>
          <a:ext cx="12763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1981200</xdr:colOff>
      <xdr:row>6</xdr:row>
      <xdr:rowOff>190500</xdr:rowOff>
    </xdr:to>
    <xdr:pic>
      <xdr:nvPicPr>
        <xdr:cNvPr id="3" name="Picture 314">
          <a:extLst>
            <a:ext uri="{FF2B5EF4-FFF2-40B4-BE49-F238E27FC236}">
              <a16:creationId xmlns:a16="http://schemas.microsoft.com/office/drawing/2014/main" id="{99A29414-923E-4419-9A39-3FF65CF3F1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96550" y="381000"/>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285750</xdr:rowOff>
    </xdr:to>
    <xdr:pic>
      <xdr:nvPicPr>
        <xdr:cNvPr id="2" name="Picture 306">
          <a:extLst>
            <a:ext uri="{FF2B5EF4-FFF2-40B4-BE49-F238E27FC236}">
              <a16:creationId xmlns:a16="http://schemas.microsoft.com/office/drawing/2014/main" id="{7F333145-F36B-46DB-9D34-670C05AA28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82100" y="419100"/>
          <a:ext cx="12763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449A2DE5-7AA4-4E6B-9F25-C1AB49F5FF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01325"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1990725</xdr:colOff>
      <xdr:row>6</xdr:row>
      <xdr:rowOff>409575</xdr:rowOff>
    </xdr:to>
    <xdr:pic>
      <xdr:nvPicPr>
        <xdr:cNvPr id="2" name="Picture 312">
          <a:extLst>
            <a:ext uri="{FF2B5EF4-FFF2-40B4-BE49-F238E27FC236}">
              <a16:creationId xmlns:a16="http://schemas.microsoft.com/office/drawing/2014/main" id="{3AE18C1A-BA53-4788-A25F-551AA0A426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0" y="400050"/>
          <a:ext cx="13144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161925</xdr:rowOff>
    </xdr:from>
    <xdr:to>
      <xdr:col>3</xdr:col>
      <xdr:colOff>1990725</xdr:colOff>
      <xdr:row>6</xdr:row>
      <xdr:rowOff>295275</xdr:rowOff>
    </xdr:to>
    <xdr:pic>
      <xdr:nvPicPr>
        <xdr:cNvPr id="3" name="Picture 314">
          <a:extLst>
            <a:ext uri="{FF2B5EF4-FFF2-40B4-BE49-F238E27FC236}">
              <a16:creationId xmlns:a16="http://schemas.microsoft.com/office/drawing/2014/main" id="{07738CE0-164F-471E-A22A-DEEEF3EAD7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34650" y="485775"/>
          <a:ext cx="19145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22909E1A-2DE3-45CB-A290-0509044628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0" y="447675"/>
          <a:ext cx="12477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133350</xdr:rowOff>
    </xdr:from>
    <xdr:to>
      <xdr:col>3</xdr:col>
      <xdr:colOff>1990725</xdr:colOff>
      <xdr:row>7</xdr:row>
      <xdr:rowOff>133350</xdr:rowOff>
    </xdr:to>
    <xdr:pic>
      <xdr:nvPicPr>
        <xdr:cNvPr id="3" name="Picture 314">
          <a:extLst>
            <a:ext uri="{FF2B5EF4-FFF2-40B4-BE49-F238E27FC236}">
              <a16:creationId xmlns:a16="http://schemas.microsoft.com/office/drawing/2014/main" id="{C4DC755D-54B1-4C0F-99D4-8947AF4BDA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48925" y="457200"/>
          <a:ext cx="19335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57150</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439177BE-59B0-41B9-888B-18D8F1D01F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4475" y="428625"/>
          <a:ext cx="13239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76200</xdr:rowOff>
    </xdr:from>
    <xdr:to>
      <xdr:col>3</xdr:col>
      <xdr:colOff>1952625</xdr:colOff>
      <xdr:row>6</xdr:row>
      <xdr:rowOff>209550</xdr:rowOff>
    </xdr:to>
    <xdr:pic>
      <xdr:nvPicPr>
        <xdr:cNvPr id="3" name="Picture 314">
          <a:extLst>
            <a:ext uri="{FF2B5EF4-FFF2-40B4-BE49-F238E27FC236}">
              <a16:creationId xmlns:a16="http://schemas.microsoft.com/office/drawing/2014/main" id="{CCA5343A-FAEB-48C3-8643-E6AB3B05CE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06075" y="400050"/>
          <a:ext cx="19050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3</xdr:col>
      <xdr:colOff>95250</xdr:colOff>
      <xdr:row>2</xdr:row>
      <xdr:rowOff>66675</xdr:rowOff>
    </xdr:from>
    <xdr:to>
      <xdr:col>3</xdr:col>
      <xdr:colOff>1981200</xdr:colOff>
      <xdr:row>7</xdr:row>
      <xdr:rowOff>123825</xdr:rowOff>
    </xdr:to>
    <xdr:pic>
      <xdr:nvPicPr>
        <xdr:cNvPr id="2" name="Picture 1">
          <a:extLst>
            <a:ext uri="{FF2B5EF4-FFF2-40B4-BE49-F238E27FC236}">
              <a16:creationId xmlns:a16="http://schemas.microsoft.com/office/drawing/2014/main" id="{8D983BD4-C4E0-4B01-81A3-44DAD36BC3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90525"/>
          <a:ext cx="18859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2</xdr:row>
      <xdr:rowOff>57150</xdr:rowOff>
    </xdr:from>
    <xdr:to>
      <xdr:col>2</xdr:col>
      <xdr:colOff>1990725</xdr:colOff>
      <xdr:row>7</xdr:row>
      <xdr:rowOff>381000</xdr:rowOff>
    </xdr:to>
    <xdr:pic>
      <xdr:nvPicPr>
        <xdr:cNvPr id="3" name="Picture 304">
          <a:extLst>
            <a:ext uri="{FF2B5EF4-FFF2-40B4-BE49-F238E27FC236}">
              <a16:creationId xmlns:a16="http://schemas.microsoft.com/office/drawing/2014/main" id="{07AABDB3-9EC9-4D8B-B70C-0022CCE103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29725" y="381000"/>
          <a:ext cx="116205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2</xdr:col>
      <xdr:colOff>66675</xdr:colOff>
      <xdr:row>2</xdr:row>
      <xdr:rowOff>114300</xdr:rowOff>
    </xdr:from>
    <xdr:to>
      <xdr:col>2</xdr:col>
      <xdr:colOff>1933575</xdr:colOff>
      <xdr:row>6</xdr:row>
      <xdr:rowOff>428625</xdr:rowOff>
    </xdr:to>
    <xdr:pic>
      <xdr:nvPicPr>
        <xdr:cNvPr id="2" name="Picture 1">
          <a:extLst>
            <a:ext uri="{FF2B5EF4-FFF2-40B4-BE49-F238E27FC236}">
              <a16:creationId xmlns:a16="http://schemas.microsoft.com/office/drawing/2014/main" id="{1FD764BF-2C88-49EE-816B-AF814FC4BA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0" y="438150"/>
          <a:ext cx="13144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180975</xdr:rowOff>
    </xdr:from>
    <xdr:to>
      <xdr:col>3</xdr:col>
      <xdr:colOff>1962150</xdr:colOff>
      <xdr:row>6</xdr:row>
      <xdr:rowOff>400050</xdr:rowOff>
    </xdr:to>
    <xdr:pic>
      <xdr:nvPicPr>
        <xdr:cNvPr id="3" name="Picture 2">
          <a:extLst>
            <a:ext uri="{FF2B5EF4-FFF2-40B4-BE49-F238E27FC236}">
              <a16:creationId xmlns:a16="http://schemas.microsoft.com/office/drawing/2014/main" id="{9371C4BC-2228-44AD-A998-B5CA1B2AE5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34650" y="504825"/>
          <a:ext cx="18859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3</xdr:col>
      <xdr:colOff>142875</xdr:colOff>
      <xdr:row>2</xdr:row>
      <xdr:rowOff>171450</xdr:rowOff>
    </xdr:from>
    <xdr:to>
      <xdr:col>3</xdr:col>
      <xdr:colOff>1971675</xdr:colOff>
      <xdr:row>7</xdr:row>
      <xdr:rowOff>85725</xdr:rowOff>
    </xdr:to>
    <xdr:pic>
      <xdr:nvPicPr>
        <xdr:cNvPr id="3" name="Picture 12">
          <a:extLst>
            <a:ext uri="{FF2B5EF4-FFF2-40B4-BE49-F238E27FC236}">
              <a16:creationId xmlns:a16="http://schemas.microsoft.com/office/drawing/2014/main" id="{212EEC1C-E6B8-4A36-9B8D-963F357E09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485775"/>
          <a:ext cx="46672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190500</xdr:colOff>
      <xdr:row>2</xdr:row>
      <xdr:rowOff>95251</xdr:rowOff>
    </xdr:from>
    <xdr:to>
      <xdr:col>2</xdr:col>
      <xdr:colOff>1781175</xdr:colOff>
      <xdr:row>7</xdr:row>
      <xdr:rowOff>134041</xdr:rowOff>
    </xdr:to>
    <xdr:pic>
      <xdr:nvPicPr>
        <xdr:cNvPr id="4" name="Picture 327">
          <a:extLst>
            <a:ext uri="{FF2B5EF4-FFF2-40B4-BE49-F238E27FC236}">
              <a16:creationId xmlns:a16="http://schemas.microsoft.com/office/drawing/2014/main" id="{BA0AE293-9FA0-4C01-9521-7237C7B679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77075" y="476251"/>
          <a:ext cx="1590675" cy="99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3</xdr:col>
      <xdr:colOff>47625</xdr:colOff>
      <xdr:row>2</xdr:row>
      <xdr:rowOff>180975</xdr:rowOff>
    </xdr:from>
    <xdr:to>
      <xdr:col>3</xdr:col>
      <xdr:colOff>1952625</xdr:colOff>
      <xdr:row>6</xdr:row>
      <xdr:rowOff>133350</xdr:rowOff>
    </xdr:to>
    <xdr:pic>
      <xdr:nvPicPr>
        <xdr:cNvPr id="3" name="Picture 12">
          <a:extLst>
            <a:ext uri="{FF2B5EF4-FFF2-40B4-BE49-F238E27FC236}">
              <a16:creationId xmlns:a16="http://schemas.microsoft.com/office/drawing/2014/main" id="{9774A98A-E340-4862-A800-29FD77A8B1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76425" y="485775"/>
          <a:ext cx="561975"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2</xdr:row>
      <xdr:rowOff>123825</xdr:rowOff>
    </xdr:from>
    <xdr:to>
      <xdr:col>2</xdr:col>
      <xdr:colOff>1981200</xdr:colOff>
      <xdr:row>6</xdr:row>
      <xdr:rowOff>200025</xdr:rowOff>
    </xdr:to>
    <xdr:pic>
      <xdr:nvPicPr>
        <xdr:cNvPr id="4" name="Picture 323">
          <a:extLst>
            <a:ext uri="{FF2B5EF4-FFF2-40B4-BE49-F238E27FC236}">
              <a16:creationId xmlns:a16="http://schemas.microsoft.com/office/drawing/2014/main" id="{CCF07EC9-D16F-4D9F-83FE-AC3C8E2C45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91350" y="504825"/>
          <a:ext cx="1876425"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xdr:from>
      <xdr:col>2</xdr:col>
      <xdr:colOff>95250</xdr:colOff>
      <xdr:row>2</xdr:row>
      <xdr:rowOff>171450</xdr:rowOff>
    </xdr:from>
    <xdr:to>
      <xdr:col>2</xdr:col>
      <xdr:colOff>1971675</xdr:colOff>
      <xdr:row>6</xdr:row>
      <xdr:rowOff>57150</xdr:rowOff>
    </xdr:to>
    <xdr:pic>
      <xdr:nvPicPr>
        <xdr:cNvPr id="2" name="Picture 323">
          <a:extLst>
            <a:ext uri="{FF2B5EF4-FFF2-40B4-BE49-F238E27FC236}">
              <a16:creationId xmlns:a16="http://schemas.microsoft.com/office/drawing/2014/main" id="{AB9F5BD1-EE12-44B1-91FD-5E2F3FF479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4450" y="485775"/>
          <a:ext cx="5143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1971675</xdr:colOff>
      <xdr:row>5</xdr:row>
      <xdr:rowOff>180975</xdr:rowOff>
    </xdr:to>
    <xdr:pic>
      <xdr:nvPicPr>
        <xdr:cNvPr id="3" name="Picture 12">
          <a:extLst>
            <a:ext uri="{FF2B5EF4-FFF2-40B4-BE49-F238E27FC236}">
              <a16:creationId xmlns:a16="http://schemas.microsoft.com/office/drawing/2014/main" id="{33F13284-FB38-42E1-AD0D-85EB58ED2E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57200"/>
          <a:ext cx="5429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1981200</xdr:colOff>
      <xdr:row>6</xdr:row>
      <xdr:rowOff>38100</xdr:rowOff>
    </xdr:to>
    <xdr:pic>
      <xdr:nvPicPr>
        <xdr:cNvPr id="2" name="Picture 327">
          <a:extLst>
            <a:ext uri="{FF2B5EF4-FFF2-40B4-BE49-F238E27FC236}">
              <a16:creationId xmlns:a16="http://schemas.microsoft.com/office/drawing/2014/main" id="{EE5594EA-213E-49B3-A80A-66C4D103F9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09575"/>
          <a:ext cx="5238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85725</xdr:rowOff>
    </xdr:from>
    <xdr:to>
      <xdr:col>2</xdr:col>
      <xdr:colOff>1981200</xdr:colOff>
      <xdr:row>6</xdr:row>
      <xdr:rowOff>38100</xdr:rowOff>
    </xdr:to>
    <xdr:pic>
      <xdr:nvPicPr>
        <xdr:cNvPr id="3" name="Picture 327">
          <a:extLst>
            <a:ext uri="{FF2B5EF4-FFF2-40B4-BE49-F238E27FC236}">
              <a16:creationId xmlns:a16="http://schemas.microsoft.com/office/drawing/2014/main" id="{4F84AB5E-A1CA-4383-B602-84C6346FA3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09575"/>
          <a:ext cx="5238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161925</xdr:colOff>
      <xdr:row>2</xdr:row>
      <xdr:rowOff>104776</xdr:rowOff>
    </xdr:from>
    <xdr:to>
      <xdr:col>3</xdr:col>
      <xdr:colOff>1990725</xdr:colOff>
      <xdr:row>6</xdr:row>
      <xdr:rowOff>111500</xdr:rowOff>
    </xdr:to>
    <xdr:pic>
      <xdr:nvPicPr>
        <xdr:cNvPr id="5" name="Picture 11">
          <a:extLst>
            <a:ext uri="{FF2B5EF4-FFF2-40B4-BE49-F238E27FC236}">
              <a16:creationId xmlns:a16="http://schemas.microsoft.com/office/drawing/2014/main" id="{E1C7770E-2A33-49E2-9365-9A01B7D398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96375" y="485776"/>
          <a:ext cx="1828800" cy="959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xdr:from>
      <xdr:col>2</xdr:col>
      <xdr:colOff>38100</xdr:colOff>
      <xdr:row>2</xdr:row>
      <xdr:rowOff>152400</xdr:rowOff>
    </xdr:from>
    <xdr:to>
      <xdr:col>2</xdr:col>
      <xdr:colOff>1962150</xdr:colOff>
      <xdr:row>5</xdr:row>
      <xdr:rowOff>466725</xdr:rowOff>
    </xdr:to>
    <xdr:pic>
      <xdr:nvPicPr>
        <xdr:cNvPr id="2" name="Picture 315">
          <a:extLst>
            <a:ext uri="{FF2B5EF4-FFF2-40B4-BE49-F238E27FC236}">
              <a16:creationId xmlns:a16="http://schemas.microsoft.com/office/drawing/2014/main" id="{05C3EF6A-2E9D-48FE-8B4C-9B3B2AD65F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7300" y="476250"/>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161925</xdr:rowOff>
    </xdr:from>
    <xdr:to>
      <xdr:col>3</xdr:col>
      <xdr:colOff>1981200</xdr:colOff>
      <xdr:row>5</xdr:row>
      <xdr:rowOff>390525</xdr:rowOff>
    </xdr:to>
    <xdr:pic>
      <xdr:nvPicPr>
        <xdr:cNvPr id="3" name="Picture 13">
          <a:extLst>
            <a:ext uri="{FF2B5EF4-FFF2-40B4-BE49-F238E27FC236}">
              <a16:creationId xmlns:a16="http://schemas.microsoft.com/office/drawing/2014/main" id="{E94DE596-A652-4A15-8D14-960BA5AEEA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5" y="485775"/>
          <a:ext cx="4667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xdr:from>
      <xdr:col>2</xdr:col>
      <xdr:colOff>57150</xdr:colOff>
      <xdr:row>2</xdr:row>
      <xdr:rowOff>66675</xdr:rowOff>
    </xdr:from>
    <xdr:to>
      <xdr:col>2</xdr:col>
      <xdr:colOff>1971675</xdr:colOff>
      <xdr:row>6</xdr:row>
      <xdr:rowOff>152400</xdr:rowOff>
    </xdr:to>
    <xdr:pic>
      <xdr:nvPicPr>
        <xdr:cNvPr id="2" name="Picture 2">
          <a:extLst>
            <a:ext uri="{FF2B5EF4-FFF2-40B4-BE49-F238E27FC236}">
              <a16:creationId xmlns:a16="http://schemas.microsoft.com/office/drawing/2014/main" id="{9D0639CE-12DA-475C-8DD6-B4B3462475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350" y="390525"/>
          <a:ext cx="55245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161925</xdr:rowOff>
    </xdr:from>
    <xdr:to>
      <xdr:col>3</xdr:col>
      <xdr:colOff>2009775</xdr:colOff>
      <xdr:row>6</xdr:row>
      <xdr:rowOff>114300</xdr:rowOff>
    </xdr:to>
    <xdr:pic>
      <xdr:nvPicPr>
        <xdr:cNvPr id="3" name="Picture 2">
          <a:extLst>
            <a:ext uri="{FF2B5EF4-FFF2-40B4-BE49-F238E27FC236}">
              <a16:creationId xmlns:a16="http://schemas.microsoft.com/office/drawing/2014/main" id="{0DED1A51-CACF-44D4-ABAA-BD50DE4B52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7375" y="485775"/>
          <a:ext cx="5810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xdr:from>
      <xdr:col>3</xdr:col>
      <xdr:colOff>95250</xdr:colOff>
      <xdr:row>3</xdr:row>
      <xdr:rowOff>19050</xdr:rowOff>
    </xdr:from>
    <xdr:to>
      <xdr:col>3</xdr:col>
      <xdr:colOff>2000250</xdr:colOff>
      <xdr:row>6</xdr:row>
      <xdr:rowOff>161925</xdr:rowOff>
    </xdr:to>
    <xdr:pic>
      <xdr:nvPicPr>
        <xdr:cNvPr id="2" name="Picture 12">
          <a:extLst>
            <a:ext uri="{FF2B5EF4-FFF2-40B4-BE49-F238E27FC236}">
              <a16:creationId xmlns:a16="http://schemas.microsoft.com/office/drawing/2014/main" id="{53C7A4F0-A3F5-4EB2-BD59-7A930E7F8F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4050" y="504825"/>
          <a:ext cx="5143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57150</xdr:colOff>
      <xdr:row>3</xdr:row>
      <xdr:rowOff>19050</xdr:rowOff>
    </xdr:from>
    <xdr:to>
      <xdr:col>2</xdr:col>
      <xdr:colOff>1971675</xdr:colOff>
      <xdr:row>6</xdr:row>
      <xdr:rowOff>161925</xdr:rowOff>
    </xdr:to>
    <xdr:pic>
      <xdr:nvPicPr>
        <xdr:cNvPr id="3" name="Picture 330">
          <a:extLst>
            <a:ext uri="{FF2B5EF4-FFF2-40B4-BE49-F238E27FC236}">
              <a16:creationId xmlns:a16="http://schemas.microsoft.com/office/drawing/2014/main" id="{ACB4D3D8-3E0E-4034-B1F1-9D96D358F5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6350" y="504825"/>
          <a:ext cx="5524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xdr:from>
      <xdr:col>3</xdr:col>
      <xdr:colOff>66675</xdr:colOff>
      <xdr:row>2</xdr:row>
      <xdr:rowOff>76200</xdr:rowOff>
    </xdr:from>
    <xdr:to>
      <xdr:col>3</xdr:col>
      <xdr:colOff>2009775</xdr:colOff>
      <xdr:row>6</xdr:row>
      <xdr:rowOff>142875</xdr:rowOff>
    </xdr:to>
    <xdr:pic>
      <xdr:nvPicPr>
        <xdr:cNvPr id="2" name="Picture 11">
          <a:extLst>
            <a:ext uri="{FF2B5EF4-FFF2-40B4-BE49-F238E27FC236}">
              <a16:creationId xmlns:a16="http://schemas.microsoft.com/office/drawing/2014/main" id="{A3026965-810E-460E-B067-B2AE7D7162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400050"/>
          <a:ext cx="5429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2</xdr:row>
      <xdr:rowOff>57150</xdr:rowOff>
    </xdr:from>
    <xdr:to>
      <xdr:col>2</xdr:col>
      <xdr:colOff>1971675</xdr:colOff>
      <xdr:row>6</xdr:row>
      <xdr:rowOff>85725</xdr:rowOff>
    </xdr:to>
    <xdr:pic>
      <xdr:nvPicPr>
        <xdr:cNvPr id="3" name="Picture 327">
          <a:extLst>
            <a:ext uri="{FF2B5EF4-FFF2-40B4-BE49-F238E27FC236}">
              <a16:creationId xmlns:a16="http://schemas.microsoft.com/office/drawing/2014/main" id="{17B38C0E-3B99-4596-828E-F5BDA6CB3A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381000"/>
          <a:ext cx="45720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xdr:from>
      <xdr:col>3</xdr:col>
      <xdr:colOff>76200</xdr:colOff>
      <xdr:row>2</xdr:row>
      <xdr:rowOff>142875</xdr:rowOff>
    </xdr:from>
    <xdr:to>
      <xdr:col>3</xdr:col>
      <xdr:colOff>1981200</xdr:colOff>
      <xdr:row>6</xdr:row>
      <xdr:rowOff>95250</xdr:rowOff>
    </xdr:to>
    <xdr:pic>
      <xdr:nvPicPr>
        <xdr:cNvPr id="2" name="Picture 12">
          <a:extLst>
            <a:ext uri="{FF2B5EF4-FFF2-40B4-BE49-F238E27FC236}">
              <a16:creationId xmlns:a16="http://schemas.microsoft.com/office/drawing/2014/main" id="{C5536426-6D4B-47E0-A266-88174A2432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0" y="466725"/>
          <a:ext cx="5334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38100</xdr:colOff>
      <xdr:row>2</xdr:row>
      <xdr:rowOff>142875</xdr:rowOff>
    </xdr:from>
    <xdr:to>
      <xdr:col>2</xdr:col>
      <xdr:colOff>1952625</xdr:colOff>
      <xdr:row>6</xdr:row>
      <xdr:rowOff>95250</xdr:rowOff>
    </xdr:to>
    <xdr:pic>
      <xdr:nvPicPr>
        <xdr:cNvPr id="3" name="Picture 330">
          <a:extLst>
            <a:ext uri="{FF2B5EF4-FFF2-40B4-BE49-F238E27FC236}">
              <a16:creationId xmlns:a16="http://schemas.microsoft.com/office/drawing/2014/main" id="{260BB798-041A-489E-A877-9D11DFF345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57300" y="466725"/>
          <a:ext cx="5715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8.xml><?xml version="1.0" encoding="utf-8"?>
<xdr:wsDr xmlns:xdr="http://schemas.openxmlformats.org/drawingml/2006/spreadsheetDrawing" xmlns:a="http://schemas.openxmlformats.org/drawingml/2006/main">
  <xdr:twoCellAnchor>
    <xdr:from>
      <xdr:col>2</xdr:col>
      <xdr:colOff>47625</xdr:colOff>
      <xdr:row>2</xdr:row>
      <xdr:rowOff>161925</xdr:rowOff>
    </xdr:from>
    <xdr:to>
      <xdr:col>2</xdr:col>
      <xdr:colOff>1962150</xdr:colOff>
      <xdr:row>7</xdr:row>
      <xdr:rowOff>19050</xdr:rowOff>
    </xdr:to>
    <xdr:pic>
      <xdr:nvPicPr>
        <xdr:cNvPr id="2" name="Picture 330">
          <a:extLst>
            <a:ext uri="{FF2B5EF4-FFF2-40B4-BE49-F238E27FC236}">
              <a16:creationId xmlns:a16="http://schemas.microsoft.com/office/drawing/2014/main" id="{8CF16C84-5EF5-4F7E-9475-ECF1ABBBA0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825" y="485775"/>
          <a:ext cx="561975"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3</xdr:row>
      <xdr:rowOff>28575</xdr:rowOff>
    </xdr:from>
    <xdr:to>
      <xdr:col>3</xdr:col>
      <xdr:colOff>2009775</xdr:colOff>
      <xdr:row>6</xdr:row>
      <xdr:rowOff>152400</xdr:rowOff>
    </xdr:to>
    <xdr:pic>
      <xdr:nvPicPr>
        <xdr:cNvPr id="3" name="Picture 12">
          <a:extLst>
            <a:ext uri="{FF2B5EF4-FFF2-40B4-BE49-F238E27FC236}">
              <a16:creationId xmlns:a16="http://schemas.microsoft.com/office/drawing/2014/main" id="{230791F5-6D6E-495D-BA5B-97038478B4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33575" y="514350"/>
          <a:ext cx="5048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9.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1981200</xdr:colOff>
      <xdr:row>6</xdr:row>
      <xdr:rowOff>66675</xdr:rowOff>
    </xdr:to>
    <xdr:pic>
      <xdr:nvPicPr>
        <xdr:cNvPr id="2" name="Picture 11">
          <a:extLst>
            <a:ext uri="{FF2B5EF4-FFF2-40B4-BE49-F238E27FC236}">
              <a16:creationId xmlns:a16="http://schemas.microsoft.com/office/drawing/2014/main" id="{774FDC1D-8831-4069-8F19-1CE3EB6C1E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390525"/>
          <a:ext cx="5429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xdr:row>
      <xdr:rowOff>57150</xdr:rowOff>
    </xdr:from>
    <xdr:to>
      <xdr:col>2</xdr:col>
      <xdr:colOff>2019300</xdr:colOff>
      <xdr:row>6</xdr:row>
      <xdr:rowOff>142875</xdr:rowOff>
    </xdr:to>
    <xdr:pic>
      <xdr:nvPicPr>
        <xdr:cNvPr id="3" name="Picture 327">
          <a:extLst>
            <a:ext uri="{FF2B5EF4-FFF2-40B4-BE49-F238E27FC236}">
              <a16:creationId xmlns:a16="http://schemas.microsoft.com/office/drawing/2014/main" id="{71C66449-9BCD-494F-B7DF-00C83A30B1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6825" y="381000"/>
          <a:ext cx="5619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0.xml><?xml version="1.0" encoding="utf-8"?>
<xdr:wsDr xmlns:xdr="http://schemas.openxmlformats.org/drawingml/2006/spreadsheetDrawing" xmlns:a="http://schemas.openxmlformats.org/drawingml/2006/main">
  <xdr:twoCellAnchor>
    <xdr:from>
      <xdr:col>3</xdr:col>
      <xdr:colOff>57150</xdr:colOff>
      <xdr:row>3</xdr:row>
      <xdr:rowOff>38100</xdr:rowOff>
    </xdr:from>
    <xdr:to>
      <xdr:col>3</xdr:col>
      <xdr:colOff>2000250</xdr:colOff>
      <xdr:row>5</xdr:row>
      <xdr:rowOff>295275</xdr:rowOff>
    </xdr:to>
    <xdr:pic>
      <xdr:nvPicPr>
        <xdr:cNvPr id="4" name="Picture 11">
          <a:extLst>
            <a:ext uri="{FF2B5EF4-FFF2-40B4-BE49-F238E27FC236}">
              <a16:creationId xmlns:a16="http://schemas.microsoft.com/office/drawing/2014/main" id="{55677927-C45E-4AFD-9A73-9A013FF9D0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609600"/>
          <a:ext cx="19431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142875</xdr:colOff>
      <xdr:row>3</xdr:row>
      <xdr:rowOff>19050</xdr:rowOff>
    </xdr:from>
    <xdr:to>
      <xdr:col>2</xdr:col>
      <xdr:colOff>1962150</xdr:colOff>
      <xdr:row>5</xdr:row>
      <xdr:rowOff>238125</xdr:rowOff>
    </xdr:to>
    <xdr:pic>
      <xdr:nvPicPr>
        <xdr:cNvPr id="5" name="Picture 327">
          <a:extLst>
            <a:ext uri="{FF2B5EF4-FFF2-40B4-BE49-F238E27FC236}">
              <a16:creationId xmlns:a16="http://schemas.microsoft.com/office/drawing/2014/main" id="{346BBCA1-D254-4636-B2DB-C7DFBD73BF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590550"/>
          <a:ext cx="18192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1.xml><?xml version="1.0" encoding="utf-8"?>
<xdr:wsDr xmlns:xdr="http://schemas.openxmlformats.org/drawingml/2006/spreadsheetDrawing" xmlns:a="http://schemas.openxmlformats.org/drawingml/2006/main">
  <xdr:twoCellAnchor>
    <xdr:from>
      <xdr:col>3</xdr:col>
      <xdr:colOff>114300</xdr:colOff>
      <xdr:row>2</xdr:row>
      <xdr:rowOff>104775</xdr:rowOff>
    </xdr:from>
    <xdr:to>
      <xdr:col>3</xdr:col>
      <xdr:colOff>2019300</xdr:colOff>
      <xdr:row>6</xdr:row>
      <xdr:rowOff>57150</xdr:rowOff>
    </xdr:to>
    <xdr:pic>
      <xdr:nvPicPr>
        <xdr:cNvPr id="2" name="Picture 12">
          <a:extLst>
            <a:ext uri="{FF2B5EF4-FFF2-40B4-BE49-F238E27FC236}">
              <a16:creationId xmlns:a16="http://schemas.microsoft.com/office/drawing/2014/main" id="{4D351A20-AAFC-470F-9E6C-15553AD45E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428625"/>
          <a:ext cx="4953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76200</xdr:colOff>
      <xdr:row>2</xdr:row>
      <xdr:rowOff>180975</xdr:rowOff>
    </xdr:from>
    <xdr:to>
      <xdr:col>2</xdr:col>
      <xdr:colOff>1990725</xdr:colOff>
      <xdr:row>6</xdr:row>
      <xdr:rowOff>38100</xdr:rowOff>
    </xdr:to>
    <xdr:pic>
      <xdr:nvPicPr>
        <xdr:cNvPr id="3" name="Picture 330">
          <a:extLst>
            <a:ext uri="{FF2B5EF4-FFF2-40B4-BE49-F238E27FC236}">
              <a16:creationId xmlns:a16="http://schemas.microsoft.com/office/drawing/2014/main" id="{45D50107-B883-4A2F-8A2A-F58E6BE41B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5400" y="485775"/>
          <a:ext cx="5334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2.xml><?xml version="1.0" encoding="utf-8"?>
<xdr:wsDr xmlns:xdr="http://schemas.openxmlformats.org/drawingml/2006/spreadsheetDrawing" xmlns:a="http://schemas.openxmlformats.org/drawingml/2006/main">
  <xdr:twoCellAnchor>
    <xdr:from>
      <xdr:col>2</xdr:col>
      <xdr:colOff>85725</xdr:colOff>
      <xdr:row>2</xdr:row>
      <xdr:rowOff>104775</xdr:rowOff>
    </xdr:from>
    <xdr:to>
      <xdr:col>2</xdr:col>
      <xdr:colOff>1962150</xdr:colOff>
      <xdr:row>6</xdr:row>
      <xdr:rowOff>95250</xdr:rowOff>
    </xdr:to>
    <xdr:pic>
      <xdr:nvPicPr>
        <xdr:cNvPr id="2" name="Picture 326">
          <a:extLst>
            <a:ext uri="{FF2B5EF4-FFF2-40B4-BE49-F238E27FC236}">
              <a16:creationId xmlns:a16="http://schemas.microsoft.com/office/drawing/2014/main" id="{C8B7DE82-7909-4C1C-8D1E-26B3492828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28625"/>
          <a:ext cx="5238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3</xdr:row>
      <xdr:rowOff>104775</xdr:rowOff>
    </xdr:from>
    <xdr:to>
      <xdr:col>3</xdr:col>
      <xdr:colOff>2019300</xdr:colOff>
      <xdr:row>5</xdr:row>
      <xdr:rowOff>171450</xdr:rowOff>
    </xdr:to>
    <xdr:pic>
      <xdr:nvPicPr>
        <xdr:cNvPr id="4" name="Picture 11">
          <a:extLst>
            <a:ext uri="{FF2B5EF4-FFF2-40B4-BE49-F238E27FC236}">
              <a16:creationId xmlns:a16="http://schemas.microsoft.com/office/drawing/2014/main" id="{B682FD34-8FC6-4473-BC1F-E0091722F0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10650" y="676275"/>
          <a:ext cx="19431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H:\Product\General\Risk-o-Meter%20Data\Monthwise\Financila%20Year%202024-2025\Oct%202024\Riskometer%20Summery%20Report%20-%20Oct%202024.xlsx" TargetMode="External"/><Relationship Id="rId1" Type="http://schemas.openxmlformats.org/officeDocument/2006/relationships/externalLinkPath" Target="/Product/General/Risk-o-Meter%20Data/Monthwise/Financila%20Year%202024-2025/Oct%202024/Riskometer%20Summery%20Report%20-%20Oct%20202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H:\Product\General\Risk-o-Meter%20Data\Monthwise\Financila%20Year%202024-2025\Oct%202024\Risk-O-Meter%20October%202024.xlsx" TargetMode="External"/><Relationship Id="rId1" Type="http://schemas.openxmlformats.org/officeDocument/2006/relationships/externalLinkPath" Target="/Product/General/Risk-o-Meter%20Data/Monthwise/Financila%20Year%202024-2025/Oct%202024/Risk-O-Meter%20Octo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TMAOF"/>
      <sheetName val="TMIF"/>
      <sheetName val="TAF"/>
      <sheetName val="TBAF"/>
      <sheetName val="TBFSF"/>
      <sheetName val="TCS"/>
      <sheetName val="TDIF"/>
      <sheetName val="TEGF"/>
      <sheetName val="TEOF"/>
      <sheetName val="TEQPEF"/>
      <sheetName val="TFEF"/>
      <sheetName val="TFF"/>
      <sheetName val="TFRSTF"/>
      <sheetName val="TGSFR"/>
      <sheetName val="TICF"/>
      <sheetName val="TIFNA"/>
      <sheetName val="TIFSA"/>
      <sheetName val="TINR"/>
      <sheetName val="TIPHF"/>
      <sheetName val="TISF"/>
      <sheetName val="TLF"/>
      <sheetName val="TMCAPF"/>
      <sheetName val="TNETF"/>
      <sheetName val="TNPBETF"/>
      <sheetName val="TOF"/>
      <sheetName val="TQNTF"/>
      <sheetName val="TREF"/>
      <sheetName val="TRSFC"/>
      <sheetName val="TRSFM"/>
      <sheetName val="TRSFP"/>
      <sheetName val="TSCAPF"/>
      <sheetName val="TSTBF"/>
      <sheetName val="TTOFE"/>
      <sheetName val="TTSF96"/>
      <sheetName val="TUSTF"/>
      <sheetName val="TYCF"/>
      <sheetName val="TDIVYF"/>
      <sheetName val="TFRF"/>
      <sheetName val="TBCF"/>
      <sheetName val="TCORPBF"/>
      <sheetName val="TNSIFDEC27"/>
      <sheetName val="TNIDETF"/>
      <sheetName val="TNIDFOF"/>
      <sheetName val="TCIGIF0426"/>
      <sheetName val="THOF"/>
      <sheetName val="TNMMIF"/>
      <sheetName val="TNGIF1229"/>
      <sheetName val="TNGIF1226"/>
      <sheetName val="TMULTICF"/>
      <sheetName val="TGLDETF"/>
      <sheetName val="TSLVETF"/>
      <sheetName val="TGLDFOF"/>
      <sheetName val="TSLVFOF"/>
      <sheetName val="TNMSHIF"/>
      <sheetName val="TNAIF"/>
      <sheetName val="TNFSIF"/>
      <sheetName val="TNRIF"/>
      <sheetName val="TNMIMIF"/>
      <sheetName val="TNMIIF"/>
      <sheetName val="TNITIF"/>
      <sheetName val="TNA30IF"/>
      <sheetName val="TNCMIF"/>
    </sheetNames>
    <sheetDataSet>
      <sheetData sheetId="0">
        <row r="4">
          <cell r="B4" t="str">
            <v>TATA ARBITRAGE FUND</v>
          </cell>
          <cell r="C4" t="str">
            <v>TAF</v>
          </cell>
          <cell r="D4">
            <v>0</v>
          </cell>
          <cell r="E4">
            <v>0</v>
          </cell>
          <cell r="F4">
            <v>0</v>
          </cell>
          <cell r="G4">
            <v>0</v>
          </cell>
          <cell r="H4">
            <v>0</v>
          </cell>
          <cell r="I4">
            <v>0</v>
          </cell>
          <cell r="J4">
            <v>0</v>
          </cell>
          <cell r="K4">
            <v>0</v>
          </cell>
          <cell r="L4">
            <v>1.2504</v>
          </cell>
          <cell r="M4">
            <v>1</v>
          </cell>
          <cell r="N4">
            <v>2.0472999999999999</v>
          </cell>
          <cell r="O4">
            <v>0</v>
          </cell>
          <cell r="P4">
            <v>0</v>
          </cell>
          <cell r="Q4">
            <v>0</v>
          </cell>
          <cell r="R4">
            <v>2</v>
          </cell>
          <cell r="S4">
            <v>1</v>
          </cell>
          <cell r="T4">
            <v>0</v>
          </cell>
          <cell r="U4">
            <v>1.4326000000000001</v>
          </cell>
          <cell r="V4">
            <v>2.0472999999999999</v>
          </cell>
          <cell r="W4">
            <v>0.66</v>
          </cell>
          <cell r="X4" t="str">
            <v>Low</v>
          </cell>
        </row>
        <row r="5">
          <cell r="B5" t="str">
            <v>TATA BALANCED ADVANTAGE FUND</v>
          </cell>
          <cell r="C5" t="str">
            <v>TBAF</v>
          </cell>
          <cell r="D5">
            <v>5.4715999999999996</v>
          </cell>
          <cell r="E5">
            <v>6</v>
          </cell>
          <cell r="F5">
            <v>9</v>
          </cell>
          <cell r="G5">
            <v>6</v>
          </cell>
          <cell r="H5">
            <v>0</v>
          </cell>
          <cell r="I5">
            <v>0</v>
          </cell>
          <cell r="J5">
            <v>0</v>
          </cell>
          <cell r="K5">
            <v>0</v>
          </cell>
          <cell r="L5">
            <v>1.1227</v>
          </cell>
          <cell r="M5">
            <v>4</v>
          </cell>
          <cell r="N5">
            <v>1.4801</v>
          </cell>
          <cell r="O5">
            <v>7</v>
          </cell>
          <cell r="P5">
            <v>0</v>
          </cell>
          <cell r="Q5">
            <v>0</v>
          </cell>
          <cell r="R5">
            <v>2.7469999999999999</v>
          </cell>
          <cell r="S5">
            <v>1</v>
          </cell>
          <cell r="T5">
            <v>6.8239000000000001</v>
          </cell>
          <cell r="U5">
            <v>2.2008999999999999</v>
          </cell>
          <cell r="V5">
            <v>2.2008999999999999</v>
          </cell>
          <cell r="W5">
            <v>4.12</v>
          </cell>
          <cell r="X5" t="str">
            <v>High</v>
          </cell>
        </row>
        <row r="6">
          <cell r="B6" t="str">
            <v>TATA BANKING &amp; FINANCIAL SERVICES FUND</v>
          </cell>
          <cell r="C6" t="str">
            <v>TBFSF</v>
          </cell>
          <cell r="D6">
            <v>6.4028999999999998</v>
          </cell>
          <cell r="E6">
            <v>6</v>
          </cell>
          <cell r="F6">
            <v>9</v>
          </cell>
          <cell r="G6">
            <v>0</v>
          </cell>
          <cell r="H6">
            <v>0</v>
          </cell>
          <cell r="I6">
            <v>0</v>
          </cell>
          <cell r="J6">
            <v>0</v>
          </cell>
          <cell r="K6">
            <v>0</v>
          </cell>
          <cell r="L6">
            <v>1</v>
          </cell>
          <cell r="M6">
            <v>1</v>
          </cell>
          <cell r="N6">
            <v>1</v>
          </cell>
          <cell r="O6">
            <v>0</v>
          </cell>
          <cell r="P6">
            <v>0</v>
          </cell>
          <cell r="Q6">
            <v>0</v>
          </cell>
          <cell r="R6">
            <v>0</v>
          </cell>
          <cell r="S6">
            <v>1</v>
          </cell>
          <cell r="T6">
            <v>7.1342999999999996</v>
          </cell>
          <cell r="U6">
            <v>1</v>
          </cell>
          <cell r="V6">
            <v>1</v>
          </cell>
          <cell r="W6">
            <v>7.05</v>
          </cell>
          <cell r="X6" t="str">
            <v>Very High</v>
          </cell>
        </row>
        <row r="7">
          <cell r="B7" t="str">
            <v>TATA ETHICAL FUND</v>
          </cell>
          <cell r="C7" t="str">
            <v>TCS</v>
          </cell>
          <cell r="D7">
            <v>6.4278000000000004</v>
          </cell>
          <cell r="E7">
            <v>6</v>
          </cell>
          <cell r="F7">
            <v>9</v>
          </cell>
          <cell r="G7">
            <v>0</v>
          </cell>
          <cell r="H7">
            <v>0</v>
          </cell>
          <cell r="I7">
            <v>0</v>
          </cell>
          <cell r="J7">
            <v>0</v>
          </cell>
          <cell r="K7">
            <v>0</v>
          </cell>
          <cell r="L7">
            <v>0</v>
          </cell>
          <cell r="M7">
            <v>0</v>
          </cell>
          <cell r="N7">
            <v>0</v>
          </cell>
          <cell r="O7">
            <v>0</v>
          </cell>
          <cell r="P7">
            <v>0</v>
          </cell>
          <cell r="Q7">
            <v>0</v>
          </cell>
          <cell r="R7">
            <v>0</v>
          </cell>
          <cell r="S7">
            <v>1</v>
          </cell>
          <cell r="T7">
            <v>7.1425999999999998</v>
          </cell>
          <cell r="U7">
            <v>0</v>
          </cell>
          <cell r="V7">
            <v>0</v>
          </cell>
          <cell r="W7">
            <v>6.69</v>
          </cell>
          <cell r="X7" t="str">
            <v>Very High</v>
          </cell>
        </row>
        <row r="8">
          <cell r="B8" t="str">
            <v>TATA DIGITAL INDIA FUND</v>
          </cell>
          <cell r="C8" t="str">
            <v>TDIF</v>
          </cell>
          <cell r="D8">
            <v>5.9269999999999996</v>
          </cell>
          <cell r="E8">
            <v>6</v>
          </cell>
          <cell r="F8">
            <v>9</v>
          </cell>
          <cell r="G8">
            <v>0</v>
          </cell>
          <cell r="H8">
            <v>0</v>
          </cell>
          <cell r="I8">
            <v>0</v>
          </cell>
          <cell r="J8">
            <v>0</v>
          </cell>
          <cell r="K8">
            <v>0</v>
          </cell>
          <cell r="L8">
            <v>1</v>
          </cell>
          <cell r="M8">
            <v>1</v>
          </cell>
          <cell r="N8">
            <v>1</v>
          </cell>
          <cell r="O8">
            <v>0</v>
          </cell>
          <cell r="P8">
            <v>0</v>
          </cell>
          <cell r="Q8">
            <v>0</v>
          </cell>
          <cell r="R8">
            <v>0</v>
          </cell>
          <cell r="S8">
            <v>1</v>
          </cell>
          <cell r="T8">
            <v>6.9756999999999998</v>
          </cell>
          <cell r="U8">
            <v>1</v>
          </cell>
          <cell r="V8">
            <v>1</v>
          </cell>
          <cell r="W8">
            <v>6.68</v>
          </cell>
          <cell r="X8" t="str">
            <v>Very High</v>
          </cell>
        </row>
        <row r="9">
          <cell r="B9" t="str">
            <v>TATA HYBRID EQUITY FUND</v>
          </cell>
          <cell r="C9" t="str">
            <v>TEGF</v>
          </cell>
          <cell r="D9">
            <v>5.7634999999999996</v>
          </cell>
          <cell r="E9">
            <v>6</v>
          </cell>
          <cell r="F9">
            <v>9</v>
          </cell>
          <cell r="G9">
            <v>0</v>
          </cell>
          <cell r="H9">
            <v>0</v>
          </cell>
          <cell r="I9">
            <v>0</v>
          </cell>
          <cell r="J9">
            <v>0</v>
          </cell>
          <cell r="K9">
            <v>0</v>
          </cell>
          <cell r="L9">
            <v>1.1851</v>
          </cell>
          <cell r="M9">
            <v>5</v>
          </cell>
          <cell r="N9">
            <v>1.5125</v>
          </cell>
          <cell r="O9">
            <v>0</v>
          </cell>
          <cell r="P9">
            <v>0</v>
          </cell>
          <cell r="Q9">
            <v>0</v>
          </cell>
          <cell r="R9">
            <v>3</v>
          </cell>
          <cell r="S9">
            <v>1</v>
          </cell>
          <cell r="T9">
            <v>6.9211999999999998</v>
          </cell>
          <cell r="U9">
            <v>2.5659000000000001</v>
          </cell>
          <cell r="V9">
            <v>2.5659000000000001</v>
          </cell>
          <cell r="W9">
            <v>5.75</v>
          </cell>
          <cell r="X9" t="str">
            <v>Very High</v>
          </cell>
        </row>
        <row r="10">
          <cell r="B10" t="str">
            <v>TATA LARGE &amp; MID CAP FUND</v>
          </cell>
          <cell r="C10" t="str">
            <v>TEOF</v>
          </cell>
          <cell r="D10">
            <v>6.4760999999999997</v>
          </cell>
          <cell r="E10">
            <v>6</v>
          </cell>
          <cell r="F10">
            <v>9</v>
          </cell>
          <cell r="G10">
            <v>0</v>
          </cell>
          <cell r="H10">
            <v>0</v>
          </cell>
          <cell r="I10">
            <v>0</v>
          </cell>
          <cell r="J10">
            <v>0</v>
          </cell>
          <cell r="K10">
            <v>0</v>
          </cell>
          <cell r="L10">
            <v>1</v>
          </cell>
          <cell r="M10">
            <v>1</v>
          </cell>
          <cell r="N10">
            <v>1</v>
          </cell>
          <cell r="O10">
            <v>0</v>
          </cell>
          <cell r="P10">
            <v>0</v>
          </cell>
          <cell r="Q10">
            <v>0</v>
          </cell>
          <cell r="R10">
            <v>0</v>
          </cell>
          <cell r="S10">
            <v>1</v>
          </cell>
          <cell r="T10">
            <v>7.1586999999999996</v>
          </cell>
          <cell r="U10">
            <v>1</v>
          </cell>
          <cell r="V10">
            <v>1</v>
          </cell>
          <cell r="W10">
            <v>6.83</v>
          </cell>
          <cell r="X10" t="str">
            <v>Very High</v>
          </cell>
        </row>
        <row r="11">
          <cell r="B11" t="str">
            <v>TATA EQUITY P/E FUND</v>
          </cell>
          <cell r="C11" t="str">
            <v>TEQPEF</v>
          </cell>
          <cell r="D11">
            <v>6.4286000000000003</v>
          </cell>
          <cell r="E11">
            <v>6</v>
          </cell>
          <cell r="F11">
            <v>9</v>
          </cell>
          <cell r="G11">
            <v>0</v>
          </cell>
          <cell r="H11">
            <v>0</v>
          </cell>
          <cell r="I11">
            <v>0</v>
          </cell>
          <cell r="J11">
            <v>0</v>
          </cell>
          <cell r="K11">
            <v>0</v>
          </cell>
          <cell r="L11">
            <v>1</v>
          </cell>
          <cell r="M11">
            <v>1</v>
          </cell>
          <cell r="N11">
            <v>1</v>
          </cell>
          <cell r="O11">
            <v>0</v>
          </cell>
          <cell r="P11">
            <v>0</v>
          </cell>
          <cell r="Q11">
            <v>0</v>
          </cell>
          <cell r="R11">
            <v>0</v>
          </cell>
          <cell r="S11">
            <v>1</v>
          </cell>
          <cell r="T11">
            <v>7.1429</v>
          </cell>
          <cell r="U11">
            <v>1</v>
          </cell>
          <cell r="V11">
            <v>1</v>
          </cell>
          <cell r="W11">
            <v>6.6</v>
          </cell>
          <cell r="X11" t="str">
            <v>Very High</v>
          </cell>
        </row>
        <row r="12">
          <cell r="B12" t="str">
            <v>TATA FOCUSED EQUITY FUND</v>
          </cell>
          <cell r="C12" t="str">
            <v>TFEF</v>
          </cell>
          <cell r="D12">
            <v>6.2111000000000001</v>
          </cell>
          <cell r="E12">
            <v>6</v>
          </cell>
          <cell r="F12">
            <v>9</v>
          </cell>
          <cell r="G12">
            <v>0</v>
          </cell>
          <cell r="H12">
            <v>0</v>
          </cell>
          <cell r="I12">
            <v>0</v>
          </cell>
          <cell r="J12">
            <v>0</v>
          </cell>
          <cell r="K12">
            <v>0</v>
          </cell>
          <cell r="L12">
            <v>1</v>
          </cell>
          <cell r="M12">
            <v>1</v>
          </cell>
          <cell r="N12">
            <v>1</v>
          </cell>
          <cell r="O12">
            <v>0</v>
          </cell>
          <cell r="P12">
            <v>0</v>
          </cell>
          <cell r="Q12">
            <v>0</v>
          </cell>
          <cell r="R12">
            <v>0</v>
          </cell>
          <cell r="S12">
            <v>1</v>
          </cell>
          <cell r="T12">
            <v>7.0704000000000002</v>
          </cell>
          <cell r="U12">
            <v>1</v>
          </cell>
          <cell r="V12">
            <v>1</v>
          </cell>
          <cell r="W12">
            <v>6.93</v>
          </cell>
          <cell r="X12" t="str">
            <v>Very High</v>
          </cell>
        </row>
        <row r="13">
          <cell r="B13" t="str">
            <v>TATA TREASURY ADVANTAGE FUND</v>
          </cell>
          <cell r="C13" t="str">
            <v>TFF</v>
          </cell>
          <cell r="D13">
            <v>0</v>
          </cell>
          <cell r="E13">
            <v>0</v>
          </cell>
          <cell r="F13">
            <v>0</v>
          </cell>
          <cell r="G13">
            <v>0</v>
          </cell>
          <cell r="H13">
            <v>0</v>
          </cell>
          <cell r="I13">
            <v>0</v>
          </cell>
          <cell r="J13">
            <v>0</v>
          </cell>
          <cell r="K13">
            <v>0</v>
          </cell>
          <cell r="L13">
            <v>1</v>
          </cell>
          <cell r="M13">
            <v>2</v>
          </cell>
          <cell r="N13">
            <v>1.4035</v>
          </cell>
          <cell r="O13">
            <v>0</v>
          </cell>
          <cell r="P13">
            <v>0</v>
          </cell>
          <cell r="Q13">
            <v>0</v>
          </cell>
          <cell r="R13">
            <v>0</v>
          </cell>
          <cell r="S13">
            <v>1</v>
          </cell>
          <cell r="T13">
            <v>0</v>
          </cell>
          <cell r="U13">
            <v>1.4678</v>
          </cell>
          <cell r="V13">
            <v>1.4678</v>
          </cell>
          <cell r="W13">
            <v>1.46</v>
          </cell>
          <cell r="X13" t="str">
            <v>Low to Moderate</v>
          </cell>
        </row>
        <row r="14">
          <cell r="B14" t="str">
            <v>TATA LIQUID FUND</v>
          </cell>
          <cell r="C14" t="str">
            <v>TFRSTF</v>
          </cell>
          <cell r="D14">
            <v>0</v>
          </cell>
          <cell r="E14">
            <v>0</v>
          </cell>
          <cell r="F14">
            <v>0</v>
          </cell>
          <cell r="G14">
            <v>0</v>
          </cell>
          <cell r="H14">
            <v>0</v>
          </cell>
          <cell r="I14">
            <v>0</v>
          </cell>
          <cell r="J14">
            <v>0</v>
          </cell>
          <cell r="K14">
            <v>0</v>
          </cell>
          <cell r="L14">
            <v>1.4450000000000001</v>
          </cell>
          <cell r="M14">
            <v>1</v>
          </cell>
          <cell r="N14">
            <v>1.9573</v>
          </cell>
          <cell r="O14">
            <v>0</v>
          </cell>
          <cell r="P14">
            <v>0</v>
          </cell>
          <cell r="Q14">
            <v>0</v>
          </cell>
          <cell r="R14">
            <v>0</v>
          </cell>
          <cell r="S14">
            <v>1</v>
          </cell>
          <cell r="T14">
            <v>0</v>
          </cell>
          <cell r="U14">
            <v>1.4674</v>
          </cell>
          <cell r="V14">
            <v>1.9573</v>
          </cell>
          <cell r="W14">
            <v>2.0099999999999998</v>
          </cell>
          <cell r="X14" t="str">
            <v>Moderate</v>
          </cell>
        </row>
        <row r="15">
          <cell r="B15" t="str">
            <v>TATA GILT SECURITIES FUND</v>
          </cell>
          <cell r="C15" t="str">
            <v>TGSFR</v>
          </cell>
          <cell r="D15">
            <v>0</v>
          </cell>
          <cell r="E15">
            <v>0</v>
          </cell>
          <cell r="F15">
            <v>0</v>
          </cell>
          <cell r="G15">
            <v>0</v>
          </cell>
          <cell r="H15">
            <v>0</v>
          </cell>
          <cell r="I15">
            <v>0</v>
          </cell>
          <cell r="J15">
            <v>0</v>
          </cell>
          <cell r="K15">
            <v>0</v>
          </cell>
          <cell r="L15">
            <v>1</v>
          </cell>
          <cell r="M15">
            <v>6</v>
          </cell>
          <cell r="N15">
            <v>1</v>
          </cell>
          <cell r="O15">
            <v>0</v>
          </cell>
          <cell r="P15">
            <v>0</v>
          </cell>
          <cell r="Q15">
            <v>0</v>
          </cell>
          <cell r="R15">
            <v>0</v>
          </cell>
          <cell r="S15">
            <v>1</v>
          </cell>
          <cell r="T15">
            <v>0</v>
          </cell>
          <cell r="U15">
            <v>2.6667000000000001</v>
          </cell>
          <cell r="V15">
            <v>2.6667000000000001</v>
          </cell>
          <cell r="W15">
            <v>2.84</v>
          </cell>
          <cell r="X15" t="str">
            <v>Moderate</v>
          </cell>
        </row>
        <row r="16">
          <cell r="B16" t="str">
            <v>TATA INDIA CONSUMER FUND</v>
          </cell>
          <cell r="C16" t="str">
            <v>TICF</v>
          </cell>
          <cell r="D16">
            <v>6.7767999999999997</v>
          </cell>
          <cell r="E16">
            <v>6</v>
          </cell>
          <cell r="F16">
            <v>9</v>
          </cell>
          <cell r="G16">
            <v>0</v>
          </cell>
          <cell r="H16">
            <v>0</v>
          </cell>
          <cell r="I16">
            <v>0</v>
          </cell>
          <cell r="J16">
            <v>0</v>
          </cell>
          <cell r="K16">
            <v>0</v>
          </cell>
          <cell r="L16">
            <v>1</v>
          </cell>
          <cell r="M16">
            <v>1</v>
          </cell>
          <cell r="N16">
            <v>1</v>
          </cell>
          <cell r="O16">
            <v>0</v>
          </cell>
          <cell r="P16">
            <v>0</v>
          </cell>
          <cell r="Q16">
            <v>0</v>
          </cell>
          <cell r="R16">
            <v>0</v>
          </cell>
          <cell r="S16">
            <v>1</v>
          </cell>
          <cell r="T16">
            <v>7.2588999999999997</v>
          </cell>
          <cell r="U16">
            <v>1</v>
          </cell>
          <cell r="V16">
            <v>1</v>
          </cell>
          <cell r="W16">
            <v>6.69</v>
          </cell>
          <cell r="X16" t="str">
            <v>Very High</v>
          </cell>
        </row>
        <row r="17">
          <cell r="B17" t="str">
            <v>TATA NIFTY 50 INDEX FUND</v>
          </cell>
          <cell r="C17" t="str">
            <v>TIFNA</v>
          </cell>
          <cell r="D17">
            <v>5</v>
          </cell>
          <cell r="E17">
            <v>6</v>
          </cell>
          <cell r="F17">
            <v>9</v>
          </cell>
          <cell r="G17">
            <v>0</v>
          </cell>
          <cell r="H17">
            <v>0</v>
          </cell>
          <cell r="I17">
            <v>0</v>
          </cell>
          <cell r="J17">
            <v>0</v>
          </cell>
          <cell r="K17">
            <v>0</v>
          </cell>
          <cell r="L17">
            <v>1</v>
          </cell>
          <cell r="M17">
            <v>1</v>
          </cell>
          <cell r="N17">
            <v>1</v>
          </cell>
          <cell r="O17">
            <v>0</v>
          </cell>
          <cell r="P17">
            <v>0</v>
          </cell>
          <cell r="Q17">
            <v>0</v>
          </cell>
          <cell r="R17">
            <v>0</v>
          </cell>
          <cell r="S17">
            <v>1</v>
          </cell>
          <cell r="T17">
            <v>6.6666999999999996</v>
          </cell>
          <cell r="U17">
            <v>1</v>
          </cell>
          <cell r="V17">
            <v>1</v>
          </cell>
          <cell r="W17">
            <v>6.66</v>
          </cell>
          <cell r="X17" t="str">
            <v>Very High</v>
          </cell>
        </row>
        <row r="18">
          <cell r="B18" t="str">
            <v>TATA BSE SENSEX INDEX FUND</v>
          </cell>
          <cell r="C18" t="str">
            <v>TIFSA</v>
          </cell>
          <cell r="D18">
            <v>5</v>
          </cell>
          <cell r="E18">
            <v>6</v>
          </cell>
          <cell r="F18">
            <v>9</v>
          </cell>
          <cell r="G18">
            <v>0</v>
          </cell>
          <cell r="H18">
            <v>0</v>
          </cell>
          <cell r="I18">
            <v>0</v>
          </cell>
          <cell r="J18">
            <v>0</v>
          </cell>
          <cell r="K18">
            <v>0</v>
          </cell>
          <cell r="L18">
            <v>1</v>
          </cell>
          <cell r="M18">
            <v>1</v>
          </cell>
          <cell r="N18">
            <v>1</v>
          </cell>
          <cell r="O18">
            <v>0</v>
          </cell>
          <cell r="P18">
            <v>0</v>
          </cell>
          <cell r="Q18">
            <v>0</v>
          </cell>
          <cell r="R18">
            <v>0</v>
          </cell>
          <cell r="S18">
            <v>1</v>
          </cell>
          <cell r="T18">
            <v>6.6666999999999996</v>
          </cell>
          <cell r="U18">
            <v>1</v>
          </cell>
          <cell r="V18">
            <v>1</v>
          </cell>
          <cell r="W18">
            <v>6.66</v>
          </cell>
          <cell r="X18" t="str">
            <v>Very High</v>
          </cell>
        </row>
        <row r="19">
          <cell r="B19" t="str">
            <v>TATA MID CAP GROWTH FUND</v>
          </cell>
          <cell r="C19" t="str">
            <v>TINR</v>
          </cell>
          <cell r="D19">
            <v>7.2305000000000001</v>
          </cell>
          <cell r="E19">
            <v>6</v>
          </cell>
          <cell r="F19">
            <v>9</v>
          </cell>
          <cell r="G19">
            <v>0</v>
          </cell>
          <cell r="H19">
            <v>0</v>
          </cell>
          <cell r="I19">
            <v>0</v>
          </cell>
          <cell r="J19">
            <v>0</v>
          </cell>
          <cell r="K19">
            <v>0</v>
          </cell>
          <cell r="L19">
            <v>1</v>
          </cell>
          <cell r="M19">
            <v>1</v>
          </cell>
          <cell r="N19">
            <v>1</v>
          </cell>
          <cell r="O19">
            <v>0</v>
          </cell>
          <cell r="P19">
            <v>0</v>
          </cell>
          <cell r="Q19">
            <v>0</v>
          </cell>
          <cell r="R19">
            <v>0</v>
          </cell>
          <cell r="S19">
            <v>1</v>
          </cell>
          <cell r="T19">
            <v>7.4101999999999997</v>
          </cell>
          <cell r="U19">
            <v>1</v>
          </cell>
          <cell r="V19">
            <v>1</v>
          </cell>
          <cell r="W19">
            <v>7.11</v>
          </cell>
          <cell r="X19" t="str">
            <v>Very High</v>
          </cell>
        </row>
        <row r="20">
          <cell r="B20" t="str">
            <v>TATA INDIA PHARMA &amp; HEALTHCARE FUND</v>
          </cell>
          <cell r="C20" t="str">
            <v>TIPHF</v>
          </cell>
          <cell r="D20">
            <v>6.6436000000000002</v>
          </cell>
          <cell r="E20">
            <v>6</v>
          </cell>
          <cell r="F20">
            <v>9</v>
          </cell>
          <cell r="G20">
            <v>0</v>
          </cell>
          <cell r="H20">
            <v>0</v>
          </cell>
          <cell r="I20">
            <v>0</v>
          </cell>
          <cell r="J20">
            <v>0</v>
          </cell>
          <cell r="K20">
            <v>0</v>
          </cell>
          <cell r="L20">
            <v>1</v>
          </cell>
          <cell r="M20">
            <v>1</v>
          </cell>
          <cell r="N20">
            <v>1</v>
          </cell>
          <cell r="O20">
            <v>0</v>
          </cell>
          <cell r="P20">
            <v>0</v>
          </cell>
          <cell r="Q20">
            <v>0</v>
          </cell>
          <cell r="R20">
            <v>0</v>
          </cell>
          <cell r="S20">
            <v>1</v>
          </cell>
          <cell r="T20">
            <v>7.2145000000000001</v>
          </cell>
          <cell r="U20">
            <v>1</v>
          </cell>
          <cell r="V20">
            <v>1</v>
          </cell>
          <cell r="W20">
            <v>6.88</v>
          </cell>
          <cell r="X20" t="str">
            <v>Very High</v>
          </cell>
        </row>
        <row r="21">
          <cell r="B21" t="str">
            <v>TATA INFRASTRUCTURE FUND</v>
          </cell>
          <cell r="C21" t="str">
            <v>TISF</v>
          </cell>
          <cell r="D21">
            <v>7.1688000000000001</v>
          </cell>
          <cell r="E21">
            <v>6</v>
          </cell>
          <cell r="F21">
            <v>9</v>
          </cell>
          <cell r="G21">
            <v>0</v>
          </cell>
          <cell r="H21">
            <v>0</v>
          </cell>
          <cell r="I21">
            <v>0</v>
          </cell>
          <cell r="J21">
            <v>0</v>
          </cell>
          <cell r="K21">
            <v>0</v>
          </cell>
          <cell r="L21">
            <v>1</v>
          </cell>
          <cell r="M21">
            <v>1</v>
          </cell>
          <cell r="N21">
            <v>1</v>
          </cell>
          <cell r="O21">
            <v>7</v>
          </cell>
          <cell r="P21">
            <v>0</v>
          </cell>
          <cell r="Q21">
            <v>0</v>
          </cell>
          <cell r="R21">
            <v>0</v>
          </cell>
          <cell r="S21">
            <v>1</v>
          </cell>
          <cell r="T21">
            <v>7.3895999999999997</v>
          </cell>
          <cell r="U21">
            <v>1</v>
          </cell>
          <cell r="V21">
            <v>1</v>
          </cell>
          <cell r="W21">
            <v>7.15</v>
          </cell>
          <cell r="X21" t="str">
            <v>Very High</v>
          </cell>
        </row>
        <row r="22">
          <cell r="B22" t="str">
            <v>TATA MONEY MARKET FUND</v>
          </cell>
          <cell r="C22" t="str">
            <v>TLF</v>
          </cell>
          <cell r="D22">
            <v>0</v>
          </cell>
          <cell r="E22">
            <v>0</v>
          </cell>
          <cell r="F22">
            <v>0</v>
          </cell>
          <cell r="G22">
            <v>0</v>
          </cell>
          <cell r="H22">
            <v>0</v>
          </cell>
          <cell r="I22">
            <v>0</v>
          </cell>
          <cell r="J22">
            <v>0</v>
          </cell>
          <cell r="K22">
            <v>0</v>
          </cell>
          <cell r="L22">
            <v>1.3125</v>
          </cell>
          <cell r="M22">
            <v>1</v>
          </cell>
          <cell r="N22">
            <v>1.7821</v>
          </cell>
          <cell r="O22">
            <v>0</v>
          </cell>
          <cell r="P22">
            <v>0</v>
          </cell>
          <cell r="Q22">
            <v>0</v>
          </cell>
          <cell r="R22">
            <v>0</v>
          </cell>
          <cell r="S22">
            <v>1</v>
          </cell>
          <cell r="T22">
            <v>0</v>
          </cell>
          <cell r="U22">
            <v>1.3649</v>
          </cell>
          <cell r="V22">
            <v>1.7821</v>
          </cell>
          <cell r="W22">
            <v>1.77</v>
          </cell>
          <cell r="X22" t="str">
            <v>Low to Moderate</v>
          </cell>
        </row>
        <row r="23">
          <cell r="B23" t="str">
            <v>TATA FLEXI CAP FUND</v>
          </cell>
          <cell r="C23" t="str">
            <v>TMCAPF</v>
          </cell>
          <cell r="D23">
            <v>6.5621</v>
          </cell>
          <cell r="E23">
            <v>6</v>
          </cell>
          <cell r="F23">
            <v>9</v>
          </cell>
          <cell r="G23">
            <v>0</v>
          </cell>
          <cell r="H23">
            <v>0</v>
          </cell>
          <cell r="I23">
            <v>0</v>
          </cell>
          <cell r="J23">
            <v>0</v>
          </cell>
          <cell r="K23">
            <v>0</v>
          </cell>
          <cell r="L23">
            <v>1</v>
          </cell>
          <cell r="M23">
            <v>1</v>
          </cell>
          <cell r="N23">
            <v>1</v>
          </cell>
          <cell r="O23">
            <v>7</v>
          </cell>
          <cell r="P23">
            <v>0</v>
          </cell>
          <cell r="Q23">
            <v>0</v>
          </cell>
          <cell r="R23">
            <v>0</v>
          </cell>
          <cell r="S23">
            <v>1</v>
          </cell>
          <cell r="T23">
            <v>7.1874000000000002</v>
          </cell>
          <cell r="U23">
            <v>1</v>
          </cell>
          <cell r="V23">
            <v>1</v>
          </cell>
          <cell r="W23">
            <v>6.86</v>
          </cell>
          <cell r="X23" t="str">
            <v>Very High</v>
          </cell>
        </row>
        <row r="24">
          <cell r="B24" t="str">
            <v>TATA NIFTY 50 EXCHANGE TRADED FUND</v>
          </cell>
          <cell r="C24" t="str">
            <v>TNETF</v>
          </cell>
          <cell r="D24">
            <v>5</v>
          </cell>
          <cell r="E24">
            <v>6</v>
          </cell>
          <cell r="F24">
            <v>9</v>
          </cell>
          <cell r="G24">
            <v>0</v>
          </cell>
          <cell r="H24">
            <v>0</v>
          </cell>
          <cell r="I24">
            <v>0</v>
          </cell>
          <cell r="J24">
            <v>0</v>
          </cell>
          <cell r="K24">
            <v>0</v>
          </cell>
          <cell r="L24">
            <v>0</v>
          </cell>
          <cell r="M24">
            <v>0</v>
          </cell>
          <cell r="N24">
            <v>0</v>
          </cell>
          <cell r="O24">
            <v>0</v>
          </cell>
          <cell r="P24">
            <v>0</v>
          </cell>
          <cell r="Q24">
            <v>0</v>
          </cell>
          <cell r="R24">
            <v>0</v>
          </cell>
          <cell r="S24">
            <v>1</v>
          </cell>
          <cell r="T24">
            <v>6.6666999999999996</v>
          </cell>
          <cell r="U24">
            <v>0</v>
          </cell>
          <cell r="V24">
            <v>0</v>
          </cell>
          <cell r="W24">
            <v>6.66</v>
          </cell>
          <cell r="X24" t="str">
            <v>Very High</v>
          </cell>
        </row>
        <row r="25">
          <cell r="B25" t="str">
            <v>TATA NIFTY PRIVATE BANK EXCHANGE TRADED FUND</v>
          </cell>
          <cell r="C25" t="str">
            <v>TNPBETF</v>
          </cell>
          <cell r="D25">
            <v>5.2633000000000001</v>
          </cell>
          <cell r="E25">
            <v>6</v>
          </cell>
          <cell r="F25">
            <v>9</v>
          </cell>
          <cell r="G25">
            <v>0</v>
          </cell>
          <cell r="H25">
            <v>0</v>
          </cell>
          <cell r="I25">
            <v>0</v>
          </cell>
          <cell r="J25">
            <v>0</v>
          </cell>
          <cell r="K25">
            <v>0</v>
          </cell>
          <cell r="L25">
            <v>0</v>
          </cell>
          <cell r="M25">
            <v>0</v>
          </cell>
          <cell r="N25">
            <v>0</v>
          </cell>
          <cell r="O25">
            <v>0</v>
          </cell>
          <cell r="P25">
            <v>0</v>
          </cell>
          <cell r="Q25">
            <v>0</v>
          </cell>
          <cell r="R25">
            <v>0</v>
          </cell>
          <cell r="S25">
            <v>1</v>
          </cell>
          <cell r="T25">
            <v>6.7544000000000004</v>
          </cell>
          <cell r="U25">
            <v>0</v>
          </cell>
          <cell r="V25">
            <v>0</v>
          </cell>
          <cell r="W25">
            <v>6.75</v>
          </cell>
          <cell r="X25" t="str">
            <v>Very High</v>
          </cell>
        </row>
        <row r="26">
          <cell r="B26" t="str">
            <v>TATA OVERNIGHT FUND</v>
          </cell>
          <cell r="C26" t="str">
            <v>TOF</v>
          </cell>
          <cell r="D26">
            <v>0</v>
          </cell>
          <cell r="E26">
            <v>0</v>
          </cell>
          <cell r="F26">
            <v>0</v>
          </cell>
          <cell r="G26">
            <v>0</v>
          </cell>
          <cell r="H26">
            <v>0</v>
          </cell>
          <cell r="I26">
            <v>0</v>
          </cell>
          <cell r="J26">
            <v>0</v>
          </cell>
          <cell r="K26">
            <v>0</v>
          </cell>
          <cell r="L26">
            <v>1</v>
          </cell>
          <cell r="M26">
            <v>1</v>
          </cell>
          <cell r="N26">
            <v>1</v>
          </cell>
          <cell r="O26">
            <v>0</v>
          </cell>
          <cell r="P26">
            <v>0</v>
          </cell>
          <cell r="Q26">
            <v>0</v>
          </cell>
          <cell r="R26">
            <v>0</v>
          </cell>
          <cell r="S26">
            <v>1</v>
          </cell>
          <cell r="T26">
            <v>0</v>
          </cell>
          <cell r="U26">
            <v>1</v>
          </cell>
          <cell r="V26">
            <v>1</v>
          </cell>
          <cell r="W26">
            <v>1</v>
          </cell>
          <cell r="X26" t="str">
            <v>Low</v>
          </cell>
        </row>
        <row r="27">
          <cell r="B27" t="str">
            <v>TATA QUANT FUND</v>
          </cell>
          <cell r="C27" t="str">
            <v>TQNTF</v>
          </cell>
          <cell r="D27">
            <v>5.5172999999999996</v>
          </cell>
          <cell r="E27">
            <v>6</v>
          </cell>
          <cell r="F27">
            <v>9</v>
          </cell>
          <cell r="G27">
            <v>0</v>
          </cell>
          <cell r="H27">
            <v>0</v>
          </cell>
          <cell r="I27">
            <v>0</v>
          </cell>
          <cell r="J27">
            <v>0</v>
          </cell>
          <cell r="K27">
            <v>0</v>
          </cell>
          <cell r="L27">
            <v>1</v>
          </cell>
          <cell r="M27">
            <v>1</v>
          </cell>
          <cell r="N27">
            <v>1</v>
          </cell>
          <cell r="O27">
            <v>0</v>
          </cell>
          <cell r="P27">
            <v>0</v>
          </cell>
          <cell r="Q27">
            <v>0</v>
          </cell>
          <cell r="R27">
            <v>0</v>
          </cell>
          <cell r="S27">
            <v>1</v>
          </cell>
          <cell r="T27">
            <v>6.8391000000000002</v>
          </cell>
          <cell r="U27">
            <v>1</v>
          </cell>
          <cell r="V27">
            <v>1</v>
          </cell>
          <cell r="W27">
            <v>6.36</v>
          </cell>
          <cell r="X27" t="str">
            <v>Very High</v>
          </cell>
        </row>
        <row r="28">
          <cell r="B28" t="str">
            <v>TATA RESOURCES &amp; ENERGY FUND</v>
          </cell>
          <cell r="C28" t="str">
            <v>TREF</v>
          </cell>
          <cell r="D28">
            <v>6.3521999999999998</v>
          </cell>
          <cell r="E28">
            <v>6</v>
          </cell>
          <cell r="F28">
            <v>9</v>
          </cell>
          <cell r="G28">
            <v>0</v>
          </cell>
          <cell r="H28">
            <v>0</v>
          </cell>
          <cell r="I28">
            <v>0</v>
          </cell>
          <cell r="J28">
            <v>0</v>
          </cell>
          <cell r="K28">
            <v>0</v>
          </cell>
          <cell r="L28">
            <v>1</v>
          </cell>
          <cell r="M28">
            <v>1</v>
          </cell>
          <cell r="N28">
            <v>1</v>
          </cell>
          <cell r="O28">
            <v>0</v>
          </cell>
          <cell r="P28">
            <v>0</v>
          </cell>
          <cell r="Q28">
            <v>0</v>
          </cell>
          <cell r="R28">
            <v>0</v>
          </cell>
          <cell r="S28">
            <v>1</v>
          </cell>
          <cell r="T28">
            <v>7.1173999999999999</v>
          </cell>
          <cell r="U28">
            <v>1</v>
          </cell>
          <cell r="V28">
            <v>1</v>
          </cell>
          <cell r="W28">
            <v>6.89</v>
          </cell>
          <cell r="X28" t="str">
            <v>Very High</v>
          </cell>
        </row>
        <row r="29">
          <cell r="B29" t="str">
            <v>TATA RETIREMENT SAVINGS FUND-CONSERVATIVE PLAN</v>
          </cell>
          <cell r="C29" t="str">
            <v>TRSFC</v>
          </cell>
          <cell r="D29">
            <v>6.9855</v>
          </cell>
          <cell r="E29">
            <v>6</v>
          </cell>
          <cell r="F29">
            <v>9</v>
          </cell>
          <cell r="G29">
            <v>0</v>
          </cell>
          <cell r="H29">
            <v>0</v>
          </cell>
          <cell r="I29">
            <v>0</v>
          </cell>
          <cell r="J29">
            <v>0</v>
          </cell>
          <cell r="K29">
            <v>0</v>
          </cell>
          <cell r="L29">
            <v>1.0551999999999999</v>
          </cell>
          <cell r="M29">
            <v>4</v>
          </cell>
          <cell r="N29">
            <v>1.2181999999999999</v>
          </cell>
          <cell r="O29">
            <v>0</v>
          </cell>
          <cell r="P29">
            <v>0</v>
          </cell>
          <cell r="Q29">
            <v>0</v>
          </cell>
          <cell r="R29">
            <v>0</v>
          </cell>
          <cell r="S29">
            <v>1</v>
          </cell>
          <cell r="T29">
            <v>7.3285</v>
          </cell>
          <cell r="U29">
            <v>2.0911</v>
          </cell>
          <cell r="V29">
            <v>2.0911</v>
          </cell>
          <cell r="W29">
            <v>3.33</v>
          </cell>
          <cell r="X29" t="str">
            <v>Moderately High</v>
          </cell>
        </row>
        <row r="30">
          <cell r="B30" t="str">
            <v>TATA RETIREMENT SAVINGS FUND-MODERATE PLAN</v>
          </cell>
          <cell r="C30" t="str">
            <v>TRSFM</v>
          </cell>
          <cell r="D30">
            <v>7.0049000000000001</v>
          </cell>
          <cell r="E30">
            <v>6</v>
          </cell>
          <cell r="F30">
            <v>9</v>
          </cell>
          <cell r="G30">
            <v>0</v>
          </cell>
          <cell r="H30">
            <v>0</v>
          </cell>
          <cell r="I30">
            <v>0</v>
          </cell>
          <cell r="J30">
            <v>0</v>
          </cell>
          <cell r="K30">
            <v>0</v>
          </cell>
          <cell r="L30">
            <v>1.8841000000000001</v>
          </cell>
          <cell r="M30">
            <v>3.2345000000000002</v>
          </cell>
          <cell r="N30">
            <v>2.3656000000000001</v>
          </cell>
          <cell r="O30">
            <v>0</v>
          </cell>
          <cell r="P30">
            <v>0</v>
          </cell>
          <cell r="Q30">
            <v>0</v>
          </cell>
          <cell r="R30">
            <v>0</v>
          </cell>
          <cell r="S30">
            <v>1</v>
          </cell>
          <cell r="T30">
            <v>7.335</v>
          </cell>
          <cell r="U30">
            <v>2.4946999999999999</v>
          </cell>
          <cell r="V30">
            <v>2.4946999999999999</v>
          </cell>
          <cell r="W30">
            <v>6.06</v>
          </cell>
          <cell r="X30" t="str">
            <v>Very High</v>
          </cell>
        </row>
        <row r="31">
          <cell r="B31" t="str">
            <v>TATA RETIREMENT SAVINGS FUND-PROGRESSIVE PLAN</v>
          </cell>
          <cell r="C31" t="str">
            <v>TRSFP</v>
          </cell>
          <cell r="D31">
            <v>7.0564</v>
          </cell>
          <cell r="E31">
            <v>6</v>
          </cell>
          <cell r="F31">
            <v>9</v>
          </cell>
          <cell r="G31">
            <v>0</v>
          </cell>
          <cell r="H31">
            <v>0</v>
          </cell>
          <cell r="I31">
            <v>0</v>
          </cell>
          <cell r="J31">
            <v>0</v>
          </cell>
          <cell r="K31">
            <v>0</v>
          </cell>
          <cell r="L31">
            <v>1</v>
          </cell>
          <cell r="M31">
            <v>1</v>
          </cell>
          <cell r="N31">
            <v>1</v>
          </cell>
          <cell r="O31">
            <v>0</v>
          </cell>
          <cell r="P31">
            <v>0</v>
          </cell>
          <cell r="Q31">
            <v>0</v>
          </cell>
          <cell r="R31">
            <v>0</v>
          </cell>
          <cell r="S31">
            <v>1</v>
          </cell>
          <cell r="T31">
            <v>7.3521000000000001</v>
          </cell>
          <cell r="U31">
            <v>1</v>
          </cell>
          <cell r="V31">
            <v>1</v>
          </cell>
          <cell r="W31">
            <v>6.81</v>
          </cell>
          <cell r="X31" t="str">
            <v>Very High</v>
          </cell>
        </row>
        <row r="32">
          <cell r="B32" t="str">
            <v>TATA SMALL CAP FUND</v>
          </cell>
          <cell r="C32" t="str">
            <v>TSCAPF</v>
          </cell>
          <cell r="D32">
            <v>8.827</v>
          </cell>
          <cell r="E32">
            <v>6</v>
          </cell>
          <cell r="F32">
            <v>9</v>
          </cell>
          <cell r="G32">
            <v>0</v>
          </cell>
          <cell r="H32">
            <v>0</v>
          </cell>
          <cell r="I32">
            <v>0</v>
          </cell>
          <cell r="J32">
            <v>0</v>
          </cell>
          <cell r="K32">
            <v>0</v>
          </cell>
          <cell r="L32">
            <v>1</v>
          </cell>
          <cell r="M32">
            <v>1</v>
          </cell>
          <cell r="N32">
            <v>1</v>
          </cell>
          <cell r="O32">
            <v>7</v>
          </cell>
          <cell r="P32">
            <v>0</v>
          </cell>
          <cell r="Q32">
            <v>0</v>
          </cell>
          <cell r="R32">
            <v>0</v>
          </cell>
          <cell r="S32">
            <v>1</v>
          </cell>
          <cell r="T32">
            <v>7.9423000000000004</v>
          </cell>
          <cell r="U32">
            <v>1</v>
          </cell>
          <cell r="V32">
            <v>1</v>
          </cell>
          <cell r="W32">
            <v>7.41</v>
          </cell>
          <cell r="X32" t="str">
            <v>Very High</v>
          </cell>
        </row>
        <row r="33">
          <cell r="B33" t="str">
            <v>TATA SHORT TERM BOND FUND</v>
          </cell>
          <cell r="C33" t="str">
            <v>TSTBF</v>
          </cell>
          <cell r="D33">
            <v>0</v>
          </cell>
          <cell r="E33">
            <v>0</v>
          </cell>
          <cell r="F33">
            <v>0</v>
          </cell>
          <cell r="G33">
            <v>0</v>
          </cell>
          <cell r="H33">
            <v>0</v>
          </cell>
          <cell r="I33">
            <v>0</v>
          </cell>
          <cell r="J33">
            <v>0</v>
          </cell>
          <cell r="K33">
            <v>0</v>
          </cell>
          <cell r="L33">
            <v>0.96809999999999996</v>
          </cell>
          <cell r="M33">
            <v>3.9942000000000002</v>
          </cell>
          <cell r="N33">
            <v>1.3609</v>
          </cell>
          <cell r="O33">
            <v>0</v>
          </cell>
          <cell r="P33">
            <v>0</v>
          </cell>
          <cell r="Q33">
            <v>0</v>
          </cell>
          <cell r="R33">
            <v>2</v>
          </cell>
          <cell r="S33">
            <v>1</v>
          </cell>
          <cell r="T33">
            <v>0</v>
          </cell>
          <cell r="U33">
            <v>2.1076999999999999</v>
          </cell>
          <cell r="V33">
            <v>2.1076999999999999</v>
          </cell>
          <cell r="W33">
            <v>2.08</v>
          </cell>
          <cell r="X33" t="str">
            <v>Moderate</v>
          </cell>
        </row>
        <row r="34">
          <cell r="B34" t="str">
            <v>TATA LARGE CAP FUND</v>
          </cell>
          <cell r="C34" t="str">
            <v>TTOFE</v>
          </cell>
          <cell r="D34">
            <v>5.3925000000000001</v>
          </cell>
          <cell r="E34">
            <v>6</v>
          </cell>
          <cell r="F34">
            <v>9</v>
          </cell>
          <cell r="G34">
            <v>0</v>
          </cell>
          <cell r="H34">
            <v>0</v>
          </cell>
          <cell r="I34">
            <v>0</v>
          </cell>
          <cell r="J34">
            <v>0</v>
          </cell>
          <cell r="K34">
            <v>0</v>
          </cell>
          <cell r="L34">
            <v>1</v>
          </cell>
          <cell r="M34">
            <v>1</v>
          </cell>
          <cell r="N34">
            <v>1</v>
          </cell>
          <cell r="O34">
            <v>0</v>
          </cell>
          <cell r="P34">
            <v>0</v>
          </cell>
          <cell r="Q34">
            <v>0</v>
          </cell>
          <cell r="R34">
            <v>0</v>
          </cell>
          <cell r="S34">
            <v>1</v>
          </cell>
          <cell r="T34">
            <v>6.7975000000000003</v>
          </cell>
          <cell r="U34">
            <v>1</v>
          </cell>
          <cell r="V34">
            <v>1</v>
          </cell>
          <cell r="W34">
            <v>6.62</v>
          </cell>
          <cell r="X34" t="str">
            <v>Very High</v>
          </cell>
        </row>
        <row r="35">
          <cell r="B35" t="str">
            <v>TATA ELSS TAX SAVER FUND</v>
          </cell>
          <cell r="C35" t="str">
            <v>TTSF96</v>
          </cell>
          <cell r="D35">
            <v>6.3826999999999998</v>
          </cell>
          <cell r="E35">
            <v>6</v>
          </cell>
          <cell r="F35">
            <v>9</v>
          </cell>
          <cell r="G35">
            <v>0</v>
          </cell>
          <cell r="H35">
            <v>0</v>
          </cell>
          <cell r="I35">
            <v>0</v>
          </cell>
          <cell r="J35">
            <v>0</v>
          </cell>
          <cell r="K35">
            <v>0</v>
          </cell>
          <cell r="L35">
            <v>1</v>
          </cell>
          <cell r="M35">
            <v>1</v>
          </cell>
          <cell r="N35">
            <v>1</v>
          </cell>
          <cell r="O35">
            <v>0</v>
          </cell>
          <cell r="P35">
            <v>0</v>
          </cell>
          <cell r="Q35">
            <v>0</v>
          </cell>
          <cell r="R35">
            <v>0</v>
          </cell>
          <cell r="S35">
            <v>1</v>
          </cell>
          <cell r="T35">
            <v>7.1276000000000002</v>
          </cell>
          <cell r="U35">
            <v>1</v>
          </cell>
          <cell r="V35">
            <v>1</v>
          </cell>
          <cell r="W35">
            <v>6.9</v>
          </cell>
          <cell r="X35" t="str">
            <v>Very High</v>
          </cell>
        </row>
        <row r="36">
          <cell r="B36" t="str">
            <v>TATA ULTRA SHORT TERM FUND</v>
          </cell>
          <cell r="C36" t="str">
            <v>TUSTF</v>
          </cell>
          <cell r="D36">
            <v>0</v>
          </cell>
          <cell r="E36">
            <v>0</v>
          </cell>
          <cell r="F36">
            <v>0</v>
          </cell>
          <cell r="G36">
            <v>0</v>
          </cell>
          <cell r="H36">
            <v>0</v>
          </cell>
          <cell r="I36">
            <v>0</v>
          </cell>
          <cell r="J36">
            <v>0</v>
          </cell>
          <cell r="K36">
            <v>0</v>
          </cell>
          <cell r="L36">
            <v>1.4726999999999999</v>
          </cell>
          <cell r="M36">
            <v>1</v>
          </cell>
          <cell r="N36">
            <v>1.9721</v>
          </cell>
          <cell r="O36">
            <v>0</v>
          </cell>
          <cell r="P36">
            <v>0</v>
          </cell>
          <cell r="Q36">
            <v>0</v>
          </cell>
          <cell r="R36">
            <v>0</v>
          </cell>
          <cell r="S36">
            <v>1</v>
          </cell>
          <cell r="T36">
            <v>0</v>
          </cell>
          <cell r="U36">
            <v>1.4816</v>
          </cell>
          <cell r="V36">
            <v>1.9721</v>
          </cell>
          <cell r="W36">
            <v>1.98</v>
          </cell>
          <cell r="X36" t="str">
            <v>Low to Moderate</v>
          </cell>
        </row>
        <row r="37">
          <cell r="B37" t="str">
            <v>TATA YOUNG CITIZENS FUND</v>
          </cell>
          <cell r="C37" t="str">
            <v>TYCF</v>
          </cell>
          <cell r="D37">
            <v>6.6901999999999999</v>
          </cell>
          <cell r="E37">
            <v>6</v>
          </cell>
          <cell r="F37">
            <v>9</v>
          </cell>
          <cell r="G37">
            <v>0</v>
          </cell>
          <cell r="H37">
            <v>0</v>
          </cell>
          <cell r="I37">
            <v>0</v>
          </cell>
          <cell r="J37">
            <v>0</v>
          </cell>
          <cell r="K37">
            <v>0</v>
          </cell>
          <cell r="L37">
            <v>1</v>
          </cell>
          <cell r="M37">
            <v>1</v>
          </cell>
          <cell r="N37">
            <v>1</v>
          </cell>
          <cell r="O37">
            <v>7</v>
          </cell>
          <cell r="P37">
            <v>0</v>
          </cell>
          <cell r="Q37">
            <v>0</v>
          </cell>
          <cell r="R37">
            <v>0</v>
          </cell>
          <cell r="S37">
            <v>1</v>
          </cell>
          <cell r="T37">
            <v>7.2301000000000002</v>
          </cell>
          <cell r="U37">
            <v>1</v>
          </cell>
          <cell r="V37">
            <v>1</v>
          </cell>
          <cell r="W37">
            <v>6.89</v>
          </cell>
          <cell r="X37" t="str">
            <v>Very High</v>
          </cell>
        </row>
        <row r="38">
          <cell r="B38" t="str">
            <v>TATA DIVIDEND YIELD FUND</v>
          </cell>
          <cell r="C38" t="str">
            <v>TDIVYF</v>
          </cell>
          <cell r="D38">
            <v>6.4493</v>
          </cell>
          <cell r="E38">
            <v>6</v>
          </cell>
          <cell r="F38">
            <v>9</v>
          </cell>
          <cell r="G38">
            <v>0</v>
          </cell>
          <cell r="H38">
            <v>0</v>
          </cell>
          <cell r="I38">
            <v>0</v>
          </cell>
          <cell r="J38">
            <v>0</v>
          </cell>
          <cell r="K38">
            <v>0</v>
          </cell>
          <cell r="L38">
            <v>1</v>
          </cell>
          <cell r="M38">
            <v>1</v>
          </cell>
          <cell r="N38">
            <v>1</v>
          </cell>
          <cell r="O38">
            <v>0</v>
          </cell>
          <cell r="P38">
            <v>0</v>
          </cell>
          <cell r="Q38">
            <v>0</v>
          </cell>
          <cell r="R38">
            <v>2</v>
          </cell>
          <cell r="S38">
            <v>1</v>
          </cell>
          <cell r="T38">
            <v>7.1497999999999999</v>
          </cell>
          <cell r="U38">
            <v>1</v>
          </cell>
          <cell r="V38">
            <v>1</v>
          </cell>
          <cell r="W38">
            <v>7.06</v>
          </cell>
          <cell r="X38" t="str">
            <v>Very High</v>
          </cell>
        </row>
        <row r="39">
          <cell r="B39" t="str">
            <v>TATA FLOATING RATE FUND</v>
          </cell>
          <cell r="C39" t="str">
            <v>TFRF</v>
          </cell>
          <cell r="D39">
            <v>0</v>
          </cell>
          <cell r="E39">
            <v>0</v>
          </cell>
          <cell r="F39">
            <v>0</v>
          </cell>
          <cell r="G39">
            <v>0</v>
          </cell>
          <cell r="H39">
            <v>0</v>
          </cell>
          <cell r="I39">
            <v>0</v>
          </cell>
          <cell r="J39">
            <v>0</v>
          </cell>
          <cell r="K39">
            <v>0</v>
          </cell>
          <cell r="L39">
            <v>1.1439999999999999</v>
          </cell>
          <cell r="M39">
            <v>4</v>
          </cell>
          <cell r="N39">
            <v>1.6077999999999999</v>
          </cell>
          <cell r="O39">
            <v>0</v>
          </cell>
          <cell r="P39">
            <v>0</v>
          </cell>
          <cell r="Q39">
            <v>0</v>
          </cell>
          <cell r="R39">
            <v>0</v>
          </cell>
          <cell r="S39">
            <v>1</v>
          </cell>
          <cell r="T39">
            <v>0</v>
          </cell>
          <cell r="U39">
            <v>2.2505999999999999</v>
          </cell>
          <cell r="V39">
            <v>2.2505999999999999</v>
          </cell>
          <cell r="W39">
            <v>2.21</v>
          </cell>
          <cell r="X39" t="str">
            <v>Moderate</v>
          </cell>
        </row>
        <row r="40">
          <cell r="B40" t="str">
            <v>TATA BUSINESS CYCLE FUND</v>
          </cell>
          <cell r="C40" t="str">
            <v>TBCF</v>
          </cell>
          <cell r="D40">
            <v>6.4878</v>
          </cell>
          <cell r="E40">
            <v>6</v>
          </cell>
          <cell r="F40">
            <v>9</v>
          </cell>
          <cell r="G40">
            <v>0</v>
          </cell>
          <cell r="H40">
            <v>0</v>
          </cell>
          <cell r="I40">
            <v>0</v>
          </cell>
          <cell r="J40">
            <v>0</v>
          </cell>
          <cell r="K40">
            <v>0</v>
          </cell>
          <cell r="L40">
            <v>1</v>
          </cell>
          <cell r="M40">
            <v>1</v>
          </cell>
          <cell r="N40">
            <v>1</v>
          </cell>
          <cell r="O40">
            <v>0</v>
          </cell>
          <cell r="P40">
            <v>0</v>
          </cell>
          <cell r="Q40">
            <v>0</v>
          </cell>
          <cell r="R40">
            <v>6</v>
          </cell>
          <cell r="S40">
            <v>1</v>
          </cell>
          <cell r="T40">
            <v>7.1626000000000003</v>
          </cell>
          <cell r="U40">
            <v>1</v>
          </cell>
          <cell r="V40">
            <v>1</v>
          </cell>
          <cell r="W40">
            <v>7.01</v>
          </cell>
          <cell r="X40" t="str">
            <v>Very High</v>
          </cell>
        </row>
        <row r="41">
          <cell r="B41" t="str">
            <v>TATA CORPORATE BOND FUND</v>
          </cell>
          <cell r="C41" t="str">
            <v>TCORPBF</v>
          </cell>
          <cell r="D41">
            <v>0</v>
          </cell>
          <cell r="E41">
            <v>0</v>
          </cell>
          <cell r="F41">
            <v>0</v>
          </cell>
          <cell r="G41">
            <v>0</v>
          </cell>
          <cell r="H41">
            <v>0</v>
          </cell>
          <cell r="I41">
            <v>0</v>
          </cell>
          <cell r="J41">
            <v>0</v>
          </cell>
          <cell r="K41">
            <v>0</v>
          </cell>
          <cell r="L41">
            <v>1.1148</v>
          </cell>
          <cell r="M41">
            <v>5.0000999999999998</v>
          </cell>
          <cell r="N41">
            <v>1.5451999999999999</v>
          </cell>
          <cell r="O41">
            <v>0</v>
          </cell>
          <cell r="P41">
            <v>0</v>
          </cell>
          <cell r="Q41">
            <v>0</v>
          </cell>
          <cell r="R41">
            <v>0</v>
          </cell>
          <cell r="S41">
            <v>1</v>
          </cell>
          <cell r="T41">
            <v>0</v>
          </cell>
          <cell r="U41">
            <v>2.5533999999999999</v>
          </cell>
          <cell r="V41">
            <v>2.5533999999999999</v>
          </cell>
          <cell r="W41">
            <v>2.52</v>
          </cell>
          <cell r="X41" t="str">
            <v>Moderate</v>
          </cell>
        </row>
        <row r="42">
          <cell r="B42" t="str">
            <v>TATA NIFTY SDL PLUS AAA PSU BOND DEC 2027 60 40 INDEX FUND</v>
          </cell>
          <cell r="C42" t="str">
            <v>TNSIFDEC27</v>
          </cell>
          <cell r="D42">
            <v>0</v>
          </cell>
          <cell r="E42">
            <v>0</v>
          </cell>
          <cell r="F42">
            <v>0</v>
          </cell>
          <cell r="G42">
            <v>0</v>
          </cell>
          <cell r="H42">
            <v>0</v>
          </cell>
          <cell r="I42">
            <v>0</v>
          </cell>
          <cell r="J42">
            <v>0</v>
          </cell>
          <cell r="K42">
            <v>0</v>
          </cell>
          <cell r="L42">
            <v>1</v>
          </cell>
          <cell r="M42">
            <v>4</v>
          </cell>
          <cell r="N42">
            <v>1</v>
          </cell>
          <cell r="O42">
            <v>0</v>
          </cell>
          <cell r="P42">
            <v>0</v>
          </cell>
          <cell r="Q42">
            <v>0</v>
          </cell>
          <cell r="R42">
            <v>0</v>
          </cell>
          <cell r="S42">
            <v>1</v>
          </cell>
          <cell r="T42">
            <v>0</v>
          </cell>
          <cell r="U42">
            <v>2</v>
          </cell>
          <cell r="V42">
            <v>2</v>
          </cell>
          <cell r="W42">
            <v>1.97</v>
          </cell>
          <cell r="X42" t="str">
            <v>Low to Moderate</v>
          </cell>
        </row>
        <row r="43">
          <cell r="B43" t="str">
            <v>TATA NIFTY INDIA DIGITAL EXCHANGE TRADED FUND</v>
          </cell>
          <cell r="C43" t="str">
            <v>TNIDETF</v>
          </cell>
          <cell r="D43">
            <v>6.0980999999999996</v>
          </cell>
          <cell r="E43">
            <v>6</v>
          </cell>
          <cell r="F43">
            <v>9</v>
          </cell>
          <cell r="G43">
            <v>0</v>
          </cell>
          <cell r="H43">
            <v>0</v>
          </cell>
          <cell r="I43">
            <v>0</v>
          </cell>
          <cell r="J43">
            <v>0</v>
          </cell>
          <cell r="K43">
            <v>0</v>
          </cell>
          <cell r="L43">
            <v>0</v>
          </cell>
          <cell r="M43">
            <v>0</v>
          </cell>
          <cell r="N43">
            <v>0</v>
          </cell>
          <cell r="O43">
            <v>0</v>
          </cell>
          <cell r="P43">
            <v>0</v>
          </cell>
          <cell r="Q43">
            <v>0</v>
          </cell>
          <cell r="R43">
            <v>0</v>
          </cell>
          <cell r="S43">
            <v>1</v>
          </cell>
          <cell r="T43">
            <v>7.0327000000000002</v>
          </cell>
          <cell r="U43">
            <v>0</v>
          </cell>
          <cell r="V43">
            <v>0</v>
          </cell>
          <cell r="W43">
            <v>7.02</v>
          </cell>
          <cell r="X43" t="str">
            <v>Very High</v>
          </cell>
        </row>
        <row r="44">
          <cell r="B44" t="str">
            <v>TATA NIFTY INDIA DIGITAL ETF FUND OF FUND</v>
          </cell>
          <cell r="C44" t="str">
            <v>TNIDFOF</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6</v>
          </cell>
          <cell r="S44">
            <v>1</v>
          </cell>
          <cell r="T44">
            <v>0</v>
          </cell>
          <cell r="U44">
            <v>0</v>
          </cell>
          <cell r="V44">
            <v>0</v>
          </cell>
          <cell r="W44">
            <v>5.99</v>
          </cell>
          <cell r="X44" t="str">
            <v>Very High</v>
          </cell>
        </row>
        <row r="45">
          <cell r="B45" t="str">
            <v>TATA CRISIL-IBX GILT INDEX - APRIL 2026 INDEX FUND</v>
          </cell>
          <cell r="C45" t="str">
            <v>TCIGIF0426</v>
          </cell>
          <cell r="D45">
            <v>0</v>
          </cell>
          <cell r="E45">
            <v>0</v>
          </cell>
          <cell r="F45">
            <v>0</v>
          </cell>
          <cell r="G45">
            <v>0</v>
          </cell>
          <cell r="H45">
            <v>0</v>
          </cell>
          <cell r="I45">
            <v>0</v>
          </cell>
          <cell r="J45">
            <v>0</v>
          </cell>
          <cell r="K45">
            <v>0</v>
          </cell>
          <cell r="L45">
            <v>1</v>
          </cell>
          <cell r="M45">
            <v>3</v>
          </cell>
          <cell r="N45">
            <v>1</v>
          </cell>
          <cell r="O45">
            <v>0</v>
          </cell>
          <cell r="P45">
            <v>0</v>
          </cell>
          <cell r="Q45">
            <v>0</v>
          </cell>
          <cell r="R45">
            <v>0</v>
          </cell>
          <cell r="S45">
            <v>1</v>
          </cell>
          <cell r="T45">
            <v>0</v>
          </cell>
          <cell r="U45">
            <v>1.6667000000000001</v>
          </cell>
          <cell r="V45">
            <v>1.6667000000000001</v>
          </cell>
          <cell r="W45">
            <v>1.66</v>
          </cell>
          <cell r="X45" t="str">
            <v>Low to Moderate</v>
          </cell>
        </row>
        <row r="46">
          <cell r="B46" t="str">
            <v>TATA HOUSING OPPORTUNITIES FUND</v>
          </cell>
          <cell r="C46" t="str">
            <v>THOF</v>
          </cell>
          <cell r="D46">
            <v>6.8211000000000004</v>
          </cell>
          <cell r="E46">
            <v>6</v>
          </cell>
          <cell r="F46">
            <v>9</v>
          </cell>
          <cell r="G46">
            <v>0</v>
          </cell>
          <cell r="H46">
            <v>0</v>
          </cell>
          <cell r="I46">
            <v>0</v>
          </cell>
          <cell r="J46">
            <v>0</v>
          </cell>
          <cell r="K46">
            <v>0</v>
          </cell>
          <cell r="L46">
            <v>1</v>
          </cell>
          <cell r="M46">
            <v>1</v>
          </cell>
          <cell r="N46">
            <v>1</v>
          </cell>
          <cell r="O46">
            <v>0</v>
          </cell>
          <cell r="P46">
            <v>0</v>
          </cell>
          <cell r="Q46">
            <v>0</v>
          </cell>
          <cell r="R46">
            <v>0</v>
          </cell>
          <cell r="S46">
            <v>1</v>
          </cell>
          <cell r="T46">
            <v>7.2736999999999998</v>
          </cell>
          <cell r="U46">
            <v>1</v>
          </cell>
          <cell r="V46">
            <v>1</v>
          </cell>
          <cell r="W46">
            <v>6.88</v>
          </cell>
          <cell r="X46" t="str">
            <v>Very High</v>
          </cell>
        </row>
        <row r="47">
          <cell r="B47" t="str">
            <v>TATA NIFTY MIDCAP 150 MOMENTUM 50 INDEX FUND</v>
          </cell>
          <cell r="C47" t="str">
            <v>TNMMIF</v>
          </cell>
          <cell r="D47">
            <v>6.7293000000000003</v>
          </cell>
          <cell r="E47">
            <v>6</v>
          </cell>
          <cell r="F47">
            <v>9</v>
          </cell>
          <cell r="G47">
            <v>0</v>
          </cell>
          <cell r="H47">
            <v>0</v>
          </cell>
          <cell r="I47">
            <v>0</v>
          </cell>
          <cell r="J47">
            <v>0</v>
          </cell>
          <cell r="K47">
            <v>0</v>
          </cell>
          <cell r="L47">
            <v>1</v>
          </cell>
          <cell r="M47">
            <v>1</v>
          </cell>
          <cell r="N47">
            <v>1</v>
          </cell>
          <cell r="O47">
            <v>0</v>
          </cell>
          <cell r="P47">
            <v>0</v>
          </cell>
          <cell r="Q47">
            <v>0</v>
          </cell>
          <cell r="R47">
            <v>0</v>
          </cell>
          <cell r="S47">
            <v>1</v>
          </cell>
          <cell r="T47">
            <v>7.2431000000000001</v>
          </cell>
          <cell r="U47">
            <v>1</v>
          </cell>
          <cell r="V47">
            <v>1</v>
          </cell>
          <cell r="W47">
            <v>7.25</v>
          </cell>
          <cell r="X47" t="str">
            <v>Very High</v>
          </cell>
        </row>
        <row r="48">
          <cell r="B48" t="str">
            <v>TATA NIFTY G-SEC DEC 2029 INDEX FUND</v>
          </cell>
          <cell r="C48" t="str">
            <v>TNGIF1229</v>
          </cell>
          <cell r="D48">
            <v>0</v>
          </cell>
          <cell r="E48">
            <v>0</v>
          </cell>
          <cell r="F48">
            <v>0</v>
          </cell>
          <cell r="G48">
            <v>0</v>
          </cell>
          <cell r="H48">
            <v>0</v>
          </cell>
          <cell r="I48">
            <v>0</v>
          </cell>
          <cell r="J48">
            <v>0</v>
          </cell>
          <cell r="K48">
            <v>0</v>
          </cell>
          <cell r="L48">
            <v>1</v>
          </cell>
          <cell r="M48">
            <v>6</v>
          </cell>
          <cell r="N48">
            <v>1</v>
          </cell>
          <cell r="O48">
            <v>0</v>
          </cell>
          <cell r="P48">
            <v>0</v>
          </cell>
          <cell r="Q48">
            <v>0</v>
          </cell>
          <cell r="R48">
            <v>0</v>
          </cell>
          <cell r="S48">
            <v>1</v>
          </cell>
          <cell r="T48">
            <v>0</v>
          </cell>
          <cell r="U48">
            <v>2.6667000000000001</v>
          </cell>
          <cell r="V48">
            <v>2.6667000000000001</v>
          </cell>
          <cell r="W48">
            <v>2.65</v>
          </cell>
          <cell r="X48" t="str">
            <v>Moderate</v>
          </cell>
        </row>
        <row r="49">
          <cell r="B49" t="str">
            <v>TATA NIFTY G-SEC DEC 2026 INDEX FUND</v>
          </cell>
          <cell r="C49" t="str">
            <v>TNGIF1226</v>
          </cell>
          <cell r="D49">
            <v>0</v>
          </cell>
          <cell r="E49">
            <v>0</v>
          </cell>
          <cell r="F49">
            <v>0</v>
          </cell>
          <cell r="G49">
            <v>0</v>
          </cell>
          <cell r="H49">
            <v>0</v>
          </cell>
          <cell r="I49">
            <v>0</v>
          </cell>
          <cell r="J49">
            <v>0</v>
          </cell>
          <cell r="K49">
            <v>0</v>
          </cell>
          <cell r="L49">
            <v>1</v>
          </cell>
          <cell r="M49">
            <v>3</v>
          </cell>
          <cell r="N49">
            <v>1</v>
          </cell>
          <cell r="O49">
            <v>0</v>
          </cell>
          <cell r="P49">
            <v>0</v>
          </cell>
          <cell r="Q49">
            <v>0</v>
          </cell>
          <cell r="R49">
            <v>0</v>
          </cell>
          <cell r="S49">
            <v>1</v>
          </cell>
          <cell r="T49">
            <v>0</v>
          </cell>
          <cell r="U49">
            <v>1.6667000000000001</v>
          </cell>
          <cell r="V49">
            <v>1.6667000000000001</v>
          </cell>
          <cell r="W49">
            <v>1.65</v>
          </cell>
          <cell r="X49" t="str">
            <v>Low to Moderate</v>
          </cell>
        </row>
        <row r="50">
          <cell r="B50" t="str">
            <v>TATA MULTICAP FUND</v>
          </cell>
          <cell r="C50" t="str">
            <v>TMULTICF</v>
          </cell>
          <cell r="D50">
            <v>6.8475999999999999</v>
          </cell>
          <cell r="E50">
            <v>6</v>
          </cell>
          <cell r="F50">
            <v>9</v>
          </cell>
          <cell r="G50">
            <v>0</v>
          </cell>
          <cell r="H50">
            <v>0</v>
          </cell>
          <cell r="I50">
            <v>0</v>
          </cell>
          <cell r="J50">
            <v>0</v>
          </cell>
          <cell r="K50">
            <v>0</v>
          </cell>
          <cell r="L50">
            <v>1</v>
          </cell>
          <cell r="M50">
            <v>1</v>
          </cell>
          <cell r="N50">
            <v>1</v>
          </cell>
          <cell r="O50">
            <v>0</v>
          </cell>
          <cell r="P50">
            <v>0</v>
          </cell>
          <cell r="Q50">
            <v>0</v>
          </cell>
          <cell r="R50">
            <v>0</v>
          </cell>
          <cell r="S50">
            <v>1</v>
          </cell>
          <cell r="T50">
            <v>7.2824999999999998</v>
          </cell>
          <cell r="U50">
            <v>1</v>
          </cell>
          <cell r="V50">
            <v>1</v>
          </cell>
          <cell r="W50">
            <v>7.07</v>
          </cell>
          <cell r="X50" t="str">
            <v>Very High</v>
          </cell>
        </row>
        <row r="51">
          <cell r="B51" t="str">
            <v>TATA GOLD EXCHANGE TRADED FUND</v>
          </cell>
          <cell r="C51" t="str">
            <v>TGLDETF</v>
          </cell>
          <cell r="D51">
            <v>0</v>
          </cell>
          <cell r="E51">
            <v>0</v>
          </cell>
          <cell r="F51">
            <v>0</v>
          </cell>
          <cell r="G51">
            <v>0</v>
          </cell>
          <cell r="H51">
            <v>0</v>
          </cell>
          <cell r="I51">
            <v>0</v>
          </cell>
          <cell r="J51">
            <v>0</v>
          </cell>
          <cell r="K51">
            <v>0</v>
          </cell>
          <cell r="L51">
            <v>1</v>
          </cell>
          <cell r="M51">
            <v>1</v>
          </cell>
          <cell r="N51">
            <v>1</v>
          </cell>
          <cell r="O51">
            <v>0</v>
          </cell>
          <cell r="P51">
            <v>5</v>
          </cell>
          <cell r="Q51">
            <v>0</v>
          </cell>
          <cell r="R51">
            <v>0</v>
          </cell>
          <cell r="S51">
            <v>1</v>
          </cell>
          <cell r="T51">
            <v>0</v>
          </cell>
          <cell r="U51">
            <v>1</v>
          </cell>
          <cell r="V51">
            <v>1</v>
          </cell>
          <cell r="W51">
            <v>4.8899999999999997</v>
          </cell>
          <cell r="X51" t="str">
            <v>High</v>
          </cell>
        </row>
        <row r="52">
          <cell r="B52" t="str">
            <v>TATA SILVER EXCHANGE TRADED FUND</v>
          </cell>
          <cell r="C52" t="str">
            <v>TSLVETF</v>
          </cell>
          <cell r="D52">
            <v>0</v>
          </cell>
          <cell r="E52">
            <v>0</v>
          </cell>
          <cell r="F52">
            <v>0</v>
          </cell>
          <cell r="G52">
            <v>0</v>
          </cell>
          <cell r="H52">
            <v>0</v>
          </cell>
          <cell r="I52">
            <v>0</v>
          </cell>
          <cell r="J52">
            <v>0</v>
          </cell>
          <cell r="K52">
            <v>0</v>
          </cell>
          <cell r="L52">
            <v>0</v>
          </cell>
          <cell r="M52">
            <v>0</v>
          </cell>
          <cell r="N52">
            <v>0</v>
          </cell>
          <cell r="O52">
            <v>0</v>
          </cell>
          <cell r="P52">
            <v>6</v>
          </cell>
          <cell r="Q52">
            <v>0</v>
          </cell>
          <cell r="R52">
            <v>0</v>
          </cell>
          <cell r="S52">
            <v>1</v>
          </cell>
          <cell r="T52">
            <v>0</v>
          </cell>
          <cell r="U52">
            <v>0</v>
          </cell>
          <cell r="V52">
            <v>0</v>
          </cell>
          <cell r="W52">
            <v>5.88</v>
          </cell>
          <cell r="X52" t="str">
            <v>Very High</v>
          </cell>
        </row>
        <row r="53">
          <cell r="B53" t="str">
            <v>TATA GOLD ETF FUND OF FUND</v>
          </cell>
          <cell r="C53" t="str">
            <v>TGLDFOF</v>
          </cell>
          <cell r="D53">
            <v>0</v>
          </cell>
          <cell r="E53">
            <v>0</v>
          </cell>
          <cell r="F53">
            <v>0</v>
          </cell>
          <cell r="G53">
            <v>0</v>
          </cell>
          <cell r="H53">
            <v>0</v>
          </cell>
          <cell r="I53">
            <v>0</v>
          </cell>
          <cell r="J53">
            <v>0</v>
          </cell>
          <cell r="K53">
            <v>0</v>
          </cell>
          <cell r="L53">
            <v>1</v>
          </cell>
          <cell r="M53">
            <v>1</v>
          </cell>
          <cell r="N53">
            <v>1</v>
          </cell>
          <cell r="O53">
            <v>0</v>
          </cell>
          <cell r="P53">
            <v>0</v>
          </cell>
          <cell r="Q53">
            <v>0</v>
          </cell>
          <cell r="R53">
            <v>5</v>
          </cell>
          <cell r="S53">
            <v>1</v>
          </cell>
          <cell r="T53">
            <v>0</v>
          </cell>
          <cell r="U53">
            <v>1</v>
          </cell>
          <cell r="V53">
            <v>1</v>
          </cell>
          <cell r="W53">
            <v>4.97</v>
          </cell>
          <cell r="X53" t="str">
            <v>High</v>
          </cell>
        </row>
        <row r="54">
          <cell r="B54" t="str">
            <v>TATA SILVER ETF FUND OF FUND</v>
          </cell>
          <cell r="C54" t="str">
            <v>TSLVFOF</v>
          </cell>
          <cell r="D54">
            <v>0</v>
          </cell>
          <cell r="E54">
            <v>0</v>
          </cell>
          <cell r="F54">
            <v>0</v>
          </cell>
          <cell r="G54">
            <v>0</v>
          </cell>
          <cell r="H54">
            <v>0</v>
          </cell>
          <cell r="I54">
            <v>0</v>
          </cell>
          <cell r="J54">
            <v>0</v>
          </cell>
          <cell r="K54">
            <v>0</v>
          </cell>
          <cell r="L54">
            <v>1</v>
          </cell>
          <cell r="M54">
            <v>1</v>
          </cell>
          <cell r="N54">
            <v>1</v>
          </cell>
          <cell r="O54">
            <v>0</v>
          </cell>
          <cell r="P54">
            <v>0</v>
          </cell>
          <cell r="Q54">
            <v>0</v>
          </cell>
          <cell r="R54">
            <v>6</v>
          </cell>
          <cell r="S54">
            <v>1</v>
          </cell>
          <cell r="T54">
            <v>0</v>
          </cell>
          <cell r="U54">
            <v>1</v>
          </cell>
          <cell r="V54">
            <v>1</v>
          </cell>
          <cell r="W54">
            <v>5.96</v>
          </cell>
          <cell r="X54" t="str">
            <v>Very High</v>
          </cell>
        </row>
        <row r="55">
          <cell r="B55" t="str">
            <v>TATA NIFTY MIDSMALL HEALTHCARE INDEX FUND</v>
          </cell>
          <cell r="C55" t="str">
            <v>TNMSHIF</v>
          </cell>
          <cell r="D55">
            <v>7.5071000000000003</v>
          </cell>
          <cell r="E55">
            <v>6</v>
          </cell>
          <cell r="F55">
            <v>9</v>
          </cell>
          <cell r="G55">
            <v>0</v>
          </cell>
          <cell r="H55">
            <v>0</v>
          </cell>
          <cell r="I55">
            <v>0</v>
          </cell>
          <cell r="J55">
            <v>0</v>
          </cell>
          <cell r="K55">
            <v>0</v>
          </cell>
          <cell r="L55">
            <v>1</v>
          </cell>
          <cell r="M55">
            <v>1</v>
          </cell>
          <cell r="N55">
            <v>1</v>
          </cell>
          <cell r="O55">
            <v>0</v>
          </cell>
          <cell r="P55">
            <v>0</v>
          </cell>
          <cell r="Q55">
            <v>0</v>
          </cell>
          <cell r="R55">
            <v>0</v>
          </cell>
          <cell r="S55">
            <v>1</v>
          </cell>
          <cell r="T55">
            <v>7.5023999999999997</v>
          </cell>
          <cell r="U55">
            <v>1</v>
          </cell>
          <cell r="V55">
            <v>1</v>
          </cell>
          <cell r="W55">
            <v>7.51</v>
          </cell>
          <cell r="X55" t="str">
            <v>Very High</v>
          </cell>
        </row>
        <row r="56">
          <cell r="B56" t="str">
            <v>TATA NIFTY AUTO INDEX FUND</v>
          </cell>
          <cell r="C56" t="str">
            <v>TNAIF</v>
          </cell>
          <cell r="D56">
            <v>5.2746000000000004</v>
          </cell>
          <cell r="E56">
            <v>6</v>
          </cell>
          <cell r="F56">
            <v>9</v>
          </cell>
          <cell r="G56">
            <v>0</v>
          </cell>
          <cell r="H56">
            <v>0</v>
          </cell>
          <cell r="I56">
            <v>0</v>
          </cell>
          <cell r="J56">
            <v>0</v>
          </cell>
          <cell r="K56">
            <v>0</v>
          </cell>
          <cell r="L56">
            <v>1</v>
          </cell>
          <cell r="M56">
            <v>1</v>
          </cell>
          <cell r="N56">
            <v>1</v>
          </cell>
          <cell r="O56">
            <v>0</v>
          </cell>
          <cell r="P56">
            <v>0</v>
          </cell>
          <cell r="Q56">
            <v>0</v>
          </cell>
          <cell r="R56">
            <v>0</v>
          </cell>
          <cell r="S56">
            <v>1</v>
          </cell>
          <cell r="T56">
            <v>6.7582000000000004</v>
          </cell>
          <cell r="U56">
            <v>1</v>
          </cell>
          <cell r="V56">
            <v>1</v>
          </cell>
          <cell r="W56">
            <v>6.76</v>
          </cell>
          <cell r="X56" t="str">
            <v>Very High</v>
          </cell>
        </row>
        <row r="57">
          <cell r="B57" t="str">
            <v>TATA NIFTY FINANCIAL SERVICES INDEX FUND</v>
          </cell>
          <cell r="C57" t="str">
            <v>TNFSIF</v>
          </cell>
          <cell r="D57">
            <v>5.1207000000000003</v>
          </cell>
          <cell r="E57">
            <v>6</v>
          </cell>
          <cell r="F57">
            <v>9</v>
          </cell>
          <cell r="G57">
            <v>0</v>
          </cell>
          <cell r="H57">
            <v>0</v>
          </cell>
          <cell r="I57">
            <v>0</v>
          </cell>
          <cell r="J57">
            <v>0</v>
          </cell>
          <cell r="K57">
            <v>0</v>
          </cell>
          <cell r="L57">
            <v>1</v>
          </cell>
          <cell r="M57">
            <v>1</v>
          </cell>
          <cell r="N57">
            <v>1</v>
          </cell>
          <cell r="O57">
            <v>0</v>
          </cell>
          <cell r="P57">
            <v>0</v>
          </cell>
          <cell r="Q57">
            <v>0</v>
          </cell>
          <cell r="R57">
            <v>0</v>
          </cell>
          <cell r="S57">
            <v>1</v>
          </cell>
          <cell r="T57">
            <v>6.7069000000000001</v>
          </cell>
          <cell r="U57">
            <v>1</v>
          </cell>
          <cell r="V57">
            <v>1</v>
          </cell>
          <cell r="W57">
            <v>6.71</v>
          </cell>
          <cell r="X57" t="str">
            <v>Very High</v>
          </cell>
        </row>
        <row r="58">
          <cell r="B58" t="str">
            <v>TATA NIFTY REALTY INDEX FUND</v>
          </cell>
          <cell r="C58" t="str">
            <v>TNRIF</v>
          </cell>
          <cell r="D58">
            <v>6.5213000000000001</v>
          </cell>
          <cell r="E58">
            <v>6</v>
          </cell>
          <cell r="F58">
            <v>9</v>
          </cell>
          <cell r="G58">
            <v>0</v>
          </cell>
          <cell r="H58">
            <v>0</v>
          </cell>
          <cell r="I58">
            <v>0</v>
          </cell>
          <cell r="J58">
            <v>0</v>
          </cell>
          <cell r="K58">
            <v>0</v>
          </cell>
          <cell r="L58">
            <v>1</v>
          </cell>
          <cell r="M58">
            <v>1</v>
          </cell>
          <cell r="N58">
            <v>1</v>
          </cell>
          <cell r="O58">
            <v>0</v>
          </cell>
          <cell r="P58">
            <v>0</v>
          </cell>
          <cell r="Q58">
            <v>0</v>
          </cell>
          <cell r="R58">
            <v>0</v>
          </cell>
          <cell r="S58">
            <v>1</v>
          </cell>
          <cell r="T58">
            <v>7.1738</v>
          </cell>
          <cell r="U58">
            <v>1</v>
          </cell>
          <cell r="V58">
            <v>1</v>
          </cell>
          <cell r="W58">
            <v>7.17</v>
          </cell>
          <cell r="X58" t="str">
            <v>Very High</v>
          </cell>
        </row>
        <row r="59">
          <cell r="B59" t="str">
            <v>TATA NIFTY500 MULTICAP INDIA MANUFACTURING 50-30-20 INDEX FUND</v>
          </cell>
          <cell r="C59" t="str">
            <v>TNMIMIF</v>
          </cell>
          <cell r="D59">
            <v>6.3861999999999997</v>
          </cell>
          <cell r="E59">
            <v>6</v>
          </cell>
          <cell r="F59">
            <v>9</v>
          </cell>
          <cell r="G59">
            <v>0</v>
          </cell>
          <cell r="H59">
            <v>0</v>
          </cell>
          <cell r="I59">
            <v>0</v>
          </cell>
          <cell r="J59">
            <v>0</v>
          </cell>
          <cell r="K59">
            <v>0</v>
          </cell>
          <cell r="L59">
            <v>1</v>
          </cell>
          <cell r="M59">
            <v>1</v>
          </cell>
          <cell r="N59">
            <v>1</v>
          </cell>
          <cell r="O59">
            <v>0</v>
          </cell>
          <cell r="P59">
            <v>0</v>
          </cell>
          <cell r="Q59">
            <v>0</v>
          </cell>
          <cell r="R59">
            <v>0</v>
          </cell>
          <cell r="S59">
            <v>1</v>
          </cell>
          <cell r="T59">
            <v>7.1287000000000003</v>
          </cell>
          <cell r="U59">
            <v>1</v>
          </cell>
          <cell r="V59">
            <v>1</v>
          </cell>
          <cell r="W59">
            <v>7.13</v>
          </cell>
          <cell r="X59" t="str">
            <v>Very High</v>
          </cell>
        </row>
        <row r="60">
          <cell r="B60" t="str">
            <v>TATA NIFTY500 MULTICAP INFRASTRUCTURE 50-30-20 INDEX FUND</v>
          </cell>
          <cell r="C60" t="str">
            <v>TNMIIF</v>
          </cell>
          <cell r="D60">
            <v>6.4185999999999996</v>
          </cell>
          <cell r="E60">
            <v>6</v>
          </cell>
          <cell r="F60">
            <v>9</v>
          </cell>
          <cell r="G60">
            <v>0</v>
          </cell>
          <cell r="H60">
            <v>0</v>
          </cell>
          <cell r="I60">
            <v>0</v>
          </cell>
          <cell r="J60">
            <v>0</v>
          </cell>
          <cell r="K60">
            <v>0</v>
          </cell>
          <cell r="L60">
            <v>1</v>
          </cell>
          <cell r="M60">
            <v>1</v>
          </cell>
          <cell r="N60">
            <v>1</v>
          </cell>
          <cell r="O60">
            <v>0</v>
          </cell>
          <cell r="P60">
            <v>0</v>
          </cell>
          <cell r="Q60">
            <v>0</v>
          </cell>
          <cell r="R60">
            <v>0</v>
          </cell>
          <cell r="S60">
            <v>1</v>
          </cell>
          <cell r="T60">
            <v>7.1395</v>
          </cell>
          <cell r="U60">
            <v>1</v>
          </cell>
          <cell r="V60">
            <v>1</v>
          </cell>
          <cell r="W60">
            <v>7.13</v>
          </cell>
          <cell r="X60" t="str">
            <v>Very High</v>
          </cell>
        </row>
        <row r="61">
          <cell r="B61" t="str">
            <v>TATA NIFTY INDIA TOURISM INDEX FUND</v>
          </cell>
          <cell r="C61" t="str">
            <v>TNITIF</v>
          </cell>
          <cell r="D61">
            <v>7.0960000000000001</v>
          </cell>
          <cell r="E61">
            <v>6</v>
          </cell>
          <cell r="F61">
            <v>9</v>
          </cell>
          <cell r="G61">
            <v>0</v>
          </cell>
          <cell r="H61">
            <v>0</v>
          </cell>
          <cell r="I61">
            <v>0</v>
          </cell>
          <cell r="J61">
            <v>0</v>
          </cell>
          <cell r="K61">
            <v>0</v>
          </cell>
          <cell r="L61">
            <v>1</v>
          </cell>
          <cell r="M61">
            <v>1</v>
          </cell>
          <cell r="N61">
            <v>1</v>
          </cell>
          <cell r="O61">
            <v>0</v>
          </cell>
          <cell r="P61">
            <v>0</v>
          </cell>
          <cell r="Q61">
            <v>0</v>
          </cell>
          <cell r="R61">
            <v>0</v>
          </cell>
          <cell r="S61">
            <v>1</v>
          </cell>
          <cell r="T61">
            <v>7.3653000000000004</v>
          </cell>
          <cell r="U61">
            <v>1</v>
          </cell>
          <cell r="V61">
            <v>1</v>
          </cell>
          <cell r="W61">
            <v>7.37</v>
          </cell>
          <cell r="X61" t="str">
            <v>Very High</v>
          </cell>
        </row>
        <row r="62">
          <cell r="B62" t="str">
            <v>TATA NIFTY200 ALPHA 30 INDEX FUND</v>
          </cell>
          <cell r="C62" t="str">
            <v>TNA30IF</v>
          </cell>
          <cell r="D62">
            <v>5.8181000000000003</v>
          </cell>
          <cell r="E62">
            <v>6</v>
          </cell>
          <cell r="F62">
            <v>9</v>
          </cell>
          <cell r="G62">
            <v>0</v>
          </cell>
          <cell r="H62">
            <v>0</v>
          </cell>
          <cell r="I62">
            <v>0</v>
          </cell>
          <cell r="J62">
            <v>0</v>
          </cell>
          <cell r="K62">
            <v>0</v>
          </cell>
          <cell r="L62">
            <v>0</v>
          </cell>
          <cell r="M62">
            <v>0</v>
          </cell>
          <cell r="N62">
            <v>0</v>
          </cell>
          <cell r="O62">
            <v>0</v>
          </cell>
          <cell r="P62">
            <v>0</v>
          </cell>
          <cell r="Q62">
            <v>0</v>
          </cell>
          <cell r="R62">
            <v>0</v>
          </cell>
          <cell r="S62">
            <v>1</v>
          </cell>
          <cell r="T62">
            <v>6.9394</v>
          </cell>
          <cell r="U62">
            <v>0</v>
          </cell>
          <cell r="V62">
            <v>0</v>
          </cell>
          <cell r="W62">
            <v>6.95</v>
          </cell>
          <cell r="X62" t="str">
            <v>Very High</v>
          </cell>
        </row>
        <row r="63">
          <cell r="B63" t="str">
            <v>TATA NIFTY CAPITAL MARKETS INDEX FUND</v>
          </cell>
          <cell r="C63" t="str">
            <v>TNCMIF</v>
          </cell>
          <cell r="D63">
            <v>8.1170000000000009</v>
          </cell>
          <cell r="E63">
            <v>6</v>
          </cell>
          <cell r="F63">
            <v>9</v>
          </cell>
          <cell r="G63">
            <v>0</v>
          </cell>
          <cell r="H63">
            <v>0</v>
          </cell>
          <cell r="I63">
            <v>0</v>
          </cell>
          <cell r="J63">
            <v>0</v>
          </cell>
          <cell r="K63">
            <v>0</v>
          </cell>
          <cell r="L63">
            <v>0</v>
          </cell>
          <cell r="M63">
            <v>0</v>
          </cell>
          <cell r="N63">
            <v>0</v>
          </cell>
          <cell r="O63">
            <v>0</v>
          </cell>
          <cell r="P63">
            <v>0</v>
          </cell>
          <cell r="Q63">
            <v>0</v>
          </cell>
          <cell r="R63">
            <v>0</v>
          </cell>
          <cell r="S63">
            <v>1</v>
          </cell>
          <cell r="T63">
            <v>7.7057000000000002</v>
          </cell>
          <cell r="U63">
            <v>0</v>
          </cell>
          <cell r="V63">
            <v>0</v>
          </cell>
          <cell r="W63">
            <v>7.71</v>
          </cell>
          <cell r="X63" t="str">
            <v>Very High</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TA Scheme Risk-O-Meters"/>
      <sheetName val="Industry Risk-O-Meters May"/>
      <sheetName val="TMAOF Calculator"/>
    </sheetNames>
    <sheetDataSet>
      <sheetData sheetId="0"/>
      <sheetData sheetId="1">
        <row r="1">
          <cell r="A1" t="str">
            <v>Benchmark Risk-O-Meter for January 2023</v>
          </cell>
          <cell r="B1"/>
          <cell r="C1"/>
        </row>
        <row r="2">
          <cell r="A2"/>
          <cell r="B2"/>
          <cell r="C2"/>
        </row>
        <row r="3">
          <cell r="A3" t="str">
            <v>Index Name</v>
          </cell>
          <cell r="B3" t="str">
            <v>Risk-O-Meter Score</v>
          </cell>
          <cell r="C3" t="str">
            <v>Risk-O-Meter</v>
          </cell>
        </row>
        <row r="4">
          <cell r="A4" t="str">
            <v>NIFTY 1D Rate Index</v>
          </cell>
          <cell r="B4">
            <v>1</v>
          </cell>
          <cell r="C4" t="str">
            <v>LOW</v>
          </cell>
        </row>
        <row r="5">
          <cell r="A5" t="str">
            <v>NIFTY 10 yr Benchmark G-Sec</v>
          </cell>
          <cell r="B5">
            <v>2.67</v>
          </cell>
          <cell r="C5" t="str">
            <v>Moderate</v>
          </cell>
        </row>
        <row r="6">
          <cell r="A6" t="str">
            <v>NIFTY Liquid Index</v>
          </cell>
          <cell r="B6">
            <v>2.0499999999999998</v>
          </cell>
          <cell r="C6" t="str">
            <v>Moderate</v>
          </cell>
        </row>
        <row r="7">
          <cell r="A7" t="str">
            <v>NIFTY Ultra Short Duration Debt Index</v>
          </cell>
          <cell r="B7">
            <v>2.2799999999999998</v>
          </cell>
          <cell r="C7" t="str">
            <v>Moderate</v>
          </cell>
        </row>
        <row r="8">
          <cell r="A8" t="str">
            <v>NIFTY Low Duration Debt Index</v>
          </cell>
          <cell r="B8">
            <v>2.21</v>
          </cell>
          <cell r="C8" t="str">
            <v>Moderate</v>
          </cell>
        </row>
        <row r="9">
          <cell r="A9" t="str">
            <v>NIFTY Money Market Index</v>
          </cell>
          <cell r="B9">
            <v>2.3199999999999998</v>
          </cell>
          <cell r="C9" t="str">
            <v>Moderate</v>
          </cell>
        </row>
        <row r="10">
          <cell r="A10" t="str">
            <v>NIFTY Short Duration Debt Index</v>
          </cell>
          <cell r="B10">
            <v>1.93</v>
          </cell>
          <cell r="C10" t="str">
            <v>Low To Moderate</v>
          </cell>
        </row>
        <row r="11">
          <cell r="A11" t="str">
            <v>NIFTY Medium Duration Debt Index</v>
          </cell>
          <cell r="B11">
            <v>2.4500000000000002</v>
          </cell>
          <cell r="C11" t="str">
            <v>Moderate</v>
          </cell>
        </row>
        <row r="12">
          <cell r="A12" t="str">
            <v>NIFTY Medium to Long Duration Debt Index</v>
          </cell>
          <cell r="B12">
            <v>2.78</v>
          </cell>
          <cell r="C12" t="str">
            <v>Moderate</v>
          </cell>
        </row>
        <row r="13">
          <cell r="A13" t="str">
            <v>NIFTY Long Duration Debt Index</v>
          </cell>
          <cell r="B13">
            <v>2.72</v>
          </cell>
          <cell r="C13" t="str">
            <v>Moderate</v>
          </cell>
        </row>
        <row r="14">
          <cell r="A14" t="str">
            <v>NIFTY Composite Debt Index</v>
          </cell>
          <cell r="B14">
            <v>2.79</v>
          </cell>
          <cell r="C14" t="str">
            <v>Moderate</v>
          </cell>
        </row>
        <row r="15">
          <cell r="A15" t="str">
            <v>NIFTY Corporate Bond Index</v>
          </cell>
          <cell r="B15">
            <v>2.36</v>
          </cell>
          <cell r="C15" t="str">
            <v>Moderate</v>
          </cell>
        </row>
        <row r="16">
          <cell r="A16" t="str">
            <v>NIFTY Credit Risk Bond Index</v>
          </cell>
          <cell r="B16">
            <v>4.12</v>
          </cell>
          <cell r="C16" t="str">
            <v>High</v>
          </cell>
        </row>
        <row r="17">
          <cell r="A17" t="str">
            <v>NIFTY Banking &amp; PSU Debt Index</v>
          </cell>
          <cell r="B17">
            <v>2.31</v>
          </cell>
          <cell r="C17" t="str">
            <v>Moderate</v>
          </cell>
        </row>
        <row r="18">
          <cell r="A18" t="str">
            <v>NIFTY All Duration G-Sec Index</v>
          </cell>
          <cell r="B18">
            <v>2.67</v>
          </cell>
          <cell r="C18" t="str">
            <v>Moderate</v>
          </cell>
        </row>
        <row r="19">
          <cell r="A19" t="str">
            <v>NIFTY 50 Hybrid Composite Debt 70:30 Index</v>
          </cell>
          <cell r="B19">
            <v>4.57</v>
          </cell>
          <cell r="C19" t="str">
            <v>HIGH</v>
          </cell>
        </row>
        <row r="20">
          <cell r="A20" t="str">
            <v>NIFTY 50 Hybrid Composite Debt 65:35 Index</v>
          </cell>
          <cell r="B20">
            <v>4.4400000000000004</v>
          </cell>
          <cell r="C20" t="str">
            <v>HIGH</v>
          </cell>
        </row>
        <row r="21">
          <cell r="A21" t="str">
            <v>NIFTY 50 Hybrid Composite Debt 50:50 Index</v>
          </cell>
          <cell r="B21">
            <v>4.0599999999999996</v>
          </cell>
          <cell r="C21" t="str">
            <v>HIGH</v>
          </cell>
        </row>
        <row r="22">
          <cell r="A22" t="str">
            <v>NIFTY 50 Hybrid Composite Debt 15:85 Index</v>
          </cell>
          <cell r="B22">
            <v>3.17</v>
          </cell>
          <cell r="C22" t="str">
            <v>MODERATELY HIGH</v>
          </cell>
        </row>
        <row r="23">
          <cell r="A23" t="str">
            <v>NIFTY 50 Hybrid Short Duration Debt 25:75 Index</v>
          </cell>
          <cell r="B23">
            <v>2.4900000000000002</v>
          </cell>
          <cell r="C23" t="str">
            <v>MODERATE</v>
          </cell>
        </row>
        <row r="24">
          <cell r="A24" t="str">
            <v>NIFTY 50 Hybrid Short Duration Debt 40:60 Index</v>
          </cell>
          <cell r="B24">
            <v>3.06</v>
          </cell>
          <cell r="C24" t="str">
            <v>MODERATELY HIGH</v>
          </cell>
        </row>
        <row r="25">
          <cell r="A25" t="str">
            <v>NIFTY Equity Savings Index</v>
          </cell>
          <cell r="B25">
            <v>2.38</v>
          </cell>
          <cell r="C25" t="str">
            <v>MODERATE</v>
          </cell>
        </row>
        <row r="26">
          <cell r="A26" t="str">
            <v>NIFTY 50 Arbitrage</v>
          </cell>
          <cell r="B26">
            <v>0.35</v>
          </cell>
          <cell r="C26" t="str">
            <v>LOW</v>
          </cell>
        </row>
        <row r="27">
          <cell r="A27" t="str">
            <v>NIFTY Corporate Bond Index B-I</v>
          </cell>
          <cell r="B27">
            <v>2.09</v>
          </cell>
          <cell r="C27" t="str">
            <v>Moderate</v>
          </cell>
        </row>
        <row r="28">
          <cell r="A28" t="str">
            <v>NIFTY Corporate Bond Index B-II</v>
          </cell>
          <cell r="B28">
            <v>2.29</v>
          </cell>
          <cell r="C28" t="str">
            <v>Moderate</v>
          </cell>
        </row>
        <row r="29">
          <cell r="A29" t="str">
            <v>NIFTY Corporate Bond Index B-III</v>
          </cell>
          <cell r="B29">
            <v>2.63</v>
          </cell>
          <cell r="C29" t="str">
            <v>Moderate</v>
          </cell>
        </row>
        <row r="30">
          <cell r="A30" t="str">
            <v>NIFTY Credit Risk Bond Index C-I</v>
          </cell>
          <cell r="B30">
            <v>4.07</v>
          </cell>
          <cell r="C30" t="str">
            <v>High</v>
          </cell>
        </row>
        <row r="31">
          <cell r="A31" t="str">
            <v>NIFTY Credit Risk Bond Index C-II</v>
          </cell>
          <cell r="B31">
            <v>4.24</v>
          </cell>
          <cell r="C31" t="str">
            <v>High</v>
          </cell>
        </row>
        <row r="32">
          <cell r="A32" t="str">
            <v>NIFTY Credit Risk Bond Index C-III</v>
          </cell>
          <cell r="B32">
            <v>4.6399999999999997</v>
          </cell>
          <cell r="C32" t="str">
            <v>High</v>
          </cell>
        </row>
        <row r="33">
          <cell r="A33" t="str">
            <v>NIFTY Liquid Index A-I</v>
          </cell>
          <cell r="B33">
            <v>1.51</v>
          </cell>
          <cell r="C33" t="str">
            <v>Low To Moderate</v>
          </cell>
        </row>
        <row r="34">
          <cell r="A34" t="str">
            <v>NIFTY Liquid Index B-I</v>
          </cell>
          <cell r="B34">
            <v>2.5299999999999998</v>
          </cell>
          <cell r="C34" t="str">
            <v>Moderate</v>
          </cell>
        </row>
        <row r="35">
          <cell r="A35" t="str">
            <v>NIFTY Liquid Index C-I</v>
          </cell>
          <cell r="B35">
            <v>4.42</v>
          </cell>
          <cell r="C35" t="str">
            <v>High</v>
          </cell>
        </row>
        <row r="36">
          <cell r="A36" t="str">
            <v>NIFTY Long Duration Debt Index A-III</v>
          </cell>
          <cell r="B36">
            <v>2.67</v>
          </cell>
          <cell r="C36" t="str">
            <v>Moderate</v>
          </cell>
        </row>
        <row r="37">
          <cell r="A37" t="str">
            <v>NIFTY Long Duration Debt Index B-III</v>
          </cell>
          <cell r="B37">
            <v>3.17</v>
          </cell>
          <cell r="C37" t="str">
            <v>Moderately High</v>
          </cell>
        </row>
        <row r="38">
          <cell r="A38" t="str">
            <v>NIFTY Long Duration Debt Index C-III</v>
          </cell>
          <cell r="B38">
            <v>4.41</v>
          </cell>
          <cell r="C38" t="str">
            <v>High</v>
          </cell>
        </row>
        <row r="39">
          <cell r="A39" t="str">
            <v>NIFTY Low Duration Debt Index A-I</v>
          </cell>
          <cell r="B39">
            <v>1.48</v>
          </cell>
          <cell r="C39" t="str">
            <v>Low To Moderate</v>
          </cell>
        </row>
        <row r="40">
          <cell r="A40" t="str">
            <v>NIFTY Low Duration Debt Index B-I</v>
          </cell>
          <cell r="B40">
            <v>2.75</v>
          </cell>
          <cell r="C40" t="str">
            <v>Moderate</v>
          </cell>
        </row>
        <row r="41">
          <cell r="A41" t="str">
            <v>NIFTY Low Duration Debt Index C-I</v>
          </cell>
          <cell r="B41">
            <v>4.5</v>
          </cell>
          <cell r="C41" t="str">
            <v>High</v>
          </cell>
        </row>
        <row r="42">
          <cell r="A42" t="str">
            <v>NIFTY Medium Duration Debt Index A-III</v>
          </cell>
          <cell r="B42">
            <v>2.35</v>
          </cell>
          <cell r="C42" t="str">
            <v>Moderate</v>
          </cell>
        </row>
        <row r="43">
          <cell r="A43" t="str">
            <v>NIFTY Medium Duration Debt Index B-III</v>
          </cell>
          <cell r="B43">
            <v>2.97</v>
          </cell>
          <cell r="C43" t="str">
            <v>Moderate</v>
          </cell>
        </row>
        <row r="44">
          <cell r="A44" t="str">
            <v>NIFTY Medium Duration Debt Index C-III</v>
          </cell>
          <cell r="B44">
            <v>3.94</v>
          </cell>
          <cell r="C44" t="str">
            <v>Moderately High</v>
          </cell>
        </row>
        <row r="45">
          <cell r="A45" t="str">
            <v>NIFTY Medium to Long Duration Debt Index A-III</v>
          </cell>
          <cell r="B45">
            <v>2.7</v>
          </cell>
          <cell r="C45" t="str">
            <v>Moderate</v>
          </cell>
        </row>
        <row r="46">
          <cell r="A46" t="str">
            <v>NIFTY Medium to Long Duration Debt Index B-III</v>
          </cell>
          <cell r="B46">
            <v>3.45</v>
          </cell>
          <cell r="C46" t="str">
            <v>Moderately High</v>
          </cell>
        </row>
        <row r="47">
          <cell r="A47" t="str">
            <v>NIFTY Medium to Long Duration Debt Index C-III</v>
          </cell>
          <cell r="B47">
            <v>4.54</v>
          </cell>
          <cell r="C47" t="str">
            <v>High</v>
          </cell>
        </row>
        <row r="48">
          <cell r="A48" t="str">
            <v>NIFTY Money Market Index A-I</v>
          </cell>
          <cell r="B48">
            <v>1.67</v>
          </cell>
          <cell r="C48" t="str">
            <v>Low To Moderate</v>
          </cell>
        </row>
        <row r="49">
          <cell r="A49" t="str">
            <v>NIFTY Money Market Index B-I</v>
          </cell>
          <cell r="B49">
            <v>2.86</v>
          </cell>
          <cell r="C49" t="str">
            <v>Moderate</v>
          </cell>
        </row>
        <row r="50">
          <cell r="A50" t="str">
            <v>NIFTY Money Market Index C-I</v>
          </cell>
          <cell r="B50">
            <v>4.97</v>
          </cell>
          <cell r="C50" t="str">
            <v>High</v>
          </cell>
        </row>
        <row r="51">
          <cell r="A51" t="str">
            <v>NIFTY Short Duration Debt Index A-II</v>
          </cell>
          <cell r="B51">
            <v>2.14</v>
          </cell>
          <cell r="C51" t="str">
            <v>Moderate</v>
          </cell>
        </row>
        <row r="52">
          <cell r="A52" t="str">
            <v>NIFTY Short Duration Debt Index B-II</v>
          </cell>
          <cell r="B52">
            <v>2.37</v>
          </cell>
          <cell r="C52" t="str">
            <v>Moderate</v>
          </cell>
        </row>
        <row r="53">
          <cell r="A53" t="str">
            <v>NIFTY Short Duration Debt Index C-II</v>
          </cell>
          <cell r="B53">
            <v>4.4800000000000004</v>
          </cell>
          <cell r="C53" t="str">
            <v>High</v>
          </cell>
        </row>
        <row r="54">
          <cell r="A54" t="str">
            <v>NIFTY Ultra Short Duration Debt Index A-I</v>
          </cell>
          <cell r="B54">
            <v>1.48</v>
          </cell>
          <cell r="C54" t="str">
            <v>Low To Moderate</v>
          </cell>
        </row>
        <row r="55">
          <cell r="A55" t="str">
            <v>NIFTY Ultra Short Duration Debt Index B-I</v>
          </cell>
          <cell r="B55">
            <v>2.5</v>
          </cell>
          <cell r="C55" t="str">
            <v>Moderate</v>
          </cell>
        </row>
        <row r="56">
          <cell r="A56" t="str">
            <v>NIFTY Ultra Short Duration Debt Index C-I</v>
          </cell>
          <cell r="B56">
            <v>4.3099999999999996</v>
          </cell>
          <cell r="C56" t="str">
            <v>High</v>
          </cell>
        </row>
        <row r="57">
          <cell r="A57" t="str">
            <v>NIFTY Composite Debt Index C-III</v>
          </cell>
          <cell r="B57">
            <v>4.29</v>
          </cell>
          <cell r="C57" t="str">
            <v>High</v>
          </cell>
        </row>
        <row r="58">
          <cell r="A58" t="str">
            <v>NIFTY Composite Debt Index B-III</v>
          </cell>
          <cell r="B58">
            <v>3.26</v>
          </cell>
          <cell r="C58" t="str">
            <v>Moderately High</v>
          </cell>
        </row>
        <row r="59">
          <cell r="A59" t="str">
            <v>NIFTY Composite Debt Index A-III</v>
          </cell>
          <cell r="B59">
            <v>2.68</v>
          </cell>
          <cell r="C59" t="str">
            <v>Moderate</v>
          </cell>
        </row>
        <row r="60">
          <cell r="A60" t="str">
            <v>NIFTY Banking &amp; PSU Debt Index A-II</v>
          </cell>
          <cell r="B60">
            <v>1.75</v>
          </cell>
          <cell r="C60" t="str">
            <v>Low To Moderate</v>
          </cell>
        </row>
        <row r="61">
          <cell r="A61" t="str">
            <v>NIFTY Corporate Bond Index A-II</v>
          </cell>
          <cell r="B61">
            <v>2.09</v>
          </cell>
          <cell r="C61" t="str">
            <v>Moderate</v>
          </cell>
        </row>
        <row r="62">
          <cell r="A62" t="str">
            <v>NIFTY Credit Risk Bond Index B-II</v>
          </cell>
          <cell r="B62">
            <v>3.06</v>
          </cell>
          <cell r="C62" t="str">
            <v>Moderately High</v>
          </cell>
        </row>
        <row r="63">
          <cell r="A63" t="str">
            <v>CRISIL Composite Bond Index</v>
          </cell>
          <cell r="B63">
            <v>2.57</v>
          </cell>
          <cell r="C63" t="str">
            <v>Moderate</v>
          </cell>
        </row>
        <row r="64">
          <cell r="A64" t="str">
            <v>CRISIL Liquid Debt Index</v>
          </cell>
          <cell r="B64">
            <v>1.18</v>
          </cell>
          <cell r="C64" t="str">
            <v>Low to Moderate</v>
          </cell>
        </row>
        <row r="65">
          <cell r="A65" t="str">
            <v>CRISIL Short Term Bond Index</v>
          </cell>
          <cell r="B65">
            <v>2.0699999999999998</v>
          </cell>
          <cell r="C65" t="str">
            <v>Moderate</v>
          </cell>
        </row>
        <row r="66">
          <cell r="A66" t="str">
            <v>CRISIL 10 Year Gilt Index</v>
          </cell>
          <cell r="B66">
            <v>2.67</v>
          </cell>
          <cell r="C66" t="str">
            <v>Moderate</v>
          </cell>
        </row>
        <row r="67">
          <cell r="A67" t="str">
            <v>CRISIL Dynamic Gilt Index</v>
          </cell>
          <cell r="B67">
            <v>2.63</v>
          </cell>
          <cell r="C67" t="str">
            <v>Moderate</v>
          </cell>
        </row>
        <row r="68">
          <cell r="A68" t="str">
            <v>CRISIL Hybrid 35+65 - Aggressive Index</v>
          </cell>
          <cell r="B68">
            <v>5.24</v>
          </cell>
          <cell r="C68" t="str">
            <v>Very High</v>
          </cell>
        </row>
        <row r="69">
          <cell r="A69" t="str">
            <v>CRISIL Hybrid 85+15 - Conservative Index</v>
          </cell>
          <cell r="B69">
            <v>3.16</v>
          </cell>
          <cell r="C69" t="str">
            <v>Moderately High</v>
          </cell>
        </row>
        <row r="70">
          <cell r="A70" t="str">
            <v>CRISIL Short Term Debt Hybrid 75+25 Index</v>
          </cell>
          <cell r="B70">
            <v>3.18</v>
          </cell>
          <cell r="C70" t="str">
            <v>Moderately High</v>
          </cell>
        </row>
        <row r="71">
          <cell r="A71" t="str">
            <v>CRISIL Short Term Debt Hybrid 60+40 Index</v>
          </cell>
          <cell r="B71">
            <v>3.87</v>
          </cell>
          <cell r="C71" t="str">
            <v>Moderately High</v>
          </cell>
        </row>
        <row r="72">
          <cell r="A72" t="str">
            <v>CRISIL Liquid Overnight Index</v>
          </cell>
          <cell r="B72">
            <v>1</v>
          </cell>
          <cell r="C72" t="str">
            <v>Low</v>
          </cell>
        </row>
        <row r="73">
          <cell r="A73" t="str">
            <v>CRISIL Money Market Index</v>
          </cell>
          <cell r="B73">
            <v>2.4500000000000002</v>
          </cell>
          <cell r="C73" t="str">
            <v>Moderate</v>
          </cell>
        </row>
        <row r="74">
          <cell r="A74" t="str">
            <v>CRISIL Ultra Short Term Debt Index</v>
          </cell>
          <cell r="B74">
            <v>2.65</v>
          </cell>
          <cell r="C74" t="str">
            <v>Moderate</v>
          </cell>
        </row>
        <row r="75">
          <cell r="A75" t="str">
            <v>CRISIL Low Duration Debt Index</v>
          </cell>
          <cell r="B75">
            <v>2.61</v>
          </cell>
          <cell r="C75" t="str">
            <v>Moderate</v>
          </cell>
        </row>
        <row r="76">
          <cell r="A76" t="str">
            <v>CRISIL Medium Term Debt Index</v>
          </cell>
          <cell r="B76">
            <v>2.56</v>
          </cell>
          <cell r="C76" t="str">
            <v>Moderate</v>
          </cell>
        </row>
        <row r="77">
          <cell r="A77" t="str">
            <v>CRISIL Medium To Long Term Debt Index</v>
          </cell>
          <cell r="B77">
            <v>2.78</v>
          </cell>
          <cell r="C77" t="str">
            <v>Moderate</v>
          </cell>
        </row>
        <row r="78">
          <cell r="A78" t="str">
            <v>CRISIL Long Term Debt Index</v>
          </cell>
          <cell r="B78">
            <v>2.87</v>
          </cell>
          <cell r="C78" t="str">
            <v>Moderate</v>
          </cell>
        </row>
        <row r="79">
          <cell r="A79" t="str">
            <v>CRISIL Corporate Bond Composite Index</v>
          </cell>
          <cell r="B79">
            <v>2.5099999999999998</v>
          </cell>
          <cell r="C79" t="str">
            <v>Moderate</v>
          </cell>
        </row>
        <row r="80">
          <cell r="A80" t="str">
            <v>CRISIL Short Term Credit Risk Index</v>
          </cell>
          <cell r="B80">
            <v>3.62</v>
          </cell>
          <cell r="C80" t="str">
            <v>Moderately High</v>
          </cell>
        </row>
        <row r="81">
          <cell r="A81" t="str">
            <v>CRISIL Banking and PSU Debt Index</v>
          </cell>
          <cell r="B81">
            <v>2.39</v>
          </cell>
          <cell r="C81" t="str">
            <v>Moderate</v>
          </cell>
        </row>
        <row r="82">
          <cell r="A82" t="str">
            <v>CRISIL Arbitrage Index</v>
          </cell>
          <cell r="B82">
            <v>0.35</v>
          </cell>
          <cell r="C82" t="str">
            <v>Low</v>
          </cell>
        </row>
        <row r="83">
          <cell r="A83" t="str">
            <v>CRISIL Equity Savings Index</v>
          </cell>
          <cell r="B83">
            <v>2.87</v>
          </cell>
          <cell r="C83" t="str">
            <v>Moderate</v>
          </cell>
        </row>
        <row r="84">
          <cell r="A84" t="str">
            <v>CRISIL Hybrid 50+50 - Moderate Index</v>
          </cell>
          <cell r="B84">
            <v>4.5999999999999996</v>
          </cell>
          <cell r="C84" t="str">
            <v>High</v>
          </cell>
        </row>
        <row r="85">
          <cell r="A85" t="str">
            <v>CRISIL Liquid Debt A-I Index</v>
          </cell>
          <cell r="B85">
            <v>1.43</v>
          </cell>
          <cell r="C85" t="str">
            <v>Low to Moderate</v>
          </cell>
        </row>
        <row r="86">
          <cell r="A86" t="str">
            <v>CRISIL Liquid Debt B-I Index</v>
          </cell>
          <cell r="B86">
            <v>1.32</v>
          </cell>
          <cell r="C86" t="str">
            <v>Low to Moderate</v>
          </cell>
        </row>
        <row r="87">
          <cell r="A87" t="str">
            <v>CRISIL Money Market A-I Index</v>
          </cell>
          <cell r="B87">
            <v>1.52</v>
          </cell>
          <cell r="C87" t="str">
            <v>Low to Moderate</v>
          </cell>
        </row>
        <row r="88">
          <cell r="A88" t="str">
            <v>CRISIL Money Market B-I Index</v>
          </cell>
          <cell r="B88">
            <v>1.84</v>
          </cell>
          <cell r="C88" t="str">
            <v>Low to Moderate</v>
          </cell>
        </row>
        <row r="89">
          <cell r="A89" t="str">
            <v>CRISIL Money Market C-I Index</v>
          </cell>
          <cell r="B89">
            <v>3.78</v>
          </cell>
          <cell r="C89" t="str">
            <v>Moderately High</v>
          </cell>
        </row>
        <row r="90">
          <cell r="A90" t="str">
            <v>CRISIL Low Duration Debt A-I Index</v>
          </cell>
          <cell r="B90">
            <v>1.54</v>
          </cell>
          <cell r="C90" t="str">
            <v>Low to Moderate</v>
          </cell>
        </row>
        <row r="91">
          <cell r="A91" t="str">
            <v>CRISIL Low Duration Debt B-I Index</v>
          </cell>
          <cell r="B91">
            <v>2.21</v>
          </cell>
          <cell r="C91" t="str">
            <v>Moderate</v>
          </cell>
        </row>
        <row r="92">
          <cell r="A92" t="str">
            <v>CRISIL Low Duration Debt C-I Index</v>
          </cell>
          <cell r="B92">
            <v>3.94</v>
          </cell>
          <cell r="C92" t="str">
            <v>Moderately High</v>
          </cell>
        </row>
        <row r="93">
          <cell r="A93" t="str">
            <v>CRISIL Ultra Short Duration Debt A-I Index</v>
          </cell>
          <cell r="B93">
            <v>1.38</v>
          </cell>
          <cell r="C93" t="str">
            <v>Low to Moderate</v>
          </cell>
        </row>
        <row r="94">
          <cell r="A94" t="str">
            <v>CRISIL Ultra Short Duration Debt B-I Index</v>
          </cell>
          <cell r="B94">
            <v>2.14</v>
          </cell>
          <cell r="C94" t="str">
            <v>Moderate</v>
          </cell>
        </row>
        <row r="95">
          <cell r="A95" t="str">
            <v>CRISIL Ultra Short Duration Debt C-I Index</v>
          </cell>
          <cell r="B95">
            <v>3.9</v>
          </cell>
          <cell r="C95" t="str">
            <v>Moderately High</v>
          </cell>
        </row>
        <row r="96">
          <cell r="A96" t="str">
            <v>CRISIL Short Duration Debt A-II Index</v>
          </cell>
          <cell r="B96">
            <v>2.06</v>
          </cell>
          <cell r="C96" t="str">
            <v>Moderate</v>
          </cell>
        </row>
        <row r="97">
          <cell r="A97" t="str">
            <v>CRISIL Short Duration Debt B-II Index</v>
          </cell>
          <cell r="B97">
            <v>2.7</v>
          </cell>
          <cell r="C97" t="str">
            <v>Moderate</v>
          </cell>
        </row>
        <row r="98">
          <cell r="A98" t="str">
            <v>CRISIL Short Duration Debt C-II Index</v>
          </cell>
          <cell r="B98">
            <v>5.35</v>
          </cell>
          <cell r="C98" t="str">
            <v>Very High</v>
          </cell>
        </row>
        <row r="99">
          <cell r="A99" t="str">
            <v>CRISIL Medium Duration Debt A-III Index</v>
          </cell>
          <cell r="B99">
            <v>2.36</v>
          </cell>
          <cell r="C99" t="str">
            <v>Moderate</v>
          </cell>
        </row>
        <row r="100">
          <cell r="A100" t="str">
            <v>CRISIL Medium Duration Debt B-III Index</v>
          </cell>
          <cell r="B100">
            <v>2.9</v>
          </cell>
          <cell r="C100" t="str">
            <v>Moderate</v>
          </cell>
        </row>
        <row r="101">
          <cell r="A101" t="str">
            <v>CRISIL Medium Duration Debt C-III Index</v>
          </cell>
          <cell r="B101">
            <v>4.29</v>
          </cell>
          <cell r="C101" t="str">
            <v>High</v>
          </cell>
        </row>
        <row r="102">
          <cell r="A102" t="str">
            <v>CRISIL Medium to Long Duration Debt A-III Index</v>
          </cell>
          <cell r="B102">
            <v>2.64</v>
          </cell>
          <cell r="C102" t="str">
            <v>Moderate</v>
          </cell>
        </row>
        <row r="103">
          <cell r="A103" t="str">
            <v>CRISIL Medium to Long Duration Debt B-III Index</v>
          </cell>
          <cell r="B103">
            <v>3.2</v>
          </cell>
          <cell r="C103" t="str">
            <v>Moderately High</v>
          </cell>
        </row>
        <row r="104">
          <cell r="A104" t="str">
            <v>CRISIL Medium to Long Duration Debt C-III Index</v>
          </cell>
          <cell r="B104">
            <v>4.38</v>
          </cell>
          <cell r="C104" t="str">
            <v>High</v>
          </cell>
        </row>
        <row r="105">
          <cell r="A105" t="str">
            <v>CRISIL Long Duration Debt A-III Index</v>
          </cell>
          <cell r="B105">
            <v>2.74</v>
          </cell>
          <cell r="C105" t="str">
            <v>Moderate</v>
          </cell>
        </row>
        <row r="106">
          <cell r="A106" t="str">
            <v>CRISIL Credit Risk Debt C-II Index</v>
          </cell>
          <cell r="B106">
            <v>4.55</v>
          </cell>
          <cell r="C106" t="str">
            <v>High</v>
          </cell>
        </row>
        <row r="107">
          <cell r="A107" t="str">
            <v>CRISIL Credit Risk Debt C-III Index</v>
          </cell>
          <cell r="B107">
            <v>4.34</v>
          </cell>
          <cell r="C107" t="str">
            <v>High</v>
          </cell>
        </row>
        <row r="108">
          <cell r="A108" t="str">
            <v>CRISIL Corporate Bond B-II Index</v>
          </cell>
          <cell r="B108">
            <v>2.79</v>
          </cell>
          <cell r="C108" t="str">
            <v>Moderate</v>
          </cell>
        </row>
        <row r="109">
          <cell r="A109" t="str">
            <v>CRISIL Corporate Bond B-III Index</v>
          </cell>
          <cell r="B109">
            <v>2.98</v>
          </cell>
          <cell r="C109" t="str">
            <v>Moderate</v>
          </cell>
        </row>
        <row r="110">
          <cell r="A110" t="str">
            <v>CRISIL Dynamic Bond A-III Index</v>
          </cell>
          <cell r="B110">
            <v>2.63</v>
          </cell>
          <cell r="C110" t="str">
            <v>Moderate</v>
          </cell>
        </row>
        <row r="111">
          <cell r="A111" t="str">
            <v>CRISIL Dynamic Bond B-III Index</v>
          </cell>
          <cell r="B111">
            <v>3.2</v>
          </cell>
          <cell r="C111" t="str">
            <v>Moderately High</v>
          </cell>
        </row>
        <row r="112">
          <cell r="A112" t="str">
            <v>CRISIL Dynamic Bond C-III Index</v>
          </cell>
          <cell r="B112">
            <v>4.3499999999999996</v>
          </cell>
          <cell r="C112" t="str">
            <v>High</v>
          </cell>
        </row>
        <row r="113">
          <cell r="A113" t="str">
            <v>CRISIL Corporate Debt A-II Index</v>
          </cell>
          <cell r="B113">
            <v>1.87</v>
          </cell>
          <cell r="C113" t="str">
            <v>Low to Moderate</v>
          </cell>
        </row>
        <row r="114">
          <cell r="A114" t="str">
            <v>CRISIL Credit Risk Debt B-II Index</v>
          </cell>
          <cell r="B114">
            <v>3.16</v>
          </cell>
          <cell r="C114" t="str">
            <v>Moderately High</v>
          </cell>
        </row>
        <row r="115">
          <cell r="A115" t="str">
            <v>CRISIL Banking and PSU Debt A-II Index</v>
          </cell>
          <cell r="B115">
            <v>1.93</v>
          </cell>
          <cell r="C115" t="str">
            <v>Low to Moderate</v>
          </cell>
        </row>
        <row r="116">
          <cell r="A116" t="str">
            <v>Nifty 50</v>
          </cell>
          <cell r="B116" t="str">
            <v>5.33</v>
          </cell>
          <cell r="C116" t="str">
            <v>Very High</v>
          </cell>
        </row>
        <row r="117">
          <cell r="A117" t="str">
            <v>Nifty Next 50</v>
          </cell>
          <cell r="B117" t="str">
            <v>5.39</v>
          </cell>
          <cell r="C117" t="str">
            <v>Very High</v>
          </cell>
        </row>
        <row r="118">
          <cell r="A118" t="str">
            <v>Nifty 100</v>
          </cell>
          <cell r="B118" t="str">
            <v>5.34</v>
          </cell>
          <cell r="C118" t="str">
            <v>Very High</v>
          </cell>
        </row>
        <row r="119">
          <cell r="A119" t="str">
            <v>Nifty 200</v>
          </cell>
          <cell r="B119" t="str">
            <v>5.45</v>
          </cell>
          <cell r="C119" t="str">
            <v>Very High</v>
          </cell>
        </row>
        <row r="120">
          <cell r="A120" t="str">
            <v>Nifty Total Market</v>
          </cell>
          <cell r="B120" t="str">
            <v>5.64</v>
          </cell>
          <cell r="C120" t="str">
            <v>Very High</v>
          </cell>
        </row>
        <row r="121">
          <cell r="A121" t="str">
            <v>Nifty 500</v>
          </cell>
          <cell r="B121" t="str">
            <v>5.59</v>
          </cell>
          <cell r="C121" t="str">
            <v>Very High</v>
          </cell>
        </row>
        <row r="122">
          <cell r="A122" t="str">
            <v>Nifty Midcap 150</v>
          </cell>
          <cell r="B122" t="str">
            <v>6.02</v>
          </cell>
          <cell r="C122" t="str">
            <v>Very High</v>
          </cell>
        </row>
        <row r="123">
          <cell r="A123" t="str">
            <v>Nifty Midcap 50</v>
          </cell>
          <cell r="B123" t="str">
            <v>6.00</v>
          </cell>
          <cell r="C123" t="str">
            <v>Very High</v>
          </cell>
        </row>
        <row r="124">
          <cell r="A124" t="str">
            <v>Nifty Midcap Select</v>
          </cell>
          <cell r="B124" t="str">
            <v>6.00</v>
          </cell>
          <cell r="C124" t="str">
            <v>Very High</v>
          </cell>
        </row>
        <row r="125">
          <cell r="A125" t="str">
            <v>Nifty Midcap 100</v>
          </cell>
          <cell r="B125" t="str">
            <v>6.00</v>
          </cell>
          <cell r="C125" t="str">
            <v>Very High</v>
          </cell>
        </row>
        <row r="126">
          <cell r="A126" t="str">
            <v>Nifty Smallcap 250</v>
          </cell>
          <cell r="B126" t="str">
            <v>6.62</v>
          </cell>
          <cell r="C126" t="str">
            <v>Very High</v>
          </cell>
        </row>
        <row r="127">
          <cell r="A127" t="str">
            <v>Nifty Smallcap 50</v>
          </cell>
          <cell r="B127" t="str">
            <v>6.58</v>
          </cell>
          <cell r="C127" t="str">
            <v>Very High</v>
          </cell>
        </row>
        <row r="128">
          <cell r="A128" t="str">
            <v>Nifty Smallcap 100</v>
          </cell>
          <cell r="B128" t="str">
            <v>6.60</v>
          </cell>
          <cell r="C128" t="str">
            <v>Very High</v>
          </cell>
        </row>
        <row r="129">
          <cell r="A129" t="str">
            <v>Nifty Microcap 250</v>
          </cell>
          <cell r="B129" t="str">
            <v>6.67</v>
          </cell>
          <cell r="C129" t="str">
            <v>Very High</v>
          </cell>
        </row>
        <row r="130">
          <cell r="A130" t="str">
            <v>Nifty500 Multicap 50:25:25</v>
          </cell>
          <cell r="B130" t="str">
            <v>5.83</v>
          </cell>
          <cell r="C130" t="str">
            <v>Very High</v>
          </cell>
        </row>
        <row r="131">
          <cell r="A131" t="str">
            <v>Nifty LargeMidcap 250</v>
          </cell>
          <cell r="B131" t="str">
            <v>5.68</v>
          </cell>
          <cell r="C131" t="str">
            <v>Very High</v>
          </cell>
        </row>
        <row r="132">
          <cell r="A132" t="str">
            <v>Nifty MidSmallcap 400</v>
          </cell>
          <cell r="B132" t="str">
            <v>6.24</v>
          </cell>
          <cell r="C132" t="str">
            <v>Very High</v>
          </cell>
        </row>
        <row r="133">
          <cell r="A133" t="str">
            <v>Nifty500 LargeMidSmall Equal-Cap Weighted</v>
          </cell>
          <cell r="B133" t="str">
            <v>6.00</v>
          </cell>
          <cell r="C133" t="str">
            <v>Very High</v>
          </cell>
        </row>
        <row r="134">
          <cell r="A134" t="str">
            <v>Nifty Auto</v>
          </cell>
          <cell r="B134" t="str">
            <v>5.42</v>
          </cell>
          <cell r="C134" t="str">
            <v>Very High</v>
          </cell>
        </row>
        <row r="135">
          <cell r="A135" t="str">
            <v>Nifty Bank</v>
          </cell>
          <cell r="B135" t="str">
            <v>5.38</v>
          </cell>
          <cell r="C135" t="str">
            <v>Very High</v>
          </cell>
        </row>
        <row r="136">
          <cell r="A136" t="str">
            <v>Nifty Consumer Durables</v>
          </cell>
          <cell r="B136" t="str">
            <v>5.86</v>
          </cell>
          <cell r="C136" t="str">
            <v>Very High</v>
          </cell>
        </row>
        <row r="137">
          <cell r="A137" t="str">
            <v>Nifty Financial Services</v>
          </cell>
          <cell r="B137" t="str">
            <v>5.37</v>
          </cell>
          <cell r="C137" t="str">
            <v>Very High</v>
          </cell>
        </row>
        <row r="138">
          <cell r="A138" t="str">
            <v>Nifty Financial Services 25/50</v>
          </cell>
          <cell r="B138" t="str">
            <v>5.43</v>
          </cell>
          <cell r="C138" t="str">
            <v>Very High</v>
          </cell>
        </row>
        <row r="139">
          <cell r="A139" t="str">
            <v>Nifty Financial Services Ex-Bank</v>
          </cell>
          <cell r="B139" t="str">
            <v>5.60</v>
          </cell>
          <cell r="C139" t="str">
            <v>Very High</v>
          </cell>
        </row>
        <row r="140">
          <cell r="A140" t="str">
            <v>Nifty FMCG</v>
          </cell>
          <cell r="B140" t="str">
            <v>5.42</v>
          </cell>
          <cell r="C140" t="str">
            <v>Very High</v>
          </cell>
        </row>
        <row r="141">
          <cell r="A141" t="str">
            <v>Nifty Healthcare Index</v>
          </cell>
          <cell r="B141" t="str">
            <v>5.61</v>
          </cell>
          <cell r="C141" t="str">
            <v>Very High</v>
          </cell>
        </row>
        <row r="142">
          <cell r="A142" t="str">
            <v>Nifty IT</v>
          </cell>
          <cell r="B142" t="str">
            <v>5.44</v>
          </cell>
          <cell r="C142" t="str">
            <v>Very High</v>
          </cell>
        </row>
        <row r="143">
          <cell r="A143" t="str">
            <v>Nifty Media</v>
          </cell>
          <cell r="B143" t="str">
            <v>6.67</v>
          </cell>
          <cell r="C143" t="str">
            <v>Very High</v>
          </cell>
        </row>
        <row r="144">
          <cell r="A144" t="str">
            <v>Nifty Metal</v>
          </cell>
          <cell r="B144" t="str">
            <v>5.50</v>
          </cell>
          <cell r="C144" t="str">
            <v>Very High</v>
          </cell>
        </row>
        <row r="145">
          <cell r="A145" t="str">
            <v>Nifty MidSmall Financial Services</v>
          </cell>
          <cell r="B145" t="str">
            <v>6.16</v>
          </cell>
          <cell r="C145" t="str">
            <v>Very High</v>
          </cell>
        </row>
        <row r="146">
          <cell r="A146" t="str">
            <v>Nifty MidSmall Healthcare</v>
          </cell>
          <cell r="B146" t="str">
            <v>6.17</v>
          </cell>
          <cell r="C146" t="str">
            <v>Very High</v>
          </cell>
        </row>
        <row r="147">
          <cell r="A147" t="str">
            <v>Nifty MidSmall IT &amp; Telecom</v>
          </cell>
          <cell r="B147" t="str">
            <v>6.14</v>
          </cell>
          <cell r="C147" t="str">
            <v>Very High</v>
          </cell>
        </row>
        <row r="148">
          <cell r="A148" t="str">
            <v>Nifty Oil &amp; Gas</v>
          </cell>
          <cell r="B148" t="str">
            <v>5.53</v>
          </cell>
          <cell r="C148" t="str">
            <v>Very High</v>
          </cell>
        </row>
        <row r="149">
          <cell r="A149" t="str">
            <v>Nifty Pharma</v>
          </cell>
          <cell r="B149" t="str">
            <v>5.61</v>
          </cell>
          <cell r="C149" t="str">
            <v>Very High</v>
          </cell>
        </row>
        <row r="150">
          <cell r="A150" t="str">
            <v>Nifty Private Bank</v>
          </cell>
          <cell r="B150" t="str">
            <v>5.42</v>
          </cell>
          <cell r="C150" t="str">
            <v>Very High</v>
          </cell>
        </row>
        <row r="151">
          <cell r="A151" t="str">
            <v>Nifty PSU Bank</v>
          </cell>
          <cell r="B151" t="str">
            <v>5.45</v>
          </cell>
          <cell r="C151" t="str">
            <v>Very High</v>
          </cell>
        </row>
        <row r="152">
          <cell r="A152" t="str">
            <v>Nifty Realty</v>
          </cell>
          <cell r="B152" t="str">
            <v>5.84</v>
          </cell>
          <cell r="C152" t="str">
            <v>Very High</v>
          </cell>
        </row>
        <row r="153">
          <cell r="A153" t="str">
            <v>Nifty 50 Arbitrage</v>
          </cell>
          <cell r="B153" t="str">
            <v>0.35</v>
          </cell>
          <cell r="C153" t="str">
            <v>Low</v>
          </cell>
        </row>
        <row r="154">
          <cell r="A154" t="str">
            <v>Nifty Alpha 50</v>
          </cell>
          <cell r="B154" t="str">
            <v>5.94</v>
          </cell>
          <cell r="C154" t="str">
            <v>Very High</v>
          </cell>
        </row>
        <row r="155">
          <cell r="A155" t="str">
            <v>Nifty Alpha Low-Volatility 30</v>
          </cell>
          <cell r="B155" t="str">
            <v>5.44</v>
          </cell>
          <cell r="C155" t="str">
            <v>Very High</v>
          </cell>
        </row>
        <row r="156">
          <cell r="A156" t="str">
            <v>Nifty Alpha Quality Low-Volatility 30</v>
          </cell>
          <cell r="B156" t="str">
            <v>5.46</v>
          </cell>
          <cell r="C156" t="str">
            <v>Very High</v>
          </cell>
        </row>
        <row r="157">
          <cell r="A157" t="str">
            <v>Nifty Alpha Quality Value Low-Volatility 30</v>
          </cell>
          <cell r="B157" t="str">
            <v>5.47</v>
          </cell>
          <cell r="C157" t="str">
            <v>Very High</v>
          </cell>
        </row>
        <row r="158">
          <cell r="A158" t="str">
            <v>Nifty Dividend Opportunities 50</v>
          </cell>
          <cell r="B158" t="str">
            <v>5.42</v>
          </cell>
          <cell r="C158" t="str">
            <v>Very High</v>
          </cell>
        </row>
        <row r="159">
          <cell r="A159" t="str">
            <v>Nifty Equity Savings Index</v>
          </cell>
          <cell r="B159" t="str">
            <v>2.38</v>
          </cell>
          <cell r="C159" t="str">
            <v>Moderate</v>
          </cell>
        </row>
        <row r="160">
          <cell r="A160" t="str">
            <v>Nifty Growth Sectors 15</v>
          </cell>
          <cell r="B160" t="str">
            <v>5.34</v>
          </cell>
          <cell r="C160" t="str">
            <v>Very High</v>
          </cell>
        </row>
        <row r="161">
          <cell r="A161" t="str">
            <v>Nifty High Beta 50</v>
          </cell>
          <cell r="B161" t="str">
            <v>5.75</v>
          </cell>
          <cell r="C161" t="str">
            <v>Very High</v>
          </cell>
        </row>
        <row r="162">
          <cell r="A162" t="str">
            <v>Nifty Low Volatility 50</v>
          </cell>
          <cell r="B162" t="str">
            <v>5.45</v>
          </cell>
          <cell r="C162" t="str">
            <v>Very High</v>
          </cell>
        </row>
        <row r="163">
          <cell r="A163" t="str">
            <v>Nifty Midcap150 Momentum 50</v>
          </cell>
          <cell r="B163" t="str">
            <v>5.91</v>
          </cell>
          <cell r="C163" t="str">
            <v>Very High</v>
          </cell>
        </row>
        <row r="164">
          <cell r="A164" t="str">
            <v>Nifty Midcap150 Quality 50</v>
          </cell>
          <cell r="B164" t="str">
            <v>6.11</v>
          </cell>
          <cell r="C164" t="str">
            <v>Very High</v>
          </cell>
        </row>
        <row r="165">
          <cell r="A165" t="str">
            <v>Nifty MidSmallcap400 Momentum Quality 100</v>
          </cell>
          <cell r="B165" t="str">
            <v>6.15</v>
          </cell>
          <cell r="C165" t="str">
            <v>Very High</v>
          </cell>
        </row>
        <row r="166">
          <cell r="A166" t="str">
            <v>Nifty Quality Low-Volatility 30</v>
          </cell>
          <cell r="B166" t="str">
            <v>5.46</v>
          </cell>
          <cell r="C166" t="str">
            <v>Very High</v>
          </cell>
        </row>
        <row r="167">
          <cell r="A167" t="str">
            <v>Nifty Smallcap250 Momentum Quality 100</v>
          </cell>
          <cell r="B167" t="str">
            <v>6.51</v>
          </cell>
          <cell r="C167" t="str">
            <v>Very High</v>
          </cell>
        </row>
        <row r="168">
          <cell r="A168" t="str">
            <v>Nifty Smallcap250 Quality 50</v>
          </cell>
          <cell r="B168" t="str">
            <v>6.60</v>
          </cell>
          <cell r="C168" t="str">
            <v>Very High</v>
          </cell>
        </row>
        <row r="169">
          <cell r="A169" t="str">
            <v>Nifty Top 10 Equal Weight</v>
          </cell>
          <cell r="B169" t="str">
            <v>5.33</v>
          </cell>
          <cell r="C169" t="str">
            <v>Very High</v>
          </cell>
        </row>
        <row r="170">
          <cell r="A170" t="str">
            <v>Nifty Top 15 Equal Weight</v>
          </cell>
          <cell r="B170" t="str">
            <v>5.33</v>
          </cell>
          <cell r="C170" t="str">
            <v>Very High</v>
          </cell>
        </row>
        <row r="171">
          <cell r="A171" t="str">
            <v>Nifty Top 20 Equal Weight</v>
          </cell>
          <cell r="B171" t="str">
            <v>5.33</v>
          </cell>
          <cell r="C171" t="str">
            <v>Very High</v>
          </cell>
        </row>
        <row r="172">
          <cell r="A172" t="str">
            <v>Nifty100 Alpha 30</v>
          </cell>
          <cell r="B172" t="str">
            <v>5.33</v>
          </cell>
          <cell r="C172" t="str">
            <v>Very High</v>
          </cell>
        </row>
        <row r="173">
          <cell r="A173" t="str">
            <v>Nifty100 Equal Weight</v>
          </cell>
          <cell r="B173" t="str">
            <v>5.36</v>
          </cell>
          <cell r="C173" t="str">
            <v>Very High</v>
          </cell>
        </row>
        <row r="174">
          <cell r="A174" t="str">
            <v>Nifty100 Low Volatility 30</v>
          </cell>
          <cell r="B174" t="str">
            <v>5.33</v>
          </cell>
          <cell r="C174" t="str">
            <v>Very High</v>
          </cell>
        </row>
        <row r="175">
          <cell r="A175" t="str">
            <v>Nifty100 Quality 30</v>
          </cell>
          <cell r="B175" t="str">
            <v>5.39</v>
          </cell>
          <cell r="C175" t="str">
            <v>Very High</v>
          </cell>
        </row>
        <row r="176">
          <cell r="A176" t="str">
            <v>Nifty200 Alpha 30</v>
          </cell>
          <cell r="B176" t="str">
            <v>5.61</v>
          </cell>
          <cell r="C176" t="str">
            <v>Very High</v>
          </cell>
        </row>
        <row r="177">
          <cell r="A177" t="str">
            <v>Nifty200 Momentum 30</v>
          </cell>
          <cell r="B177" t="str">
            <v>5.44</v>
          </cell>
          <cell r="C177" t="str">
            <v>Very High</v>
          </cell>
        </row>
        <row r="178">
          <cell r="A178" t="str">
            <v>Nifty200 Quality 30</v>
          </cell>
          <cell r="B178" t="str">
            <v>5.50</v>
          </cell>
          <cell r="C178" t="str">
            <v>Very High</v>
          </cell>
        </row>
        <row r="179">
          <cell r="A179" t="str">
            <v>Nifty200 Value 30</v>
          </cell>
          <cell r="B179" t="str">
            <v>5.49</v>
          </cell>
          <cell r="C179" t="str">
            <v>Very High</v>
          </cell>
        </row>
        <row r="180">
          <cell r="A180" t="str">
            <v>Nifty50 Equal Weight</v>
          </cell>
          <cell r="B180" t="str">
            <v>5.33</v>
          </cell>
          <cell r="C180" t="str">
            <v>Very High</v>
          </cell>
        </row>
        <row r="181">
          <cell r="A181" t="str">
            <v>Nifty50 Value 20</v>
          </cell>
          <cell r="B181" t="str">
            <v>5.33</v>
          </cell>
          <cell r="C181" t="str">
            <v>Very High</v>
          </cell>
        </row>
        <row r="182">
          <cell r="A182" t="str">
            <v>Nifty500 Equal Weight</v>
          </cell>
          <cell r="B182" t="str">
            <v>6.21</v>
          </cell>
          <cell r="C182" t="str">
            <v>Very High</v>
          </cell>
        </row>
        <row r="183">
          <cell r="A183" t="str">
            <v>Nifty500 Momentum 50</v>
          </cell>
          <cell r="B183" t="str">
            <v>5.61</v>
          </cell>
          <cell r="C183" t="str">
            <v>Very High</v>
          </cell>
        </row>
        <row r="184">
          <cell r="A184" t="str">
            <v>Nifty500 Multicap Momentum Quality 50</v>
          </cell>
          <cell r="B184" t="str">
            <v>5.78</v>
          </cell>
          <cell r="C184" t="str">
            <v>Very High</v>
          </cell>
        </row>
        <row r="185">
          <cell r="A185" t="str">
            <v>Nifty500 Value 50</v>
          </cell>
          <cell r="B185" t="str">
            <v>5.65</v>
          </cell>
          <cell r="C185" t="str">
            <v>Very High</v>
          </cell>
        </row>
        <row r="186">
          <cell r="A186" t="str">
            <v>Nifty Capital Markets Index</v>
          </cell>
          <cell r="B186" t="str">
            <v>6.37</v>
          </cell>
          <cell r="C186" t="str">
            <v>Very High</v>
          </cell>
        </row>
        <row r="187">
          <cell r="A187" t="str">
            <v>Nifty Commodities</v>
          </cell>
          <cell r="B187" t="str">
            <v>5.41</v>
          </cell>
          <cell r="C187" t="str">
            <v>Very High</v>
          </cell>
        </row>
        <row r="188">
          <cell r="A188" t="str">
            <v>Nifty Core Housing</v>
          </cell>
          <cell r="B188" t="str">
            <v>5.71</v>
          </cell>
          <cell r="C188" t="str">
            <v>Very High</v>
          </cell>
        </row>
        <row r="189">
          <cell r="A189" t="str">
            <v>Nifty CPSE</v>
          </cell>
          <cell r="B189" t="str">
            <v>5.41</v>
          </cell>
          <cell r="C189" t="str">
            <v>Very High</v>
          </cell>
        </row>
        <row r="190">
          <cell r="A190" t="str">
            <v>Nifty Energy</v>
          </cell>
          <cell r="B190" t="str">
            <v>5.33</v>
          </cell>
          <cell r="C190" t="str">
            <v>Very High</v>
          </cell>
        </row>
        <row r="191">
          <cell r="A191" t="str">
            <v>Nifty EV &amp; New Age Automotive</v>
          </cell>
          <cell r="B191" t="str">
            <v>5.76</v>
          </cell>
          <cell r="C191" t="str">
            <v>Very High</v>
          </cell>
        </row>
        <row r="192">
          <cell r="A192" t="str">
            <v>Nifty Housing</v>
          </cell>
          <cell r="B192" t="str">
            <v>5.45</v>
          </cell>
          <cell r="C192" t="str">
            <v>Very High</v>
          </cell>
        </row>
        <row r="193">
          <cell r="A193" t="str">
            <v>Nifty India Consumption</v>
          </cell>
          <cell r="B193" t="str">
            <v>5.38</v>
          </cell>
          <cell r="C193" t="str">
            <v>Very High</v>
          </cell>
        </row>
        <row r="194">
          <cell r="A194" t="str">
            <v>Nifty India Corporate Group Index - Aditya Birla Group</v>
          </cell>
          <cell r="B194" t="str">
            <v>5.57</v>
          </cell>
          <cell r="C194" t="str">
            <v>Very High</v>
          </cell>
        </row>
        <row r="195">
          <cell r="A195" t="str">
            <v>Nifty India Corporate Group Index - Mahindra Group</v>
          </cell>
          <cell r="B195" t="str">
            <v>5.43</v>
          </cell>
          <cell r="C195" t="str">
            <v>Very High</v>
          </cell>
        </row>
        <row r="196">
          <cell r="A196" t="str">
            <v>Nifty India Corporate Group Index - Tata Group</v>
          </cell>
          <cell r="B196" t="str">
            <v>5.44</v>
          </cell>
          <cell r="C196" t="str">
            <v>Very High</v>
          </cell>
        </row>
        <row r="197">
          <cell r="A197" t="str">
            <v>Nifty India Corporate Group Index - Tata Group 25% Cap</v>
          </cell>
          <cell r="B197" t="str">
            <v>5.40</v>
          </cell>
          <cell r="C197" t="str">
            <v>Very High</v>
          </cell>
        </row>
        <row r="198">
          <cell r="A198" t="str">
            <v>Nifty India Defence</v>
          </cell>
          <cell r="B198" t="str">
            <v>5.88</v>
          </cell>
          <cell r="C198" t="str">
            <v>Very High</v>
          </cell>
        </row>
        <row r="199">
          <cell r="A199" t="str">
            <v>Nifty India Digital</v>
          </cell>
          <cell r="B199" t="str">
            <v>5.70</v>
          </cell>
          <cell r="C199" t="str">
            <v>Very High</v>
          </cell>
        </row>
        <row r="200">
          <cell r="A200" t="str">
            <v>Nifty India Manufacturing</v>
          </cell>
          <cell r="B200" t="str">
            <v>5.56</v>
          </cell>
          <cell r="C200" t="str">
            <v>Very High</v>
          </cell>
        </row>
        <row r="201">
          <cell r="A201" t="str">
            <v>Nifty India New Age Consumption</v>
          </cell>
          <cell r="B201" t="str">
            <v>5.72</v>
          </cell>
          <cell r="C201" t="str">
            <v>Very High</v>
          </cell>
        </row>
        <row r="202">
          <cell r="A202" t="str">
            <v>Nifty India Tourism Index</v>
          </cell>
          <cell r="B202" t="str">
            <v>6.03</v>
          </cell>
          <cell r="C202" t="str">
            <v>Very High</v>
          </cell>
        </row>
        <row r="203">
          <cell r="A203" t="str">
            <v>Nifty Infrastructure</v>
          </cell>
          <cell r="B203" t="str">
            <v>5.41</v>
          </cell>
          <cell r="C203" t="str">
            <v>Very High</v>
          </cell>
        </row>
        <row r="204">
          <cell r="A204" t="str">
            <v>Nifty IPO</v>
          </cell>
          <cell r="B204" t="str">
            <v>6.29</v>
          </cell>
          <cell r="C204" t="str">
            <v>Very High</v>
          </cell>
        </row>
        <row r="205">
          <cell r="A205" t="str">
            <v>Nifty Midcap Liquid 15</v>
          </cell>
          <cell r="B205" t="str">
            <v>6.00</v>
          </cell>
          <cell r="C205" t="str">
            <v>Very High</v>
          </cell>
        </row>
        <row r="206">
          <cell r="A206" t="str">
            <v>Nifty MidSmall India Consumption</v>
          </cell>
          <cell r="B206" t="str">
            <v>6.05</v>
          </cell>
          <cell r="C206" t="str">
            <v>Very High</v>
          </cell>
        </row>
        <row r="207">
          <cell r="A207" t="str">
            <v>Nifty MNC</v>
          </cell>
          <cell r="B207" t="str">
            <v>5.62</v>
          </cell>
          <cell r="C207" t="str">
            <v>Very High</v>
          </cell>
        </row>
        <row r="208">
          <cell r="A208" t="str">
            <v>Nifty Mobility</v>
          </cell>
          <cell r="B208" t="str">
            <v>5.48</v>
          </cell>
          <cell r="C208" t="str">
            <v>Very High</v>
          </cell>
        </row>
        <row r="209">
          <cell r="A209" t="str">
            <v>Nifty Non-Cyclical Consumer</v>
          </cell>
          <cell r="B209" t="str">
            <v>5.47</v>
          </cell>
          <cell r="C209" t="str">
            <v>Very High</v>
          </cell>
        </row>
        <row r="210">
          <cell r="A210" t="str">
            <v>Nifty PSE</v>
          </cell>
          <cell r="B210" t="str">
            <v>5.41</v>
          </cell>
          <cell r="C210" t="str">
            <v>Very High</v>
          </cell>
        </row>
        <row r="211">
          <cell r="A211" t="str">
            <v>Nifty REITs &amp; InvITs</v>
          </cell>
          <cell r="B211" t="str">
            <v>6.34</v>
          </cell>
          <cell r="C211" t="str">
            <v>Very High</v>
          </cell>
        </row>
        <row r="212">
          <cell r="A212" t="str">
            <v>Nifty Rural</v>
          </cell>
          <cell r="B212" t="str">
            <v>5.46</v>
          </cell>
          <cell r="C212" t="str">
            <v>Very High</v>
          </cell>
        </row>
        <row r="213">
          <cell r="A213" t="str">
            <v>Nifty Services Sector</v>
          </cell>
          <cell r="B213" t="str">
            <v>5.35</v>
          </cell>
          <cell r="C213" t="str">
            <v>Very High</v>
          </cell>
        </row>
        <row r="214">
          <cell r="A214" t="str">
            <v>Nifty Shariah 25</v>
          </cell>
          <cell r="B214" t="str">
            <v>5.42</v>
          </cell>
          <cell r="C214" t="str">
            <v>Very High</v>
          </cell>
        </row>
        <row r="215">
          <cell r="A215" t="str">
            <v>Nifty Transportation &amp; Logistics</v>
          </cell>
          <cell r="B215" t="str">
            <v>5.51</v>
          </cell>
          <cell r="C215" t="str">
            <v>Very High</v>
          </cell>
        </row>
        <row r="216">
          <cell r="A216" t="str">
            <v>Nifty100 Enhanced ESG</v>
          </cell>
          <cell r="B216" t="str">
            <v>5.37</v>
          </cell>
          <cell r="C216" t="str">
            <v>Very High</v>
          </cell>
        </row>
        <row r="217">
          <cell r="A217" t="str">
            <v>Nifty100 ESG</v>
          </cell>
          <cell r="B217" t="str">
            <v>5.37</v>
          </cell>
          <cell r="C217" t="str">
            <v>Very High</v>
          </cell>
        </row>
        <row r="218">
          <cell r="A218" t="str">
            <v>Nifty100 ESG Sector Leaders</v>
          </cell>
          <cell r="B218" t="str">
            <v>5.35</v>
          </cell>
          <cell r="C218" t="str">
            <v>Very High</v>
          </cell>
        </row>
        <row r="219">
          <cell r="A219" t="str">
            <v>Nifty100 Liquid 15</v>
          </cell>
          <cell r="B219" t="str">
            <v>5.33</v>
          </cell>
          <cell r="C219" t="str">
            <v>Very High</v>
          </cell>
        </row>
        <row r="220">
          <cell r="A220" t="str">
            <v>Nifty50 Shariah</v>
          </cell>
          <cell r="B220" t="str">
            <v>5.33</v>
          </cell>
          <cell r="C220" t="str">
            <v>Very High</v>
          </cell>
        </row>
        <row r="221">
          <cell r="A221" t="str">
            <v>Nifty500 Multicap India Manufacturing 50:30:20</v>
          </cell>
          <cell r="B221" t="str">
            <v>5.80</v>
          </cell>
          <cell r="C221" t="str">
            <v>Very High</v>
          </cell>
        </row>
        <row r="222">
          <cell r="A222" t="str">
            <v>Nifty500 Multicap Infrastructure 50:30:20</v>
          </cell>
          <cell r="B222" t="str">
            <v>5.81</v>
          </cell>
          <cell r="C222" t="str">
            <v>Very High</v>
          </cell>
        </row>
        <row r="223">
          <cell r="A223" t="str">
            <v>Nifty500 Shariah</v>
          </cell>
          <cell r="B223" t="str">
            <v>5.74</v>
          </cell>
          <cell r="C223" t="str">
            <v>Very High</v>
          </cell>
        </row>
        <row r="224">
          <cell r="A224" t="str">
            <v>Nifty 10 Year SDL Index</v>
          </cell>
          <cell r="B224" t="str">
            <v>2.67</v>
          </cell>
          <cell r="C224" t="str">
            <v>Moderate</v>
          </cell>
        </row>
        <row r="225">
          <cell r="A225" t="str">
            <v>Nifty 10 yr Benchmark G-Sec</v>
          </cell>
          <cell r="B225" t="str">
            <v>2.67</v>
          </cell>
          <cell r="C225" t="str">
            <v>Moderate</v>
          </cell>
        </row>
        <row r="226">
          <cell r="A226" t="str">
            <v>Nifty 11-15 yr G-Sec Index</v>
          </cell>
          <cell r="B226" t="str">
            <v>2.67</v>
          </cell>
          <cell r="C226" t="str">
            <v>Moderate</v>
          </cell>
        </row>
        <row r="227">
          <cell r="A227" t="str">
            <v>Nifty 15 yr and above G-Sec Index</v>
          </cell>
          <cell r="B227" t="str">
            <v>2.67</v>
          </cell>
          <cell r="C227" t="str">
            <v>Moderate</v>
          </cell>
        </row>
        <row r="228">
          <cell r="A228" t="str">
            <v>Nifty 1D Rate Index</v>
          </cell>
          <cell r="B228" t="str">
            <v>1.00</v>
          </cell>
          <cell r="C228" t="str">
            <v>Low</v>
          </cell>
        </row>
        <row r="229">
          <cell r="A229" t="str">
            <v>Nifty 3 Year SDL Index</v>
          </cell>
          <cell r="B229" t="str">
            <v>2.00</v>
          </cell>
          <cell r="C229" t="str">
            <v>Low To Moderate</v>
          </cell>
        </row>
        <row r="230">
          <cell r="A230" t="str">
            <v>Nifty 4-8 yr G-Sec Index</v>
          </cell>
          <cell r="B230" t="str">
            <v>2.67</v>
          </cell>
          <cell r="C230" t="str">
            <v>Moderate</v>
          </cell>
        </row>
        <row r="231">
          <cell r="A231" t="str">
            <v>Nifty 5 Year SDL Index</v>
          </cell>
          <cell r="B231" t="str">
            <v>2.67</v>
          </cell>
          <cell r="C231" t="str">
            <v>Moderate</v>
          </cell>
        </row>
        <row r="232">
          <cell r="A232" t="str">
            <v>Nifty 50 Hybrid Composite Debt 15:85 Index</v>
          </cell>
          <cell r="B232" t="str">
            <v>3.17</v>
          </cell>
          <cell r="C232" t="str">
            <v>Moderately High</v>
          </cell>
        </row>
        <row r="233">
          <cell r="A233" t="str">
            <v>Nifty 50 Hybrid Composite Debt 50:50 Index</v>
          </cell>
          <cell r="B233" t="str">
            <v>4.06</v>
          </cell>
          <cell r="C233" t="str">
            <v>High</v>
          </cell>
        </row>
        <row r="234">
          <cell r="A234" t="str">
            <v>Nifty 50 Hybrid Composite Debt 65:35 Index</v>
          </cell>
          <cell r="B234" t="str">
            <v>4.44</v>
          </cell>
          <cell r="C234" t="str">
            <v>High</v>
          </cell>
        </row>
        <row r="235">
          <cell r="A235" t="str">
            <v>Nifty 50 Hybrid Composite Debt 70:30 Index</v>
          </cell>
          <cell r="B235" t="str">
            <v>4.57</v>
          </cell>
          <cell r="C235" t="str">
            <v>High</v>
          </cell>
        </row>
        <row r="236">
          <cell r="A236" t="str">
            <v>Nifty 50 Hybrid Short Duration Debt 25:75 Index</v>
          </cell>
          <cell r="B236" t="str">
            <v>2.49</v>
          </cell>
          <cell r="C236" t="str">
            <v>Moderate</v>
          </cell>
        </row>
        <row r="237">
          <cell r="A237" t="str">
            <v>Nifty 50 Hybrid Short Duration Debt 40:60 Index</v>
          </cell>
          <cell r="B237" t="str">
            <v>3.06</v>
          </cell>
          <cell r="C237" t="str">
            <v>Moderately High</v>
          </cell>
        </row>
        <row r="238">
          <cell r="A238" t="str">
            <v>Nifty 5yr Benchmark G-sec Index</v>
          </cell>
          <cell r="B238" t="str">
            <v>2.33</v>
          </cell>
          <cell r="C238" t="str">
            <v>Moderate</v>
          </cell>
        </row>
        <row r="239">
          <cell r="A239" t="str">
            <v>Nifty 8-13 yr G-Sec</v>
          </cell>
          <cell r="B239" t="str">
            <v>2.67</v>
          </cell>
          <cell r="C239" t="str">
            <v>Moderate</v>
          </cell>
        </row>
        <row r="240">
          <cell r="A240" t="str">
            <v>Nifty AA Short Duration Bond Index</v>
          </cell>
          <cell r="B240" t="str">
            <v>3.84</v>
          </cell>
          <cell r="C240" t="str">
            <v>Moderately High</v>
          </cell>
        </row>
        <row r="241">
          <cell r="A241" t="str">
            <v>Nifty AAA Bond Jun 2025 HTM Index</v>
          </cell>
          <cell r="B241" t="str">
            <v>1.42</v>
          </cell>
          <cell r="C241" t="str">
            <v>Low To Moderate</v>
          </cell>
        </row>
        <row r="242">
          <cell r="A242" t="str">
            <v>Nifty AAA Bond Plus SDL Apr 2026 50:50 Index</v>
          </cell>
          <cell r="B242" t="str">
            <v>1.67</v>
          </cell>
          <cell r="C242" t="str">
            <v>Low To Moderate</v>
          </cell>
        </row>
        <row r="243">
          <cell r="A243" t="str">
            <v>Nifty AAA Bond Plus SDL Apr 2026 70:30 Index</v>
          </cell>
          <cell r="B243" t="str">
            <v>1.74</v>
          </cell>
          <cell r="C243" t="str">
            <v>Low To Moderate</v>
          </cell>
        </row>
        <row r="244">
          <cell r="A244" t="str">
            <v>Nifty AAA Bond Plus SDL Apr 2031 70:30 Index</v>
          </cell>
          <cell r="B244" t="str">
            <v>2.74</v>
          </cell>
          <cell r="C244" t="str">
            <v>Moderate</v>
          </cell>
        </row>
        <row r="245">
          <cell r="A245" t="str">
            <v>Nifty AAA CPSE Bond Plus SDL Apr 2027 60:40 Index</v>
          </cell>
          <cell r="B245" t="str">
            <v>1.67</v>
          </cell>
          <cell r="C245" t="str">
            <v>Low To Moderate</v>
          </cell>
        </row>
        <row r="246">
          <cell r="A246" t="str">
            <v>Nifty AAA Medium Duration Bond Index</v>
          </cell>
          <cell r="B246" t="str">
            <v>2.38</v>
          </cell>
          <cell r="C246" t="str">
            <v>Moderate</v>
          </cell>
        </row>
        <row r="247">
          <cell r="A247" t="str">
            <v>Nifty AAA PSU Bond Plus SDL Apr 2026 50:50 Index</v>
          </cell>
          <cell r="B247" t="str">
            <v>1.67</v>
          </cell>
          <cell r="C247" t="str">
            <v>Low To Moderate</v>
          </cell>
        </row>
        <row r="248">
          <cell r="A248" t="str">
            <v>Nifty AAA PSU Bond Plus SDL Sep 2026 50:50 Index</v>
          </cell>
          <cell r="B248" t="str">
            <v>1.67</v>
          </cell>
          <cell r="C248" t="str">
            <v>Low To Moderate</v>
          </cell>
        </row>
        <row r="249">
          <cell r="A249" t="str">
            <v>Nifty AAA Short Duration Bond Index</v>
          </cell>
          <cell r="B249" t="str">
            <v>2.00</v>
          </cell>
          <cell r="C249" t="str">
            <v>Low To Moderate</v>
          </cell>
        </row>
        <row r="250">
          <cell r="A250" t="str">
            <v>Nifty All Duration G-Sec Index</v>
          </cell>
          <cell r="B250" t="str">
            <v>2.67</v>
          </cell>
          <cell r="C250" t="str">
            <v>Moderate</v>
          </cell>
        </row>
        <row r="251">
          <cell r="A251" t="str">
            <v>Nifty AQLV 30 Plus 5yr G-Sec 70:30 Index</v>
          </cell>
          <cell r="B251" t="str">
            <v>4.52</v>
          </cell>
          <cell r="C251" t="str">
            <v>High</v>
          </cell>
        </row>
        <row r="252">
          <cell r="A252" t="str">
            <v>Nifty Banking &amp; PSU Debt Index</v>
          </cell>
          <cell r="B252" t="str">
            <v>2.31</v>
          </cell>
          <cell r="C252" t="str">
            <v>Moderate</v>
          </cell>
        </row>
        <row r="253">
          <cell r="A253" t="str">
            <v>Nifty BHARAT Bond Index - April 2025</v>
          </cell>
          <cell r="B253" t="str">
            <v>1.00</v>
          </cell>
          <cell r="C253" t="str">
            <v>Low</v>
          </cell>
        </row>
        <row r="254">
          <cell r="A254" t="str">
            <v>Nifty BHARAT Bond Index - April 2030</v>
          </cell>
          <cell r="B254" t="str">
            <v>2.67</v>
          </cell>
          <cell r="C254" t="str">
            <v>Moderate</v>
          </cell>
        </row>
        <row r="255">
          <cell r="A255" t="str">
            <v>Nifty BHARAT Bond Index - April 2031</v>
          </cell>
          <cell r="B255" t="str">
            <v>2.67</v>
          </cell>
          <cell r="C255" t="str">
            <v>Moderate</v>
          </cell>
        </row>
        <row r="256">
          <cell r="A256" t="str">
            <v>Nifty BHARAT Bond Index - April 2032</v>
          </cell>
          <cell r="B256" t="str">
            <v>2.67</v>
          </cell>
          <cell r="C256" t="str">
            <v>Moderate</v>
          </cell>
        </row>
        <row r="257">
          <cell r="A257" t="str">
            <v>Nifty BHARAT Bond Index - April 2033</v>
          </cell>
          <cell r="B257" t="str">
            <v>2.67</v>
          </cell>
          <cell r="C257" t="str">
            <v>Moderate</v>
          </cell>
        </row>
        <row r="258">
          <cell r="A258" t="str">
            <v>Nifty Composite Debt Index</v>
          </cell>
          <cell r="B258" t="str">
            <v>2.79</v>
          </cell>
          <cell r="C258" t="str">
            <v>Moderate</v>
          </cell>
        </row>
        <row r="259">
          <cell r="A259" t="str">
            <v>Nifty Composite G-sec Index</v>
          </cell>
          <cell r="B259" t="str">
            <v>2.67</v>
          </cell>
          <cell r="C259" t="str">
            <v>Moderate</v>
          </cell>
        </row>
        <row r="260">
          <cell r="A260" t="str">
            <v>Nifty Corporate Bond Index</v>
          </cell>
          <cell r="B260" t="str">
            <v>2.36</v>
          </cell>
          <cell r="C260" t="str">
            <v>Moderate</v>
          </cell>
        </row>
        <row r="261">
          <cell r="A261" t="str">
            <v>Nifty CPSE Bond Plus SDL Sep 2026 50:50 Index</v>
          </cell>
          <cell r="B261" t="str">
            <v>1.67</v>
          </cell>
          <cell r="C261" t="str">
            <v>Low To Moderate</v>
          </cell>
        </row>
        <row r="262">
          <cell r="A262" t="str">
            <v>Nifty Credit Risk Bond Index</v>
          </cell>
          <cell r="B262" t="str">
            <v>4.12</v>
          </cell>
          <cell r="C262" t="str">
            <v>High</v>
          </cell>
        </row>
        <row r="263">
          <cell r="A263" t="str">
            <v>Nifty G-Sec Apr 2029 Index</v>
          </cell>
          <cell r="B263" t="str">
            <v>2.33</v>
          </cell>
          <cell r="C263" t="str">
            <v>Moderate</v>
          </cell>
        </row>
        <row r="264">
          <cell r="A264" t="str">
            <v>Nifty G-Sec Dec 2026 Index</v>
          </cell>
          <cell r="B264" t="str">
            <v>1.67</v>
          </cell>
          <cell r="C264" t="str">
            <v>Low To Moderate</v>
          </cell>
        </row>
        <row r="265">
          <cell r="A265" t="str">
            <v>Nifty G-Sec Dec 2029 Index</v>
          </cell>
          <cell r="B265" t="str">
            <v>2.33</v>
          </cell>
          <cell r="C265" t="str">
            <v>Moderate</v>
          </cell>
        </row>
        <row r="266">
          <cell r="A266" t="str">
            <v>Nifty G-Sec Dec 2030 Index</v>
          </cell>
          <cell r="B266" t="str">
            <v>2.67</v>
          </cell>
          <cell r="C266" t="str">
            <v>Moderate</v>
          </cell>
        </row>
        <row r="267">
          <cell r="A267" t="str">
            <v>Nifty G-Sec Jul 2027 Index</v>
          </cell>
          <cell r="B267" t="str">
            <v>2.00</v>
          </cell>
          <cell r="C267" t="str">
            <v>Low To Moderate</v>
          </cell>
        </row>
        <row r="268">
          <cell r="A268" t="str">
            <v>Nifty G-Sec Jul 2031 Index</v>
          </cell>
          <cell r="B268" t="str">
            <v>2.67</v>
          </cell>
          <cell r="C268" t="str">
            <v>Moderate</v>
          </cell>
        </row>
        <row r="269">
          <cell r="A269" t="str">
            <v>Nifty G-Sec Jul 2033 Index</v>
          </cell>
          <cell r="B269" t="str">
            <v>2.67</v>
          </cell>
          <cell r="C269" t="str">
            <v>Moderate</v>
          </cell>
        </row>
        <row r="270">
          <cell r="A270" t="str">
            <v>Nifty G-Sec Jun 2027 Index</v>
          </cell>
          <cell r="B270" t="str">
            <v>2.00</v>
          </cell>
          <cell r="C270" t="str">
            <v>Low To Moderate</v>
          </cell>
        </row>
        <row r="271">
          <cell r="A271" t="str">
            <v>Nifty G-Sec Jun 2036 Index</v>
          </cell>
          <cell r="B271" t="str">
            <v>2.67</v>
          </cell>
          <cell r="C271" t="str">
            <v>Moderate</v>
          </cell>
        </row>
        <row r="272">
          <cell r="A272" t="str">
            <v>Nifty G-Sec May 2029 Index</v>
          </cell>
          <cell r="B272" t="str">
            <v>2.33</v>
          </cell>
          <cell r="C272" t="str">
            <v>Moderate</v>
          </cell>
        </row>
        <row r="273">
          <cell r="A273" t="str">
            <v>Nifty G-Sec Oct 2028 Index</v>
          </cell>
          <cell r="B273" t="str">
            <v>2.33</v>
          </cell>
          <cell r="C273" t="str">
            <v>Moderate</v>
          </cell>
        </row>
        <row r="274">
          <cell r="A274" t="str">
            <v>Nifty G-Sec Sep 2027 Index</v>
          </cell>
          <cell r="B274" t="str">
            <v>2.00</v>
          </cell>
          <cell r="C274" t="str">
            <v>Low To Moderate</v>
          </cell>
        </row>
        <row r="275">
          <cell r="A275" t="str">
            <v>Nifty G-Sec Sep 2032 Index</v>
          </cell>
          <cell r="B275" t="str">
            <v>2.67</v>
          </cell>
          <cell r="C275" t="str">
            <v>Moderate</v>
          </cell>
        </row>
        <row r="276">
          <cell r="A276" t="str">
            <v>Nifty India Municipal Bond Index</v>
          </cell>
          <cell r="B276" t="str">
            <v>3.95</v>
          </cell>
          <cell r="C276" t="str">
            <v>Moderately High</v>
          </cell>
        </row>
        <row r="277">
          <cell r="A277" t="str">
            <v>Nifty India Government Fully Accessible Route (FAR) Select 7 Bonds Index (USD)</v>
          </cell>
          <cell r="B277" t="str">
            <v>2.67</v>
          </cell>
          <cell r="C277" t="str">
            <v>Moderate</v>
          </cell>
        </row>
        <row r="278">
          <cell r="A278" t="str">
            <v>Nifty India Sovereign Green Bond Jan 2028 Index</v>
          </cell>
          <cell r="B278" t="str">
            <v>2.00</v>
          </cell>
          <cell r="C278" t="str">
            <v>Low To Moderate</v>
          </cell>
        </row>
        <row r="279">
          <cell r="A279" t="str">
            <v>Nifty India Sovereign Green Bond Jan 2033 Index</v>
          </cell>
          <cell r="B279" t="str">
            <v>2.67</v>
          </cell>
          <cell r="C279" t="str">
            <v>Moderate</v>
          </cell>
        </row>
        <row r="280">
          <cell r="A280" t="str">
            <v>Nifty Liquid Index</v>
          </cell>
          <cell r="B280" t="str">
            <v>2.05</v>
          </cell>
          <cell r="C280" t="str">
            <v>Moderate</v>
          </cell>
        </row>
        <row r="281">
          <cell r="A281" t="str">
            <v>Nifty Long Duration Debt Index</v>
          </cell>
          <cell r="B281" t="str">
            <v>2.72</v>
          </cell>
          <cell r="C281" t="str">
            <v>Moderate</v>
          </cell>
        </row>
        <row r="282">
          <cell r="A282" t="str">
            <v>Nifty Low Duration Debt Index</v>
          </cell>
          <cell r="B282" t="str">
            <v>2.21</v>
          </cell>
          <cell r="C282" t="str">
            <v>Moderate</v>
          </cell>
        </row>
        <row r="283">
          <cell r="A283" t="str">
            <v>Nifty Medium Duration Debt Index</v>
          </cell>
          <cell r="B283" t="str">
            <v>2.45</v>
          </cell>
          <cell r="C283" t="str">
            <v>Moderate</v>
          </cell>
        </row>
        <row r="284">
          <cell r="A284" t="str">
            <v>Nifty Medium to Long Duration Debt Index</v>
          </cell>
          <cell r="B284" t="str">
            <v>2.78</v>
          </cell>
          <cell r="C284" t="str">
            <v>Moderate</v>
          </cell>
        </row>
        <row r="285">
          <cell r="A285" t="str">
            <v>Nifty Money Market Index</v>
          </cell>
          <cell r="B285" t="str">
            <v>2.32</v>
          </cell>
          <cell r="C285" t="str">
            <v>Moderate</v>
          </cell>
        </row>
        <row r="286">
          <cell r="A286" t="str">
            <v>Nifty Multi Asset - Equity : Arbitrage : REITs/InvITs (50:40:10) Index</v>
          </cell>
          <cell r="B286" t="str">
            <v>3.57</v>
          </cell>
          <cell r="C286" t="str">
            <v>Moderately High</v>
          </cell>
        </row>
        <row r="287">
          <cell r="A287" t="str">
            <v>Nifty Multi Asset - Equity : Debt : Arbitrage : REITs/InvITs (50:20:20:10) Index</v>
          </cell>
          <cell r="B287" t="str">
            <v>3.93</v>
          </cell>
          <cell r="C287" t="str">
            <v>Moderately High</v>
          </cell>
        </row>
        <row r="288">
          <cell r="A288" t="str">
            <v>Nifty PSU Bond Plus SDL Apr 2026 50:50 Index</v>
          </cell>
          <cell r="B288" t="str">
            <v>1.67</v>
          </cell>
          <cell r="C288" t="str">
            <v>Low To Moderate</v>
          </cell>
        </row>
        <row r="289">
          <cell r="A289" t="str">
            <v>Nifty PSU Bond Plus SDL Apr 2027 50:50 Index</v>
          </cell>
          <cell r="B289" t="str">
            <v>2.00</v>
          </cell>
          <cell r="C289" t="str">
            <v>Low To Moderate</v>
          </cell>
        </row>
        <row r="290">
          <cell r="A290" t="str">
            <v>Nifty PSU Bond Plus SDL Sep 2027 40:60 Index</v>
          </cell>
          <cell r="B290" t="str">
            <v>2.00</v>
          </cell>
          <cell r="C290" t="str">
            <v>Low To Moderate</v>
          </cell>
        </row>
        <row r="291">
          <cell r="A291" t="str">
            <v>Nifty SDL Apr 2026 Top 20 Equal Weight Index</v>
          </cell>
          <cell r="B291" t="str">
            <v>1.67</v>
          </cell>
          <cell r="C291" t="str">
            <v>Low To Moderate</v>
          </cell>
        </row>
        <row r="292">
          <cell r="A292" t="str">
            <v>Nifty SDL Apr 2027 Index</v>
          </cell>
          <cell r="B292" t="str">
            <v>1.67</v>
          </cell>
          <cell r="C292" t="str">
            <v>Low To Moderate</v>
          </cell>
        </row>
        <row r="293">
          <cell r="A293" t="str">
            <v>Nifty SDL Apr 2027 Top 12 Equal Weight Index</v>
          </cell>
          <cell r="B293" t="str">
            <v>2.00</v>
          </cell>
          <cell r="C293" t="str">
            <v>Low To Moderate</v>
          </cell>
        </row>
        <row r="294">
          <cell r="A294" t="str">
            <v>Nifty SDL Apr 2032 Top 12 Equal Weight Index</v>
          </cell>
          <cell r="B294" t="str">
            <v>2.67</v>
          </cell>
          <cell r="C294" t="str">
            <v>Moderate</v>
          </cell>
        </row>
        <row r="295">
          <cell r="A295" t="str">
            <v>Nifty SDL Dec 2026 Index</v>
          </cell>
          <cell r="B295" t="str">
            <v>1.67</v>
          </cell>
          <cell r="C295" t="str">
            <v>Low To Moderate</v>
          </cell>
        </row>
        <row r="296">
          <cell r="A296" t="str">
            <v>Nifty SDL Dec 2028 Index</v>
          </cell>
          <cell r="B296" t="str">
            <v>2.33</v>
          </cell>
          <cell r="C296" t="str">
            <v>Moderate</v>
          </cell>
        </row>
        <row r="297">
          <cell r="A297" t="str">
            <v>Nifty SDL Jul 2026 Index</v>
          </cell>
          <cell r="B297" t="str">
            <v>1.67</v>
          </cell>
          <cell r="C297" t="str">
            <v>Low To Moderate</v>
          </cell>
        </row>
        <row r="298">
          <cell r="A298" t="str">
            <v>Nifty SDL Jul 2028 Index</v>
          </cell>
          <cell r="B298" t="str">
            <v>2.33</v>
          </cell>
          <cell r="C298" t="str">
            <v>Moderate</v>
          </cell>
        </row>
        <row r="299">
          <cell r="A299" t="str">
            <v>Nifty SDL Jul 2033 Index</v>
          </cell>
          <cell r="B299" t="str">
            <v>2.67</v>
          </cell>
          <cell r="C299" t="str">
            <v>Moderate</v>
          </cell>
        </row>
        <row r="300">
          <cell r="A300" t="str">
            <v>Nifty SDL Jun 2027 Index</v>
          </cell>
          <cell r="B300" t="str">
            <v>2.00</v>
          </cell>
          <cell r="C300" t="str">
            <v>Low To Moderate</v>
          </cell>
        </row>
        <row r="301">
          <cell r="A301" t="str">
            <v>Nifty SDL June 2028 Index</v>
          </cell>
          <cell r="B301" t="str">
            <v>2.33</v>
          </cell>
          <cell r="C301" t="str">
            <v>Moderate</v>
          </cell>
        </row>
        <row r="302">
          <cell r="A302" t="str">
            <v>Nifty SDL Oct 2026 Index</v>
          </cell>
          <cell r="B302" t="str">
            <v>1.67</v>
          </cell>
          <cell r="C302" t="str">
            <v>Low To Moderate</v>
          </cell>
        </row>
        <row r="303">
          <cell r="A303" t="str">
            <v>Nifty SDL Plus AAA PSU Bond Apr 2026 75:25 Index</v>
          </cell>
          <cell r="B303" t="str">
            <v>1.67</v>
          </cell>
          <cell r="C303" t="str">
            <v>Low To Moderate</v>
          </cell>
        </row>
        <row r="304">
          <cell r="A304" t="str">
            <v>Nifty SDL Plus AAA PSU Bond Apr 2028 75:25 Index</v>
          </cell>
          <cell r="B304" t="str">
            <v>2.33</v>
          </cell>
          <cell r="C304" t="str">
            <v>Moderate</v>
          </cell>
        </row>
        <row r="305">
          <cell r="A305" t="str">
            <v>Nifty SDL Plus AAA PSU Bond Dec 2027 60:40 Index</v>
          </cell>
          <cell r="B305" t="str">
            <v>2.00</v>
          </cell>
          <cell r="C305" t="str">
            <v>Low To Moderate</v>
          </cell>
        </row>
        <row r="306">
          <cell r="A306" t="str">
            <v>Nifty SDL Plus AAA PSU Bond Jul 2028 60:40 Index</v>
          </cell>
          <cell r="B306" t="str">
            <v>2.33</v>
          </cell>
          <cell r="C306" t="str">
            <v>Moderate</v>
          </cell>
        </row>
        <row r="307">
          <cell r="A307" t="str">
            <v>Nifty SDL Plus AAA PSU Bond Jul 2033 60:40 Index</v>
          </cell>
          <cell r="B307" t="str">
            <v>2.67</v>
          </cell>
          <cell r="C307" t="str">
            <v>Moderate</v>
          </cell>
        </row>
        <row r="308">
          <cell r="A308" t="str">
            <v>Nifty SDL Plus G-Sec Jun 2028 30:70 Index</v>
          </cell>
          <cell r="B308" t="str">
            <v>2.00</v>
          </cell>
          <cell r="C308" t="str">
            <v>Low To Moderate</v>
          </cell>
        </row>
        <row r="309">
          <cell r="A309" t="str">
            <v>Nifty SDL Plus G-Sec Jun 2028 70:30 Index</v>
          </cell>
          <cell r="B309" t="str">
            <v>2.00</v>
          </cell>
          <cell r="C309" t="str">
            <v>Low To Moderate</v>
          </cell>
        </row>
        <row r="310">
          <cell r="A310" t="str">
            <v>Nifty SDL Plus G-Sec Jun 2029 70:30 Index</v>
          </cell>
          <cell r="B310" t="str">
            <v>2.33</v>
          </cell>
          <cell r="C310" t="str">
            <v>Moderate</v>
          </cell>
        </row>
        <row r="311">
          <cell r="A311" t="str">
            <v>Nifty SDL Plus G-Sec June 2027 40:60 Index</v>
          </cell>
          <cell r="B311" t="str">
            <v>2.00</v>
          </cell>
          <cell r="C311" t="str">
            <v>Low To Moderate</v>
          </cell>
        </row>
        <row r="312">
          <cell r="A312" t="str">
            <v>Nifty SDL Plus G-Sec Sep 2027 50:50 Index</v>
          </cell>
          <cell r="B312" t="str">
            <v>2.00</v>
          </cell>
          <cell r="C312" t="str">
            <v>Low To Moderate</v>
          </cell>
        </row>
        <row r="313">
          <cell r="A313" t="str">
            <v>Nifty SDL Plus PSU Bond Sep 2026 60:40 Index</v>
          </cell>
          <cell r="B313" t="str">
            <v>1.67</v>
          </cell>
          <cell r="C313" t="str">
            <v>Low To Moderate</v>
          </cell>
        </row>
        <row r="314">
          <cell r="A314" t="str">
            <v>Nifty SDL Sep 2025 Index</v>
          </cell>
          <cell r="B314" t="str">
            <v>1.33</v>
          </cell>
          <cell r="C314" t="str">
            <v>Low To Moderate</v>
          </cell>
        </row>
        <row r="315">
          <cell r="A315" t="str">
            <v>Nifty SDL Sep 2026 Index</v>
          </cell>
          <cell r="B315" t="str">
            <v>1.67</v>
          </cell>
          <cell r="C315" t="str">
            <v>Low To Moderate</v>
          </cell>
        </row>
        <row r="316">
          <cell r="A316" t="str">
            <v>Nifty SDL Sep 2026 V1 Index</v>
          </cell>
          <cell r="B316" t="str">
            <v>1.67</v>
          </cell>
          <cell r="C316" t="str">
            <v>Low To Moderate</v>
          </cell>
        </row>
        <row r="317">
          <cell r="A317" t="str">
            <v>Nifty SDL Sep 2027 Index</v>
          </cell>
          <cell r="B317" t="str">
            <v>2.00</v>
          </cell>
          <cell r="C317" t="str">
            <v>Low To Moderate</v>
          </cell>
        </row>
        <row r="318">
          <cell r="A318" t="str">
            <v>Nifty Short Duration Debt Index</v>
          </cell>
          <cell r="B318" t="str">
            <v>1.93</v>
          </cell>
          <cell r="C318" t="str">
            <v>Low To Moderate</v>
          </cell>
        </row>
        <row r="319">
          <cell r="A319" t="str">
            <v>Nifty Ultra Short Duration Debt Index</v>
          </cell>
          <cell r="B319" t="str">
            <v>2.28</v>
          </cell>
          <cell r="C319" t="str">
            <v>Moderate</v>
          </cell>
        </row>
        <row r="320">
          <cell r="A320" t="str">
            <v>Nifty Banking &amp; PSU Debt Index A-I</v>
          </cell>
          <cell r="B320" t="str">
            <v>1.69</v>
          </cell>
          <cell r="C320" t="str">
            <v>Low To Moderate</v>
          </cell>
        </row>
        <row r="321">
          <cell r="A321" t="str">
            <v>Nifty Banking &amp; PSU Debt Index A-II</v>
          </cell>
          <cell r="B321" t="str">
            <v>1.75</v>
          </cell>
          <cell r="C321" t="str">
            <v>Low To Moderate</v>
          </cell>
        </row>
        <row r="322">
          <cell r="A322" t="str">
            <v>Nifty Banking &amp; PSU Debt Index A-III</v>
          </cell>
          <cell r="B322" t="str">
            <v>2.01</v>
          </cell>
          <cell r="C322" t="str">
            <v>Moderate</v>
          </cell>
        </row>
        <row r="323">
          <cell r="A323" t="str">
            <v>Nifty Banking &amp; PSU Debt Index B-I</v>
          </cell>
          <cell r="B323" t="str">
            <v>3.25</v>
          </cell>
          <cell r="C323" t="str">
            <v>Moderately High</v>
          </cell>
        </row>
        <row r="324">
          <cell r="A324" t="str">
            <v>Nifty Banking &amp; PSU Debt Index B-II</v>
          </cell>
          <cell r="B324" t="str">
            <v>2.80</v>
          </cell>
          <cell r="C324" t="str">
            <v>Moderate</v>
          </cell>
        </row>
        <row r="325">
          <cell r="A325" t="str">
            <v>Nifty Banking &amp; PSU Debt Index B-III</v>
          </cell>
          <cell r="B325" t="str">
            <v>2.80</v>
          </cell>
          <cell r="C325" t="str">
            <v>Moderate</v>
          </cell>
        </row>
        <row r="326">
          <cell r="A326" t="str">
            <v>Nifty Banking &amp; PSU Debt Index C-I</v>
          </cell>
          <cell r="B326" t="str">
            <v>5.28</v>
          </cell>
          <cell r="C326" t="str">
            <v>Very High</v>
          </cell>
        </row>
        <row r="327">
          <cell r="A327" t="str">
            <v>Nifty Banking &amp; PSU Debt Index C-II</v>
          </cell>
          <cell r="B327" t="str">
            <v>5.00</v>
          </cell>
          <cell r="C327" t="str">
            <v>High</v>
          </cell>
        </row>
        <row r="328">
          <cell r="A328" t="str">
            <v>Nifty Banking &amp; PSU Debt Index C-III</v>
          </cell>
          <cell r="B328" t="str">
            <v>4.99</v>
          </cell>
          <cell r="C328" t="str">
            <v>High</v>
          </cell>
        </row>
        <row r="329">
          <cell r="A329" t="str">
            <v>Nifty Composite Debt Index A-III</v>
          </cell>
          <cell r="B329" t="str">
            <v>2.68</v>
          </cell>
          <cell r="C329" t="str">
            <v>Moderate</v>
          </cell>
        </row>
        <row r="330">
          <cell r="A330" t="str">
            <v>Nifty Composite Debt Index B-III</v>
          </cell>
          <cell r="B330" t="str">
            <v>3.26</v>
          </cell>
          <cell r="C330" t="str">
            <v>Moderately High</v>
          </cell>
        </row>
        <row r="331">
          <cell r="A331" t="str">
            <v>Nifty Composite Debt Index C-III</v>
          </cell>
          <cell r="B331" t="str">
            <v>4.29</v>
          </cell>
          <cell r="C331" t="str">
            <v>High</v>
          </cell>
        </row>
        <row r="332">
          <cell r="A332" t="str">
            <v>Nifty Corporate Bond Index A-I</v>
          </cell>
          <cell r="B332" t="str">
            <v>1.42</v>
          </cell>
          <cell r="C332" t="str">
            <v>Low To Moderate</v>
          </cell>
        </row>
        <row r="333">
          <cell r="A333" t="str">
            <v>Nifty Corporate Bond Index A-II</v>
          </cell>
          <cell r="B333" t="str">
            <v>2.09</v>
          </cell>
          <cell r="C333" t="str">
            <v>Moderate</v>
          </cell>
        </row>
        <row r="334">
          <cell r="A334" t="str">
            <v>Nifty Corporate Bond Index A-III</v>
          </cell>
          <cell r="B334" t="str">
            <v>2.00</v>
          </cell>
          <cell r="C334" t="str">
            <v>Low To Moderate</v>
          </cell>
        </row>
        <row r="335">
          <cell r="A335" t="str">
            <v>Nifty Corporate Bond Index B-I</v>
          </cell>
          <cell r="B335" t="str">
            <v>2.09</v>
          </cell>
          <cell r="C335" t="str">
            <v>Moderate</v>
          </cell>
        </row>
        <row r="336">
          <cell r="A336" t="str">
            <v>Nifty Corporate Bond Index B-II</v>
          </cell>
          <cell r="B336" t="str">
            <v>2.29</v>
          </cell>
          <cell r="C336" t="str">
            <v>Moderate</v>
          </cell>
        </row>
        <row r="337">
          <cell r="A337" t="str">
            <v>Nifty Corporate Bond Index B-III</v>
          </cell>
          <cell r="B337" t="str">
            <v>2.63</v>
          </cell>
          <cell r="C337" t="str">
            <v>Moderate</v>
          </cell>
        </row>
        <row r="338">
          <cell r="A338" t="str">
            <v>Nifty Credit Risk Bond Index B-I</v>
          </cell>
          <cell r="B338" t="str">
            <v>3.34</v>
          </cell>
          <cell r="C338" t="str">
            <v>Moderately High</v>
          </cell>
        </row>
        <row r="339">
          <cell r="A339" t="str">
            <v>Nifty Credit Risk Bond Index B-II</v>
          </cell>
          <cell r="B339" t="str">
            <v>3.06</v>
          </cell>
          <cell r="C339" t="str">
            <v>Moderately High</v>
          </cell>
        </row>
        <row r="340">
          <cell r="A340" t="str">
            <v>Nifty Credit Risk Bond Index B-III</v>
          </cell>
          <cell r="B340" t="str">
            <v>3.77</v>
          </cell>
          <cell r="C340" t="str">
            <v>Moderately High</v>
          </cell>
        </row>
        <row r="341">
          <cell r="A341" t="str">
            <v>Nifty Credit Risk Bond Index C-I</v>
          </cell>
          <cell r="B341" t="str">
            <v>4.07</v>
          </cell>
          <cell r="C341" t="str">
            <v>High</v>
          </cell>
        </row>
        <row r="342">
          <cell r="A342" t="str">
            <v>Nifty Credit Risk Bond Index C-II</v>
          </cell>
          <cell r="B342" t="str">
            <v>4.24</v>
          </cell>
          <cell r="C342" t="str">
            <v>High</v>
          </cell>
        </row>
        <row r="343">
          <cell r="A343" t="str">
            <v>Nifty Credit Risk Bond Index C-III</v>
          </cell>
          <cell r="B343" t="str">
            <v>4.64</v>
          </cell>
          <cell r="C343" t="str">
            <v>High</v>
          </cell>
        </row>
        <row r="344">
          <cell r="A344" t="str">
            <v>Nifty G-Sec Index A-I</v>
          </cell>
          <cell r="B344" t="str">
            <v>1.00</v>
          </cell>
          <cell r="C344" t="str">
            <v>Low</v>
          </cell>
        </row>
        <row r="345">
          <cell r="A345" t="str">
            <v>Nifty G-Sec Index A-II</v>
          </cell>
          <cell r="B345" t="str">
            <v>1.67</v>
          </cell>
          <cell r="C345" t="str">
            <v>Low To Moderate</v>
          </cell>
        </row>
        <row r="346">
          <cell r="A346" t="str">
            <v>Nifty G-Sec Index A-III</v>
          </cell>
          <cell r="B346" t="str">
            <v>2.67</v>
          </cell>
          <cell r="C346" t="str">
            <v>Moderate</v>
          </cell>
        </row>
        <row r="347">
          <cell r="A347" t="str">
            <v>Nifty Liquid Index A-I</v>
          </cell>
          <cell r="B347" t="str">
            <v>1.51</v>
          </cell>
          <cell r="C347" t="str">
            <v>Low To Moderate</v>
          </cell>
        </row>
        <row r="348">
          <cell r="A348" t="str">
            <v>Nifty Liquid Index B-I</v>
          </cell>
          <cell r="B348" t="str">
            <v>2.53</v>
          </cell>
          <cell r="C348" t="str">
            <v>Moderate</v>
          </cell>
        </row>
        <row r="349">
          <cell r="A349" t="str">
            <v>Nifty Liquid Index C-I</v>
          </cell>
          <cell r="B349" t="str">
            <v>4.42</v>
          </cell>
          <cell r="C349" t="str">
            <v>High</v>
          </cell>
        </row>
        <row r="350">
          <cell r="A350" t="str">
            <v>Nifty Long Duration Debt Index A-III</v>
          </cell>
          <cell r="B350" t="str">
            <v>2.67</v>
          </cell>
          <cell r="C350" t="str">
            <v>Moderate</v>
          </cell>
        </row>
        <row r="351">
          <cell r="A351" t="str">
            <v>Nifty Long Duration Debt Index B-III</v>
          </cell>
          <cell r="B351" t="str">
            <v>3.17</v>
          </cell>
          <cell r="C351" t="str">
            <v>Moderately High</v>
          </cell>
        </row>
        <row r="352">
          <cell r="A352" t="str">
            <v>Nifty Long Duration Debt Index C-III</v>
          </cell>
          <cell r="B352" t="str">
            <v>4.41</v>
          </cell>
          <cell r="C352" t="str">
            <v>High</v>
          </cell>
        </row>
        <row r="353">
          <cell r="A353" t="str">
            <v>Nifty Low Duration Debt Index A-I</v>
          </cell>
          <cell r="B353" t="str">
            <v>1.48</v>
          </cell>
          <cell r="C353" t="str">
            <v>Low To Moderate</v>
          </cell>
        </row>
        <row r="354">
          <cell r="A354" t="str">
            <v>Nifty Low Duration Debt Index A-II</v>
          </cell>
          <cell r="B354" t="str">
            <v>1.50</v>
          </cell>
          <cell r="C354" t="str">
            <v>Low To Moderate</v>
          </cell>
        </row>
        <row r="355">
          <cell r="A355" t="str">
            <v>Nifty Low Duration Debt Index A-III</v>
          </cell>
          <cell r="B355" t="str">
            <v>1.50</v>
          </cell>
          <cell r="C355" t="str">
            <v>Low To Moderate</v>
          </cell>
        </row>
        <row r="356">
          <cell r="A356" t="str">
            <v>Nifty Low Duration Debt Index B-I</v>
          </cell>
          <cell r="B356" t="str">
            <v>2.75</v>
          </cell>
          <cell r="C356" t="str">
            <v>Moderate</v>
          </cell>
        </row>
        <row r="357">
          <cell r="A357" t="str">
            <v>Nifty Low Duration Debt Index B-II</v>
          </cell>
          <cell r="B357" t="str">
            <v>2.92</v>
          </cell>
          <cell r="C357" t="str">
            <v>Moderate</v>
          </cell>
        </row>
        <row r="358">
          <cell r="A358" t="str">
            <v>Nifty Low Duration Debt Index B-III</v>
          </cell>
          <cell r="B358" t="str">
            <v>2.92</v>
          </cell>
          <cell r="C358" t="str">
            <v>Moderate</v>
          </cell>
        </row>
        <row r="359">
          <cell r="A359" t="str">
            <v>Nifty Low Duration Debt Index C-I</v>
          </cell>
          <cell r="B359" t="str">
            <v>4.50</v>
          </cell>
          <cell r="C359" t="str">
            <v>High</v>
          </cell>
        </row>
        <row r="360">
          <cell r="A360" t="str">
            <v>Nifty Low Duration Debt Index C-II</v>
          </cell>
          <cell r="B360" t="str">
            <v>4.50</v>
          </cell>
          <cell r="C360" t="str">
            <v>High</v>
          </cell>
        </row>
        <row r="361">
          <cell r="A361" t="str">
            <v>Nifty Low Duration Debt Index C-III</v>
          </cell>
          <cell r="B361" t="str">
            <v>4.49</v>
          </cell>
          <cell r="C361" t="str">
            <v>High</v>
          </cell>
        </row>
        <row r="362">
          <cell r="A362" t="str">
            <v>Nifty Medium Duration Debt Index A-III</v>
          </cell>
          <cell r="B362" t="str">
            <v>2.35</v>
          </cell>
          <cell r="C362" t="str">
            <v>Moderate</v>
          </cell>
        </row>
        <row r="363">
          <cell r="A363" t="str">
            <v>Nifty Medium Duration Debt Index B-III</v>
          </cell>
          <cell r="B363" t="str">
            <v>2.97</v>
          </cell>
          <cell r="C363" t="str">
            <v>Moderate</v>
          </cell>
        </row>
        <row r="364">
          <cell r="A364" t="str">
            <v>Nifty Medium Duration Debt Index C-III</v>
          </cell>
          <cell r="B364" t="str">
            <v>3.94</v>
          </cell>
          <cell r="C364" t="str">
            <v>Moderately High</v>
          </cell>
        </row>
        <row r="365">
          <cell r="A365" t="str">
            <v>Nifty Medium to Long Duration Debt Index A-III</v>
          </cell>
          <cell r="B365" t="str">
            <v>2.70</v>
          </cell>
          <cell r="C365" t="str">
            <v>Moderate</v>
          </cell>
        </row>
        <row r="366">
          <cell r="A366" t="str">
            <v>Nifty Medium to Long Duration Debt Index B-III</v>
          </cell>
          <cell r="B366" t="str">
            <v>3.45</v>
          </cell>
          <cell r="C366" t="str">
            <v>Moderately High</v>
          </cell>
        </row>
        <row r="367">
          <cell r="A367" t="str">
            <v>Nifty Medium to Long Duration Debt Index C-III</v>
          </cell>
          <cell r="B367" t="str">
            <v>4.54</v>
          </cell>
          <cell r="C367" t="str">
            <v>High</v>
          </cell>
        </row>
        <row r="368">
          <cell r="A368" t="str">
            <v>Nifty Money Market Index A-I</v>
          </cell>
          <cell r="B368" t="str">
            <v>1.67</v>
          </cell>
          <cell r="C368" t="str">
            <v>Low To Moderate</v>
          </cell>
        </row>
        <row r="369">
          <cell r="A369" t="str">
            <v>Nifty Money Market Index B-I</v>
          </cell>
          <cell r="B369" t="str">
            <v>2.86</v>
          </cell>
          <cell r="C369" t="str">
            <v>Moderate</v>
          </cell>
        </row>
        <row r="370">
          <cell r="A370" t="str">
            <v>Nifty Money Market Index C-I</v>
          </cell>
          <cell r="B370" t="str">
            <v>4.97</v>
          </cell>
          <cell r="C370" t="str">
            <v>High</v>
          </cell>
        </row>
        <row r="371">
          <cell r="A371" t="str">
            <v>Nifty Short Duration Debt Index A-II</v>
          </cell>
          <cell r="B371" t="str">
            <v>2.14</v>
          </cell>
          <cell r="C371" t="str">
            <v>Moderate</v>
          </cell>
        </row>
        <row r="372">
          <cell r="A372" t="str">
            <v>Nifty Short Duration Debt Index A-III</v>
          </cell>
          <cell r="B372" t="str">
            <v>1.75</v>
          </cell>
          <cell r="C372" t="str">
            <v>Low To Moderate</v>
          </cell>
        </row>
        <row r="373">
          <cell r="A373" t="str">
            <v>Nifty Short Duration Debt Index B-II</v>
          </cell>
          <cell r="B373" t="str">
            <v>2.37</v>
          </cell>
          <cell r="C373" t="str">
            <v>Moderate</v>
          </cell>
        </row>
        <row r="374">
          <cell r="A374" t="str">
            <v>Nifty Short Duration Debt Index B-III</v>
          </cell>
          <cell r="B374" t="str">
            <v>2.48</v>
          </cell>
          <cell r="C374" t="str">
            <v>Moderate</v>
          </cell>
        </row>
        <row r="375">
          <cell r="A375" t="str">
            <v>Nifty Short Duration Debt Index C-II</v>
          </cell>
          <cell r="B375" t="str">
            <v>4.48</v>
          </cell>
          <cell r="C375" t="str">
            <v>High</v>
          </cell>
        </row>
        <row r="376">
          <cell r="A376" t="str">
            <v>Nifty Short Duration Debt Index C-III</v>
          </cell>
          <cell r="B376" t="str">
            <v>4.48</v>
          </cell>
          <cell r="C376" t="str">
            <v>High</v>
          </cell>
        </row>
        <row r="377">
          <cell r="A377" t="str">
            <v>Nifty Ultra Short Duration Debt Index A-I</v>
          </cell>
          <cell r="B377" t="str">
            <v>1.48</v>
          </cell>
          <cell r="C377" t="str">
            <v>Low To Moderate</v>
          </cell>
        </row>
        <row r="378">
          <cell r="A378" t="str">
            <v>Nifty Ultra Short Duration Debt Index A-II</v>
          </cell>
          <cell r="B378" t="str">
            <v>1.48</v>
          </cell>
          <cell r="C378" t="str">
            <v>Low To Moderate</v>
          </cell>
        </row>
        <row r="379">
          <cell r="A379" t="str">
            <v>Nifty Ultra Short Duration Debt Index A-III</v>
          </cell>
          <cell r="B379" t="str">
            <v>1.49</v>
          </cell>
          <cell r="C379" t="str">
            <v>Low To Moderate</v>
          </cell>
        </row>
        <row r="380">
          <cell r="A380" t="str">
            <v>Nifty Ultra Short Duration Debt Index B-I</v>
          </cell>
          <cell r="B380" t="str">
            <v>2.50</v>
          </cell>
          <cell r="C380" t="str">
            <v>Moderate</v>
          </cell>
        </row>
        <row r="381">
          <cell r="A381" t="str">
            <v>Nifty Ultra Short Duration Debt Index B-II</v>
          </cell>
          <cell r="B381" t="str">
            <v>2.71</v>
          </cell>
          <cell r="C381" t="str">
            <v>Moderate</v>
          </cell>
        </row>
        <row r="382">
          <cell r="A382" t="str">
            <v>Nifty Ultra Short Duration Debt Index B-III</v>
          </cell>
          <cell r="B382" t="str">
            <v>2.83</v>
          </cell>
          <cell r="C382" t="str">
            <v>Moderate</v>
          </cell>
        </row>
        <row r="383">
          <cell r="A383" t="str">
            <v>Nifty Ultra Short Duration Debt Index C-I</v>
          </cell>
          <cell r="B383" t="str">
            <v>4.31</v>
          </cell>
          <cell r="C383" t="str">
            <v>High</v>
          </cell>
        </row>
        <row r="384">
          <cell r="A384" t="str">
            <v>Nifty Ultra Short Duration Debt Index C-II</v>
          </cell>
          <cell r="B384" t="str">
            <v>4.31</v>
          </cell>
          <cell r="C384" t="str">
            <v>High</v>
          </cell>
        </row>
        <row r="385">
          <cell r="A385" t="str">
            <v>Nifty Ultra Short Duration Debt Index C-III</v>
          </cell>
          <cell r="B385" t="str">
            <v>4.31</v>
          </cell>
          <cell r="C385" t="str">
            <v>High</v>
          </cell>
        </row>
        <row r="386">
          <cell r="A386" t="str">
            <v>CRISIL 1 Year CD Index</v>
          </cell>
          <cell r="B386" t="str">
            <v>2.80</v>
          </cell>
          <cell r="C386" t="str">
            <v>Moderate</v>
          </cell>
        </row>
        <row r="387">
          <cell r="A387" t="str">
            <v>CRISIL 1 Year CP Index</v>
          </cell>
          <cell r="B387" t="str">
            <v>2.17</v>
          </cell>
          <cell r="C387" t="str">
            <v>Moderate</v>
          </cell>
        </row>
        <row r="388">
          <cell r="A388" t="str">
            <v>CRISIL 1 Year T-Bill Index</v>
          </cell>
          <cell r="B388" t="str">
            <v>1.33</v>
          </cell>
          <cell r="C388" t="str">
            <v>Low to Moderate</v>
          </cell>
        </row>
        <row r="389">
          <cell r="A389" t="str">
            <v>CRISIL 10 Year Gilt Index</v>
          </cell>
          <cell r="B389" t="str">
            <v>2.67</v>
          </cell>
          <cell r="C389" t="str">
            <v>Moderate</v>
          </cell>
        </row>
        <row r="390">
          <cell r="A390" t="str">
            <v>CRISIL 182 Day T-Bill Index</v>
          </cell>
          <cell r="B390" t="str">
            <v>1.00</v>
          </cell>
          <cell r="C390" t="str">
            <v>Low</v>
          </cell>
        </row>
        <row r="391">
          <cell r="A391" t="str">
            <v>CRISIL 2 Month CD Index</v>
          </cell>
          <cell r="B391" t="str">
            <v>2.80</v>
          </cell>
          <cell r="C391" t="str">
            <v>Moderate</v>
          </cell>
        </row>
        <row r="392">
          <cell r="A392" t="str">
            <v>CRISIL 2 Month CP Index</v>
          </cell>
          <cell r="B392" t="str">
            <v>3.60</v>
          </cell>
          <cell r="C392" t="str">
            <v>Moderately High</v>
          </cell>
        </row>
        <row r="393">
          <cell r="A393" t="str">
            <v>CRISIL 3 Month CD Index</v>
          </cell>
          <cell r="B393" t="str">
            <v>2.70</v>
          </cell>
          <cell r="C393" t="str">
            <v>Moderate</v>
          </cell>
        </row>
        <row r="394">
          <cell r="A394" t="str">
            <v>CRISIL 3 Month CP Index</v>
          </cell>
          <cell r="B394" t="str">
            <v>3.00</v>
          </cell>
          <cell r="C394" t="str">
            <v>Moderate</v>
          </cell>
        </row>
        <row r="395">
          <cell r="A395" t="str">
            <v>CRISIL 6 Month CD Index</v>
          </cell>
          <cell r="B395" t="str">
            <v>2.70</v>
          </cell>
          <cell r="C395" t="str">
            <v>Moderate</v>
          </cell>
        </row>
        <row r="396">
          <cell r="A396" t="str">
            <v>CRISIL 6 Month CP Index</v>
          </cell>
          <cell r="B396" t="str">
            <v>3.93</v>
          </cell>
          <cell r="C396" t="str">
            <v>Moderately High</v>
          </cell>
        </row>
        <row r="397">
          <cell r="A397" t="str">
            <v>CRISIL 91 Day T-Bill Index</v>
          </cell>
          <cell r="B397" t="str">
            <v>1.00</v>
          </cell>
          <cell r="C397" t="str">
            <v>Low</v>
          </cell>
        </row>
        <row r="398">
          <cell r="A398" t="str">
            <v>CRISIL A Medium term Bond Index</v>
          </cell>
          <cell r="B398" t="str">
            <v>6.85</v>
          </cell>
          <cell r="C398" t="str">
            <v>Very High</v>
          </cell>
        </row>
        <row r="399">
          <cell r="A399" t="str">
            <v>CRISIL A Medium to Long Term Bond Index</v>
          </cell>
          <cell r="B399" t="str">
            <v>6.85</v>
          </cell>
          <cell r="C399" t="str">
            <v>Very High</v>
          </cell>
        </row>
        <row r="400">
          <cell r="A400" t="str">
            <v>CRISIL A Short Term Bond Index</v>
          </cell>
          <cell r="B400" t="str">
            <v>7.23</v>
          </cell>
          <cell r="C400" t="str">
            <v>Very High</v>
          </cell>
        </row>
        <row r="401">
          <cell r="A401" t="str">
            <v>CRISIL AA and AA+ 1 to 3 Year Short Term Bond Index</v>
          </cell>
          <cell r="B401" t="str">
            <v>3.36</v>
          </cell>
          <cell r="C401" t="str">
            <v>Moderately High</v>
          </cell>
        </row>
        <row r="402">
          <cell r="A402" t="str">
            <v>CRISIL AA and AA+ Long Term Bond Index</v>
          </cell>
          <cell r="B402" t="str">
            <v>3.95</v>
          </cell>
          <cell r="C402" t="str">
            <v>Moderately High</v>
          </cell>
        </row>
        <row r="403">
          <cell r="A403" t="str">
            <v>CRISIL AA and AA+ Medium Term Bond Index</v>
          </cell>
          <cell r="B403" t="str">
            <v>3.42</v>
          </cell>
          <cell r="C403" t="str">
            <v>Moderately High</v>
          </cell>
        </row>
        <row r="404">
          <cell r="A404" t="str">
            <v>CRISIL AA and AA+ Short Term Bond Index</v>
          </cell>
          <cell r="B404" t="str">
            <v>3.23</v>
          </cell>
          <cell r="C404" t="str">
            <v>Moderately High</v>
          </cell>
        </row>
        <row r="405">
          <cell r="A405" t="str">
            <v>CRISIL AA and AA+ up to 1 Year Short Term Bond Index</v>
          </cell>
          <cell r="B405" t="str">
            <v>3.28</v>
          </cell>
          <cell r="C405" t="str">
            <v>Moderately High</v>
          </cell>
        </row>
        <row r="406">
          <cell r="A406" t="str">
            <v>CRISIL AA Long Term Bond Index</v>
          </cell>
          <cell r="B406" t="str">
            <v>4.20</v>
          </cell>
          <cell r="C406" t="str">
            <v>High</v>
          </cell>
        </row>
        <row r="407">
          <cell r="A407" t="str">
            <v>CRISIL AA- Long Term Bond Index</v>
          </cell>
          <cell r="B407" t="str">
            <v>4.74</v>
          </cell>
          <cell r="C407" t="str">
            <v>High</v>
          </cell>
        </row>
        <row r="408">
          <cell r="A408" t="str">
            <v>CRISIL AA Medium Term Bond Index</v>
          </cell>
          <cell r="B408" t="str">
            <v>3.76</v>
          </cell>
          <cell r="C408" t="str">
            <v>Moderately High</v>
          </cell>
        </row>
        <row r="409">
          <cell r="A409" t="str">
            <v>CRISIL AA- Medium Term Bond Index</v>
          </cell>
          <cell r="B409" t="str">
            <v>5.06</v>
          </cell>
          <cell r="C409" t="str">
            <v>Very High</v>
          </cell>
        </row>
        <row r="410">
          <cell r="A410" t="str">
            <v>CRISIL AA Short Term Bond Index</v>
          </cell>
          <cell r="B410" t="str">
            <v>4.10</v>
          </cell>
          <cell r="C410" t="str">
            <v>High</v>
          </cell>
        </row>
        <row r="411">
          <cell r="A411" t="str">
            <v>CRISIL AA- Short Term Bond Index</v>
          </cell>
          <cell r="B411" t="str">
            <v>4.71</v>
          </cell>
          <cell r="C411" t="str">
            <v>High</v>
          </cell>
        </row>
        <row r="412">
          <cell r="A412" t="str">
            <v>CRISIL AA+ Long Term Bond Index</v>
          </cell>
          <cell r="B412" t="str">
            <v>3.56</v>
          </cell>
          <cell r="C412" t="str">
            <v>Moderately High</v>
          </cell>
        </row>
        <row r="413">
          <cell r="A413" t="str">
            <v>CRISIL AA+ Medium Term Bond Index</v>
          </cell>
          <cell r="B413" t="str">
            <v>3.16</v>
          </cell>
          <cell r="C413" t="str">
            <v>Moderately High</v>
          </cell>
        </row>
        <row r="414">
          <cell r="A414" t="str">
            <v>CRISIL AA+ Short Term Bond Index</v>
          </cell>
          <cell r="B414" t="str">
            <v>2.96</v>
          </cell>
          <cell r="C414" t="str">
            <v>Moderate</v>
          </cell>
        </row>
        <row r="415">
          <cell r="A415" t="str">
            <v>CRISIL AAA 1 to 3 Year Short Term Bond Index</v>
          </cell>
          <cell r="B415" t="str">
            <v>2.17</v>
          </cell>
          <cell r="C415" t="str">
            <v>Moderate</v>
          </cell>
        </row>
        <row r="416">
          <cell r="A416" t="str">
            <v>CRISIL AAA Long Term Bond Index</v>
          </cell>
          <cell r="B416" t="str">
            <v>2.93</v>
          </cell>
          <cell r="C416" t="str">
            <v>Moderate</v>
          </cell>
        </row>
        <row r="417">
          <cell r="A417" t="str">
            <v>CRISIL AAA Medium Term Bond Index</v>
          </cell>
          <cell r="B417" t="str">
            <v>2.48</v>
          </cell>
          <cell r="C417" t="str">
            <v>Moderate</v>
          </cell>
        </row>
        <row r="418">
          <cell r="A418" t="str">
            <v>CRISIL AAA Short Term Bond Index</v>
          </cell>
          <cell r="B418" t="str">
            <v>1.84</v>
          </cell>
          <cell r="C418" t="str">
            <v>Low to Moderate</v>
          </cell>
        </row>
        <row r="419">
          <cell r="A419" t="str">
            <v>CRISIL AAA up to 1 Year Short Term Bond Index</v>
          </cell>
          <cell r="B419" t="str">
            <v>1.50</v>
          </cell>
          <cell r="C419" t="str">
            <v>Low to Moderate</v>
          </cell>
        </row>
        <row r="420">
          <cell r="A420" t="str">
            <v>CRISIL Banking and PSU Debt Index</v>
          </cell>
          <cell r="B420" t="str">
            <v>2.39</v>
          </cell>
          <cell r="C420" t="str">
            <v>Moderate</v>
          </cell>
        </row>
        <row r="421">
          <cell r="A421" t="str">
            <v>CRISIL Broad Based Gilt Index</v>
          </cell>
          <cell r="B421" t="str">
            <v>2.67</v>
          </cell>
          <cell r="C421" t="str">
            <v>Moderate</v>
          </cell>
        </row>
        <row r="422">
          <cell r="A422" t="str">
            <v>CRISIL Composite AA Long Term Bond Index</v>
          </cell>
          <cell r="B422" t="str">
            <v>3.87</v>
          </cell>
          <cell r="C422" t="str">
            <v>Moderately High</v>
          </cell>
        </row>
        <row r="423">
          <cell r="A423" t="str">
            <v>CRISIL Composite AA Medium Term Bond Index</v>
          </cell>
          <cell r="B423" t="str">
            <v>3.63</v>
          </cell>
          <cell r="C423" t="str">
            <v>Moderately High</v>
          </cell>
        </row>
        <row r="424">
          <cell r="A424" t="str">
            <v>CRISIL Composite AA Short Term Bond Index</v>
          </cell>
          <cell r="B424" t="str">
            <v>3.62</v>
          </cell>
          <cell r="C424" t="str">
            <v>Moderately High</v>
          </cell>
        </row>
        <row r="425">
          <cell r="A425" t="str">
            <v>CRISIL Composite Bond Index</v>
          </cell>
          <cell r="B425" t="str">
            <v>2.57</v>
          </cell>
          <cell r="C425" t="str">
            <v>Moderate</v>
          </cell>
        </row>
        <row r="426">
          <cell r="A426" t="str">
            <v>CRISIL Composite CD Index</v>
          </cell>
          <cell r="B426" t="str">
            <v>2.73</v>
          </cell>
          <cell r="C426" t="str">
            <v>Moderate</v>
          </cell>
        </row>
        <row r="427">
          <cell r="A427" t="str">
            <v>CRISIL Composite CP Index</v>
          </cell>
          <cell r="B427" t="str">
            <v>3.02</v>
          </cell>
          <cell r="C427" t="str">
            <v>Moderately High</v>
          </cell>
        </row>
        <row r="428">
          <cell r="A428" t="str">
            <v>CRISIL Composite Credit Risk Index</v>
          </cell>
          <cell r="B428" t="str">
            <v>3.73</v>
          </cell>
          <cell r="C428" t="str">
            <v>Moderately High</v>
          </cell>
        </row>
        <row r="429">
          <cell r="A429" t="str">
            <v>CRISIL Composite Gilt Index</v>
          </cell>
          <cell r="B429" t="str">
            <v>2.63</v>
          </cell>
          <cell r="C429" t="str">
            <v>Moderate</v>
          </cell>
        </row>
        <row r="430">
          <cell r="A430" t="str">
            <v>CRISIL Composite T-Bill Index</v>
          </cell>
          <cell r="B430" t="str">
            <v>1.09</v>
          </cell>
          <cell r="C430" t="str">
            <v>Low to Moderate</v>
          </cell>
        </row>
        <row r="431">
          <cell r="A431" t="str">
            <v>CRISIL Corporate Bond Composite Index</v>
          </cell>
          <cell r="B431" t="str">
            <v>2.51</v>
          </cell>
          <cell r="C431" t="str">
            <v>Moderate</v>
          </cell>
        </row>
        <row r="432">
          <cell r="A432" t="str">
            <v>CRISIL Dynamic Debt Index</v>
          </cell>
          <cell r="B432" t="str">
            <v>2.74</v>
          </cell>
          <cell r="C432" t="str">
            <v>Moderate</v>
          </cell>
        </row>
        <row r="433">
          <cell r="A433" t="str">
            <v>CRISIL Dynamic Gilt Index</v>
          </cell>
          <cell r="B433" t="str">
            <v>2.63</v>
          </cell>
          <cell r="C433" t="str">
            <v>Moderate</v>
          </cell>
        </row>
        <row r="434">
          <cell r="A434" t="str">
            <v>CRISIL FPI Index</v>
          </cell>
          <cell r="B434" t="str">
            <v>2.76</v>
          </cell>
          <cell r="C434" t="str">
            <v>Moderate</v>
          </cell>
        </row>
        <row r="435">
          <cell r="A435" t="str">
            <v>CRISIL Liquid Debt Index</v>
          </cell>
          <cell r="B435" t="str">
            <v>1.18</v>
          </cell>
          <cell r="C435" t="str">
            <v>Low to Moderate</v>
          </cell>
        </row>
        <row r="436">
          <cell r="A436" t="str">
            <v>CRISIL Long Term Corporate Bond Index</v>
          </cell>
          <cell r="B436" t="str">
            <v>2.93</v>
          </cell>
          <cell r="C436" t="str">
            <v>Moderate</v>
          </cell>
        </row>
        <row r="437">
          <cell r="A437" t="str">
            <v>CRISIL Long Term Debt Index</v>
          </cell>
          <cell r="B437" t="str">
            <v>2.87</v>
          </cell>
          <cell r="C437" t="str">
            <v>Moderate</v>
          </cell>
        </row>
        <row r="438">
          <cell r="A438" t="str">
            <v>CRISIL Long Term Gilt Index</v>
          </cell>
          <cell r="B438" t="str">
            <v>2.65</v>
          </cell>
          <cell r="C438" t="str">
            <v>Moderate</v>
          </cell>
        </row>
        <row r="439">
          <cell r="A439" t="str">
            <v>CRISIL Low Duration Debt Index</v>
          </cell>
          <cell r="B439" t="str">
            <v>2.61</v>
          </cell>
          <cell r="C439" t="str">
            <v>Moderate</v>
          </cell>
        </row>
        <row r="440">
          <cell r="A440" t="str">
            <v>CRISIL Medium Term Corporate Bond Index</v>
          </cell>
          <cell r="B440" t="str">
            <v>2.59</v>
          </cell>
          <cell r="C440" t="str">
            <v>Moderate</v>
          </cell>
        </row>
        <row r="441">
          <cell r="A441" t="str">
            <v>CRISIL Medium Term Credit Risk Index</v>
          </cell>
          <cell r="B441" t="str">
            <v>3.71</v>
          </cell>
          <cell r="C441" t="str">
            <v>Moderately High</v>
          </cell>
        </row>
        <row r="442">
          <cell r="A442" t="str">
            <v>CRISIL Medium Term Debt Index</v>
          </cell>
          <cell r="B442" t="str">
            <v>2.56</v>
          </cell>
          <cell r="C442" t="str">
            <v>Moderate</v>
          </cell>
        </row>
        <row r="443">
          <cell r="A443" t="str">
            <v>CRISIL Medium Term Gilt Index</v>
          </cell>
          <cell r="B443" t="str">
            <v>2.65</v>
          </cell>
          <cell r="C443" t="str">
            <v>Moderate</v>
          </cell>
        </row>
        <row r="444">
          <cell r="A444" t="str">
            <v>CRISIL Medium To Long Term Banking Debt Index</v>
          </cell>
          <cell r="B444" t="str">
            <v>3.37</v>
          </cell>
          <cell r="C444" t="str">
            <v>Moderately High</v>
          </cell>
        </row>
        <row r="445">
          <cell r="A445" t="str">
            <v>CRISIL Medium To Long Term Debt Index</v>
          </cell>
          <cell r="B445" t="str">
            <v>2.78</v>
          </cell>
          <cell r="C445" t="str">
            <v>Moderate</v>
          </cell>
        </row>
        <row r="446">
          <cell r="A446" t="str">
            <v>CRISIL Medium to Long Term PSU Debt Index</v>
          </cell>
          <cell r="B446" t="str">
            <v>2.87</v>
          </cell>
          <cell r="C446" t="str">
            <v>Moderate</v>
          </cell>
        </row>
        <row r="447">
          <cell r="A447" t="str">
            <v>CRISIL Money Market Index</v>
          </cell>
          <cell r="B447" t="str">
            <v>2.45</v>
          </cell>
          <cell r="C447" t="str">
            <v>Moderate</v>
          </cell>
        </row>
        <row r="448">
          <cell r="A448" t="str">
            <v>CRISIL Money Market Index-Insurance</v>
          </cell>
          <cell r="B448" t="str">
            <v>1.85</v>
          </cell>
          <cell r="C448" t="str">
            <v>Low to Moderate</v>
          </cell>
        </row>
        <row r="449">
          <cell r="A449" t="str">
            <v>CRISIL Overnight Index</v>
          </cell>
          <cell r="B449" t="str">
            <v>1.00</v>
          </cell>
          <cell r="C449" t="str">
            <v>Low</v>
          </cell>
        </row>
        <row r="450">
          <cell r="A450" t="str">
            <v>CRISIL Short Term Bond Index</v>
          </cell>
          <cell r="B450" t="str">
            <v>2.07</v>
          </cell>
          <cell r="C450" t="str">
            <v>Moderate</v>
          </cell>
        </row>
        <row r="451">
          <cell r="A451" t="str">
            <v>CRISIL Short Term Corporate Bond Index</v>
          </cell>
          <cell r="B451" t="str">
            <v>2.12</v>
          </cell>
          <cell r="C451" t="str">
            <v>Moderate</v>
          </cell>
        </row>
        <row r="452">
          <cell r="A452" t="str">
            <v>CRISIL Short Term Credit Risk Index</v>
          </cell>
          <cell r="B452" t="str">
            <v>3.62</v>
          </cell>
          <cell r="C452" t="str">
            <v>Moderately High</v>
          </cell>
        </row>
        <row r="453">
          <cell r="A453" t="str">
            <v>CRISIL Short Term Gilt Index</v>
          </cell>
          <cell r="B453" t="str">
            <v>1.97</v>
          </cell>
          <cell r="C453" t="str">
            <v>Low to Moderate</v>
          </cell>
        </row>
        <row r="454">
          <cell r="A454" t="str">
            <v>CRISIL Short Term PSU Debt Index</v>
          </cell>
          <cell r="B454" t="str">
            <v>1.66</v>
          </cell>
          <cell r="C454" t="str">
            <v>Low to Moderate</v>
          </cell>
        </row>
        <row r="455">
          <cell r="A455" t="str">
            <v>CRISIL Ultra Short Term Debt Index</v>
          </cell>
          <cell r="B455" t="str">
            <v>2.65</v>
          </cell>
          <cell r="C455" t="str">
            <v>Moderate</v>
          </cell>
        </row>
        <row r="456">
          <cell r="A456" t="str">
            <v>CRISIL Up to 91-Day CD Index</v>
          </cell>
          <cell r="B456" t="str">
            <v>1.16</v>
          </cell>
          <cell r="C456" t="str">
            <v>Low to Moderate</v>
          </cell>
        </row>
        <row r="457">
          <cell r="A457" t="str">
            <v>CRISIL Up to 91-Day CP Index</v>
          </cell>
          <cell r="B457" t="str">
            <v>1.36</v>
          </cell>
          <cell r="C457" t="str">
            <v>Low to Moderate</v>
          </cell>
        </row>
        <row r="458">
          <cell r="A458" t="str">
            <v>CRISIL upto 91 Day CP Index-A</v>
          </cell>
          <cell r="B458" t="str">
            <v>1.21</v>
          </cell>
          <cell r="C458" t="str">
            <v>Low to Moderate</v>
          </cell>
        </row>
        <row r="459">
          <cell r="A459" t="str">
            <v>CRISIL upto 91 Day CD Index-A</v>
          </cell>
          <cell r="B459" t="str">
            <v>0.91</v>
          </cell>
          <cell r="C459" t="str">
            <v>Low</v>
          </cell>
        </row>
        <row r="460">
          <cell r="A460" t="str">
            <v>CRISIL upto 91 Day CD Index-B</v>
          </cell>
          <cell r="B460" t="str">
            <v>1.57</v>
          </cell>
          <cell r="C460" t="str">
            <v>Low to Moderate</v>
          </cell>
        </row>
        <row r="461">
          <cell r="A461" t="str">
            <v>CRISIL upto 91 Day CP Index-B</v>
          </cell>
          <cell r="B461" t="str">
            <v>1.87</v>
          </cell>
          <cell r="C461" t="str">
            <v>Low to Moderate</v>
          </cell>
        </row>
        <row r="462">
          <cell r="A462" t="str">
            <v>CRISIL upto 365 Day CD index-A</v>
          </cell>
          <cell r="B462" t="str">
            <v>1.31</v>
          </cell>
          <cell r="C462" t="str">
            <v>Low to Moderate</v>
          </cell>
        </row>
        <row r="463">
          <cell r="A463" t="str">
            <v>CRISIL upto 365 Day CP Index-A</v>
          </cell>
          <cell r="B463" t="str">
            <v>1.58</v>
          </cell>
          <cell r="C463" t="str">
            <v>Low to Moderate</v>
          </cell>
        </row>
        <row r="464">
          <cell r="A464" t="str">
            <v>CRISIL upto 365 Day CD index-B</v>
          </cell>
          <cell r="B464" t="str">
            <v>2.59</v>
          </cell>
          <cell r="C464" t="str">
            <v>Moderate</v>
          </cell>
        </row>
        <row r="465">
          <cell r="A465" t="str">
            <v>CRISIL upto 365 Day CP Index-B</v>
          </cell>
          <cell r="B465" t="str">
            <v>2.66</v>
          </cell>
          <cell r="C465" t="str">
            <v>Moderate</v>
          </cell>
        </row>
        <row r="466">
          <cell r="A466" t="str">
            <v>CRISIL upto 365 Day CD Index-C</v>
          </cell>
          <cell r="B466" t="str">
            <v>5.36</v>
          </cell>
          <cell r="C466" t="str">
            <v>Very High</v>
          </cell>
        </row>
        <row r="467">
          <cell r="A467" t="str">
            <v>CRISIL upto 365 Day CP Index-C</v>
          </cell>
          <cell r="B467" t="str">
            <v>4.31</v>
          </cell>
          <cell r="C467" t="str">
            <v>High</v>
          </cell>
        </row>
        <row r="468">
          <cell r="A468" t="str">
            <v>CRISIL Short Term Banking Debt Index</v>
          </cell>
          <cell r="B468" t="str">
            <v>2.80</v>
          </cell>
          <cell r="C468" t="str">
            <v>Moderate</v>
          </cell>
        </row>
        <row r="469">
          <cell r="A469" t="str">
            <v>CRISIL 1 Month CD Index</v>
          </cell>
          <cell r="B469" t="str">
            <v>3.10</v>
          </cell>
          <cell r="C469" t="str">
            <v>Moderately High</v>
          </cell>
        </row>
        <row r="470">
          <cell r="A470" t="str">
            <v>CRISIL 1 Month CP Index</v>
          </cell>
          <cell r="B470" t="str">
            <v>2.63</v>
          </cell>
          <cell r="C470" t="str">
            <v>Moderate</v>
          </cell>
        </row>
        <row r="471">
          <cell r="A471" t="str">
            <v>CRISIL 10 Year SDL Index</v>
          </cell>
          <cell r="B471" t="str">
            <v>2.67</v>
          </cell>
          <cell r="C471" t="str">
            <v>Moderate</v>
          </cell>
        </row>
        <row r="472">
          <cell r="A472" t="str">
            <v>CRISIL 1 Month T-bill Index</v>
          </cell>
          <cell r="B472" t="str">
            <v>1.00</v>
          </cell>
          <cell r="C472" t="str">
            <v>Low</v>
          </cell>
        </row>
        <row r="473">
          <cell r="A473" t="str">
            <v>CRISIL 2 Month T-bill Index</v>
          </cell>
          <cell r="B473" t="str">
            <v>1.00</v>
          </cell>
          <cell r="C473" t="str">
            <v>Low</v>
          </cell>
        </row>
        <row r="474">
          <cell r="A474" t="str">
            <v>CRISIL Arbitrage Index</v>
          </cell>
          <cell r="B474" t="str">
            <v>0.35</v>
          </cell>
          <cell r="C474" t="str">
            <v>Low</v>
          </cell>
        </row>
        <row r="475">
          <cell r="A475" t="str">
            <v>CRISIL Equity Savings Index</v>
          </cell>
          <cell r="B475" t="str">
            <v>2.87</v>
          </cell>
          <cell r="C475" t="str">
            <v>Moderate</v>
          </cell>
        </row>
        <row r="476">
          <cell r="A476" t="str">
            <v>CRISIL Hybrid 35+65 - Aggressive Index</v>
          </cell>
          <cell r="B476" t="str">
            <v>5.24</v>
          </cell>
          <cell r="C476" t="str">
            <v>Very High</v>
          </cell>
        </row>
        <row r="477">
          <cell r="A477" t="str">
            <v>CRISIL Hybrid 85+15 - Conservative Index</v>
          </cell>
          <cell r="B477" t="str">
            <v>3.16</v>
          </cell>
          <cell r="C477" t="str">
            <v>Moderately High</v>
          </cell>
        </row>
        <row r="478">
          <cell r="A478" t="str">
            <v>CRISIL Short Term Debt Hybrid 60+40 Index</v>
          </cell>
          <cell r="B478" t="str">
            <v>3.87</v>
          </cell>
          <cell r="C478" t="str">
            <v>Moderately High</v>
          </cell>
        </row>
        <row r="479">
          <cell r="A479" t="str">
            <v>CRISIL Short Term Debt Hybrid 75+25 Index</v>
          </cell>
          <cell r="B479" t="str">
            <v>3.18</v>
          </cell>
          <cell r="C479" t="str">
            <v>Moderately High</v>
          </cell>
        </row>
        <row r="480">
          <cell r="A480" t="str">
            <v>CRISIL Hybrid 50+50 - Moderate Index</v>
          </cell>
          <cell r="B480" t="str">
            <v>4.60</v>
          </cell>
          <cell r="C480" t="str">
            <v>High</v>
          </cell>
        </row>
        <row r="481">
          <cell r="A481" t="str">
            <v>CRISIL Hybrid 65+35 - Conservative Index</v>
          </cell>
          <cell r="B481" t="str">
            <v>3.97</v>
          </cell>
          <cell r="C481" t="str">
            <v>Moderately High</v>
          </cell>
        </row>
        <row r="482">
          <cell r="A482" t="str">
            <v>CRISIL Hybrid 25+75 - Aggressive Index</v>
          </cell>
          <cell r="B482" t="str">
            <v>5.67</v>
          </cell>
          <cell r="C482" t="str">
            <v>Very High</v>
          </cell>
        </row>
        <row r="483">
          <cell r="A483" t="str">
            <v>CRISIL Hybrid 75+25 - Conservative Index</v>
          </cell>
          <cell r="B483" t="str">
            <v>3.56</v>
          </cell>
          <cell r="C483" t="str">
            <v>Moderately High</v>
          </cell>
        </row>
        <row r="484">
          <cell r="A484" t="str">
            <v>CRISIL Liquid Debt B-I Index</v>
          </cell>
          <cell r="B484" t="str">
            <v>1.32</v>
          </cell>
          <cell r="C484" t="str">
            <v>Low to Moderate</v>
          </cell>
        </row>
        <row r="485">
          <cell r="A485" t="str">
            <v>CRISIL Low Duration Debt B-I Index</v>
          </cell>
          <cell r="B485" t="str">
            <v>2.21</v>
          </cell>
          <cell r="C485" t="str">
            <v>Moderate</v>
          </cell>
        </row>
        <row r="486">
          <cell r="A486" t="str">
            <v>CRISIL Low Duration Debt C-I Index</v>
          </cell>
          <cell r="B486" t="str">
            <v>3.94</v>
          </cell>
          <cell r="C486" t="str">
            <v>Moderately High</v>
          </cell>
        </row>
        <row r="487">
          <cell r="A487" t="str">
            <v>CRISIL Short Duration Debt B-II Index</v>
          </cell>
          <cell r="B487" t="str">
            <v>2.70</v>
          </cell>
          <cell r="C487" t="str">
            <v>Moderate</v>
          </cell>
        </row>
        <row r="488">
          <cell r="A488" t="str">
            <v>CRISIL Short Duration Debt C-II Index</v>
          </cell>
          <cell r="B488" t="str">
            <v>5.35</v>
          </cell>
          <cell r="C488" t="str">
            <v>Very High</v>
          </cell>
        </row>
        <row r="489">
          <cell r="A489" t="str">
            <v>CRISIL Medium Duration Debt B-III Index</v>
          </cell>
          <cell r="B489" t="str">
            <v>2.90</v>
          </cell>
          <cell r="C489" t="str">
            <v>Moderate</v>
          </cell>
        </row>
        <row r="490">
          <cell r="A490" t="str">
            <v>CRISIL Medium Duration Debt C-III Index</v>
          </cell>
          <cell r="B490" t="str">
            <v>4.29</v>
          </cell>
          <cell r="C490" t="str">
            <v>High</v>
          </cell>
        </row>
        <row r="491">
          <cell r="A491" t="str">
            <v>CRISIL Medium to Long Duration Debt B-III Index</v>
          </cell>
          <cell r="B491" t="str">
            <v>3.20</v>
          </cell>
          <cell r="C491" t="str">
            <v>Moderately High</v>
          </cell>
        </row>
        <row r="492">
          <cell r="A492" t="str">
            <v>CRISIL Medium to Long Duration Debt C-III Index</v>
          </cell>
          <cell r="B492" t="str">
            <v>4.38</v>
          </cell>
          <cell r="C492" t="str">
            <v>High</v>
          </cell>
        </row>
        <row r="493">
          <cell r="A493" t="str">
            <v>CRISIL Credit Risk Debt C-II Index</v>
          </cell>
          <cell r="B493" t="str">
            <v>4.55</v>
          </cell>
          <cell r="C493" t="str">
            <v>High</v>
          </cell>
        </row>
        <row r="494">
          <cell r="A494" t="str">
            <v>CRISIL Credit Risk Debt C-III Index</v>
          </cell>
          <cell r="B494" t="str">
            <v>4.34</v>
          </cell>
          <cell r="C494" t="str">
            <v>High</v>
          </cell>
        </row>
        <row r="495">
          <cell r="A495" t="str">
            <v>CRISIL Corporate Bond B-II Index</v>
          </cell>
          <cell r="B495" t="str">
            <v>2.79</v>
          </cell>
          <cell r="C495" t="str">
            <v>Moderate</v>
          </cell>
        </row>
        <row r="496">
          <cell r="A496" t="str">
            <v>CRISIL Corporate Bond B-III Index</v>
          </cell>
          <cell r="B496" t="str">
            <v>2.98</v>
          </cell>
          <cell r="C496" t="str">
            <v>Moderate</v>
          </cell>
        </row>
        <row r="497">
          <cell r="A497" t="str">
            <v>CRISIL Dynamic Bond B-III Index</v>
          </cell>
          <cell r="B497" t="str">
            <v>3.20</v>
          </cell>
          <cell r="C497" t="str">
            <v>Moderately High</v>
          </cell>
        </row>
        <row r="498">
          <cell r="A498" t="str">
            <v>CRISIL Dynamic Bond C-III Index</v>
          </cell>
          <cell r="B498" t="str">
            <v>4.35</v>
          </cell>
          <cell r="C498" t="str">
            <v>High</v>
          </cell>
        </row>
        <row r="499">
          <cell r="A499" t="str">
            <v>CRISIL Money Market B-I Index</v>
          </cell>
          <cell r="B499" t="str">
            <v>1.84</v>
          </cell>
          <cell r="C499" t="str">
            <v>Low to Moderate</v>
          </cell>
        </row>
        <row r="500">
          <cell r="A500" t="str">
            <v>CRISIL Money Market C-I Index</v>
          </cell>
          <cell r="B500" t="str">
            <v>3.78</v>
          </cell>
          <cell r="C500" t="str">
            <v>Moderately High</v>
          </cell>
        </row>
        <row r="501">
          <cell r="A501" t="str">
            <v>CRISIL Ultra Short Duration Debt B-I Index</v>
          </cell>
          <cell r="B501" t="str">
            <v>2.14</v>
          </cell>
          <cell r="C501" t="str">
            <v>Moderate</v>
          </cell>
        </row>
        <row r="502">
          <cell r="A502" t="str">
            <v>CRISIL Ultra Short Duration Debt C-I Index</v>
          </cell>
          <cell r="B502" t="str">
            <v>3.90</v>
          </cell>
          <cell r="C502" t="str">
            <v>Moderately High</v>
          </cell>
        </row>
        <row r="503">
          <cell r="A503" t="str">
            <v>CRISIL - Aggressive Credit Debt Term Index</v>
          </cell>
          <cell r="B503" t="str">
            <v>5.40</v>
          </cell>
          <cell r="C503" t="str">
            <v>Very High</v>
          </cell>
        </row>
        <row r="504">
          <cell r="A504" t="str">
            <v>CRISIL Banking and PSU Debt A-II Index</v>
          </cell>
          <cell r="B504" t="str">
            <v>1.93</v>
          </cell>
          <cell r="C504" t="str">
            <v>Low to Moderate</v>
          </cell>
        </row>
        <row r="505">
          <cell r="A505" t="str">
            <v>CRISIL Corporate Debt A-II Index</v>
          </cell>
          <cell r="B505" t="str">
            <v>1.87</v>
          </cell>
          <cell r="C505" t="str">
            <v>Low to Moderate</v>
          </cell>
        </row>
        <row r="506">
          <cell r="A506" t="str">
            <v>CRISIL Banking &amp; PSU Debt A-II Index</v>
          </cell>
          <cell r="B506" t="str">
            <v>1.98</v>
          </cell>
          <cell r="C506" t="str">
            <v>Low to Moderate</v>
          </cell>
        </row>
        <row r="507">
          <cell r="A507" t="str">
            <v>CRISIL Corporate Bond A-II Index</v>
          </cell>
          <cell r="B507" t="str">
            <v>2.04</v>
          </cell>
          <cell r="C507" t="str">
            <v>Moderate</v>
          </cell>
        </row>
        <row r="508">
          <cell r="A508" t="str">
            <v>CRISIL Credit Risk Debt B-II Index</v>
          </cell>
          <cell r="B508" t="str">
            <v>3.16</v>
          </cell>
          <cell r="C508" t="str">
            <v>Moderately High</v>
          </cell>
        </row>
        <row r="509">
          <cell r="A509" t="str">
            <v>CRISIL Dynamic Bond A-III Index</v>
          </cell>
          <cell r="B509" t="str">
            <v>2.63</v>
          </cell>
          <cell r="C509" t="str">
            <v>Moderate</v>
          </cell>
        </row>
        <row r="510">
          <cell r="A510" t="str">
            <v>CRISIL Liquid Debt A-I Index</v>
          </cell>
          <cell r="B510" t="str">
            <v>1.43</v>
          </cell>
          <cell r="C510" t="str">
            <v>Low to Moderate</v>
          </cell>
        </row>
        <row r="511">
          <cell r="A511" t="str">
            <v>CRISIL Long Duration Debt A-III Index</v>
          </cell>
          <cell r="B511" t="str">
            <v>2.74</v>
          </cell>
          <cell r="C511" t="str">
            <v>Moderate</v>
          </cell>
        </row>
        <row r="512">
          <cell r="A512" t="str">
            <v>CRISIL Low Duration Debt A-I Index</v>
          </cell>
          <cell r="B512" t="str">
            <v>1.54</v>
          </cell>
          <cell r="C512" t="str">
            <v>Low to Moderate</v>
          </cell>
        </row>
        <row r="513">
          <cell r="A513" t="str">
            <v>CRISIL Medium Duration Debt A-III Index</v>
          </cell>
          <cell r="B513" t="str">
            <v>2.36</v>
          </cell>
          <cell r="C513" t="str">
            <v>Moderate</v>
          </cell>
        </row>
        <row r="514">
          <cell r="A514" t="str">
            <v>CRISIL Medium To Long Duration Debt A-III Index</v>
          </cell>
          <cell r="B514" t="str">
            <v>2.64</v>
          </cell>
          <cell r="C514" t="str">
            <v>Moderate</v>
          </cell>
        </row>
        <row r="515">
          <cell r="A515" t="str">
            <v>CRISIL Money Market A-I Index</v>
          </cell>
          <cell r="B515" t="str">
            <v>1.52</v>
          </cell>
          <cell r="C515" t="str">
            <v>Low to Moderate</v>
          </cell>
        </row>
        <row r="516">
          <cell r="A516" t="str">
            <v>CRISIL Short Duration Debt A-II Index</v>
          </cell>
          <cell r="B516" t="str">
            <v>2.06</v>
          </cell>
          <cell r="C516" t="str">
            <v>Moderate</v>
          </cell>
        </row>
        <row r="517">
          <cell r="A517" t="str">
            <v>CRISIL Ultra Short Duration Debt A-I Index</v>
          </cell>
          <cell r="B517" t="str">
            <v>1.38</v>
          </cell>
          <cell r="C517" t="str">
            <v>Low to Moderate</v>
          </cell>
        </row>
        <row r="518">
          <cell r="A518" t="str">
            <v>CRISIL IBX 50:50 Gilt Plus SDL Index - April 2028</v>
          </cell>
          <cell r="B518" t="str">
            <v>2.00</v>
          </cell>
          <cell r="C518" t="str">
            <v>Low to Moderate</v>
          </cell>
        </row>
        <row r="519">
          <cell r="A519" t="str">
            <v>CRISIL IBX 50:50 Gilt Plus SDL Index - April 2037</v>
          </cell>
          <cell r="B519" t="str">
            <v>2.67</v>
          </cell>
          <cell r="C519" t="str">
            <v>Moderate</v>
          </cell>
        </row>
        <row r="520">
          <cell r="A520" t="str">
            <v>CRISIL IBX 50:50 PSU + SDL Index - October 2025</v>
          </cell>
          <cell r="B520" t="str">
            <v>1.33</v>
          </cell>
          <cell r="C520" t="str">
            <v>Low to Moderate</v>
          </cell>
        </row>
        <row r="521">
          <cell r="A521" t="str">
            <v>CRISIL IBX 60:40 SDL + AAA PSU Index - April 2025</v>
          </cell>
          <cell r="B521" t="str">
            <v>1.00</v>
          </cell>
          <cell r="C521" t="str">
            <v>Low</v>
          </cell>
        </row>
        <row r="522">
          <cell r="A522" t="str">
            <v>CRISIL IBX 60:40 SDL + AAA PSU Index - April 2027</v>
          </cell>
          <cell r="B522" t="str">
            <v>2.00</v>
          </cell>
          <cell r="C522" t="str">
            <v>Low to Moderate</v>
          </cell>
        </row>
        <row r="523">
          <cell r="A523" t="str">
            <v>CRISIL IBX 70:30 CPSE Plus SDL Index - April 2025</v>
          </cell>
          <cell r="B523" t="str">
            <v>1.00</v>
          </cell>
          <cell r="C523" t="str">
            <v>Low</v>
          </cell>
        </row>
        <row r="524">
          <cell r="A524" t="str">
            <v>CRISIL IBX Gilt Index - April 2026</v>
          </cell>
          <cell r="B524" t="str">
            <v>1.67</v>
          </cell>
          <cell r="C524" t="str">
            <v>Low to Moderate</v>
          </cell>
        </row>
        <row r="525">
          <cell r="A525" t="str">
            <v>CRISIL IBX Gilt Index - April 2029</v>
          </cell>
          <cell r="B525" t="str">
            <v>2.33</v>
          </cell>
          <cell r="C525" t="str">
            <v>Moderate</v>
          </cell>
        </row>
        <row r="526">
          <cell r="A526" t="str">
            <v>CRISIL IBX Gilt Index - April 2033</v>
          </cell>
          <cell r="B526" t="str">
            <v>2.67</v>
          </cell>
          <cell r="C526" t="str">
            <v>Moderate</v>
          </cell>
        </row>
        <row r="527">
          <cell r="A527" t="str">
            <v>CRISIL IBX Gilt Index - June 2036</v>
          </cell>
          <cell r="B527" t="str">
            <v>2.67</v>
          </cell>
          <cell r="C527" t="str">
            <v>Moderate</v>
          </cell>
        </row>
        <row r="528">
          <cell r="A528" t="str">
            <v>CRISIL IBX SDL Index - May 2027</v>
          </cell>
          <cell r="B528" t="str">
            <v>2.00</v>
          </cell>
          <cell r="C528" t="str">
            <v>Low to Moderate</v>
          </cell>
        </row>
        <row r="529">
          <cell r="A529" t="str">
            <v>CRISIL IBX SDL Index - September 2027</v>
          </cell>
          <cell r="B529" t="str">
            <v>2.00</v>
          </cell>
          <cell r="C529" t="str">
            <v>Low to Moderate</v>
          </cell>
        </row>
        <row r="530">
          <cell r="A530" t="str">
            <v>CRISIL Select AAA Corporate Bond Fund Index</v>
          </cell>
          <cell r="B530" t="str">
            <v>1.77</v>
          </cell>
          <cell r="C530" t="str">
            <v>Low to Moderate</v>
          </cell>
        </row>
        <row r="531">
          <cell r="A531" t="str">
            <v>CRISIL-IBX 50:50 Gilt Plus SDL Index - June 2027</v>
          </cell>
          <cell r="B531" t="str">
            <v>2.00</v>
          </cell>
          <cell r="C531" t="str">
            <v>Low to Moderate</v>
          </cell>
        </row>
        <row r="532">
          <cell r="A532" t="str">
            <v>CRISIL-IBX 50:50 Gilt Plus SDL Index - June 2028</v>
          </cell>
          <cell r="B532" t="str">
            <v>2.33</v>
          </cell>
          <cell r="C532" t="str">
            <v>Moderate</v>
          </cell>
        </row>
        <row r="533">
          <cell r="A533" t="str">
            <v>CRISIL-IBX 50:50 Gilt Plus SDL Index - September 2027</v>
          </cell>
          <cell r="B533" t="str">
            <v>2.00</v>
          </cell>
          <cell r="C533" t="str">
            <v>Low to Moderate</v>
          </cell>
        </row>
        <row r="534">
          <cell r="A534" t="str">
            <v>CRISIL-IBX 50:50 Gilt Plus SDL Index - September 2028</v>
          </cell>
          <cell r="B534" t="str">
            <v>2.00</v>
          </cell>
          <cell r="C534" t="str">
            <v>Low to Moderate</v>
          </cell>
        </row>
        <row r="535">
          <cell r="A535" t="str">
            <v>CRISIL-IBX 50:50 Gilt Plus SDL Short Duration Fund Index</v>
          </cell>
          <cell r="B535" t="str">
            <v>2.00</v>
          </cell>
          <cell r="C535" t="str">
            <v>Low to Moderate</v>
          </cell>
        </row>
        <row r="536">
          <cell r="A536" t="str">
            <v>CRISIL-IBX 50:50 SDL Plus Gilt Index - April 2033</v>
          </cell>
          <cell r="B536" t="str">
            <v>2.67</v>
          </cell>
          <cell r="C536" t="str">
            <v>Moderate</v>
          </cell>
        </row>
        <row r="537">
          <cell r="A537" t="str">
            <v>CRISIL-IBX 60:40 SDL Plus AAA PSU Index - April 2026</v>
          </cell>
          <cell r="B537" t="str">
            <v>1.67</v>
          </cell>
          <cell r="C537" t="str">
            <v>Low to Moderate</v>
          </cell>
        </row>
        <row r="538">
          <cell r="A538" t="str">
            <v>CRISIL-IBX 90:10 SDL Plus Gilt Index - April 2032</v>
          </cell>
          <cell r="B538" t="str">
            <v>2.67</v>
          </cell>
          <cell r="C538" t="str">
            <v>Moderate</v>
          </cell>
        </row>
        <row r="539">
          <cell r="A539" t="str">
            <v>CRISIL-IBX 90:10 SDL Plus Gilt Index - November 2026</v>
          </cell>
          <cell r="B539" t="str">
            <v>1.67</v>
          </cell>
          <cell r="C539" t="str">
            <v>Low to Moderate</v>
          </cell>
        </row>
        <row r="540">
          <cell r="A540" t="str">
            <v>CRISIL-IBX 90:10 SDL Plus Gilt Index - September 2027</v>
          </cell>
          <cell r="B540" t="str">
            <v>2.00</v>
          </cell>
          <cell r="C540" t="str">
            <v>Low to Moderate</v>
          </cell>
        </row>
        <row r="541">
          <cell r="A541" t="str">
            <v>CRISIL-IBX Gilt Index - April 2028</v>
          </cell>
          <cell r="B541" t="str">
            <v>2.00</v>
          </cell>
          <cell r="C541" t="str">
            <v>Low to Moderate</v>
          </cell>
        </row>
        <row r="542">
          <cell r="A542" t="str">
            <v>CRISIL-IBX Gilt Index - April 2032</v>
          </cell>
          <cell r="B542" t="str">
            <v>2.67</v>
          </cell>
          <cell r="C542" t="str">
            <v>Moderate</v>
          </cell>
        </row>
        <row r="543">
          <cell r="A543" t="str">
            <v>CRISIL-IBX Gilt Index - June 2027</v>
          </cell>
          <cell r="B543" t="str">
            <v>2.00</v>
          </cell>
          <cell r="C543" t="str">
            <v>Low to Moderate</v>
          </cell>
        </row>
        <row r="544">
          <cell r="A544" t="str">
            <v>CRISIL-IBX SDL Index - April 2033</v>
          </cell>
          <cell r="B544" t="str">
            <v>2.67</v>
          </cell>
          <cell r="C544" t="str">
            <v>Moderate</v>
          </cell>
        </row>
        <row r="545">
          <cell r="A545" t="str">
            <v>CRISIL-IBX SDL Index - June 2027</v>
          </cell>
          <cell r="B545" t="str">
            <v>2.00</v>
          </cell>
          <cell r="C545" t="str">
            <v>Low to Moderate</v>
          </cell>
        </row>
        <row r="546">
          <cell r="A546" t="str">
            <v>CRISIL-IBX SDL Index - June 2032</v>
          </cell>
          <cell r="B546" t="str">
            <v>2.67</v>
          </cell>
          <cell r="C546" t="str">
            <v>Moderate</v>
          </cell>
        </row>
        <row r="547">
          <cell r="A547" t="str">
            <v>CRISIL-IBX SDL Index - June 2034</v>
          </cell>
          <cell r="B547" t="str">
            <v>2.67</v>
          </cell>
          <cell r="C547" t="str">
            <v>Moderate</v>
          </cell>
        </row>
        <row r="548">
          <cell r="A548" t="str">
            <v>CRISIL-IBX AAA Financial Services Index - Sep 2027</v>
          </cell>
          <cell r="B548" t="str">
            <v>2.23</v>
          </cell>
          <cell r="C548" t="str">
            <v>Moderate</v>
          </cell>
        </row>
        <row r="549">
          <cell r="A549" t="str">
            <v>CRISIL-IBX AAA NBFC Index - June 2027</v>
          </cell>
          <cell r="B549" t="str">
            <v>2.33</v>
          </cell>
          <cell r="C549" t="str">
            <v>Moderate</v>
          </cell>
        </row>
        <row r="550">
          <cell r="A550" t="str">
            <v>CRISIL-IBX AAA NBFC-HFC Index - Sep 2026</v>
          </cell>
          <cell r="B550" t="str">
            <v>2.00</v>
          </cell>
          <cell r="C550" t="str">
            <v>Low to Moderate</v>
          </cell>
        </row>
        <row r="551">
          <cell r="A551" t="str">
            <v>CRISIL-IBX AAA Financial Services Index - Dec 2026</v>
          </cell>
          <cell r="B551" t="str">
            <v>1.88</v>
          </cell>
          <cell r="C551" t="str">
            <v>Low to Moderate</v>
          </cell>
        </row>
        <row r="552">
          <cell r="A552" t="str">
            <v>CRISIL-IBX AAA Financial Services Index - Jan 2028</v>
          </cell>
          <cell r="B552" t="str">
            <v>2.22</v>
          </cell>
          <cell r="C552" t="str">
            <v>Moderate</v>
          </cell>
        </row>
        <row r="553">
          <cell r="A553" t="str">
            <v>CRISIL-IBX AAA NBFC-HFC Index - Dec 2025</v>
          </cell>
          <cell r="B553" t="str">
            <v>2.00</v>
          </cell>
          <cell r="C553" t="str">
            <v>Low to Moderate</v>
          </cell>
        </row>
        <row r="554">
          <cell r="A554" t="str">
            <v>BSE ALLCAP</v>
          </cell>
          <cell r="B554">
            <v>6.99</v>
          </cell>
          <cell r="C554" t="str">
            <v>Very High</v>
          </cell>
        </row>
        <row r="555">
          <cell r="A555" t="str">
            <v>BSE AUTO</v>
          </cell>
          <cell r="B555">
            <v>6.8</v>
          </cell>
          <cell r="C555" t="str">
            <v>Very High</v>
          </cell>
        </row>
        <row r="556">
          <cell r="A556" t="str">
            <v>BSE BANKEX</v>
          </cell>
          <cell r="B556">
            <v>6.69</v>
          </cell>
          <cell r="C556" t="str">
            <v>Very High</v>
          </cell>
        </row>
        <row r="557">
          <cell r="A557" t="str">
            <v>BSE BHARAT 22 INDEX</v>
          </cell>
          <cell r="B557">
            <v>6.73</v>
          </cell>
          <cell r="C557" t="str">
            <v>Very High</v>
          </cell>
        </row>
        <row r="558">
          <cell r="A558" t="str">
            <v>BSE HEALTHCARE</v>
          </cell>
          <cell r="B558">
            <v>7.2</v>
          </cell>
          <cell r="C558" t="str">
            <v>Very High</v>
          </cell>
        </row>
        <row r="559">
          <cell r="A559" t="str">
            <v>BSE INFORMATION TECHNOLOGY</v>
          </cell>
          <cell r="B559">
            <v>6.89</v>
          </cell>
          <cell r="C559" t="str">
            <v>Very High</v>
          </cell>
        </row>
        <row r="560">
          <cell r="A560" t="str">
            <v>BSE 100</v>
          </cell>
          <cell r="B560">
            <v>6.71</v>
          </cell>
          <cell r="C560" t="str">
            <v>Very High</v>
          </cell>
        </row>
        <row r="561">
          <cell r="A561" t="str">
            <v>BSE 200</v>
          </cell>
          <cell r="B561">
            <v>6.78</v>
          </cell>
          <cell r="C561" t="str">
            <v>Very High</v>
          </cell>
        </row>
        <row r="562">
          <cell r="A562" t="str">
            <v>BSE 500</v>
          </cell>
          <cell r="B562">
            <v>6.92</v>
          </cell>
          <cell r="C562" t="str">
            <v>Very High</v>
          </cell>
        </row>
        <row r="563">
          <cell r="A563" t="str">
            <v>BSE 500 SHARIAH</v>
          </cell>
          <cell r="B563">
            <v>6.97</v>
          </cell>
          <cell r="C563" t="str">
            <v>Very High</v>
          </cell>
        </row>
        <row r="564">
          <cell r="A564" t="str">
            <v>BSE FINANCIALS EX-BANKS 30 INDEX</v>
          </cell>
          <cell r="B564">
            <v>6.88</v>
          </cell>
          <cell r="C564" t="str">
            <v>Very High</v>
          </cell>
        </row>
        <row r="565">
          <cell r="A565" t="str">
            <v>BSE ENHANCED VALUE INDEX</v>
          </cell>
          <cell r="B565">
            <v>6.8</v>
          </cell>
          <cell r="C565" t="str">
            <v>Very High</v>
          </cell>
        </row>
        <row r="566">
          <cell r="A566" t="str">
            <v>BSE LOW VOLATILITY INDEX</v>
          </cell>
          <cell r="B566">
            <v>6.84</v>
          </cell>
          <cell r="C566" t="str">
            <v>Very High</v>
          </cell>
        </row>
        <row r="567">
          <cell r="A567" t="str">
            <v>BSE PSU</v>
          </cell>
          <cell r="B567">
            <v>6.82</v>
          </cell>
          <cell r="C567" t="str">
            <v>Very High</v>
          </cell>
        </row>
        <row r="568">
          <cell r="A568" t="str">
            <v>BSE QUALITY INDEX</v>
          </cell>
          <cell r="B568">
            <v>6.84</v>
          </cell>
          <cell r="C568" t="str">
            <v>Very High</v>
          </cell>
        </row>
        <row r="569">
          <cell r="A569" t="str">
            <v>BSE HOUSING (INR)</v>
          </cell>
          <cell r="B569">
            <v>7.09</v>
          </cell>
          <cell r="C569" t="str">
            <v>Very High</v>
          </cell>
        </row>
        <row r="570">
          <cell r="A570" t="str">
            <v>BSE DIVERSIFIED FINANCIALS REVENUE GROWTH INDEX</v>
          </cell>
          <cell r="B570">
            <v>7.06</v>
          </cell>
          <cell r="C570" t="str">
            <v>Very High</v>
          </cell>
        </row>
        <row r="571">
          <cell r="A571" t="str">
            <v>BSE INDIA INFRASTRUCTURE INDEX</v>
          </cell>
          <cell r="B571">
            <v>6.94</v>
          </cell>
          <cell r="C571" t="str">
            <v>Very High</v>
          </cell>
        </row>
        <row r="572">
          <cell r="A572" t="str">
            <v>BSE 250 LARGEMIDCAP INDEX</v>
          </cell>
          <cell r="B572">
            <v>6.81</v>
          </cell>
          <cell r="C572" t="str">
            <v>Very High</v>
          </cell>
        </row>
        <row r="573">
          <cell r="A573" t="str">
            <v>BSE METAL</v>
          </cell>
          <cell r="B573">
            <v>6.78</v>
          </cell>
          <cell r="C573" t="str">
            <v>Very High</v>
          </cell>
        </row>
        <row r="574">
          <cell r="A574" t="str">
            <v>BSE INDIA MANUFACTURING INDEX</v>
          </cell>
          <cell r="B574">
            <v>6.67</v>
          </cell>
          <cell r="C574" t="str">
            <v>Very High</v>
          </cell>
        </row>
        <row r="575">
          <cell r="A575" t="str">
            <v>BSE 150 MIDCAP INDEX</v>
          </cell>
          <cell r="B575">
            <v>7.32</v>
          </cell>
          <cell r="C575" t="str">
            <v>Very High</v>
          </cell>
        </row>
        <row r="576">
          <cell r="A576" t="str">
            <v>BSE MIDCAP</v>
          </cell>
          <cell r="B576">
            <v>7.36</v>
          </cell>
          <cell r="C576" t="str">
            <v>Very High</v>
          </cell>
        </row>
        <row r="577">
          <cell r="A577" t="str">
            <v>BSE MIDCAP SELECT INDEX</v>
          </cell>
          <cell r="B577">
            <v>7.32</v>
          </cell>
          <cell r="C577" t="str">
            <v>Very High</v>
          </cell>
        </row>
        <row r="578">
          <cell r="A578" t="str">
            <v>BSE 400 MIDSMALLCAP INDEX</v>
          </cell>
          <cell r="B578">
            <v>7.54</v>
          </cell>
          <cell r="C578" t="str">
            <v>Very High</v>
          </cell>
        </row>
        <row r="579">
          <cell r="A579" t="str">
            <v>BSE OIL &amp; GAS</v>
          </cell>
          <cell r="B579">
            <v>6.81</v>
          </cell>
          <cell r="C579" t="str">
            <v>Very High</v>
          </cell>
        </row>
        <row r="580">
          <cell r="A580" t="str">
            <v>BSE SENSEX</v>
          </cell>
          <cell r="B580">
            <v>6.67</v>
          </cell>
          <cell r="C580" t="str">
            <v>Very High</v>
          </cell>
        </row>
        <row r="581">
          <cell r="A581" t="str">
            <v>BSE 250 SMALLCAP INDEX</v>
          </cell>
          <cell r="B581">
            <v>7.92</v>
          </cell>
          <cell r="C581" t="str">
            <v>Very High</v>
          </cell>
        </row>
        <row r="582">
          <cell r="A582" t="str">
            <v>BSE SMALLCAP</v>
          </cell>
          <cell r="B582">
            <v>7.93</v>
          </cell>
          <cell r="C582" t="str">
            <v>Very High</v>
          </cell>
        </row>
        <row r="583">
          <cell r="A583" t="str">
            <v>BSE SENSEX 50</v>
          </cell>
          <cell r="B583">
            <v>6.67</v>
          </cell>
          <cell r="C583" t="str">
            <v>Very High</v>
          </cell>
        </row>
        <row r="584">
          <cell r="A584" t="str">
            <v>BSE SENSEX NEXT 30</v>
          </cell>
          <cell r="B584">
            <v>6.67</v>
          </cell>
          <cell r="C584" t="str">
            <v>Very High</v>
          </cell>
        </row>
        <row r="585">
          <cell r="A585" t="str">
            <v>BSE SENSEX NEXT 50</v>
          </cell>
          <cell r="B585">
            <v>6.91</v>
          </cell>
          <cell r="C585" t="str">
            <v>Very High</v>
          </cell>
        </row>
        <row r="586">
          <cell r="A586" t="str">
            <v>BSE TECK</v>
          </cell>
          <cell r="B586">
            <v>6.78</v>
          </cell>
          <cell r="C586" t="str">
            <v>Very High</v>
          </cell>
        </row>
        <row r="587">
          <cell r="A587" t="str">
            <v>BSE 250 LargeMidCap 65:35 Index (INR)</v>
          </cell>
          <cell r="B587">
            <v>6.9</v>
          </cell>
          <cell r="C587" t="str">
            <v>Very High</v>
          </cell>
        </row>
        <row r="588">
          <cell r="A588" t="str">
            <v>BSE Arbitrage Rate Index (INR)</v>
          </cell>
          <cell r="B588">
            <v>0</v>
          </cell>
          <cell r="C588" t="str">
            <v>Low</v>
          </cell>
        </row>
        <row r="589">
          <cell r="A589" t="str">
            <v>BSE Liquid Rate Index</v>
          </cell>
          <cell r="B589">
            <v>1</v>
          </cell>
          <cell r="C589" t="str">
            <v>Low</v>
          </cell>
        </row>
      </sheetData>
      <sheetData sheetId="2"/>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60" xr16:uid="{72FBC840-FB9A-4949-8EE5-65C8178C2E2A}"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sortState xmlns:xlrd2="http://schemas.microsoft.com/office/spreadsheetml/2017/richdata2" ref="A3:C64">
      <sortCondition ref="C2:C64"/>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_EQ" connectionId="157" xr16:uid="{DC126219-BE75-44B4-A625-561579BAFF8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NAV" headers="0" connectionId="159" xr16:uid="{6EE468AB-23B9-48E3-BC86-AE5D060181A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GLDFOFNAV" headers="0" connectionId="155" xr16:uid="{68B19B41-802A-427C-94BA-BF6A0D2CD66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GLDFOF_EQ" connectionId="154" xr16:uid="{0AAC0743-1C11-470F-80E6-FDC036272FB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SLVETFNAV" headers="0" connectionId="151" xr16:uid="{BF7B614A-1FFF-4B4A-B50B-90949090A5C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SLVETF_EQ" connectionId="150" xr16:uid="{6D1E7199-280C-4C54-80C2-464A0467851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GLDETFNAV" headers="0" connectionId="149" xr16:uid="{A028AF51-8FA6-470D-B110-9424C684464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GLDETF_EQ" connectionId="148" xr16:uid="{F5A84846-BA23-4AD3-BC43-37648237E93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YCF_EQ_FU_Related" headers="0" connectionId="146" xr16:uid="{367E4AF9-1A09-4BC2-9D23-FAFDAE39BCF9}"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YCFNAV" headers="0" connectionId="147" xr16:uid="{2163FB4E-B1D8-467B-986A-4E2FBBAFCF8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YCF_EQ" connectionId="145" xr16:uid="{E354C24C-1B9F-4034-BE36-89C4CA21262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SCAPF_EQ_FU_Related" headers="0" connectionId="141" xr16:uid="{37944602-F324-47D4-8FBD-715B0758CD6B}"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CAPFNAV" headers="0" connectionId="143" xr16:uid="{127C53AE-D9B2-4EB0-BCDE-BFF6F6740DF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SCAPF_EQ" connectionId="140" xr16:uid="{D8DADC3B-0D76-4363-A191-166F9BAA3D7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RSFPNAV" headers="0" connectionId="139" xr16:uid="{1202366B-0EBE-4940-8E8D-7CE8920E6B4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SFP_EQ" connectionId="138" xr16:uid="{BBA311F1-D35C-4407-B87D-8EADE736A3A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M_EQ" connectionId="132" xr16:uid="{4C016C5D-2D4C-440E-9B16-E83CEB4BFA7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M_GOV_SEC" connectionId="133" xr16:uid="{E58330CD-AFF8-4996-9FA6-37607DA6257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35" xr16:uid="{1BBF4F0A-E124-49F5-8EB0-828289F9A31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NAV" headers="0" connectionId="137" xr16:uid="{11ABDAC3-2357-4985-B570-8FBBFB2E5D6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EFNAV" headers="0" connectionId="131" xr16:uid="{42BBD51C-862D-4687-80FD-699CC08D646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EF_EQ" connectionId="129" xr16:uid="{5BFF34EF-C39F-417C-B8F1-38B960B5580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QNTFNAV" headers="0" connectionId="128" xr16:uid="{AC22F133-BC94-4EAB-A04E-F4BF98E82BA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QNTF_EQ" connectionId="127" xr16:uid="{E598A0AF-55C7-4D13-BA1B-407BCED209D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NMIIF_EQ" connectionId="125" xr16:uid="{7FD95BAC-9274-457B-97F6-C3D294EE5C6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MIIFNAV" headers="0" connectionId="126" xr16:uid="{FC81ABCB-7270-4DF6-A9B3-FA61F6701D9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MIMIF_EQ" connectionId="123" xr16:uid="{82B40EAE-DB07-430A-AF91-974B35843B2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MIMIFNAV" headers="0" connectionId="124" xr16:uid="{6FE7FE0E-2435-465B-B28E-66CCB229A08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A30IF_EQ" connectionId="121" xr16:uid="{9A0227D6-CF12-462D-9DB6-C47F211918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A30IFNAV" headers="0" connectionId="122" xr16:uid="{EA0CC0EF-54EA-40AD-B7F9-8A5745173BA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RIF_EQ" connectionId="119" xr16:uid="{E3349963-FFDC-4214-8432-8FBF4CEB605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RIFNAV" headers="0" connectionId="120" xr16:uid="{31AF6C66-9D5C-4DD5-A5D0-E77772E2BA3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PBETFNAV" headers="0" connectionId="117" xr16:uid="{FFFE8AD7-5934-4BB9-9276-82A150A6BE1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PBETF_EQ" connectionId="116" xr16:uid="{8A80942B-B525-4D26-B696-C33C2EEB9B7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MSHIF_EQ" connectionId="114" xr16:uid="{2DD9A1FF-3A7C-42A2-99B8-3B2B29159C2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NMSHIFNAV" headers="0" connectionId="115" xr16:uid="{554DA12F-7F66-44FB-9EB8-7ABBEBEDAD6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MMIF_EQ" connectionId="112" xr16:uid="{98BE1DD6-ABAB-4D53-98E3-F4D67544ADD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MMIFNAV" headers="0" connectionId="113" xr16:uid="{6E4A9AD2-5211-4376-BC15-6C14EC38F38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ITIF_EQ" connectionId="109" xr16:uid="{79BC00E4-C7DE-4171-B290-5F43A666BFE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NITIFNAV" headers="0" connectionId="111" xr16:uid="{7A7A56F5-DA7C-4593-B70B-F759F4E2F2C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NIDETFNAV" headers="0" connectionId="107" xr16:uid="{67C63AC6-532E-45B9-ADBA-36E5EFB3328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NIDETF_EQ" connectionId="106" xr16:uid="{F2C7C965-150C-4864-A86C-61FB28D41A5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04" xr16:uid="{4AC9DF04-1B74-428C-A559-BD9D06B6325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NIDFOFNAV" headers="0" connectionId="105" xr16:uid="{EFC63E14-F2EF-4230-BD1D-97EB7E546E4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NFSIF_EQ" connectionId="102" xr16:uid="{269333DE-FB6B-4623-8852-9161A57EF2F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NFSIFNAV" headers="0" connectionId="103" xr16:uid="{B2AE5CC1-6696-4ABE-938E-F4FF8C52C1E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NCMIF_EQ" connectionId="99" xr16:uid="{DFC83600-7EC6-4216-8271-73D4D618BC0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NCMIFNAV" headers="0" connectionId="100" xr16:uid="{195BB89E-76E2-4A1F-90FF-8888C9DC687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NAIF_EQ" connectionId="97" xr16:uid="{86D472BA-D896-41C6-9C4B-11DCCD8266E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NAIFNAV" headers="0" connectionId="98" xr16:uid="{C776270A-8A8F-4054-A27A-10E4585B185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IFNANAV" headers="0" connectionId="96" xr16:uid="{BA2BE360-78E8-4692-A4A2-CD4353474A6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IFNA_EQ" connectionId="95" xr16:uid="{C09184D2-0ADF-4E1D-B49D-798151A4645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NETFNAV" headers="0" connectionId="94" xr16:uid="{68B142C8-4D28-4EB5-A073-B6B699CDB99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NETF_EQ" connectionId="93" xr16:uid="{4E5A3F36-368A-4971-BAA5-8EAE978E764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MULTICF_EQ" connectionId="90" xr16:uid="{DF1166C3-2428-4FA9-BEB3-75BFBA7A1DE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MULTICFNAV" headers="0" connectionId="91" xr16:uid="{A01774DB-F16A-46BF-BE69-B360F63B16B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MAOF_EQ" connectionId="83" xr16:uid="{A8F6EEC7-2867-4F5A-ABE2-DA653E86B67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86" xr16:uid="{CB18264B-D14A-43E8-B0A1-031225FC75D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MAOFNAV" headers="0" connectionId="89" xr16:uid="{06E0A030-A725-406C-87BE-76C140BDA73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MAOF_GOV_SEC" connectionId="87" xr16:uid="{1379CC3F-455C-4A61-A059-46A0A052293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88" xr16:uid="{56E8B5A5-8B41-4502-911E-3C440BFED67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MAOF_EQ_Related" headers="0" connectionId="84" xr16:uid="{94AE490C-C2F0-4363-8151-BA210E43DE86}"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INRNAV" headers="0" connectionId="82" xr16:uid="{AB4C9FEE-65F7-4719-838A-6202829E512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INR_EQ" connectionId="81" xr16:uid="{BDBB1DEB-B8A1-42B9-B5F1-BC47BB17BD8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TOFE_EQ" connectionId="79" xr16:uid="{F0C8ADDA-B4B8-4FC6-87AC-F93F6E1DED8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TOFENAV" headers="0" connectionId="80" xr16:uid="{68F3329A-3F01-42BC-A1A7-000D9255D2D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EOFNAV" headers="0" connectionId="78" xr16:uid="{2EF81105-FD06-4666-ADB7-7EEDD6FB0C5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EOF_EQ" connectionId="77" xr16:uid="{EC5BDD06-A388-4050-8906-642DA5DB06E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SF_EQ_FU_Related" headers="0" connectionId="74" xr16:uid="{F23EA726-664E-4402-886F-7B5B56E68856}"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ISFNAV" headers="0" connectionId="75" xr16:uid="{6EEC753E-25A0-44DC-B7DE-EE91A87C378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ISF_EQ" connectionId="73" xr16:uid="{636DF97D-274B-4DE8-88BC-2BF63FF23BC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IPHF_EQ" connectionId="71" xr16:uid="{615A736C-E1DA-4595-BF53-62ED4A0AFCC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IPHFNAV" headers="0" connectionId="72" xr16:uid="{CA0C27BE-30BA-438D-B145-E5C8D717B47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ICFNAV" headers="0" connectionId="70" xr16:uid="{02E8BA6F-3E3D-41D0-AFDD-2C93D43B76D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ICF_EQ" connectionId="68" xr16:uid="{F49E99DE-83EE-4642-AA3C-058BB5ED2EA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EGF_EQ" connectionId="60" xr16:uid="{90BAD7B4-2993-4EC1-AF1C-4C34012A5C9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EGF_GOV_SEC" connectionId="62" xr16:uid="{5F5735BD-5F0B-4D36-8F25-1806C4415FA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EGFNAV" headers="0" connectionId="67" xr16:uid="{83A7B3D8-7EF4-4554-9588-5B1E536723E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63" xr16:uid="{54471FD1-FCAB-45F1-BBD3-1D7EDF160F5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EGF_MM" headers="0" connectionId="65" xr16:uid="{6F0FF67B-598B-4DC8-811B-5C3607863B0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EGF_Mutual_F_Units" headers="0" connectionId="61" xr16:uid="{1EABFF6A-084D-4A9F-8D5D-C6CCB814E04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HOF_EQ" connectionId="57" xr16:uid="{5942C8A3-333C-4AC0-92C9-CC4D314ECFA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HOFNAV" headers="0" connectionId="59" xr16:uid="{A45CA6FE-90C6-412F-BAE7-FE7FC85AF45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FEFNAV" headers="0" connectionId="56" xr16:uid="{200AEA79-79D3-4FC5-BC5A-52030E5E9CA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FEF_EQ" connectionId="55" xr16:uid="{F47E4AAF-F66F-4329-9172-9117FC599E9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MCAPF_EQ_FU_Related" headers="0" connectionId="53" xr16:uid="{D8ACF421-FE52-4E84-999C-6BA6312E8E6F}"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MCAPFNAV" headers="0" connectionId="54" xr16:uid="{CB6D5892-0BA4-4365-845E-BFE7C68BD57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MCAPF_EQ" connectionId="52" xr16:uid="{9168B745-69A8-4F85-92C9-58EC959A7D6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CS_EQ" connectionId="49" xr16:uid="{2F8F34E0-5A33-4528-A232-0E397D5818F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CSNAV" headers="0" connectionId="50" xr16:uid="{EB4C5E98-71E3-4CC1-A8E8-CAB90EF26AC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MIF_EQ" connectionId="44" xr16:uid="{8788A904-253F-48C7-8FC1-55E6E7DDA89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MIF_EQ_Related" headers="0" connectionId="45" xr16:uid="{7E7CD66A-8902-4074-A9F4-0CE19DC7FBDD}"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46" xr16:uid="{D4AF4CDE-1038-44E1-B752-A6941B685E0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MIF_GOV_SEC" connectionId="47" xr16:uid="{41A0A3EC-96EE-47D0-BF15-9D9052078A3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MIFNAV" headers="0" connectionId="48" xr16:uid="{564527E9-0AB8-4AC2-ACF0-E4F9068ECA3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EQPEFNAV" headers="0" connectionId="43" xr16:uid="{A92A235B-502A-41F4-AE5C-71A0F4DA7D6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EQPEF_EQ" connectionId="41" xr16:uid="{0D174BC3-1D39-4336-A1C6-280ADCD987F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TSF96_EQ" connectionId="39" xr16:uid="{A5AFEB65-50A5-47B2-8DF3-64EA97C17EB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TSF96NAV" headers="0" connectionId="40" xr16:uid="{F4A68E86-E863-46A4-AC48-0FA1CE468F5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37" xr16:uid="{D1501176-7708-4E5D-9A0B-6600A030C3F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DIVYFNAV" headers="0" connectionId="38" xr16:uid="{FE4EF21C-5E9A-4DC2-B49C-64A76537BF5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DIVYF_EQ" connectionId="36" xr16:uid="{74385068-EE8F-4BCF-BEE6-3B3E1B01FA3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DIFNAV" headers="0" connectionId="34" xr16:uid="{D17171B1-0FCF-4E5B-BA49-BE22E56143A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DIF_EQ" connectionId="33" xr16:uid="{37C1610A-058C-4C98-A9CC-BC639EE2D4C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30" xr16:uid="{3723BBB7-B770-4675-AAA6-DA885A3BD11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BCFNAV" headers="0" connectionId="31" xr16:uid="{22DFEA34-F240-4E09-AFAE-BB7901D1D06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BCF_EQ" connectionId="29" xr16:uid="{D8A71BDE-705E-4227-8B67-E63A1B36915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IFSANAV" headers="0" connectionId="28" xr16:uid="{36D96D92-453F-4E3E-BF3B-CE886C16B6F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IFSA_EQ" connectionId="27" xr16:uid="{95260E44-1C4F-450C-BEFE-B2BF46A0A03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BFSFNAV" headers="0" connectionId="25" xr16:uid="{2C084500-0DA9-469F-A65A-B9D5932FC11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BFSF_EQ" connectionId="23" xr16:uid="{6C028FE9-14F1-413D-A372-E4F4FEEE22C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BAFNAV" headers="0" connectionId="22" xr16:uid="{8A9C9B6E-B3CD-4033-BB3A-644947E6066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BAF_GOV_SEC" connectionId="18" xr16:uid="{72DAC421-EAAD-4025-969E-ABC9CC47002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16" xr16:uid="{58D02080-8AF0-45E3-ABE2-3D674C33E71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BAF_EQ_FU_Related" headers="0" connectionId="15" xr16:uid="{D0735883-A50D-4784-B1EF-1064A0210A61}"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BAF_MM" headers="0" connectionId="21" xr16:uid="{436EA867-60AB-4AEA-87AA-38CDE62CB69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BAF_EQ_Related" headers="0" connectionId="14" xr16:uid="{757A2AE5-1E15-46D8-A0F5-37607D773EC8}"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BAF_Securitied_Debt" headers="0" connectionId="20" xr16:uid="{BEF25832-12F9-423C-A087-BF59E9F4415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BAF_EQ" connectionId="13" xr16:uid="{918EAB15-D67F-4B4D-84BB-BFAFD9E047C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19" xr16:uid="{080E8095-9C76-4343-B9B5-A976995C997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AF_EQ" connectionId="7" xr16:uid="{15E41013-2BBD-4E50-96C8-0C3EC036BE8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9" xr16:uid="{392D8D5E-F96A-4C98-A48E-D6B20D4561D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AFNAV" headers="0" connectionId="12" xr16:uid="{CB20D005-A323-49E1-A6EE-961B2FD35F9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AF_Debt_Related" connectionId="10" xr16:uid="{B330A970-191A-40D4-95A7-9E1ED34A556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AF_MM" headers="0" connectionId="11" xr16:uid="{3C59D51A-88D2-4694-B3BC-F89A63FA1DE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AF_EQ_Related" headers="0" connectionId="8" xr16:uid="{E5DE90A2-079D-481D-800A-2994EA830E2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FRSTF_Aif_cat" headers="0" connectionId="178" xr16:uid="{22E63F70-8E88-43C3-9A13-30FCADC3093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FRSTFNAV" headers="0" connectionId="179" xr16:uid="{339746CB-46B4-4D12-AD71-B83D712C330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FRSTF_GOV_SEC" connectionId="176" xr16:uid="{C4D7417C-4226-42F9-BA3F-5358EC768E0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FRSTF_MM" headers="0" connectionId="177" xr16:uid="{7E6641B0-46AB-421D-9790-3DA66E809BD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USTF_MM" headers="0" connectionId="173" xr16:uid="{9AAA341E-2D2F-4B70-AAC9-6FA07733370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USTF_Aif_cat" headers="0" connectionId="174" xr16:uid="{534DD30A-5424-498A-82AE-10BA1998A96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USTFNAV" headers="0" connectionId="175" xr16:uid="{EBCDDF30-1D99-40B7-8A15-4D0BFDA6C85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USTF_GOV_SEC" connectionId="171" xr16:uid="{FA1928BD-93B1-4BE7-AFB3-8B520E4536D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172" xr16:uid="{A77F5628-AD57-4519-A051-3D29DEDD09D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FF_Aif_cat" headers="0" connectionId="169" xr16:uid="{B9F1AED4-59EE-4DD8-946D-0ADBEF59888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FFNAV" headers="0" connectionId="170" xr16:uid="{8373FA2F-BFA1-48F7-A51C-57F53FD02E8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FF_MM" headers="0" connectionId="168" xr16:uid="{B19A62F0-424D-4BEA-A2BB-08D267481F8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FF_Debt_Related" headers="0" connectionId="166" xr16:uid="{D0E8815C-7821-4FB0-A5AD-F37813614A6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FF_GOV_SEC" connectionId="165" xr16:uid="{067E7D13-A900-4A9C-AC07-D4552967D77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FF_Securitied_Debt" headers="0" connectionId="167" xr16:uid="{3148AF95-BC8D-4A89-A0B8-C90DBBE0494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STBF_Securitied_Debt" headers="0" connectionId="161" xr16:uid="{9263BBA7-32FB-4013-966B-D87B154C3AC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STBF_Aif_cat" headers="0" connectionId="163" xr16:uid="{2EA1B757-A487-4F5A-9C1D-1177AFA2747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STBFNAV" headers="0" connectionId="164" xr16:uid="{126C569D-2A57-4278-B557-90FCEF197DD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153" xr16:uid="{5F1BF96F-80C6-4DC1-8231-7FBA328D76A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STBF_MM" headers="0" connectionId="162" xr16:uid="{08B8B6B6-7428-49E4-8CCD-E20FA9121EB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STBF_GOV_SEC" connectionId="156" xr16:uid="{720ADA3E-567E-431E-9DC3-284AE0C6200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158" xr16:uid="{1A21F389-A57C-4B0A-8C2E-ADC0E4AA2F4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RSFCNAV" headers="0" connectionId="152" xr16:uid="{EEBA1CDD-C072-4C5F-B6A1-CD9BB2EACB8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RSFC_EQ" connectionId="136" xr16:uid="{252128E3-0B55-4EBF-8B42-F99DE53FF44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RSFC_GOV_SEC" connectionId="142" xr16:uid="{97D66F5D-B0A3-4A6D-B9F5-28350F08C98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144" xr16:uid="{CABCCC16-D4AC-4E3C-BDB3-48A45628F6A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OFNAV" headers="0" connectionId="134" xr16:uid="{B575C248-8710-41CC-AFD6-037251FB509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OF_MM" connectionId="130" xr16:uid="{ECE27907-FA50-44CE-AC46-873505CF6BB7}"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NSIFDEC27NAV" headers="0" connectionId="118" xr16:uid="{5EAE107B-7298-4FF5-9799-8665B0C9701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NSIFDEC27_GOV_SEC" connectionId="108" xr16:uid="{455C1ACC-424F-4DAB-84A7-2B45A95B770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110" xr16:uid="{08151063-266B-480E-A1A4-7DC0F86283E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NGIF1229NAV" headers="0" connectionId="101" xr16:uid="{9DCE7578-A1F2-4A74-9ED0-4E9E6E220A8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NGIF1229_GOV_SEC" connectionId="92" xr16:uid="{EE61B6E4-9553-49D0-92FC-960A3D5F6C7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NGIF1226NAV" headers="0" connectionId="85" xr16:uid="{89CAFE4A-9D79-42AB-9846-70C32F60759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NGIF1226_GOV_SEC" connectionId="76" xr16:uid="{B3C447E9-75FD-4AB7-BD00-AA9C73D2AD8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LFNAV" headers="0" connectionId="69" xr16:uid="{8AAB5100-309F-4855-82A9-E10A80317FA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LF_GOV_SEC" connectionId="58" xr16:uid="{F548F0FA-AC46-4440-A7C4-06585FBDE2E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LF_MM" headers="0" connectionId="64" xr16:uid="{31B72C49-715A-46AE-B5EE-60F23F2A265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LF_Aif_cat" headers="0" connectionId="66" xr16:uid="{608A786C-5D2A-4378-8641-70A46A66022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GSFRNAV" headers="0" connectionId="51" xr16:uid="{9A3F3F26-63C6-489D-BAED-6F1547730D7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GSFR_GOV_SEC" connectionId="42" xr16:uid="{F9B5DE84-8BA0-4A72-AEF5-0D01544446D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FRF_GOV_SEC" connectionId="24" xr16:uid="{28FB738F-C230-477A-B0E7-21FE72FAAC1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26" xr16:uid="{87C9CFA1-C779-42ED-B7B4-A120D31F69E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FRF_Aif_cat" headers="0" connectionId="32" xr16:uid="{A9C33C57-0D22-4102-BDCB-FCF7E998AD7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FRFNAV" headers="0" connectionId="35" xr16:uid="{59F11F19-16C8-4C3D-B85E-C170D9AC03B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CIGIF0426NAV" headers="0" connectionId="17" xr16:uid="{0EA25226-E8CB-4B5B-9403-2392B346490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CIGIF0426_GOV_SEC" connectionId="6" xr16:uid="{48D1297D-B191-424A-A45D-241A94656A9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CORPBF_Securitied_Debt" headers="0" connectionId="3" xr16:uid="{F0357923-6356-45A5-83B3-E70332F7C51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CORPBF_Aif_cat" headers="0" connectionId="4" xr16:uid="{3D83C46B-9FED-4212-B0F4-E50180D7B8D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CORPBFNAV" headers="0" connectionId="5" xr16:uid="{B2AEEB52-909C-4105-8753-45A0F3B20C1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CORPBF_GOV_SEC" connectionId="1" xr16:uid="{0C95CBBC-1F70-43DC-A8F8-1155761E515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9.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2" xr16:uid="{C06AB3C2-14BD-41F6-B18C-C8DE4BF0991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5.xml"/><Relationship Id="rId4" Type="http://schemas.openxmlformats.org/officeDocument/2006/relationships/queryTable" Target="../queryTables/queryTable12.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4.xml"/><Relationship Id="rId2" Type="http://schemas.openxmlformats.org/officeDocument/2006/relationships/queryTable" Target="../queryTables/queryTable13.xml"/><Relationship Id="rId1" Type="http://schemas.openxmlformats.org/officeDocument/2006/relationships/drawing" Target="../drawings/drawing6.xml"/><Relationship Id="rId4" Type="http://schemas.openxmlformats.org/officeDocument/2006/relationships/queryTable" Target="../queryTables/queryTable15.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7.xml"/><Relationship Id="rId2" Type="http://schemas.openxmlformats.org/officeDocument/2006/relationships/queryTable" Target="../queryTables/queryTable16.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9.xml"/><Relationship Id="rId2" Type="http://schemas.openxmlformats.org/officeDocument/2006/relationships/queryTable" Target="../queryTables/queryTable18.xml"/><Relationship Id="rId1" Type="http://schemas.openxmlformats.org/officeDocument/2006/relationships/drawing" Target="../drawings/drawing8.xml"/><Relationship Id="rId5" Type="http://schemas.openxmlformats.org/officeDocument/2006/relationships/queryTable" Target="../queryTables/queryTable21.xml"/><Relationship Id="rId4" Type="http://schemas.openxmlformats.org/officeDocument/2006/relationships/queryTable" Target="../queryTables/queryTable20.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23.xml"/><Relationship Id="rId2" Type="http://schemas.openxmlformats.org/officeDocument/2006/relationships/queryTable" Target="../queryTables/queryTable22.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5.xml"/><Relationship Id="rId2" Type="http://schemas.openxmlformats.org/officeDocument/2006/relationships/queryTable" Target="../queryTables/queryTable24.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29.xml"/><Relationship Id="rId2" Type="http://schemas.openxmlformats.org/officeDocument/2006/relationships/queryTable" Target="../queryTables/queryTable28.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queryTable" Target="../queryTables/queryTable34.xml"/><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queryTable" Target="../queryTables/queryTable40.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43.xml"/><Relationship Id="rId2" Type="http://schemas.openxmlformats.org/officeDocument/2006/relationships/queryTable" Target="../queryTables/queryTable42.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55.xml"/><Relationship Id="rId2" Type="http://schemas.openxmlformats.org/officeDocument/2006/relationships/queryTable" Target="../queryTables/queryTable54.xml"/><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57.xml"/><Relationship Id="rId2" Type="http://schemas.openxmlformats.org/officeDocument/2006/relationships/queryTable" Target="../queryTables/queryTable56.x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59.xml"/><Relationship Id="rId7" Type="http://schemas.openxmlformats.org/officeDocument/2006/relationships/queryTable" Target="../queryTables/queryTable63.xml"/><Relationship Id="rId2" Type="http://schemas.openxmlformats.org/officeDocument/2006/relationships/queryTable" Target="../queryTables/queryTable58.xml"/><Relationship Id="rId1" Type="http://schemas.openxmlformats.org/officeDocument/2006/relationships/drawing" Target="../drawings/drawing27.xml"/><Relationship Id="rId6" Type="http://schemas.openxmlformats.org/officeDocument/2006/relationships/queryTable" Target="../queryTables/queryTable62.xml"/><Relationship Id="rId5" Type="http://schemas.openxmlformats.org/officeDocument/2006/relationships/queryTable" Target="../queryTables/queryTable61.xml"/><Relationship Id="rId4" Type="http://schemas.openxmlformats.org/officeDocument/2006/relationships/queryTable" Target="../queryTables/queryTable60.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65.xml"/><Relationship Id="rId2" Type="http://schemas.openxmlformats.org/officeDocument/2006/relationships/queryTable" Target="../queryTables/queryTable64.x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67.xml"/><Relationship Id="rId2" Type="http://schemas.openxmlformats.org/officeDocument/2006/relationships/queryTable" Target="../queryTables/queryTable66.xml"/><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69.xml"/><Relationship Id="rId2" Type="http://schemas.openxmlformats.org/officeDocument/2006/relationships/queryTable" Target="../queryTables/queryTable68.xml"/><Relationship Id="rId1"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71.xml"/><Relationship Id="rId2" Type="http://schemas.openxmlformats.org/officeDocument/2006/relationships/queryTable" Target="../queryTables/queryTable70.xml"/><Relationship Id="rId1" Type="http://schemas.openxmlformats.org/officeDocument/2006/relationships/drawing" Target="../drawings/drawing31.xml"/><Relationship Id="rId4" Type="http://schemas.openxmlformats.org/officeDocument/2006/relationships/queryTable" Target="../queryTables/queryTable72.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78.xml"/><Relationship Id="rId7" Type="http://schemas.openxmlformats.org/officeDocument/2006/relationships/queryTable" Target="../queryTables/queryTable82.xml"/><Relationship Id="rId2" Type="http://schemas.openxmlformats.org/officeDocument/2006/relationships/queryTable" Target="../queryTables/queryTable77.xml"/><Relationship Id="rId1" Type="http://schemas.openxmlformats.org/officeDocument/2006/relationships/drawing" Target="../drawings/drawing34.xml"/><Relationship Id="rId6" Type="http://schemas.openxmlformats.org/officeDocument/2006/relationships/queryTable" Target="../queryTables/queryTable81.xml"/><Relationship Id="rId5" Type="http://schemas.openxmlformats.org/officeDocument/2006/relationships/queryTable" Target="../queryTables/queryTable80.xml"/><Relationship Id="rId4" Type="http://schemas.openxmlformats.org/officeDocument/2006/relationships/queryTable" Target="../queryTables/queryTable79.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84.xml"/><Relationship Id="rId2" Type="http://schemas.openxmlformats.org/officeDocument/2006/relationships/queryTable" Target="../queryTables/queryTable83.xml"/><Relationship Id="rId1" Type="http://schemas.openxmlformats.org/officeDocument/2006/relationships/drawing" Target="../drawings/drawing35.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86.xml"/><Relationship Id="rId2" Type="http://schemas.openxmlformats.org/officeDocument/2006/relationships/queryTable" Target="../queryTables/queryTable85.xml"/><Relationship Id="rId1" Type="http://schemas.openxmlformats.org/officeDocument/2006/relationships/drawing" Target="../drawings/drawing36.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88.xml"/><Relationship Id="rId2" Type="http://schemas.openxmlformats.org/officeDocument/2006/relationships/queryTable" Target="../queryTables/queryTable87.xml"/><Relationship Id="rId1" Type="http://schemas.openxmlformats.org/officeDocument/2006/relationships/drawing" Target="../drawings/drawing37.xml"/><Relationship Id="rId4" Type="http://schemas.openxmlformats.org/officeDocument/2006/relationships/queryTable" Target="../queryTables/queryTable89.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91.xml"/><Relationship Id="rId2" Type="http://schemas.openxmlformats.org/officeDocument/2006/relationships/queryTable" Target="../queryTables/queryTable90.xml"/><Relationship Id="rId1" Type="http://schemas.openxmlformats.org/officeDocument/2006/relationships/drawing" Target="../drawings/drawing38.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93.xml"/><Relationship Id="rId2" Type="http://schemas.openxmlformats.org/officeDocument/2006/relationships/queryTable" Target="../queryTables/queryTable92.xml"/><Relationship Id="rId1" Type="http://schemas.openxmlformats.org/officeDocument/2006/relationships/drawing" Target="../drawings/drawing39.xml"/><Relationship Id="rId6" Type="http://schemas.openxmlformats.org/officeDocument/2006/relationships/queryTable" Target="../queryTables/queryTable96.xml"/><Relationship Id="rId5" Type="http://schemas.openxmlformats.org/officeDocument/2006/relationships/queryTable" Target="../queryTables/queryTable95.xml"/><Relationship Id="rId4" Type="http://schemas.openxmlformats.org/officeDocument/2006/relationships/queryTable" Target="../queryTables/queryTable94.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98.xml"/><Relationship Id="rId2" Type="http://schemas.openxmlformats.org/officeDocument/2006/relationships/queryTable" Target="../queryTables/queryTable97.xml"/><Relationship Id="rId1" Type="http://schemas.openxmlformats.org/officeDocument/2006/relationships/drawing" Target="../drawings/drawing40.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00.xml"/><Relationship Id="rId2" Type="http://schemas.openxmlformats.org/officeDocument/2006/relationships/queryTable" Target="../queryTables/queryTable99.xml"/><Relationship Id="rId1" Type="http://schemas.openxmlformats.org/officeDocument/2006/relationships/drawing" Target="../drawings/drawing41.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02.xml"/><Relationship Id="rId2" Type="http://schemas.openxmlformats.org/officeDocument/2006/relationships/queryTable" Target="../queryTables/queryTable101.xml"/><Relationship Id="rId1" Type="http://schemas.openxmlformats.org/officeDocument/2006/relationships/drawing" Target="../drawings/drawing42.xml"/><Relationship Id="rId4" Type="http://schemas.openxmlformats.org/officeDocument/2006/relationships/queryTable" Target="../queryTables/queryTable103.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05.xml"/><Relationship Id="rId2" Type="http://schemas.openxmlformats.org/officeDocument/2006/relationships/queryTable" Target="../queryTables/queryTable104.xml"/><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07.xml"/><Relationship Id="rId2" Type="http://schemas.openxmlformats.org/officeDocument/2006/relationships/queryTable" Target="../queryTables/queryTable106.xml"/><Relationship Id="rId1" Type="http://schemas.openxmlformats.org/officeDocument/2006/relationships/drawing" Target="../drawings/drawing44.xml"/><Relationship Id="rId4" Type="http://schemas.openxmlformats.org/officeDocument/2006/relationships/queryTable" Target="../queryTables/queryTable108.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10.xml"/><Relationship Id="rId2" Type="http://schemas.openxmlformats.org/officeDocument/2006/relationships/queryTable" Target="../queryTables/queryTable109.xml"/><Relationship Id="rId1" Type="http://schemas.openxmlformats.org/officeDocument/2006/relationships/drawing" Target="../drawings/drawing45.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12.xml"/><Relationship Id="rId2" Type="http://schemas.openxmlformats.org/officeDocument/2006/relationships/queryTable" Target="../queryTables/queryTable111.xml"/><Relationship Id="rId1" Type="http://schemas.openxmlformats.org/officeDocument/2006/relationships/drawing" Target="../drawings/drawing46.xml"/></Relationships>
</file>

<file path=xl/worksheets/_rels/sheet50.xml.rels><?xml version="1.0" encoding="UTF-8" standalone="yes"?>
<Relationships xmlns="http://schemas.openxmlformats.org/package/2006/relationships"><Relationship Id="rId8" Type="http://schemas.openxmlformats.org/officeDocument/2006/relationships/queryTable" Target="../queryTables/queryTable119.xml"/><Relationship Id="rId3" Type="http://schemas.openxmlformats.org/officeDocument/2006/relationships/queryTable" Target="../queryTables/queryTable114.xml"/><Relationship Id="rId7" Type="http://schemas.openxmlformats.org/officeDocument/2006/relationships/queryTable" Target="../queryTables/queryTable118.xml"/><Relationship Id="rId2" Type="http://schemas.openxmlformats.org/officeDocument/2006/relationships/queryTable" Target="../queryTables/queryTable113.xml"/><Relationship Id="rId1" Type="http://schemas.openxmlformats.org/officeDocument/2006/relationships/drawing" Target="../drawings/drawing47.xml"/><Relationship Id="rId6" Type="http://schemas.openxmlformats.org/officeDocument/2006/relationships/queryTable" Target="../queryTables/queryTable117.xml"/><Relationship Id="rId5" Type="http://schemas.openxmlformats.org/officeDocument/2006/relationships/queryTable" Target="../queryTables/queryTable116.xml"/><Relationship Id="rId10" Type="http://schemas.openxmlformats.org/officeDocument/2006/relationships/queryTable" Target="../queryTables/queryTable121.xml"/><Relationship Id="rId4" Type="http://schemas.openxmlformats.org/officeDocument/2006/relationships/queryTable" Target="../queryTables/queryTable115.xml"/><Relationship Id="rId9" Type="http://schemas.openxmlformats.org/officeDocument/2006/relationships/queryTable" Target="../queryTables/queryTable120.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23.xml"/><Relationship Id="rId7" Type="http://schemas.openxmlformats.org/officeDocument/2006/relationships/queryTable" Target="../queryTables/queryTable127.xml"/><Relationship Id="rId2" Type="http://schemas.openxmlformats.org/officeDocument/2006/relationships/queryTable" Target="../queryTables/queryTable122.xml"/><Relationship Id="rId1" Type="http://schemas.openxmlformats.org/officeDocument/2006/relationships/drawing" Target="../drawings/drawing48.xml"/><Relationship Id="rId6" Type="http://schemas.openxmlformats.org/officeDocument/2006/relationships/queryTable" Target="../queryTables/queryTable126.xml"/><Relationship Id="rId5" Type="http://schemas.openxmlformats.org/officeDocument/2006/relationships/queryTable" Target="../queryTables/queryTable125.xml"/><Relationship Id="rId4" Type="http://schemas.openxmlformats.org/officeDocument/2006/relationships/queryTable" Target="../queryTables/queryTable124.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29.xml"/><Relationship Id="rId2" Type="http://schemas.openxmlformats.org/officeDocument/2006/relationships/queryTable" Target="../queryTables/queryTable128.xml"/><Relationship Id="rId1" Type="http://schemas.openxmlformats.org/officeDocument/2006/relationships/drawing" Target="../drawings/drawing49.xml"/><Relationship Id="rId5" Type="http://schemas.openxmlformats.org/officeDocument/2006/relationships/queryTable" Target="../queryTables/queryTable131.xml"/><Relationship Id="rId4" Type="http://schemas.openxmlformats.org/officeDocument/2006/relationships/queryTable" Target="../queryTables/queryTable130.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33.xml"/><Relationship Id="rId2" Type="http://schemas.openxmlformats.org/officeDocument/2006/relationships/queryTable" Target="../queryTables/queryTable132.xml"/><Relationship Id="rId1" Type="http://schemas.openxmlformats.org/officeDocument/2006/relationships/drawing" Target="../drawings/drawing50.xml"/><Relationship Id="rId6" Type="http://schemas.openxmlformats.org/officeDocument/2006/relationships/queryTable" Target="../queryTables/queryTable136.xml"/><Relationship Id="rId5" Type="http://schemas.openxmlformats.org/officeDocument/2006/relationships/queryTable" Target="../queryTables/queryTable135.xml"/><Relationship Id="rId4" Type="http://schemas.openxmlformats.org/officeDocument/2006/relationships/queryTable" Target="../queryTables/queryTable134.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38.xml"/><Relationship Id="rId7" Type="http://schemas.openxmlformats.org/officeDocument/2006/relationships/queryTable" Target="../queryTables/queryTable142.xml"/><Relationship Id="rId2" Type="http://schemas.openxmlformats.org/officeDocument/2006/relationships/queryTable" Target="../queryTables/queryTable137.xml"/><Relationship Id="rId1" Type="http://schemas.openxmlformats.org/officeDocument/2006/relationships/drawing" Target="../drawings/drawing51.xml"/><Relationship Id="rId6" Type="http://schemas.openxmlformats.org/officeDocument/2006/relationships/queryTable" Target="../queryTables/queryTable141.xml"/><Relationship Id="rId5" Type="http://schemas.openxmlformats.org/officeDocument/2006/relationships/queryTable" Target="../queryTables/queryTable140.xml"/><Relationship Id="rId4" Type="http://schemas.openxmlformats.org/officeDocument/2006/relationships/queryTable" Target="../queryTables/queryTable139.xml"/></Relationships>
</file>

<file path=xl/worksheets/_rels/sheet55.xml.rels><?xml version="1.0" encoding="UTF-8" standalone="yes"?>
<Relationships xmlns="http://schemas.openxmlformats.org/package/2006/relationships"><Relationship Id="rId8" Type="http://schemas.openxmlformats.org/officeDocument/2006/relationships/queryTable" Target="../queryTables/queryTable149.xml"/><Relationship Id="rId3" Type="http://schemas.openxmlformats.org/officeDocument/2006/relationships/queryTable" Target="../queryTables/queryTable144.xml"/><Relationship Id="rId7" Type="http://schemas.openxmlformats.org/officeDocument/2006/relationships/queryTable" Target="../queryTables/queryTable148.xml"/><Relationship Id="rId2" Type="http://schemas.openxmlformats.org/officeDocument/2006/relationships/queryTable" Target="../queryTables/queryTable143.xml"/><Relationship Id="rId1" Type="http://schemas.openxmlformats.org/officeDocument/2006/relationships/drawing" Target="../drawings/drawing52.xml"/><Relationship Id="rId6" Type="http://schemas.openxmlformats.org/officeDocument/2006/relationships/queryTable" Target="../queryTables/queryTable147.xml"/><Relationship Id="rId5" Type="http://schemas.openxmlformats.org/officeDocument/2006/relationships/queryTable" Target="../queryTables/queryTable146.xml"/><Relationship Id="rId4" Type="http://schemas.openxmlformats.org/officeDocument/2006/relationships/queryTable" Target="../queryTables/queryTable145.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51.xml"/><Relationship Id="rId2" Type="http://schemas.openxmlformats.org/officeDocument/2006/relationships/queryTable" Target="../queryTables/queryTable150.xml"/><Relationship Id="rId1" Type="http://schemas.openxmlformats.org/officeDocument/2006/relationships/drawing" Target="../drawings/drawing53.xml"/><Relationship Id="rId5" Type="http://schemas.openxmlformats.org/officeDocument/2006/relationships/queryTable" Target="../queryTables/queryTable153.xml"/><Relationship Id="rId4" Type="http://schemas.openxmlformats.org/officeDocument/2006/relationships/queryTable" Target="../queryTables/queryTable152.xml"/></Relationships>
</file>

<file path=xl/worksheets/_rels/sheet57.xml.rels><?xml version="1.0" encoding="UTF-8" standalone="yes"?>
<Relationships xmlns="http://schemas.openxmlformats.org/package/2006/relationships"><Relationship Id="rId3" Type="http://schemas.openxmlformats.org/officeDocument/2006/relationships/queryTable" Target="../queryTables/queryTable155.xml"/><Relationship Id="rId2" Type="http://schemas.openxmlformats.org/officeDocument/2006/relationships/queryTable" Target="../queryTables/queryTable154.xml"/><Relationship Id="rId1" Type="http://schemas.openxmlformats.org/officeDocument/2006/relationships/drawing" Target="../drawings/drawing54.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57.xml"/><Relationship Id="rId2" Type="http://schemas.openxmlformats.org/officeDocument/2006/relationships/queryTable" Target="../queryTables/queryTable156.xml"/><Relationship Id="rId1" Type="http://schemas.openxmlformats.org/officeDocument/2006/relationships/drawing" Target="../drawings/drawing55.xml"/><Relationship Id="rId4" Type="http://schemas.openxmlformats.org/officeDocument/2006/relationships/queryTable" Target="../queryTables/queryTable158.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60.xml"/><Relationship Id="rId2" Type="http://schemas.openxmlformats.org/officeDocument/2006/relationships/queryTable" Target="../queryTables/queryTable159.xml"/><Relationship Id="rId1" Type="http://schemas.openxmlformats.org/officeDocument/2006/relationships/drawing" Target="../drawings/drawing56.xml"/></Relationships>
</file>

<file path=xl/worksheets/_rels/sheet60.xml.rels><?xml version="1.0" encoding="UTF-8" standalone="yes"?>
<Relationships xmlns="http://schemas.openxmlformats.org/package/2006/relationships"><Relationship Id="rId3" Type="http://schemas.openxmlformats.org/officeDocument/2006/relationships/queryTable" Target="../queryTables/queryTable162.xml"/><Relationship Id="rId2" Type="http://schemas.openxmlformats.org/officeDocument/2006/relationships/queryTable" Target="../queryTables/queryTable161.xml"/><Relationship Id="rId1" Type="http://schemas.openxmlformats.org/officeDocument/2006/relationships/drawing" Target="../drawings/drawing57.xml"/></Relationships>
</file>

<file path=xl/worksheets/_rels/sheet61.xml.rels><?xml version="1.0" encoding="UTF-8" standalone="yes"?>
<Relationships xmlns="http://schemas.openxmlformats.org/package/2006/relationships"><Relationship Id="rId3" Type="http://schemas.openxmlformats.org/officeDocument/2006/relationships/queryTable" Target="../queryTables/queryTable164.xml"/><Relationship Id="rId2" Type="http://schemas.openxmlformats.org/officeDocument/2006/relationships/queryTable" Target="../queryTables/queryTable163.xml"/><Relationship Id="rId1" Type="http://schemas.openxmlformats.org/officeDocument/2006/relationships/drawing" Target="../drawings/drawing58.xml"/><Relationship Id="rId5" Type="http://schemas.openxmlformats.org/officeDocument/2006/relationships/queryTable" Target="../queryTables/queryTable166.xml"/><Relationship Id="rId4" Type="http://schemas.openxmlformats.org/officeDocument/2006/relationships/queryTable" Target="../queryTables/queryTable165.xml"/></Relationships>
</file>

<file path=xl/worksheets/_rels/sheet62.xml.rels><?xml version="1.0" encoding="UTF-8" standalone="yes"?>
<Relationships xmlns="http://schemas.openxmlformats.org/package/2006/relationships"><Relationship Id="rId3" Type="http://schemas.openxmlformats.org/officeDocument/2006/relationships/queryTable" Target="../queryTables/queryTable168.xml"/><Relationship Id="rId2" Type="http://schemas.openxmlformats.org/officeDocument/2006/relationships/queryTable" Target="../queryTables/queryTable167.xml"/><Relationship Id="rId1" Type="http://schemas.openxmlformats.org/officeDocument/2006/relationships/drawing" Target="../drawings/drawing59.xml"/></Relationships>
</file>

<file path=xl/worksheets/_rels/sheet63.xml.rels><?xml version="1.0" encoding="UTF-8" standalone="yes"?>
<Relationships xmlns="http://schemas.openxmlformats.org/package/2006/relationships"><Relationship Id="rId3" Type="http://schemas.openxmlformats.org/officeDocument/2006/relationships/queryTable" Target="../queryTables/queryTable170.xml"/><Relationship Id="rId2" Type="http://schemas.openxmlformats.org/officeDocument/2006/relationships/queryTable" Target="../queryTables/queryTable169.xml"/><Relationship Id="rId1" Type="http://schemas.openxmlformats.org/officeDocument/2006/relationships/drawing" Target="../drawings/drawing60.xml"/><Relationship Id="rId5" Type="http://schemas.openxmlformats.org/officeDocument/2006/relationships/queryTable" Target="../queryTables/queryTable172.xml"/><Relationship Id="rId4" Type="http://schemas.openxmlformats.org/officeDocument/2006/relationships/queryTable" Target="../queryTables/queryTable171.xml"/></Relationships>
</file>

<file path=xl/worksheets/_rels/sheet64.xml.rels><?xml version="1.0" encoding="UTF-8" standalone="yes"?>
<Relationships xmlns="http://schemas.openxmlformats.org/package/2006/relationships"><Relationship Id="rId3" Type="http://schemas.openxmlformats.org/officeDocument/2006/relationships/queryTable" Target="../queryTables/queryTable174.xml"/><Relationship Id="rId2" Type="http://schemas.openxmlformats.org/officeDocument/2006/relationships/queryTable" Target="../queryTables/queryTable173.xml"/><Relationship Id="rId1" Type="http://schemas.openxmlformats.org/officeDocument/2006/relationships/drawing" Target="../drawings/drawing61.xml"/></Relationships>
</file>

<file path=xl/worksheets/_rels/sheet65.xml.rels><?xml version="1.0" encoding="UTF-8" standalone="yes"?>
<Relationships xmlns="http://schemas.openxmlformats.org/package/2006/relationships"><Relationship Id="rId3" Type="http://schemas.openxmlformats.org/officeDocument/2006/relationships/queryTable" Target="../queryTables/queryTable176.xml"/><Relationship Id="rId2" Type="http://schemas.openxmlformats.org/officeDocument/2006/relationships/queryTable" Target="../queryTables/queryTable175.xml"/><Relationship Id="rId1" Type="http://schemas.openxmlformats.org/officeDocument/2006/relationships/drawing" Target="../drawings/drawing62.xml"/><Relationship Id="rId6" Type="http://schemas.openxmlformats.org/officeDocument/2006/relationships/queryTable" Target="../queryTables/queryTable179.xml"/><Relationship Id="rId5" Type="http://schemas.openxmlformats.org/officeDocument/2006/relationships/queryTable" Target="../queryTables/queryTable178.xml"/><Relationship Id="rId4" Type="http://schemas.openxmlformats.org/officeDocument/2006/relationships/queryTable" Target="../queryTables/queryTable17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C63B3-8A8F-4653-8460-4B53A20CB8F3}">
  <sheetPr codeName="Sheet66"/>
  <dimension ref="A1:C73"/>
  <sheetViews>
    <sheetView tabSelected="1" workbookViewId="0">
      <selection activeCell="C8" sqref="C8"/>
    </sheetView>
  </sheetViews>
  <sheetFormatPr defaultRowHeight="15" x14ac:dyDescent="0.25"/>
  <cols>
    <col min="1" max="1" width="16.7109375" style="13" bestFit="1" customWidth="1"/>
    <col min="2" max="2" width="14.5703125" style="13" bestFit="1" customWidth="1"/>
    <col min="3" max="3" width="150.5703125" style="13" customWidth="1"/>
    <col min="4" max="256" width="9.140625" style="13"/>
    <col min="257" max="257" width="16.7109375" style="13" bestFit="1" customWidth="1"/>
    <col min="258" max="258" width="14.5703125" style="13" bestFit="1" customWidth="1"/>
    <col min="259" max="259" width="66.7109375" style="13" bestFit="1" customWidth="1"/>
    <col min="260" max="512" width="9.140625" style="13"/>
    <col min="513" max="513" width="16.7109375" style="13" bestFit="1" customWidth="1"/>
    <col min="514" max="514" width="14.5703125" style="13" bestFit="1" customWidth="1"/>
    <col min="515" max="515" width="66.7109375" style="13" bestFit="1" customWidth="1"/>
    <col min="516" max="768" width="9.140625" style="13"/>
    <col min="769" max="769" width="16.7109375" style="13" bestFit="1" customWidth="1"/>
    <col min="770" max="770" width="14.5703125" style="13" bestFit="1" customWidth="1"/>
    <col min="771" max="771" width="66.7109375" style="13" bestFit="1" customWidth="1"/>
    <col min="772" max="1024" width="9.140625" style="13"/>
    <col min="1025" max="1025" width="16.7109375" style="13" bestFit="1" customWidth="1"/>
    <col min="1026" max="1026" width="14.5703125" style="13" bestFit="1" customWidth="1"/>
    <col min="1027" max="1027" width="66.7109375" style="13" bestFit="1" customWidth="1"/>
    <col min="1028" max="1280" width="9.140625" style="13"/>
    <col min="1281" max="1281" width="16.7109375" style="13" bestFit="1" customWidth="1"/>
    <col min="1282" max="1282" width="14.5703125" style="13" bestFit="1" customWidth="1"/>
    <col min="1283" max="1283" width="66.7109375" style="13" bestFit="1" customWidth="1"/>
    <col min="1284" max="1536" width="9.140625" style="13"/>
    <col min="1537" max="1537" width="16.7109375" style="13" bestFit="1" customWidth="1"/>
    <col min="1538" max="1538" width="14.5703125" style="13" bestFit="1" customWidth="1"/>
    <col min="1539" max="1539" width="66.7109375" style="13" bestFit="1" customWidth="1"/>
    <col min="1540" max="1792" width="9.140625" style="13"/>
    <col min="1793" max="1793" width="16.7109375" style="13" bestFit="1" customWidth="1"/>
    <col min="1794" max="1794" width="14.5703125" style="13" bestFit="1" customWidth="1"/>
    <col min="1795" max="1795" width="66.7109375" style="13" bestFit="1" customWidth="1"/>
    <col min="1796" max="2048" width="9.140625" style="13"/>
    <col min="2049" max="2049" width="16.7109375" style="13" bestFit="1" customWidth="1"/>
    <col min="2050" max="2050" width="14.5703125" style="13" bestFit="1" customWidth="1"/>
    <col min="2051" max="2051" width="66.7109375" style="13" bestFit="1" customWidth="1"/>
    <col min="2052" max="2304" width="9.140625" style="13"/>
    <col min="2305" max="2305" width="16.7109375" style="13" bestFit="1" customWidth="1"/>
    <col min="2306" max="2306" width="14.5703125" style="13" bestFit="1" customWidth="1"/>
    <col min="2307" max="2307" width="66.7109375" style="13" bestFit="1" customWidth="1"/>
    <col min="2308" max="2560" width="9.140625" style="13"/>
    <col min="2561" max="2561" width="16.7109375" style="13" bestFit="1" customWidth="1"/>
    <col min="2562" max="2562" width="14.5703125" style="13" bestFit="1" customWidth="1"/>
    <col min="2563" max="2563" width="66.7109375" style="13" bestFit="1" customWidth="1"/>
    <col min="2564" max="2816" width="9.140625" style="13"/>
    <col min="2817" max="2817" width="16.7109375" style="13" bestFit="1" customWidth="1"/>
    <col min="2818" max="2818" width="14.5703125" style="13" bestFit="1" customWidth="1"/>
    <col min="2819" max="2819" width="66.7109375" style="13" bestFit="1" customWidth="1"/>
    <col min="2820" max="3072" width="9.140625" style="13"/>
    <col min="3073" max="3073" width="16.7109375" style="13" bestFit="1" customWidth="1"/>
    <col min="3074" max="3074" width="14.5703125" style="13" bestFit="1" customWidth="1"/>
    <col min="3075" max="3075" width="66.7109375" style="13" bestFit="1" customWidth="1"/>
    <col min="3076" max="3328" width="9.140625" style="13"/>
    <col min="3329" max="3329" width="16.7109375" style="13" bestFit="1" customWidth="1"/>
    <col min="3330" max="3330" width="14.5703125" style="13" bestFit="1" customWidth="1"/>
    <col min="3331" max="3331" width="66.7109375" style="13" bestFit="1" customWidth="1"/>
    <col min="3332" max="3584" width="9.140625" style="13"/>
    <col min="3585" max="3585" width="16.7109375" style="13" bestFit="1" customWidth="1"/>
    <col min="3586" max="3586" width="14.5703125" style="13" bestFit="1" customWidth="1"/>
    <col min="3587" max="3587" width="66.7109375" style="13" bestFit="1" customWidth="1"/>
    <col min="3588" max="3840" width="9.140625" style="13"/>
    <col min="3841" max="3841" width="16.7109375" style="13" bestFit="1" customWidth="1"/>
    <col min="3842" max="3842" width="14.5703125" style="13" bestFit="1" customWidth="1"/>
    <col min="3843" max="3843" width="66.7109375" style="13" bestFit="1" customWidth="1"/>
    <col min="3844" max="4096" width="9.140625" style="13"/>
    <col min="4097" max="4097" width="16.7109375" style="13" bestFit="1" customWidth="1"/>
    <col min="4098" max="4098" width="14.5703125" style="13" bestFit="1" customWidth="1"/>
    <col min="4099" max="4099" width="66.7109375" style="13" bestFit="1" customWidth="1"/>
    <col min="4100" max="4352" width="9.140625" style="13"/>
    <col min="4353" max="4353" width="16.7109375" style="13" bestFit="1" customWidth="1"/>
    <col min="4354" max="4354" width="14.5703125" style="13" bestFit="1" customWidth="1"/>
    <col min="4355" max="4355" width="66.7109375" style="13" bestFit="1" customWidth="1"/>
    <col min="4356" max="4608" width="9.140625" style="13"/>
    <col min="4609" max="4609" width="16.7109375" style="13" bestFit="1" customWidth="1"/>
    <col min="4610" max="4610" width="14.5703125" style="13" bestFit="1" customWidth="1"/>
    <col min="4611" max="4611" width="66.7109375" style="13" bestFit="1" customWidth="1"/>
    <col min="4612" max="4864" width="9.140625" style="13"/>
    <col min="4865" max="4865" width="16.7109375" style="13" bestFit="1" customWidth="1"/>
    <col min="4866" max="4866" width="14.5703125" style="13" bestFit="1" customWidth="1"/>
    <col min="4867" max="4867" width="66.7109375" style="13" bestFit="1" customWidth="1"/>
    <col min="4868" max="5120" width="9.140625" style="13"/>
    <col min="5121" max="5121" width="16.7109375" style="13" bestFit="1" customWidth="1"/>
    <col min="5122" max="5122" width="14.5703125" style="13" bestFit="1" customWidth="1"/>
    <col min="5123" max="5123" width="66.7109375" style="13" bestFit="1" customWidth="1"/>
    <col min="5124" max="5376" width="9.140625" style="13"/>
    <col min="5377" max="5377" width="16.7109375" style="13" bestFit="1" customWidth="1"/>
    <col min="5378" max="5378" width="14.5703125" style="13" bestFit="1" customWidth="1"/>
    <col min="5379" max="5379" width="66.7109375" style="13" bestFit="1" customWidth="1"/>
    <col min="5380" max="5632" width="9.140625" style="13"/>
    <col min="5633" max="5633" width="16.7109375" style="13" bestFit="1" customWidth="1"/>
    <col min="5634" max="5634" width="14.5703125" style="13" bestFit="1" customWidth="1"/>
    <col min="5635" max="5635" width="66.7109375" style="13" bestFit="1" customWidth="1"/>
    <col min="5636" max="5888" width="9.140625" style="13"/>
    <col min="5889" max="5889" width="16.7109375" style="13" bestFit="1" customWidth="1"/>
    <col min="5890" max="5890" width="14.5703125" style="13" bestFit="1" customWidth="1"/>
    <col min="5891" max="5891" width="66.7109375" style="13" bestFit="1" customWidth="1"/>
    <col min="5892" max="6144" width="9.140625" style="13"/>
    <col min="6145" max="6145" width="16.7109375" style="13" bestFit="1" customWidth="1"/>
    <col min="6146" max="6146" width="14.5703125" style="13" bestFit="1" customWidth="1"/>
    <col min="6147" max="6147" width="66.7109375" style="13" bestFit="1" customWidth="1"/>
    <col min="6148" max="6400" width="9.140625" style="13"/>
    <col min="6401" max="6401" width="16.7109375" style="13" bestFit="1" customWidth="1"/>
    <col min="6402" max="6402" width="14.5703125" style="13" bestFit="1" customWidth="1"/>
    <col min="6403" max="6403" width="66.7109375" style="13" bestFit="1" customWidth="1"/>
    <col min="6404" max="6656" width="9.140625" style="13"/>
    <col min="6657" max="6657" width="16.7109375" style="13" bestFit="1" customWidth="1"/>
    <col min="6658" max="6658" width="14.5703125" style="13" bestFit="1" customWidth="1"/>
    <col min="6659" max="6659" width="66.7109375" style="13" bestFit="1" customWidth="1"/>
    <col min="6660" max="6912" width="9.140625" style="13"/>
    <col min="6913" max="6913" width="16.7109375" style="13" bestFit="1" customWidth="1"/>
    <col min="6914" max="6914" width="14.5703125" style="13" bestFit="1" customWidth="1"/>
    <col min="6915" max="6915" width="66.7109375" style="13" bestFit="1" customWidth="1"/>
    <col min="6916" max="7168" width="9.140625" style="13"/>
    <col min="7169" max="7169" width="16.7109375" style="13" bestFit="1" customWidth="1"/>
    <col min="7170" max="7170" width="14.5703125" style="13" bestFit="1" customWidth="1"/>
    <col min="7171" max="7171" width="66.7109375" style="13" bestFit="1" customWidth="1"/>
    <col min="7172" max="7424" width="9.140625" style="13"/>
    <col min="7425" max="7425" width="16.7109375" style="13" bestFit="1" customWidth="1"/>
    <col min="7426" max="7426" width="14.5703125" style="13" bestFit="1" customWidth="1"/>
    <col min="7427" max="7427" width="66.7109375" style="13" bestFit="1" customWidth="1"/>
    <col min="7428" max="7680" width="9.140625" style="13"/>
    <col min="7681" max="7681" width="16.7109375" style="13" bestFit="1" customWidth="1"/>
    <col min="7682" max="7682" width="14.5703125" style="13" bestFit="1" customWidth="1"/>
    <col min="7683" max="7683" width="66.7109375" style="13" bestFit="1" customWidth="1"/>
    <col min="7684" max="7936" width="9.140625" style="13"/>
    <col min="7937" max="7937" width="16.7109375" style="13" bestFit="1" customWidth="1"/>
    <col min="7938" max="7938" width="14.5703125" style="13" bestFit="1" customWidth="1"/>
    <col min="7939" max="7939" width="66.7109375" style="13" bestFit="1" customWidth="1"/>
    <col min="7940" max="8192" width="9.140625" style="13"/>
    <col min="8193" max="8193" width="16.7109375" style="13" bestFit="1" customWidth="1"/>
    <col min="8194" max="8194" width="14.5703125" style="13" bestFit="1" customWidth="1"/>
    <col min="8195" max="8195" width="66.7109375" style="13" bestFit="1" customWidth="1"/>
    <col min="8196" max="8448" width="9.140625" style="13"/>
    <col min="8449" max="8449" width="16.7109375" style="13" bestFit="1" customWidth="1"/>
    <col min="8450" max="8450" width="14.5703125" style="13" bestFit="1" customWidth="1"/>
    <col min="8451" max="8451" width="66.7109375" style="13" bestFit="1" customWidth="1"/>
    <col min="8452" max="8704" width="9.140625" style="13"/>
    <col min="8705" max="8705" width="16.7109375" style="13" bestFit="1" customWidth="1"/>
    <col min="8706" max="8706" width="14.5703125" style="13" bestFit="1" customWidth="1"/>
    <col min="8707" max="8707" width="66.7109375" style="13" bestFit="1" customWidth="1"/>
    <col min="8708" max="8960" width="9.140625" style="13"/>
    <col min="8961" max="8961" width="16.7109375" style="13" bestFit="1" customWidth="1"/>
    <col min="8962" max="8962" width="14.5703125" style="13" bestFit="1" customWidth="1"/>
    <col min="8963" max="8963" width="66.7109375" style="13" bestFit="1" customWidth="1"/>
    <col min="8964" max="9216" width="9.140625" style="13"/>
    <col min="9217" max="9217" width="16.7109375" style="13" bestFit="1" customWidth="1"/>
    <col min="9218" max="9218" width="14.5703125" style="13" bestFit="1" customWidth="1"/>
    <col min="9219" max="9219" width="66.7109375" style="13" bestFit="1" customWidth="1"/>
    <col min="9220" max="9472" width="9.140625" style="13"/>
    <col min="9473" max="9473" width="16.7109375" style="13" bestFit="1" customWidth="1"/>
    <col min="9474" max="9474" width="14.5703125" style="13" bestFit="1" customWidth="1"/>
    <col min="9475" max="9475" width="66.7109375" style="13" bestFit="1" customWidth="1"/>
    <col min="9476" max="9728" width="9.140625" style="13"/>
    <col min="9729" max="9729" width="16.7109375" style="13" bestFit="1" customWidth="1"/>
    <col min="9730" max="9730" width="14.5703125" style="13" bestFit="1" customWidth="1"/>
    <col min="9731" max="9731" width="66.7109375" style="13" bestFit="1" customWidth="1"/>
    <col min="9732" max="9984" width="9.140625" style="13"/>
    <col min="9985" max="9985" width="16.7109375" style="13" bestFit="1" customWidth="1"/>
    <col min="9986" max="9986" width="14.5703125" style="13" bestFit="1" customWidth="1"/>
    <col min="9987" max="9987" width="66.7109375" style="13" bestFit="1" customWidth="1"/>
    <col min="9988" max="10240" width="9.140625" style="13"/>
    <col min="10241" max="10241" width="16.7109375" style="13" bestFit="1" customWidth="1"/>
    <col min="10242" max="10242" width="14.5703125" style="13" bestFit="1" customWidth="1"/>
    <col min="10243" max="10243" width="66.7109375" style="13" bestFit="1" customWidth="1"/>
    <col min="10244" max="10496" width="9.140625" style="13"/>
    <col min="10497" max="10497" width="16.7109375" style="13" bestFit="1" customWidth="1"/>
    <col min="10498" max="10498" width="14.5703125" style="13" bestFit="1" customWidth="1"/>
    <col min="10499" max="10499" width="66.7109375" style="13" bestFit="1" customWidth="1"/>
    <col min="10500" max="10752" width="9.140625" style="13"/>
    <col min="10753" max="10753" width="16.7109375" style="13" bestFit="1" customWidth="1"/>
    <col min="10754" max="10754" width="14.5703125" style="13" bestFit="1" customWidth="1"/>
    <col min="10755" max="10755" width="66.7109375" style="13" bestFit="1" customWidth="1"/>
    <col min="10756" max="11008" width="9.140625" style="13"/>
    <col min="11009" max="11009" width="16.7109375" style="13" bestFit="1" customWidth="1"/>
    <col min="11010" max="11010" width="14.5703125" style="13" bestFit="1" customWidth="1"/>
    <col min="11011" max="11011" width="66.7109375" style="13" bestFit="1" customWidth="1"/>
    <col min="11012" max="11264" width="9.140625" style="13"/>
    <col min="11265" max="11265" width="16.7109375" style="13" bestFit="1" customWidth="1"/>
    <col min="11266" max="11266" width="14.5703125" style="13" bestFit="1" customWidth="1"/>
    <col min="11267" max="11267" width="66.7109375" style="13" bestFit="1" customWidth="1"/>
    <col min="11268" max="11520" width="9.140625" style="13"/>
    <col min="11521" max="11521" width="16.7109375" style="13" bestFit="1" customWidth="1"/>
    <col min="11522" max="11522" width="14.5703125" style="13" bestFit="1" customWidth="1"/>
    <col min="11523" max="11523" width="66.7109375" style="13" bestFit="1" customWidth="1"/>
    <col min="11524" max="11776" width="9.140625" style="13"/>
    <col min="11777" max="11777" width="16.7109375" style="13" bestFit="1" customWidth="1"/>
    <col min="11778" max="11778" width="14.5703125" style="13" bestFit="1" customWidth="1"/>
    <col min="11779" max="11779" width="66.7109375" style="13" bestFit="1" customWidth="1"/>
    <col min="11780" max="12032" width="9.140625" style="13"/>
    <col min="12033" max="12033" width="16.7109375" style="13" bestFit="1" customWidth="1"/>
    <col min="12034" max="12034" width="14.5703125" style="13" bestFit="1" customWidth="1"/>
    <col min="12035" max="12035" width="66.7109375" style="13" bestFit="1" customWidth="1"/>
    <col min="12036" max="12288" width="9.140625" style="13"/>
    <col min="12289" max="12289" width="16.7109375" style="13" bestFit="1" customWidth="1"/>
    <col min="12290" max="12290" width="14.5703125" style="13" bestFit="1" customWidth="1"/>
    <col min="12291" max="12291" width="66.7109375" style="13" bestFit="1" customWidth="1"/>
    <col min="12292" max="12544" width="9.140625" style="13"/>
    <col min="12545" max="12545" width="16.7109375" style="13" bestFit="1" customWidth="1"/>
    <col min="12546" max="12546" width="14.5703125" style="13" bestFit="1" customWidth="1"/>
    <col min="12547" max="12547" width="66.7109375" style="13" bestFit="1" customWidth="1"/>
    <col min="12548" max="12800" width="9.140625" style="13"/>
    <col min="12801" max="12801" width="16.7109375" style="13" bestFit="1" customWidth="1"/>
    <col min="12802" max="12802" width="14.5703125" style="13" bestFit="1" customWidth="1"/>
    <col min="12803" max="12803" width="66.7109375" style="13" bestFit="1" customWidth="1"/>
    <col min="12804" max="13056" width="9.140625" style="13"/>
    <col min="13057" max="13057" width="16.7109375" style="13" bestFit="1" customWidth="1"/>
    <col min="13058" max="13058" width="14.5703125" style="13" bestFit="1" customWidth="1"/>
    <col min="13059" max="13059" width="66.7109375" style="13" bestFit="1" customWidth="1"/>
    <col min="13060" max="13312" width="9.140625" style="13"/>
    <col min="13313" max="13313" width="16.7109375" style="13" bestFit="1" customWidth="1"/>
    <col min="13314" max="13314" width="14.5703125" style="13" bestFit="1" customWidth="1"/>
    <col min="13315" max="13315" width="66.7109375" style="13" bestFit="1" customWidth="1"/>
    <col min="13316" max="13568" width="9.140625" style="13"/>
    <col min="13569" max="13569" width="16.7109375" style="13" bestFit="1" customWidth="1"/>
    <col min="13570" max="13570" width="14.5703125" style="13" bestFit="1" customWidth="1"/>
    <col min="13571" max="13571" width="66.7109375" style="13" bestFit="1" customWidth="1"/>
    <col min="13572" max="13824" width="9.140625" style="13"/>
    <col min="13825" max="13825" width="16.7109375" style="13" bestFit="1" customWidth="1"/>
    <col min="13826" max="13826" width="14.5703125" style="13" bestFit="1" customWidth="1"/>
    <col min="13827" max="13827" width="66.7109375" style="13" bestFit="1" customWidth="1"/>
    <col min="13828" max="14080" width="9.140625" style="13"/>
    <col min="14081" max="14081" width="16.7109375" style="13" bestFit="1" customWidth="1"/>
    <col min="14082" max="14082" width="14.5703125" style="13" bestFit="1" customWidth="1"/>
    <col min="14083" max="14083" width="66.7109375" style="13" bestFit="1" customWidth="1"/>
    <col min="14084" max="14336" width="9.140625" style="13"/>
    <col min="14337" max="14337" width="16.7109375" style="13" bestFit="1" customWidth="1"/>
    <col min="14338" max="14338" width="14.5703125" style="13" bestFit="1" customWidth="1"/>
    <col min="14339" max="14339" width="66.7109375" style="13" bestFit="1" customWidth="1"/>
    <col min="14340" max="14592" width="9.140625" style="13"/>
    <col min="14593" max="14593" width="16.7109375" style="13" bestFit="1" customWidth="1"/>
    <col min="14594" max="14594" width="14.5703125" style="13" bestFit="1" customWidth="1"/>
    <col min="14595" max="14595" width="66.7109375" style="13" bestFit="1" customWidth="1"/>
    <col min="14596" max="14848" width="9.140625" style="13"/>
    <col min="14849" max="14849" width="16.7109375" style="13" bestFit="1" customWidth="1"/>
    <col min="14850" max="14850" width="14.5703125" style="13" bestFit="1" customWidth="1"/>
    <col min="14851" max="14851" width="66.7109375" style="13" bestFit="1" customWidth="1"/>
    <col min="14852" max="15104" width="9.140625" style="13"/>
    <col min="15105" max="15105" width="16.7109375" style="13" bestFit="1" customWidth="1"/>
    <col min="15106" max="15106" width="14.5703125" style="13" bestFit="1" customWidth="1"/>
    <col min="15107" max="15107" width="66.7109375" style="13" bestFit="1" customWidth="1"/>
    <col min="15108" max="15360" width="9.140625" style="13"/>
    <col min="15361" max="15361" width="16.7109375" style="13" bestFit="1" customWidth="1"/>
    <col min="15362" max="15362" width="14.5703125" style="13" bestFit="1" customWidth="1"/>
    <col min="15363" max="15363" width="66.7109375" style="13" bestFit="1" customWidth="1"/>
    <col min="15364" max="15616" width="9.140625" style="13"/>
    <col min="15617" max="15617" width="16.7109375" style="13" bestFit="1" customWidth="1"/>
    <col min="15618" max="15618" width="14.5703125" style="13" bestFit="1" customWidth="1"/>
    <col min="15619" max="15619" width="66.7109375" style="13" bestFit="1" customWidth="1"/>
    <col min="15620" max="15872" width="9.140625" style="13"/>
    <col min="15873" max="15873" width="16.7109375" style="13" bestFit="1" customWidth="1"/>
    <col min="15874" max="15874" width="14.5703125" style="13" bestFit="1" customWidth="1"/>
    <col min="15875" max="15875" width="66.7109375" style="13" bestFit="1" customWidth="1"/>
    <col min="15876" max="16128" width="9.140625" style="13"/>
    <col min="16129" max="16129" width="16.7109375" style="13" bestFit="1" customWidth="1"/>
    <col min="16130" max="16130" width="14.5703125" style="13" bestFit="1" customWidth="1"/>
    <col min="16131" max="16131" width="66.7109375" style="13" bestFit="1" customWidth="1"/>
    <col min="16132" max="16384" width="9.140625" style="13"/>
  </cols>
  <sheetData>
    <row r="1" spans="1:3" x14ac:dyDescent="0.25">
      <c r="A1" s="190" t="s">
        <v>0</v>
      </c>
      <c r="B1" s="190"/>
      <c r="C1" s="190"/>
    </row>
    <row r="2" spans="1:3" x14ac:dyDescent="0.25">
      <c r="A2" s="32" t="s">
        <v>1</v>
      </c>
      <c r="B2" s="32" t="s">
        <v>2</v>
      </c>
      <c r="C2" s="32" t="s">
        <v>3</v>
      </c>
    </row>
    <row r="3" spans="1:3" x14ac:dyDescent="0.25">
      <c r="A3" s="58" t="s">
        <v>31</v>
      </c>
      <c r="B3" s="58" t="s">
        <v>32</v>
      </c>
      <c r="C3" s="58" t="s">
        <v>33</v>
      </c>
    </row>
    <row r="4" spans="1:3" x14ac:dyDescent="0.25">
      <c r="A4" s="58" t="s">
        <v>31</v>
      </c>
      <c r="B4" s="58" t="s">
        <v>34</v>
      </c>
      <c r="C4" s="58" t="s">
        <v>35</v>
      </c>
    </row>
    <row r="5" spans="1:3" x14ac:dyDescent="0.25">
      <c r="A5" s="58" t="s">
        <v>31</v>
      </c>
      <c r="B5" s="58" t="s">
        <v>36</v>
      </c>
      <c r="C5" s="58" t="s">
        <v>37</v>
      </c>
    </row>
    <row r="6" spans="1:3" x14ac:dyDescent="0.25">
      <c r="A6" s="58" t="s">
        <v>31</v>
      </c>
      <c r="B6" s="58" t="s">
        <v>38</v>
      </c>
      <c r="C6" s="58" t="s">
        <v>39</v>
      </c>
    </row>
    <row r="7" spans="1:3" x14ac:dyDescent="0.25">
      <c r="A7" s="58" t="s">
        <v>31</v>
      </c>
      <c r="B7" s="58" t="s">
        <v>40</v>
      </c>
      <c r="C7" s="58" t="s">
        <v>41</v>
      </c>
    </row>
    <row r="8" spans="1:3" x14ac:dyDescent="0.25">
      <c r="A8" s="58" t="s">
        <v>4</v>
      </c>
      <c r="B8" s="58" t="s">
        <v>5</v>
      </c>
      <c r="C8" s="58" t="s">
        <v>3777</v>
      </c>
    </row>
    <row r="9" spans="1:3" x14ac:dyDescent="0.25">
      <c r="A9" s="58" t="s">
        <v>4</v>
      </c>
      <c r="B9" s="58" t="s">
        <v>7</v>
      </c>
      <c r="C9" s="58" t="s">
        <v>8</v>
      </c>
    </row>
    <row r="10" spans="1:3" x14ac:dyDescent="0.25">
      <c r="A10" s="58" t="s">
        <v>31</v>
      </c>
      <c r="B10" s="58" t="s">
        <v>42</v>
      </c>
      <c r="C10" s="58" t="s">
        <v>43</v>
      </c>
    </row>
    <row r="11" spans="1:3" x14ac:dyDescent="0.25">
      <c r="A11" s="58" t="s">
        <v>31</v>
      </c>
      <c r="B11" s="58" t="s">
        <v>44</v>
      </c>
      <c r="C11" s="58" t="s">
        <v>45</v>
      </c>
    </row>
    <row r="12" spans="1:3" x14ac:dyDescent="0.25">
      <c r="A12" s="58" t="s">
        <v>31</v>
      </c>
      <c r="B12" s="58" t="s">
        <v>46</v>
      </c>
      <c r="C12" s="58" t="s">
        <v>47</v>
      </c>
    </row>
    <row r="13" spans="1:3" x14ac:dyDescent="0.25">
      <c r="A13" s="58" t="s">
        <v>31</v>
      </c>
      <c r="B13" s="58" t="s">
        <v>48</v>
      </c>
      <c r="C13" s="58" t="s">
        <v>49</v>
      </c>
    </row>
    <row r="14" spans="1:3" x14ac:dyDescent="0.25">
      <c r="A14" s="58" t="s">
        <v>31</v>
      </c>
      <c r="B14" s="58" t="s">
        <v>50</v>
      </c>
      <c r="C14" s="58" t="s">
        <v>51</v>
      </c>
    </row>
    <row r="15" spans="1:3" x14ac:dyDescent="0.25">
      <c r="A15" s="58" t="s">
        <v>31</v>
      </c>
      <c r="B15" s="58" t="s">
        <v>52</v>
      </c>
      <c r="C15" s="58" t="s">
        <v>53</v>
      </c>
    </row>
    <row r="16" spans="1:3" x14ac:dyDescent="0.25">
      <c r="A16" s="58" t="s">
        <v>31</v>
      </c>
      <c r="B16" s="58" t="s">
        <v>54</v>
      </c>
      <c r="C16" s="58" t="s">
        <v>55</v>
      </c>
    </row>
    <row r="17" spans="1:3" x14ac:dyDescent="0.25">
      <c r="A17" s="58" t="s">
        <v>4</v>
      </c>
      <c r="B17" s="58" t="s">
        <v>9</v>
      </c>
      <c r="C17" s="58" t="s">
        <v>10</v>
      </c>
    </row>
    <row r="18" spans="1:3" x14ac:dyDescent="0.25">
      <c r="A18" s="58" t="s">
        <v>31</v>
      </c>
      <c r="B18" s="58" t="s">
        <v>56</v>
      </c>
      <c r="C18" s="58" t="s">
        <v>57</v>
      </c>
    </row>
    <row r="19" spans="1:3" x14ac:dyDescent="0.25">
      <c r="A19" s="58" t="s">
        <v>4</v>
      </c>
      <c r="B19" s="58" t="s">
        <v>11</v>
      </c>
      <c r="C19" s="58" t="s">
        <v>12</v>
      </c>
    </row>
    <row r="20" spans="1:3" x14ac:dyDescent="0.25">
      <c r="B20" s="13" t="s">
        <v>127</v>
      </c>
      <c r="C20" s="13" t="s">
        <v>128</v>
      </c>
    </row>
    <row r="21" spans="1:3" x14ac:dyDescent="0.25">
      <c r="A21" s="58" t="s">
        <v>31</v>
      </c>
      <c r="B21" s="58" t="s">
        <v>58</v>
      </c>
      <c r="C21" s="58" t="s">
        <v>59</v>
      </c>
    </row>
    <row r="22" spans="1:3" x14ac:dyDescent="0.25">
      <c r="A22" s="58" t="s">
        <v>31</v>
      </c>
      <c r="B22" s="58" t="s">
        <v>60</v>
      </c>
      <c r="C22" s="58" t="s">
        <v>61</v>
      </c>
    </row>
    <row r="23" spans="1:3" x14ac:dyDescent="0.25">
      <c r="A23" s="58" t="s">
        <v>31</v>
      </c>
      <c r="B23" s="58" t="s">
        <v>62</v>
      </c>
      <c r="C23" s="58" t="s">
        <v>63</v>
      </c>
    </row>
    <row r="24" spans="1:3" x14ac:dyDescent="0.25">
      <c r="A24" s="58" t="s">
        <v>31</v>
      </c>
      <c r="B24" s="58" t="s">
        <v>64</v>
      </c>
      <c r="C24" s="58" t="s">
        <v>65</v>
      </c>
    </row>
    <row r="25" spans="1:3" x14ac:dyDescent="0.25">
      <c r="A25" s="58" t="s">
        <v>31</v>
      </c>
      <c r="B25" s="58" t="s">
        <v>66</v>
      </c>
      <c r="C25" s="58" t="s">
        <v>67</v>
      </c>
    </row>
    <row r="26" spans="1:3" x14ac:dyDescent="0.25">
      <c r="A26" s="58" t="s">
        <v>31</v>
      </c>
      <c r="B26" s="58" t="s">
        <v>68</v>
      </c>
      <c r="C26" s="58" t="s">
        <v>69</v>
      </c>
    </row>
    <row r="27" spans="1:3" x14ac:dyDescent="0.25">
      <c r="A27" s="58" t="s">
        <v>31</v>
      </c>
      <c r="B27" s="58" t="s">
        <v>70</v>
      </c>
      <c r="C27" s="58" t="s">
        <v>71</v>
      </c>
    </row>
    <row r="28" spans="1:3" x14ac:dyDescent="0.25">
      <c r="A28" s="58" t="s">
        <v>31</v>
      </c>
      <c r="B28" s="58" t="s">
        <v>72</v>
      </c>
      <c r="C28" s="58" t="s">
        <v>73</v>
      </c>
    </row>
    <row r="29" spans="1:3" x14ac:dyDescent="0.25">
      <c r="A29" s="58" t="s">
        <v>124</v>
      </c>
      <c r="B29" s="58" t="s">
        <v>125</v>
      </c>
      <c r="C29" s="58" t="s">
        <v>126</v>
      </c>
    </row>
    <row r="30" spans="1:3" x14ac:dyDescent="0.25">
      <c r="A30" s="58" t="s">
        <v>31</v>
      </c>
      <c r="B30" s="58" t="s">
        <v>74</v>
      </c>
      <c r="C30" s="58" t="s">
        <v>75</v>
      </c>
    </row>
    <row r="31" spans="1:3" x14ac:dyDescent="0.25">
      <c r="A31" s="58" t="s">
        <v>4</v>
      </c>
      <c r="B31" s="58" t="s">
        <v>13</v>
      </c>
      <c r="C31" s="58" t="s">
        <v>14</v>
      </c>
    </row>
    <row r="32" spans="1:3" x14ac:dyDescent="0.25">
      <c r="A32" s="58" t="s">
        <v>31</v>
      </c>
      <c r="B32" s="58" t="s">
        <v>76</v>
      </c>
      <c r="C32" s="58" t="s">
        <v>77</v>
      </c>
    </row>
    <row r="33" spans="1:3" x14ac:dyDescent="0.25">
      <c r="A33" s="58" t="s">
        <v>31</v>
      </c>
      <c r="B33" s="58" t="s">
        <v>78</v>
      </c>
      <c r="C33" s="58" t="s">
        <v>79</v>
      </c>
    </row>
    <row r="34" spans="1:3" x14ac:dyDescent="0.25">
      <c r="A34" s="58" t="s">
        <v>31</v>
      </c>
      <c r="B34" s="58" t="s">
        <v>80</v>
      </c>
      <c r="C34" s="58" t="s">
        <v>81</v>
      </c>
    </row>
    <row r="35" spans="1:3" x14ac:dyDescent="0.25">
      <c r="A35" s="58" t="s">
        <v>31</v>
      </c>
      <c r="B35" s="58" t="s">
        <v>82</v>
      </c>
      <c r="C35" s="58" t="s">
        <v>83</v>
      </c>
    </row>
    <row r="36" spans="1:3" x14ac:dyDescent="0.25">
      <c r="A36" s="58" t="s">
        <v>31</v>
      </c>
      <c r="B36" s="58" t="s">
        <v>84</v>
      </c>
      <c r="C36" s="58" t="s">
        <v>85</v>
      </c>
    </row>
    <row r="37" spans="1:3" x14ac:dyDescent="0.25">
      <c r="A37" s="58" t="s">
        <v>31</v>
      </c>
      <c r="B37" s="58" t="s">
        <v>86</v>
      </c>
      <c r="C37" s="58" t="s">
        <v>87</v>
      </c>
    </row>
    <row r="38" spans="1:3" x14ac:dyDescent="0.25">
      <c r="A38" s="58" t="s">
        <v>31</v>
      </c>
      <c r="B38" s="58" t="s">
        <v>88</v>
      </c>
      <c r="C38" s="58" t="s">
        <v>89</v>
      </c>
    </row>
    <row r="39" spans="1:3" x14ac:dyDescent="0.25">
      <c r="A39" s="58" t="s">
        <v>4</v>
      </c>
      <c r="B39" s="58" t="s">
        <v>15</v>
      </c>
      <c r="C39" s="58" t="s">
        <v>16</v>
      </c>
    </row>
    <row r="40" spans="1:3" x14ac:dyDescent="0.25">
      <c r="A40" s="58" t="s">
        <v>4</v>
      </c>
      <c r="B40" s="58" t="s">
        <v>17</v>
      </c>
      <c r="C40" s="58" t="s">
        <v>18</v>
      </c>
    </row>
    <row r="41" spans="1:3" x14ac:dyDescent="0.25">
      <c r="A41" s="58" t="s">
        <v>31</v>
      </c>
      <c r="B41" s="58" t="s">
        <v>90</v>
      </c>
      <c r="C41" s="58" t="s">
        <v>91</v>
      </c>
    </row>
    <row r="42" spans="1:3" x14ac:dyDescent="0.25">
      <c r="A42" s="58" t="s">
        <v>31</v>
      </c>
      <c r="B42" s="58" t="s">
        <v>92</v>
      </c>
      <c r="C42" s="58" t="s">
        <v>93</v>
      </c>
    </row>
    <row r="43" spans="1:3" x14ac:dyDescent="0.25">
      <c r="A43" s="58" t="s">
        <v>31</v>
      </c>
      <c r="B43" s="58" t="s">
        <v>94</v>
      </c>
      <c r="C43" s="58" t="s">
        <v>95</v>
      </c>
    </row>
    <row r="44" spans="1:3" x14ac:dyDescent="0.25">
      <c r="A44" s="58" t="s">
        <v>31</v>
      </c>
      <c r="B44" s="58" t="s">
        <v>96</v>
      </c>
      <c r="C44" s="58" t="s">
        <v>97</v>
      </c>
    </row>
    <row r="45" spans="1:3" x14ac:dyDescent="0.25">
      <c r="A45" s="58" t="s">
        <v>31</v>
      </c>
      <c r="B45" s="58" t="s">
        <v>98</v>
      </c>
      <c r="C45" s="58" t="s">
        <v>99</v>
      </c>
    </row>
    <row r="46" spans="1:3" x14ac:dyDescent="0.25">
      <c r="A46" s="58" t="s">
        <v>31</v>
      </c>
      <c r="B46" s="58" t="s">
        <v>100</v>
      </c>
      <c r="C46" s="58" t="s">
        <v>101</v>
      </c>
    </row>
    <row r="47" spans="1:3" x14ac:dyDescent="0.25">
      <c r="A47" s="58" t="s">
        <v>31</v>
      </c>
      <c r="B47" s="58" t="s">
        <v>102</v>
      </c>
      <c r="C47" s="58" t="s">
        <v>103</v>
      </c>
    </row>
    <row r="48" spans="1:3" x14ac:dyDescent="0.25">
      <c r="A48" s="58" t="s">
        <v>4</v>
      </c>
      <c r="B48" s="58" t="s">
        <v>19</v>
      </c>
      <c r="C48" s="58" t="s">
        <v>20</v>
      </c>
    </row>
    <row r="49" spans="1:3" x14ac:dyDescent="0.25">
      <c r="A49" s="58" t="s">
        <v>31</v>
      </c>
      <c r="B49" s="58" t="s">
        <v>104</v>
      </c>
      <c r="C49" s="58" t="s">
        <v>105</v>
      </c>
    </row>
    <row r="50" spans="1:3" x14ac:dyDescent="0.25">
      <c r="A50" s="58" t="s">
        <v>31</v>
      </c>
      <c r="B50" s="58" t="s">
        <v>106</v>
      </c>
      <c r="C50" s="58" t="s">
        <v>107</v>
      </c>
    </row>
    <row r="51" spans="1:3" x14ac:dyDescent="0.25">
      <c r="A51" s="58" t="s">
        <v>31</v>
      </c>
      <c r="B51" s="58" t="s">
        <v>108</v>
      </c>
      <c r="C51" s="58" t="s">
        <v>109</v>
      </c>
    </row>
    <row r="52" spans="1:3" x14ac:dyDescent="0.25">
      <c r="A52" s="58" t="s">
        <v>4</v>
      </c>
      <c r="B52" s="58" t="s">
        <v>21</v>
      </c>
      <c r="C52" s="58" t="s">
        <v>22</v>
      </c>
    </row>
    <row r="53" spans="1:3" x14ac:dyDescent="0.25">
      <c r="A53" s="58" t="s">
        <v>31</v>
      </c>
      <c r="B53" s="58" t="s">
        <v>110</v>
      </c>
      <c r="C53" s="58" t="s">
        <v>111</v>
      </c>
    </row>
    <row r="54" spans="1:3" x14ac:dyDescent="0.25">
      <c r="A54" s="58" t="s">
        <v>31</v>
      </c>
      <c r="B54" s="58" t="s">
        <v>112</v>
      </c>
      <c r="C54" s="58" t="s">
        <v>113</v>
      </c>
    </row>
    <row r="55" spans="1:3" x14ac:dyDescent="0.25">
      <c r="A55" s="58" t="s">
        <v>4</v>
      </c>
      <c r="B55" s="58" t="s">
        <v>23</v>
      </c>
      <c r="C55" s="58" t="s">
        <v>24</v>
      </c>
    </row>
    <row r="56" spans="1:3" x14ac:dyDescent="0.25">
      <c r="A56" s="58" t="s">
        <v>31</v>
      </c>
      <c r="B56" s="58" t="s">
        <v>114</v>
      </c>
      <c r="C56" s="58" t="s">
        <v>115</v>
      </c>
    </row>
    <row r="57" spans="1:3" x14ac:dyDescent="0.25">
      <c r="A57" s="58" t="s">
        <v>31</v>
      </c>
      <c r="B57" s="58" t="s">
        <v>116</v>
      </c>
      <c r="C57" s="58" t="s">
        <v>117</v>
      </c>
    </row>
    <row r="58" spans="1:3" x14ac:dyDescent="0.25">
      <c r="A58" s="58" t="s">
        <v>4</v>
      </c>
      <c r="B58" s="58" t="s">
        <v>25</v>
      </c>
      <c r="C58" s="58" t="s">
        <v>3213</v>
      </c>
    </row>
    <row r="59" spans="1:3" x14ac:dyDescent="0.25">
      <c r="B59" s="13" t="s">
        <v>129</v>
      </c>
      <c r="C59" s="13" t="s">
        <v>130</v>
      </c>
    </row>
    <row r="60" spans="1:3" x14ac:dyDescent="0.25">
      <c r="A60" s="58" t="s">
        <v>31</v>
      </c>
      <c r="B60" s="58" t="s">
        <v>118</v>
      </c>
      <c r="C60" s="58" t="s">
        <v>119</v>
      </c>
    </row>
    <row r="61" spans="1:3" x14ac:dyDescent="0.25">
      <c r="A61" s="58" t="s">
        <v>31</v>
      </c>
      <c r="B61" s="58" t="s">
        <v>120</v>
      </c>
      <c r="C61" s="58" t="s">
        <v>121</v>
      </c>
    </row>
    <row r="62" spans="1:3" x14ac:dyDescent="0.25">
      <c r="A62" s="58" t="s">
        <v>4</v>
      </c>
      <c r="B62" s="58" t="s">
        <v>27</v>
      </c>
      <c r="C62" s="58" t="s">
        <v>3106</v>
      </c>
    </row>
    <row r="63" spans="1:3" x14ac:dyDescent="0.25">
      <c r="A63" s="58" t="s">
        <v>4</v>
      </c>
      <c r="B63" s="58" t="s">
        <v>29</v>
      </c>
      <c r="C63" s="58" t="s">
        <v>30</v>
      </c>
    </row>
    <row r="64" spans="1:3" x14ac:dyDescent="0.25">
      <c r="A64" s="58" t="s">
        <v>31</v>
      </c>
      <c r="B64" s="58" t="s">
        <v>122</v>
      </c>
      <c r="C64" s="58" t="s">
        <v>123</v>
      </c>
    </row>
    <row r="66" spans="1:3" x14ac:dyDescent="0.25">
      <c r="A66" s="191" t="s">
        <v>1612</v>
      </c>
      <c r="B66" s="12">
        <v>1</v>
      </c>
      <c r="C66" s="7" t="s">
        <v>1615</v>
      </c>
    </row>
    <row r="67" spans="1:3" x14ac:dyDescent="0.25">
      <c r="A67" s="192"/>
      <c r="B67" s="12">
        <v>2</v>
      </c>
      <c r="C67" s="7" t="s">
        <v>1616</v>
      </c>
    </row>
    <row r="68" spans="1:3" x14ac:dyDescent="0.25">
      <c r="A68" s="192"/>
      <c r="B68" s="12">
        <v>3</v>
      </c>
      <c r="C68" s="7" t="s">
        <v>1617</v>
      </c>
    </row>
    <row r="69" spans="1:3" x14ac:dyDescent="0.25">
      <c r="A69" s="192"/>
      <c r="B69" s="12">
        <v>4</v>
      </c>
      <c r="C69" s="14" t="s">
        <v>1618</v>
      </c>
    </row>
    <row r="70" spans="1:3" x14ac:dyDescent="0.25">
      <c r="A70" s="192"/>
      <c r="B70" s="12">
        <v>5</v>
      </c>
      <c r="C70" s="7" t="s">
        <v>1613</v>
      </c>
    </row>
    <row r="71" spans="1:3" x14ac:dyDescent="0.25">
      <c r="A71" s="193"/>
      <c r="B71" s="12">
        <v>6</v>
      </c>
      <c r="C71" s="7" t="s">
        <v>1619</v>
      </c>
    </row>
    <row r="73" spans="1:3" x14ac:dyDescent="0.25">
      <c r="A73" s="194" t="s">
        <v>1614</v>
      </c>
      <c r="B73" s="194"/>
      <c r="C73" s="194"/>
    </row>
  </sheetData>
  <mergeCells count="3">
    <mergeCell ref="A1:C1"/>
    <mergeCell ref="A66:A71"/>
    <mergeCell ref="A73:C73"/>
  </mergeCells>
  <hyperlinks>
    <hyperlink ref="A8:C8" location="TCORPBF!A1" display="TCORPBF!A1" xr:uid="{A49BD735-5A2B-4662-B043-78DA3A4FD181}"/>
    <hyperlink ref="A9:C9" location="TCIGIF0426!A1" display="TCIGIF0426!A1" xr:uid="{008B550C-09A2-4AE3-9AFB-9B651F095C0C}"/>
    <hyperlink ref="A17:C17" location="TFRF!A1" display="TFRF!A1" xr:uid="{4C4232F9-4FF1-4637-B360-28F7181F8201}"/>
    <hyperlink ref="A19:C19" location="TGSFR!A1" display="TGSFR!A1" xr:uid="{8C0FD630-8FA8-4F30-8792-CA1140AE5A7A}"/>
    <hyperlink ref="A31:C31" location="TLF!A1" display="TLF!A1" xr:uid="{10F3785F-2076-4B8F-94EB-D3A16B81D46E}"/>
    <hyperlink ref="A39:C39" location="TNGIF1226!A1" display="TNGIF1226!A1" xr:uid="{939FC477-4977-46F9-900A-20CD09F8D122}"/>
    <hyperlink ref="A40:C40" location="TNGIF1229!A1" display="TNGIF1229!A1" xr:uid="{8910E8DE-B0EC-4DC5-A7C7-08A750AC788F}"/>
    <hyperlink ref="A48:C48" location="TNSIFDEC27!A1" display="TNSIFDEC27!A1" xr:uid="{F24D27A7-62F8-4FCA-AE0C-0DEA3B6B397E}"/>
    <hyperlink ref="A52:C52" location="TOF!A1" display="TOF!A1" xr:uid="{A52FB0F8-4071-4819-A569-3B043C0C3F3F}"/>
    <hyperlink ref="A55:C55" location="TRSFC!A1" display="TRSFC!A1" xr:uid="{BD5C875F-2C3D-4CE9-B744-AFBDCBF44EFA}"/>
    <hyperlink ref="A58:C58" location="TSTBF!A1" display="TSTBF!A1" xr:uid="{B702A4E5-B57B-4BE6-B1F3-2B4B43787CAA}"/>
    <hyperlink ref="A62:C62" location="TFF!A1" display="TFF!A1" xr:uid="{1FC1CE1F-CAA9-433B-B04E-3F34C57BEDEE}"/>
    <hyperlink ref="A63:C63" location="TUSTF!A1" display="TUSTF!A1" xr:uid="{05EE232F-65D9-4205-A406-8A201D6D608D}"/>
    <hyperlink ref="A3:C3" location="TAF!A1" display="TAF!A1" xr:uid="{219F9C71-AFF8-4ECB-99E5-2EB2FE33ECB6}"/>
    <hyperlink ref="A4:C4" location="TBAF!A1" display="TBAF!A1" xr:uid="{625F15E0-A542-4B6B-AD53-20876F4F204E}"/>
    <hyperlink ref="A5:C5" location="TBFSF!A1" display="TBFSF!A1" xr:uid="{15A89526-D822-4D6B-83FB-BF86DABD1E00}"/>
    <hyperlink ref="A6:C6" location="TIFSA!A1" display="TIFSA!A1" xr:uid="{D3C3AE70-96BE-437C-BA9F-6648F9FB7065}"/>
    <hyperlink ref="A7:C7" location="TBCF!A1" display="TBCF!A1" xr:uid="{979A4909-B7B5-4E10-8880-1C310B49A2E2}"/>
    <hyperlink ref="A10:C10" location="TDIF!A1" display="TDIF!A1" xr:uid="{4FAFD834-DA63-4253-9EF0-6AB39FC35875}"/>
    <hyperlink ref="A11:C11" location="TDIVYF!A1" display="TDIVYF!A1" xr:uid="{EFD17C9F-6905-41E6-8B04-D627AEBC19B9}"/>
    <hyperlink ref="A12:C12" location="TTSF96!A1" display="TTSF96!A1" xr:uid="{618ECCB5-8F53-426C-B85C-EC32102BB6EB}"/>
    <hyperlink ref="A13:C13" location="TEQPEF!A1" display="TEQPEF!A1" xr:uid="{804C1DB4-C786-484C-9E10-78243FF9464C}"/>
    <hyperlink ref="A14:C14" location="TMIF!A1" display="TMIF!A1" xr:uid="{FCE5623D-1993-432D-A9C6-B5C49F8B5DDE}"/>
    <hyperlink ref="A15:C15" location="TCS!A1" display="TCS!A1" xr:uid="{CE52D127-D490-44D5-BE49-16232EFA9B02}"/>
    <hyperlink ref="A16:C16" location="TMCAPF!A1" display="TMCAPF!A1" xr:uid="{C641AC8E-68A1-48F1-BC3E-AB71F686DCBA}"/>
    <hyperlink ref="A18:C18" location="TFEF!A1" display="TFEF!A1" xr:uid="{1FE1E315-4552-48D5-B030-DBF64EFD78F7}"/>
    <hyperlink ref="A21:C21" location="TGLDETF!A1" display="TGLDETF!A1" xr:uid="{933E8B17-CAF1-4218-9ECD-181C94630003}"/>
    <hyperlink ref="A22:C22" location="THOF!A1" display="THOF!A1" xr:uid="{0CAE09B1-4B63-45CE-936C-464E2E4A474F}"/>
    <hyperlink ref="A23:C23" location="TEGF!A1" display="TEGF!A1" xr:uid="{68FE0303-A1F1-4152-A726-0DEE26AEB208}"/>
    <hyperlink ref="A24:C24" location="TICF!A1" display="TICF!A1" xr:uid="{EE93F6A3-EF9B-4F9C-B5F2-EF6A8F91AE22}"/>
    <hyperlink ref="A25:C25" location="TIPHF!A1" display="TIPHF!A1" xr:uid="{12BDE3C6-E4B5-4172-B4DC-1CB9DB02D04A}"/>
    <hyperlink ref="A26:C26" location="TISF!A1" display="TISF!A1" xr:uid="{8FEB9831-12FD-4027-9CD9-9BB77A881254}"/>
    <hyperlink ref="A27:C27" location="TEOF!A1" display="TEOF!A1" xr:uid="{95D01484-9978-455A-8C26-AC9766AB57F9}"/>
    <hyperlink ref="A28:C28" location="TTOFE!A1" display="TTOFE!A1" xr:uid="{0CA9F375-05E5-4CEB-A369-7979AB24F116}"/>
    <hyperlink ref="A30:C30" location="TINR!A1" display="TINR!A1" xr:uid="{B1776718-34F8-4ACC-A5B7-7E2EB22AB01B}"/>
    <hyperlink ref="A32:C32" location="TMAOF!A1" display="TMAOF!A1" xr:uid="{B6914C4D-1C7C-4411-BEB7-C3F1A28238E7}"/>
    <hyperlink ref="A33:C33" location="TMULTICF!A1" display="TMULTICF!A1" xr:uid="{1300FCC5-97A0-4CA9-A8D7-94B5B04B5295}"/>
    <hyperlink ref="A34:C34" location="TNETF!A1" display="TNETF!A1" xr:uid="{D5A56D0D-9FC3-4E1D-B759-96FFDCEFB9E7}"/>
    <hyperlink ref="A35:C35" location="TIFNA!A1" display="TIFNA!A1" xr:uid="{38798635-B314-4DA3-8743-181C6A92EEDC}"/>
    <hyperlink ref="A36:C36" location="TNAIF!A1" display="TNAIF!A1" xr:uid="{5B6A7E4F-6B90-4E1A-BC68-2774BB7937EF}"/>
    <hyperlink ref="A37:C37" location="TNCMIF!A1" display="TNCMIF!A1" xr:uid="{17705138-BB0B-4767-83F6-481C004D8E0A}"/>
    <hyperlink ref="A38:C38" location="TNFSIF!A1" display="TNFSIF!A1" xr:uid="{B8F95BA5-9E04-411C-AA63-5ECA75215577}"/>
    <hyperlink ref="A41:C41" location="TNIDFOF!A1" display="TNIDFOF!A1" xr:uid="{F4CC2FB6-44C3-4F62-AF51-F634F5FEDB3D}"/>
    <hyperlink ref="A42:C42" location="TNIDETF!A1" display="TNIDETF!A1" xr:uid="{387E30D3-C34E-4130-B7AC-5C4C03885E81}"/>
    <hyperlink ref="A43:C43" location="TNITIF!A1" display="TNITIF!A1" xr:uid="{60BDAD36-8C39-473F-8B68-914CB81DB372}"/>
    <hyperlink ref="A44:C44" location="TNMMIF!A1" display="TNMMIF!A1" xr:uid="{06D00435-A967-4301-90C0-5AF7D24944F2}"/>
    <hyperlink ref="A45:C45" location="TNMSHIF!A1" display="TNMSHIF!A1" xr:uid="{61452949-2240-41CB-AECE-814032424650}"/>
    <hyperlink ref="A46:C46" location="TNPBETF!A1" display="TNPBETF!A1" xr:uid="{4712A601-D062-4F97-93BD-12B52629AC56}"/>
    <hyperlink ref="A47:C47" location="TNRIF!A1" display="TNRIF!A1" xr:uid="{E33C9736-736E-492D-B453-712E1001DB2E}"/>
    <hyperlink ref="A49:C49" location="TNA30IF!A1" display="TNA30IF!A1" xr:uid="{E793B9A0-87EB-4026-BBED-DCC4621B7B2F}"/>
    <hyperlink ref="A50:C50" location="TNMIMIF!A1" display="TNMIMIF!A1" xr:uid="{8799E810-3CC5-475D-AD51-6A328C132580}"/>
    <hyperlink ref="A51:C51" location="TNMIIF!A1" display="TNMIIF!A1" xr:uid="{407E0187-D2EA-4303-AD1A-5DD09CD55C71}"/>
    <hyperlink ref="A53:C53" location="TQNTF!A1" display="TQNTF!A1" xr:uid="{36D1ED9A-04A7-466B-AD5C-EA5EBC93E212}"/>
    <hyperlink ref="A54:C54" location="TREF!A1" display="TREF!A1" xr:uid="{C7602205-EECC-4232-8BF0-90409BF27913}"/>
    <hyperlink ref="A56:C56" location="TRSFM!A1" display="TRSFM!A1" xr:uid="{D5BE3428-993A-4C2E-9915-6AEF5DE02368}"/>
    <hyperlink ref="A57:C57" location="TRSFP!A1" display="TRSFP!A1" xr:uid="{54088161-8539-4AF5-8F1F-DB22931A3721}"/>
    <hyperlink ref="A60:C60" location="TSLVETF!A1" display="TSLVETF!A1" xr:uid="{065FE8BB-2C76-4EC1-B4B3-8E36DD100F8E}"/>
    <hyperlink ref="A61:C61" location="TSCAPF!A1" display="TSCAPF!A1" xr:uid="{407BEF42-5608-42C4-92A0-818DA5F647A0}"/>
    <hyperlink ref="A64:C64" location="TYCF!A1" display="TYCF!A1" xr:uid="{5330B85E-8620-4471-9355-CC48B2324FCB}"/>
    <hyperlink ref="A29:C29" location="TFRSTF!A1" display="TFRSTF!A1" xr:uid="{7B978D8C-DEA6-4661-82C2-618F0BB49D0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53220-4DD5-4619-99C5-182B560E582C}">
  <dimension ref="B1:L581"/>
  <sheetViews>
    <sheetView workbookViewId="0">
      <selection activeCell="L8" sqref="L8"/>
    </sheetView>
  </sheetViews>
  <sheetFormatPr defaultRowHeight="15" x14ac:dyDescent="0.25"/>
  <cols>
    <col min="1" max="1" width="9.140625" style="143"/>
    <col min="2" max="2" width="18.7109375" style="146" customWidth="1"/>
    <col min="3" max="3" width="21.85546875" style="143" customWidth="1"/>
    <col min="4" max="4" width="18.28515625" style="143" customWidth="1"/>
    <col min="5" max="5" width="16.7109375" style="143" customWidth="1"/>
    <col min="6" max="11" width="9.140625" style="143"/>
    <col min="12" max="12" width="24.42578125" style="143" customWidth="1"/>
    <col min="13" max="257" width="9.140625" style="143"/>
    <col min="258" max="258" width="18.7109375" style="143" customWidth="1"/>
    <col min="259" max="259" width="21.85546875" style="143" customWidth="1"/>
    <col min="260" max="260" width="18.28515625" style="143" customWidth="1"/>
    <col min="261" max="261" width="16.7109375" style="143" customWidth="1"/>
    <col min="262" max="513" width="9.140625" style="143"/>
    <col min="514" max="514" width="18.7109375" style="143" customWidth="1"/>
    <col min="515" max="515" width="21.85546875" style="143" customWidth="1"/>
    <col min="516" max="516" width="18.28515625" style="143" customWidth="1"/>
    <col min="517" max="517" width="16.7109375" style="143" customWidth="1"/>
    <col min="518" max="769" width="9.140625" style="143"/>
    <col min="770" max="770" width="18.7109375" style="143" customWidth="1"/>
    <col min="771" max="771" width="21.85546875" style="143" customWidth="1"/>
    <col min="772" max="772" width="18.28515625" style="143" customWidth="1"/>
    <col min="773" max="773" width="16.7109375" style="143" customWidth="1"/>
    <col min="774" max="1025" width="9.140625" style="143"/>
    <col min="1026" max="1026" width="18.7109375" style="143" customWidth="1"/>
    <col min="1027" max="1027" width="21.85546875" style="143" customWidth="1"/>
    <col min="1028" max="1028" width="18.28515625" style="143" customWidth="1"/>
    <col min="1029" max="1029" width="16.7109375" style="143" customWidth="1"/>
    <col min="1030" max="1281" width="9.140625" style="143"/>
    <col min="1282" max="1282" width="18.7109375" style="143" customWidth="1"/>
    <col min="1283" max="1283" width="21.85546875" style="143" customWidth="1"/>
    <col min="1284" max="1284" width="18.28515625" style="143" customWidth="1"/>
    <col min="1285" max="1285" width="16.7109375" style="143" customWidth="1"/>
    <col min="1286" max="1537" width="9.140625" style="143"/>
    <col min="1538" max="1538" width="18.7109375" style="143" customWidth="1"/>
    <col min="1539" max="1539" width="21.85546875" style="143" customWidth="1"/>
    <col min="1540" max="1540" width="18.28515625" style="143" customWidth="1"/>
    <col min="1541" max="1541" width="16.7109375" style="143" customWidth="1"/>
    <col min="1542" max="1793" width="9.140625" style="143"/>
    <col min="1794" max="1794" width="18.7109375" style="143" customWidth="1"/>
    <col min="1795" max="1795" width="21.85546875" style="143" customWidth="1"/>
    <col min="1796" max="1796" width="18.28515625" style="143" customWidth="1"/>
    <col min="1797" max="1797" width="16.7109375" style="143" customWidth="1"/>
    <col min="1798" max="2049" width="9.140625" style="143"/>
    <col min="2050" max="2050" width="18.7109375" style="143" customWidth="1"/>
    <col min="2051" max="2051" width="21.85546875" style="143" customWidth="1"/>
    <col min="2052" max="2052" width="18.28515625" style="143" customWidth="1"/>
    <col min="2053" max="2053" width="16.7109375" style="143" customWidth="1"/>
    <col min="2054" max="2305" width="9.140625" style="143"/>
    <col min="2306" max="2306" width="18.7109375" style="143" customWidth="1"/>
    <col min="2307" max="2307" width="21.85546875" style="143" customWidth="1"/>
    <col min="2308" max="2308" width="18.28515625" style="143" customWidth="1"/>
    <col min="2309" max="2309" width="16.7109375" style="143" customWidth="1"/>
    <col min="2310" max="2561" width="9.140625" style="143"/>
    <col min="2562" max="2562" width="18.7109375" style="143" customWidth="1"/>
    <col min="2563" max="2563" width="21.85546875" style="143" customWidth="1"/>
    <col min="2564" max="2564" width="18.28515625" style="143" customWidth="1"/>
    <col min="2565" max="2565" width="16.7109375" style="143" customWidth="1"/>
    <col min="2566" max="2817" width="9.140625" style="143"/>
    <col min="2818" max="2818" width="18.7109375" style="143" customWidth="1"/>
    <col min="2819" max="2819" width="21.85546875" style="143" customWidth="1"/>
    <col min="2820" max="2820" width="18.28515625" style="143" customWidth="1"/>
    <col min="2821" max="2821" width="16.7109375" style="143" customWidth="1"/>
    <col min="2822" max="3073" width="9.140625" style="143"/>
    <col min="3074" max="3074" width="18.7109375" style="143" customWidth="1"/>
    <col min="3075" max="3075" width="21.85546875" style="143" customWidth="1"/>
    <col min="3076" max="3076" width="18.28515625" style="143" customWidth="1"/>
    <col min="3077" max="3077" width="16.7109375" style="143" customWidth="1"/>
    <col min="3078" max="3329" width="9.140625" style="143"/>
    <col min="3330" max="3330" width="18.7109375" style="143" customWidth="1"/>
    <col min="3331" max="3331" width="21.85546875" style="143" customWidth="1"/>
    <col min="3332" max="3332" width="18.28515625" style="143" customWidth="1"/>
    <col min="3333" max="3333" width="16.7109375" style="143" customWidth="1"/>
    <col min="3334" max="3585" width="9.140625" style="143"/>
    <col min="3586" max="3586" width="18.7109375" style="143" customWidth="1"/>
    <col min="3587" max="3587" width="21.85546875" style="143" customWidth="1"/>
    <col min="3588" max="3588" width="18.28515625" style="143" customWidth="1"/>
    <col min="3589" max="3589" width="16.7109375" style="143" customWidth="1"/>
    <col min="3590" max="3841" width="9.140625" style="143"/>
    <col min="3842" max="3842" width="18.7109375" style="143" customWidth="1"/>
    <col min="3843" max="3843" width="21.85546875" style="143" customWidth="1"/>
    <col min="3844" max="3844" width="18.28515625" style="143" customWidth="1"/>
    <col min="3845" max="3845" width="16.7109375" style="143" customWidth="1"/>
    <col min="3846" max="4097" width="9.140625" style="143"/>
    <col min="4098" max="4098" width="18.7109375" style="143" customWidth="1"/>
    <col min="4099" max="4099" width="21.85546875" style="143" customWidth="1"/>
    <col min="4100" max="4100" width="18.28515625" style="143" customWidth="1"/>
    <col min="4101" max="4101" width="16.7109375" style="143" customWidth="1"/>
    <col min="4102" max="4353" width="9.140625" style="143"/>
    <col min="4354" max="4354" width="18.7109375" style="143" customWidth="1"/>
    <col min="4355" max="4355" width="21.85546875" style="143" customWidth="1"/>
    <col min="4356" max="4356" width="18.28515625" style="143" customWidth="1"/>
    <col min="4357" max="4357" width="16.7109375" style="143" customWidth="1"/>
    <col min="4358" max="4609" width="9.140625" style="143"/>
    <col min="4610" max="4610" width="18.7109375" style="143" customWidth="1"/>
    <col min="4611" max="4611" width="21.85546875" style="143" customWidth="1"/>
    <col min="4612" max="4612" width="18.28515625" style="143" customWidth="1"/>
    <col min="4613" max="4613" width="16.7109375" style="143" customWidth="1"/>
    <col min="4614" max="4865" width="9.140625" style="143"/>
    <col min="4866" max="4866" width="18.7109375" style="143" customWidth="1"/>
    <col min="4867" max="4867" width="21.85546875" style="143" customWidth="1"/>
    <col min="4868" max="4868" width="18.28515625" style="143" customWidth="1"/>
    <col min="4869" max="4869" width="16.7109375" style="143" customWidth="1"/>
    <col min="4870" max="5121" width="9.140625" style="143"/>
    <col min="5122" max="5122" width="18.7109375" style="143" customWidth="1"/>
    <col min="5123" max="5123" width="21.85546875" style="143" customWidth="1"/>
    <col min="5124" max="5124" width="18.28515625" style="143" customWidth="1"/>
    <col min="5125" max="5125" width="16.7109375" style="143" customWidth="1"/>
    <col min="5126" max="5377" width="9.140625" style="143"/>
    <col min="5378" max="5378" width="18.7109375" style="143" customWidth="1"/>
    <col min="5379" max="5379" width="21.85546875" style="143" customWidth="1"/>
    <col min="5380" max="5380" width="18.28515625" style="143" customWidth="1"/>
    <col min="5381" max="5381" width="16.7109375" style="143" customWidth="1"/>
    <col min="5382" max="5633" width="9.140625" style="143"/>
    <col min="5634" max="5634" width="18.7109375" style="143" customWidth="1"/>
    <col min="5635" max="5635" width="21.85546875" style="143" customWidth="1"/>
    <col min="5636" max="5636" width="18.28515625" style="143" customWidth="1"/>
    <col min="5637" max="5637" width="16.7109375" style="143" customWidth="1"/>
    <col min="5638" max="5889" width="9.140625" style="143"/>
    <col min="5890" max="5890" width="18.7109375" style="143" customWidth="1"/>
    <col min="5891" max="5891" width="21.85546875" style="143" customWidth="1"/>
    <col min="5892" max="5892" width="18.28515625" style="143" customWidth="1"/>
    <col min="5893" max="5893" width="16.7109375" style="143" customWidth="1"/>
    <col min="5894" max="6145" width="9.140625" style="143"/>
    <col min="6146" max="6146" width="18.7109375" style="143" customWidth="1"/>
    <col min="6147" max="6147" width="21.85546875" style="143" customWidth="1"/>
    <col min="6148" max="6148" width="18.28515625" style="143" customWidth="1"/>
    <col min="6149" max="6149" width="16.7109375" style="143" customWidth="1"/>
    <col min="6150" max="6401" width="9.140625" style="143"/>
    <col min="6402" max="6402" width="18.7109375" style="143" customWidth="1"/>
    <col min="6403" max="6403" width="21.85546875" style="143" customWidth="1"/>
    <col min="6404" max="6404" width="18.28515625" style="143" customWidth="1"/>
    <col min="6405" max="6405" width="16.7109375" style="143" customWidth="1"/>
    <col min="6406" max="6657" width="9.140625" style="143"/>
    <col min="6658" max="6658" width="18.7109375" style="143" customWidth="1"/>
    <col min="6659" max="6659" width="21.85546875" style="143" customWidth="1"/>
    <col min="6660" max="6660" width="18.28515625" style="143" customWidth="1"/>
    <col min="6661" max="6661" width="16.7109375" style="143" customWidth="1"/>
    <col min="6662" max="6913" width="9.140625" style="143"/>
    <col min="6914" max="6914" width="18.7109375" style="143" customWidth="1"/>
    <col min="6915" max="6915" width="21.85546875" style="143" customWidth="1"/>
    <col min="6916" max="6916" width="18.28515625" style="143" customWidth="1"/>
    <col min="6917" max="6917" width="16.7109375" style="143" customWidth="1"/>
    <col min="6918" max="7169" width="9.140625" style="143"/>
    <col min="7170" max="7170" width="18.7109375" style="143" customWidth="1"/>
    <col min="7171" max="7171" width="21.85546875" style="143" customWidth="1"/>
    <col min="7172" max="7172" width="18.28515625" style="143" customWidth="1"/>
    <col min="7173" max="7173" width="16.7109375" style="143" customWidth="1"/>
    <col min="7174" max="7425" width="9.140625" style="143"/>
    <col min="7426" max="7426" width="18.7109375" style="143" customWidth="1"/>
    <col min="7427" max="7427" width="21.85546875" style="143" customWidth="1"/>
    <col min="7428" max="7428" width="18.28515625" style="143" customWidth="1"/>
    <col min="7429" max="7429" width="16.7109375" style="143" customWidth="1"/>
    <col min="7430" max="7681" width="9.140625" style="143"/>
    <col min="7682" max="7682" width="18.7109375" style="143" customWidth="1"/>
    <col min="7683" max="7683" width="21.85546875" style="143" customWidth="1"/>
    <col min="7684" max="7684" width="18.28515625" style="143" customWidth="1"/>
    <col min="7685" max="7685" width="16.7109375" style="143" customWidth="1"/>
    <col min="7686" max="7937" width="9.140625" style="143"/>
    <col min="7938" max="7938" width="18.7109375" style="143" customWidth="1"/>
    <col min="7939" max="7939" width="21.85546875" style="143" customWidth="1"/>
    <col min="7940" max="7940" width="18.28515625" style="143" customWidth="1"/>
    <col min="7941" max="7941" width="16.7109375" style="143" customWidth="1"/>
    <col min="7942" max="8193" width="9.140625" style="143"/>
    <col min="8194" max="8194" width="18.7109375" style="143" customWidth="1"/>
    <col min="8195" max="8195" width="21.85546875" style="143" customWidth="1"/>
    <col min="8196" max="8196" width="18.28515625" style="143" customWidth="1"/>
    <col min="8197" max="8197" width="16.7109375" style="143" customWidth="1"/>
    <col min="8198" max="8449" width="9.140625" style="143"/>
    <col min="8450" max="8450" width="18.7109375" style="143" customWidth="1"/>
    <col min="8451" max="8451" width="21.85546875" style="143" customWidth="1"/>
    <col min="8452" max="8452" width="18.28515625" style="143" customWidth="1"/>
    <col min="8453" max="8453" width="16.7109375" style="143" customWidth="1"/>
    <col min="8454" max="8705" width="9.140625" style="143"/>
    <col min="8706" max="8706" width="18.7109375" style="143" customWidth="1"/>
    <col min="8707" max="8707" width="21.85546875" style="143" customWidth="1"/>
    <col min="8708" max="8708" width="18.28515625" style="143" customWidth="1"/>
    <col min="8709" max="8709" width="16.7109375" style="143" customWidth="1"/>
    <col min="8710" max="8961" width="9.140625" style="143"/>
    <col min="8962" max="8962" width="18.7109375" style="143" customWidth="1"/>
    <col min="8963" max="8963" width="21.85546875" style="143" customWidth="1"/>
    <col min="8964" max="8964" width="18.28515625" style="143" customWidth="1"/>
    <col min="8965" max="8965" width="16.7109375" style="143" customWidth="1"/>
    <col min="8966" max="9217" width="9.140625" style="143"/>
    <col min="9218" max="9218" width="18.7109375" style="143" customWidth="1"/>
    <col min="9219" max="9219" width="21.85546875" style="143" customWidth="1"/>
    <col min="9220" max="9220" width="18.28515625" style="143" customWidth="1"/>
    <col min="9221" max="9221" width="16.7109375" style="143" customWidth="1"/>
    <col min="9222" max="9473" width="9.140625" style="143"/>
    <col min="9474" max="9474" width="18.7109375" style="143" customWidth="1"/>
    <col min="9475" max="9475" width="21.85546875" style="143" customWidth="1"/>
    <col min="9476" max="9476" width="18.28515625" style="143" customWidth="1"/>
    <col min="9477" max="9477" width="16.7109375" style="143" customWidth="1"/>
    <col min="9478" max="9729" width="9.140625" style="143"/>
    <col min="9730" max="9730" width="18.7109375" style="143" customWidth="1"/>
    <col min="9731" max="9731" width="21.85546875" style="143" customWidth="1"/>
    <col min="9732" max="9732" width="18.28515625" style="143" customWidth="1"/>
    <col min="9733" max="9733" width="16.7109375" style="143" customWidth="1"/>
    <col min="9734" max="9985" width="9.140625" style="143"/>
    <col min="9986" max="9986" width="18.7109375" style="143" customWidth="1"/>
    <col min="9987" max="9987" width="21.85546875" style="143" customWidth="1"/>
    <col min="9988" max="9988" width="18.28515625" style="143" customWidth="1"/>
    <col min="9989" max="9989" width="16.7109375" style="143" customWidth="1"/>
    <col min="9990" max="10241" width="9.140625" style="143"/>
    <col min="10242" max="10242" width="18.7109375" style="143" customWidth="1"/>
    <col min="10243" max="10243" width="21.85546875" style="143" customWidth="1"/>
    <col min="10244" max="10244" width="18.28515625" style="143" customWidth="1"/>
    <col min="10245" max="10245" width="16.7109375" style="143" customWidth="1"/>
    <col min="10246" max="10497" width="9.140625" style="143"/>
    <col min="10498" max="10498" width="18.7109375" style="143" customWidth="1"/>
    <col min="10499" max="10499" width="21.85546875" style="143" customWidth="1"/>
    <col min="10500" max="10500" width="18.28515625" style="143" customWidth="1"/>
    <col min="10501" max="10501" width="16.7109375" style="143" customWidth="1"/>
    <col min="10502" max="10753" width="9.140625" style="143"/>
    <col min="10754" max="10754" width="18.7109375" style="143" customWidth="1"/>
    <col min="10755" max="10755" width="21.85546875" style="143" customWidth="1"/>
    <col min="10756" max="10756" width="18.28515625" style="143" customWidth="1"/>
    <col min="10757" max="10757" width="16.7109375" style="143" customWidth="1"/>
    <col min="10758" max="11009" width="9.140625" style="143"/>
    <col min="11010" max="11010" width="18.7109375" style="143" customWidth="1"/>
    <col min="11011" max="11011" width="21.85546875" style="143" customWidth="1"/>
    <col min="11012" max="11012" width="18.28515625" style="143" customWidth="1"/>
    <col min="11013" max="11013" width="16.7109375" style="143" customWidth="1"/>
    <col min="11014" max="11265" width="9.140625" style="143"/>
    <col min="11266" max="11266" width="18.7109375" style="143" customWidth="1"/>
    <col min="11267" max="11267" width="21.85546875" style="143" customWidth="1"/>
    <col min="11268" max="11268" width="18.28515625" style="143" customWidth="1"/>
    <col min="11269" max="11269" width="16.7109375" style="143" customWidth="1"/>
    <col min="11270" max="11521" width="9.140625" style="143"/>
    <col min="11522" max="11522" width="18.7109375" style="143" customWidth="1"/>
    <col min="11523" max="11523" width="21.85546875" style="143" customWidth="1"/>
    <col min="11524" max="11524" width="18.28515625" style="143" customWidth="1"/>
    <col min="11525" max="11525" width="16.7109375" style="143" customWidth="1"/>
    <col min="11526" max="11777" width="9.140625" style="143"/>
    <col min="11778" max="11778" width="18.7109375" style="143" customWidth="1"/>
    <col min="11779" max="11779" width="21.85546875" style="143" customWidth="1"/>
    <col min="11780" max="11780" width="18.28515625" style="143" customWidth="1"/>
    <col min="11781" max="11781" width="16.7109375" style="143" customWidth="1"/>
    <col min="11782" max="12033" width="9.140625" style="143"/>
    <col min="12034" max="12034" width="18.7109375" style="143" customWidth="1"/>
    <col min="12035" max="12035" width="21.85546875" style="143" customWidth="1"/>
    <col min="12036" max="12036" width="18.28515625" style="143" customWidth="1"/>
    <col min="12037" max="12037" width="16.7109375" style="143" customWidth="1"/>
    <col min="12038" max="12289" width="9.140625" style="143"/>
    <col min="12290" max="12290" width="18.7109375" style="143" customWidth="1"/>
    <col min="12291" max="12291" width="21.85546875" style="143" customWidth="1"/>
    <col min="12292" max="12292" width="18.28515625" style="143" customWidth="1"/>
    <col min="12293" max="12293" width="16.7109375" style="143" customWidth="1"/>
    <col min="12294" max="12545" width="9.140625" style="143"/>
    <col min="12546" max="12546" width="18.7109375" style="143" customWidth="1"/>
    <col min="12547" max="12547" width="21.85546875" style="143" customWidth="1"/>
    <col min="12548" max="12548" width="18.28515625" style="143" customWidth="1"/>
    <col min="12549" max="12549" width="16.7109375" style="143" customWidth="1"/>
    <col min="12550" max="12801" width="9.140625" style="143"/>
    <col min="12802" max="12802" width="18.7109375" style="143" customWidth="1"/>
    <col min="12803" max="12803" width="21.85546875" style="143" customWidth="1"/>
    <col min="12804" max="12804" width="18.28515625" style="143" customWidth="1"/>
    <col min="12805" max="12805" width="16.7109375" style="143" customWidth="1"/>
    <col min="12806" max="13057" width="9.140625" style="143"/>
    <col min="13058" max="13058" width="18.7109375" style="143" customWidth="1"/>
    <col min="13059" max="13059" width="21.85546875" style="143" customWidth="1"/>
    <col min="13060" max="13060" width="18.28515625" style="143" customWidth="1"/>
    <col min="13061" max="13061" width="16.7109375" style="143" customWidth="1"/>
    <col min="13062" max="13313" width="9.140625" style="143"/>
    <col min="13314" max="13314" width="18.7109375" style="143" customWidth="1"/>
    <col min="13315" max="13315" width="21.85546875" style="143" customWidth="1"/>
    <col min="13316" max="13316" width="18.28515625" style="143" customWidth="1"/>
    <col min="13317" max="13317" width="16.7109375" style="143" customWidth="1"/>
    <col min="13318" max="13569" width="9.140625" style="143"/>
    <col min="13570" max="13570" width="18.7109375" style="143" customWidth="1"/>
    <col min="13571" max="13571" width="21.85546875" style="143" customWidth="1"/>
    <col min="13572" max="13572" width="18.28515625" style="143" customWidth="1"/>
    <col min="13573" max="13573" width="16.7109375" style="143" customWidth="1"/>
    <col min="13574" max="13825" width="9.140625" style="143"/>
    <col min="13826" max="13826" width="18.7109375" style="143" customWidth="1"/>
    <col min="13827" max="13827" width="21.85546875" style="143" customWidth="1"/>
    <col min="13828" max="13828" width="18.28515625" style="143" customWidth="1"/>
    <col min="13829" max="13829" width="16.7109375" style="143" customWidth="1"/>
    <col min="13830" max="14081" width="9.140625" style="143"/>
    <col min="14082" max="14082" width="18.7109375" style="143" customWidth="1"/>
    <col min="14083" max="14083" width="21.85546875" style="143" customWidth="1"/>
    <col min="14084" max="14084" width="18.28515625" style="143" customWidth="1"/>
    <col min="14085" max="14085" width="16.7109375" style="143" customWidth="1"/>
    <col min="14086" max="14337" width="9.140625" style="143"/>
    <col min="14338" max="14338" width="18.7109375" style="143" customWidth="1"/>
    <col min="14339" max="14339" width="21.85546875" style="143" customWidth="1"/>
    <col min="14340" max="14340" width="18.28515625" style="143" customWidth="1"/>
    <col min="14341" max="14341" width="16.7109375" style="143" customWidth="1"/>
    <col min="14342" max="14593" width="9.140625" style="143"/>
    <col min="14594" max="14594" width="18.7109375" style="143" customWidth="1"/>
    <col min="14595" max="14595" width="21.85546875" style="143" customWidth="1"/>
    <col min="14596" max="14596" width="18.28515625" style="143" customWidth="1"/>
    <col min="14597" max="14597" width="16.7109375" style="143" customWidth="1"/>
    <col min="14598" max="14849" width="9.140625" style="143"/>
    <col min="14850" max="14850" width="18.7109375" style="143" customWidth="1"/>
    <col min="14851" max="14851" width="21.85546875" style="143" customWidth="1"/>
    <col min="14852" max="14852" width="18.28515625" style="143" customWidth="1"/>
    <col min="14853" max="14853" width="16.7109375" style="143" customWidth="1"/>
    <col min="14854" max="15105" width="9.140625" style="143"/>
    <col min="15106" max="15106" width="18.7109375" style="143" customWidth="1"/>
    <col min="15107" max="15107" width="21.85546875" style="143" customWidth="1"/>
    <col min="15108" max="15108" width="18.28515625" style="143" customWidth="1"/>
    <col min="15109" max="15109" width="16.7109375" style="143" customWidth="1"/>
    <col min="15110" max="15361" width="9.140625" style="143"/>
    <col min="15362" max="15362" width="18.7109375" style="143" customWidth="1"/>
    <col min="15363" max="15363" width="21.85546875" style="143" customWidth="1"/>
    <col min="15364" max="15364" width="18.28515625" style="143" customWidth="1"/>
    <col min="15365" max="15365" width="16.7109375" style="143" customWidth="1"/>
    <col min="15366" max="15617" width="9.140625" style="143"/>
    <col min="15618" max="15618" width="18.7109375" style="143" customWidth="1"/>
    <col min="15619" max="15619" width="21.85546875" style="143" customWidth="1"/>
    <col min="15620" max="15620" width="18.28515625" style="143" customWidth="1"/>
    <col min="15621" max="15621" width="16.7109375" style="143" customWidth="1"/>
    <col min="15622" max="15873" width="9.140625" style="143"/>
    <col min="15874" max="15874" width="18.7109375" style="143" customWidth="1"/>
    <col min="15875" max="15875" width="21.85546875" style="143" customWidth="1"/>
    <col min="15876" max="15876" width="18.28515625" style="143" customWidth="1"/>
    <col min="15877" max="15877" width="16.7109375" style="143" customWidth="1"/>
    <col min="15878" max="16129" width="9.140625" style="143"/>
    <col min="16130" max="16130" width="18.7109375" style="143" customWidth="1"/>
    <col min="16131" max="16131" width="21.85546875" style="143" customWidth="1"/>
    <col min="16132" max="16132" width="18.28515625" style="143" customWidth="1"/>
    <col min="16133" max="16133" width="16.7109375" style="143" customWidth="1"/>
    <col min="16134" max="16384" width="9.140625" style="143"/>
  </cols>
  <sheetData>
    <row r="1" spans="2:12" x14ac:dyDescent="0.25">
      <c r="B1" s="195" t="s">
        <v>3778</v>
      </c>
      <c r="C1" s="195"/>
      <c r="D1" s="195"/>
      <c r="E1" s="195"/>
      <c r="I1" s="119" t="s">
        <v>3804</v>
      </c>
      <c r="J1" s="196" t="s">
        <v>3805</v>
      </c>
      <c r="K1" s="196"/>
      <c r="L1" s="196"/>
    </row>
    <row r="2" spans="2:12" s="144" customFormat="1" ht="45" x14ac:dyDescent="0.2">
      <c r="B2" s="163" t="s">
        <v>3779</v>
      </c>
      <c r="C2" s="164" t="s">
        <v>3780</v>
      </c>
      <c r="D2" s="165" t="s">
        <v>3781</v>
      </c>
      <c r="E2" s="165" t="s">
        <v>3782</v>
      </c>
    </row>
    <row r="3" spans="2:12" x14ac:dyDescent="0.25">
      <c r="B3" s="166">
        <v>45414</v>
      </c>
      <c r="C3" s="167">
        <v>85.951499999999996</v>
      </c>
      <c r="D3" s="167">
        <v>0.35</v>
      </c>
      <c r="E3" s="167">
        <v>0.35</v>
      </c>
    </row>
    <row r="4" spans="2:12" x14ac:dyDescent="0.25">
      <c r="B4" s="166">
        <v>45448</v>
      </c>
      <c r="C4" s="167">
        <v>85.628600000000006</v>
      </c>
      <c r="D4" s="167">
        <v>0.35</v>
      </c>
      <c r="E4" s="167">
        <v>0.35</v>
      </c>
    </row>
    <row r="5" spans="2:12" x14ac:dyDescent="0.25">
      <c r="B5" s="166">
        <v>45476</v>
      </c>
      <c r="C5" s="167">
        <v>90.799400000000006</v>
      </c>
      <c r="D5" s="167">
        <v>0.37</v>
      </c>
      <c r="E5" s="167">
        <v>0.37</v>
      </c>
    </row>
    <row r="6" spans="2:12" x14ac:dyDescent="0.25">
      <c r="B6" s="166">
        <v>45511</v>
      </c>
      <c r="C6" s="167">
        <v>91.450500000000005</v>
      </c>
      <c r="D6" s="167">
        <v>0.38</v>
      </c>
      <c r="E6" s="167">
        <v>0.38</v>
      </c>
    </row>
    <row r="7" spans="2:12" x14ac:dyDescent="0.25">
      <c r="B7" s="166">
        <v>45539</v>
      </c>
      <c r="C7" s="167">
        <v>93.633099999999999</v>
      </c>
      <c r="D7" s="167">
        <v>0.38</v>
      </c>
      <c r="E7" s="167">
        <v>0.38</v>
      </c>
    </row>
    <row r="8" spans="2:12" x14ac:dyDescent="0.25">
      <c r="B8" s="166">
        <v>45568</v>
      </c>
      <c r="C8" s="167">
        <v>93.125500000000002</v>
      </c>
      <c r="D8" s="167">
        <v>0.39</v>
      </c>
      <c r="E8" s="167">
        <v>0.39</v>
      </c>
    </row>
    <row r="10" spans="2:12" x14ac:dyDescent="0.25">
      <c r="B10" s="195" t="s">
        <v>3783</v>
      </c>
      <c r="C10" s="195"/>
      <c r="D10" s="195"/>
      <c r="E10" s="195"/>
    </row>
    <row r="11" spans="2:12" s="144" customFormat="1" ht="45" x14ac:dyDescent="0.2">
      <c r="B11" s="163" t="s">
        <v>3779</v>
      </c>
      <c r="C11" s="164" t="s">
        <v>3780</v>
      </c>
      <c r="D11" s="165" t="s">
        <v>3781</v>
      </c>
      <c r="E11" s="165" t="s">
        <v>3782</v>
      </c>
    </row>
    <row r="12" spans="2:12" x14ac:dyDescent="0.25">
      <c r="B12" s="166">
        <v>45414</v>
      </c>
      <c r="C12" s="167">
        <v>99.588300000000004</v>
      </c>
      <c r="D12" s="167">
        <v>0.35</v>
      </c>
      <c r="E12" s="167">
        <v>0.35</v>
      </c>
    </row>
    <row r="13" spans="2:12" x14ac:dyDescent="0.25">
      <c r="B13" s="166">
        <v>45448</v>
      </c>
      <c r="C13" s="167">
        <v>99.356399999999994</v>
      </c>
      <c r="D13" s="167">
        <v>0.35</v>
      </c>
      <c r="E13" s="167">
        <v>0.35</v>
      </c>
    </row>
    <row r="14" spans="2:12" x14ac:dyDescent="0.25">
      <c r="B14" s="166">
        <v>45476</v>
      </c>
      <c r="C14" s="167">
        <v>105.4961</v>
      </c>
      <c r="D14" s="167">
        <v>0.37</v>
      </c>
      <c r="E14" s="167">
        <v>0.37</v>
      </c>
    </row>
    <row r="15" spans="2:12" x14ac:dyDescent="0.25">
      <c r="B15" s="166">
        <v>45511</v>
      </c>
      <c r="C15" s="167">
        <v>106.40819999999999</v>
      </c>
      <c r="D15" s="167">
        <v>0.38</v>
      </c>
      <c r="E15" s="167">
        <v>0.38</v>
      </c>
    </row>
    <row r="16" spans="2:12" x14ac:dyDescent="0.25">
      <c r="B16" s="166">
        <v>45539</v>
      </c>
      <c r="C16" s="167">
        <v>109.09010000000001</v>
      </c>
      <c r="D16" s="167">
        <v>0.38</v>
      </c>
      <c r="E16" s="167">
        <v>0.38</v>
      </c>
    </row>
    <row r="17" spans="2:5" x14ac:dyDescent="0.25">
      <c r="B17" s="166">
        <v>45568</v>
      </c>
      <c r="C17" s="167">
        <v>108.64190000000001</v>
      </c>
      <c r="D17" s="167">
        <v>0.39</v>
      </c>
      <c r="E17" s="167">
        <v>0.39</v>
      </c>
    </row>
    <row r="19" spans="2:5" x14ac:dyDescent="0.25">
      <c r="B19" s="197" t="s">
        <v>3784</v>
      </c>
      <c r="C19" s="197"/>
      <c r="D19" s="197"/>
      <c r="E19" s="197"/>
    </row>
    <row r="20" spans="2:5" s="144" customFormat="1" ht="45" x14ac:dyDescent="0.2">
      <c r="B20" s="163" t="s">
        <v>3779</v>
      </c>
      <c r="C20" s="164" t="s">
        <v>3780</v>
      </c>
      <c r="D20" s="165" t="s">
        <v>3781</v>
      </c>
      <c r="E20" s="165" t="s">
        <v>3782</v>
      </c>
    </row>
    <row r="21" spans="2:5" s="145" customFormat="1" x14ac:dyDescent="0.25">
      <c r="B21" s="168" t="s">
        <v>3785</v>
      </c>
      <c r="C21" s="169">
        <v>1003.5288</v>
      </c>
      <c r="D21" s="170">
        <v>6.1121999999999987</v>
      </c>
      <c r="E21" s="170">
        <v>6.1121999999999987</v>
      </c>
    </row>
    <row r="22" spans="2:5" s="145" customFormat="1" x14ac:dyDescent="0.25">
      <c r="B22" s="168" t="s">
        <v>3786</v>
      </c>
      <c r="C22" s="169">
        <v>1003.5288</v>
      </c>
      <c r="D22" s="170">
        <v>5.3646000000000003</v>
      </c>
      <c r="E22" s="170">
        <v>5.3646000000000003</v>
      </c>
    </row>
    <row r="23" spans="2:5" s="145" customFormat="1" x14ac:dyDescent="0.25">
      <c r="B23" s="168" t="s">
        <v>3787</v>
      </c>
      <c r="C23" s="169">
        <v>1003.5288</v>
      </c>
      <c r="D23" s="170">
        <v>7.0470999999999995</v>
      </c>
      <c r="E23" s="170">
        <v>7.0470999999999995</v>
      </c>
    </row>
    <row r="24" spans="2:5" s="145" customFormat="1" x14ac:dyDescent="0.25">
      <c r="B24" s="168" t="s">
        <v>3788</v>
      </c>
      <c r="C24" s="169">
        <v>1003.5288</v>
      </c>
      <c r="D24" s="170">
        <v>5.4520000000000008</v>
      </c>
      <c r="E24" s="170">
        <v>5.4520000000000008</v>
      </c>
    </row>
    <row r="25" spans="2:5" s="145" customFormat="1" x14ac:dyDescent="0.25">
      <c r="B25" s="168" t="s">
        <v>3789</v>
      </c>
      <c r="C25" s="169">
        <v>1003.5288</v>
      </c>
      <c r="D25" s="170">
        <v>6.4958999999999998</v>
      </c>
      <c r="E25" s="170">
        <v>6.4958999999999998</v>
      </c>
    </row>
    <row r="26" spans="2:5" s="145" customFormat="1" x14ac:dyDescent="0.25">
      <c r="B26" s="168" t="s">
        <v>3790</v>
      </c>
      <c r="C26" s="169">
        <v>1003.5288</v>
      </c>
      <c r="D26" s="170">
        <v>6.4493999999999998</v>
      </c>
      <c r="E26" s="170">
        <v>6.4493999999999998</v>
      </c>
    </row>
    <row r="28" spans="2:5" x14ac:dyDescent="0.25">
      <c r="B28" s="197" t="s">
        <v>3791</v>
      </c>
      <c r="C28" s="197"/>
      <c r="D28" s="197"/>
      <c r="E28" s="197"/>
    </row>
    <row r="29" spans="2:5" s="144" customFormat="1" ht="45" x14ac:dyDescent="0.2">
      <c r="B29" s="163" t="s">
        <v>3779</v>
      </c>
      <c r="C29" s="164" t="s">
        <v>3780</v>
      </c>
      <c r="D29" s="165" t="s">
        <v>3781</v>
      </c>
      <c r="E29" s="165" t="s">
        <v>3782</v>
      </c>
    </row>
    <row r="30" spans="2:5" s="145" customFormat="1" x14ac:dyDescent="0.25">
      <c r="B30" s="168" t="s">
        <v>3785</v>
      </c>
      <c r="C30" s="169">
        <v>1003.5316</v>
      </c>
      <c r="D30" s="170">
        <v>6.3997000000000002</v>
      </c>
      <c r="E30" s="170">
        <v>6.3997000000000002</v>
      </c>
    </row>
    <row r="31" spans="2:5" s="145" customFormat="1" x14ac:dyDescent="0.25">
      <c r="B31" s="168" t="s">
        <v>3786</v>
      </c>
      <c r="C31" s="169">
        <v>1003.5316</v>
      </c>
      <c r="D31" s="170">
        <v>5.6188000000000002</v>
      </c>
      <c r="E31" s="170">
        <v>5.6188000000000002</v>
      </c>
    </row>
    <row r="32" spans="2:5" s="145" customFormat="1" x14ac:dyDescent="0.25">
      <c r="B32" s="168" t="s">
        <v>3787</v>
      </c>
      <c r="C32" s="169">
        <v>1003.5316</v>
      </c>
      <c r="D32" s="170">
        <v>7.3483000000000001</v>
      </c>
      <c r="E32" s="170">
        <v>7.3483000000000001</v>
      </c>
    </row>
    <row r="33" spans="2:5" s="145" customFormat="1" x14ac:dyDescent="0.25">
      <c r="B33" s="168" t="s">
        <v>3788</v>
      </c>
      <c r="C33" s="169">
        <v>1003.5316</v>
      </c>
      <c r="D33" s="170">
        <v>5.7295999999999987</v>
      </c>
      <c r="E33" s="170">
        <v>5.7295999999999987</v>
      </c>
    </row>
    <row r="34" spans="2:5" s="145" customFormat="1" x14ac:dyDescent="0.25">
      <c r="B34" s="168" t="s">
        <v>3789</v>
      </c>
      <c r="C34" s="169">
        <v>1003.5316</v>
      </c>
      <c r="D34" s="170">
        <v>6.7565</v>
      </c>
      <c r="E34" s="170">
        <v>6.7565</v>
      </c>
    </row>
    <row r="35" spans="2:5" s="145" customFormat="1" x14ac:dyDescent="0.25">
      <c r="B35" s="168" t="s">
        <v>3790</v>
      </c>
      <c r="C35" s="169">
        <v>1003.5316</v>
      </c>
      <c r="D35" s="170">
        <v>6.7255000000000003</v>
      </c>
      <c r="E35" s="170">
        <v>6.7255000000000003</v>
      </c>
    </row>
    <row r="36" spans="2:5" x14ac:dyDescent="0.25">
      <c r="C36" s="171"/>
      <c r="D36" s="172"/>
      <c r="E36" s="172"/>
    </row>
    <row r="37" spans="2:5" x14ac:dyDescent="0.25">
      <c r="B37" s="195" t="s">
        <v>3792</v>
      </c>
      <c r="C37" s="195"/>
      <c r="D37" s="195"/>
      <c r="E37" s="195"/>
    </row>
    <row r="38" spans="2:5" s="144" customFormat="1" ht="45" x14ac:dyDescent="0.2">
      <c r="B38" s="163" t="s">
        <v>3779</v>
      </c>
      <c r="C38" s="164" t="s">
        <v>3780</v>
      </c>
      <c r="D38" s="165" t="s">
        <v>3781</v>
      </c>
      <c r="E38" s="165" t="s">
        <v>3782</v>
      </c>
    </row>
    <row r="39" spans="2:5" x14ac:dyDescent="0.25">
      <c r="B39" s="166">
        <v>45419</v>
      </c>
      <c r="C39" s="167">
        <v>1008.0658</v>
      </c>
      <c r="D39" s="167">
        <v>1.6487000000000001</v>
      </c>
      <c r="E39" s="167">
        <v>1.6487000000000001</v>
      </c>
    </row>
    <row r="40" spans="2:5" x14ac:dyDescent="0.25">
      <c r="B40" s="166">
        <v>45426</v>
      </c>
      <c r="C40" s="167">
        <v>1008.0658</v>
      </c>
      <c r="D40" s="167">
        <v>1.131</v>
      </c>
      <c r="E40" s="167">
        <v>1.131</v>
      </c>
    </row>
    <row r="41" spans="2:5" x14ac:dyDescent="0.25">
      <c r="B41" s="166">
        <v>45433</v>
      </c>
      <c r="C41" s="167">
        <v>1008.0658</v>
      </c>
      <c r="D41" s="167">
        <v>1.6453</v>
      </c>
      <c r="E41" s="167">
        <v>1.6453</v>
      </c>
    </row>
    <row r="42" spans="2:5" x14ac:dyDescent="0.25">
      <c r="B42" s="166">
        <v>45440</v>
      </c>
      <c r="C42" s="167">
        <v>1008.0658</v>
      </c>
      <c r="D42" s="167">
        <v>1.2628999999999999</v>
      </c>
      <c r="E42" s="167">
        <v>1.2628999999999999</v>
      </c>
    </row>
    <row r="43" spans="2:5" x14ac:dyDescent="0.25">
      <c r="B43" s="166">
        <v>45447</v>
      </c>
      <c r="C43" s="167">
        <v>1008.0658</v>
      </c>
      <c r="D43" s="167">
        <v>0.81689999999999996</v>
      </c>
      <c r="E43" s="167">
        <v>0.81689999999999996</v>
      </c>
    </row>
    <row r="44" spans="2:5" x14ac:dyDescent="0.25">
      <c r="B44" s="166">
        <v>45454</v>
      </c>
      <c r="C44" s="167">
        <v>1008.0658</v>
      </c>
      <c r="D44" s="167">
        <v>1.7194</v>
      </c>
      <c r="E44" s="167">
        <v>1.7194</v>
      </c>
    </row>
    <row r="45" spans="2:5" x14ac:dyDescent="0.25">
      <c r="B45" s="166">
        <v>45461</v>
      </c>
      <c r="C45" s="167">
        <v>1008.0658</v>
      </c>
      <c r="D45" s="167">
        <v>1.4923999999999999</v>
      </c>
      <c r="E45" s="167">
        <v>1.4923999999999999</v>
      </c>
    </row>
    <row r="46" spans="2:5" x14ac:dyDescent="0.25">
      <c r="B46" s="166">
        <v>45468</v>
      </c>
      <c r="C46" s="167">
        <v>1008.0658</v>
      </c>
      <c r="D46" s="167">
        <v>1.2607999999999999</v>
      </c>
      <c r="E46" s="167">
        <v>1.2607999999999999</v>
      </c>
    </row>
    <row r="47" spans="2:5" x14ac:dyDescent="0.25">
      <c r="B47" s="166">
        <v>45475</v>
      </c>
      <c r="C47" s="167">
        <v>1008.0658</v>
      </c>
      <c r="D47" s="167">
        <v>1.6551</v>
      </c>
      <c r="E47" s="167">
        <v>1.6551</v>
      </c>
    </row>
    <row r="48" spans="2:5" x14ac:dyDescent="0.25">
      <c r="B48" s="166">
        <v>45482</v>
      </c>
      <c r="C48" s="167">
        <v>1008.0658</v>
      </c>
      <c r="D48" s="167">
        <v>1.4913000000000001</v>
      </c>
      <c r="E48" s="167">
        <v>1.4913000000000001</v>
      </c>
    </row>
    <row r="49" spans="2:5" x14ac:dyDescent="0.25">
      <c r="B49" s="166">
        <v>45489</v>
      </c>
      <c r="C49" s="167">
        <v>1008.0658</v>
      </c>
      <c r="D49" s="167">
        <v>1.4813000000000001</v>
      </c>
      <c r="E49" s="167">
        <v>1.4813000000000001</v>
      </c>
    </row>
    <row r="50" spans="2:5" x14ac:dyDescent="0.25">
      <c r="B50" s="166">
        <v>45496</v>
      </c>
      <c r="C50" s="167">
        <v>1008.0658</v>
      </c>
      <c r="D50" s="167">
        <v>1.3724000000000001</v>
      </c>
      <c r="E50" s="167">
        <v>1.3724000000000001</v>
      </c>
    </row>
    <row r="51" spans="2:5" x14ac:dyDescent="0.25">
      <c r="B51" s="166">
        <v>45503</v>
      </c>
      <c r="C51" s="167">
        <v>1008.0658</v>
      </c>
      <c r="D51" s="167">
        <v>1.5385</v>
      </c>
      <c r="E51" s="167">
        <v>1.5385</v>
      </c>
    </row>
    <row r="52" spans="2:5" x14ac:dyDescent="0.25">
      <c r="B52" s="166">
        <v>45510</v>
      </c>
      <c r="C52" s="167">
        <v>1008.0658</v>
      </c>
      <c r="D52" s="167">
        <v>1.2228000000000001</v>
      </c>
      <c r="E52" s="167">
        <v>1.2228000000000001</v>
      </c>
    </row>
    <row r="53" spans="2:5" x14ac:dyDescent="0.25">
      <c r="B53" s="166">
        <v>45517</v>
      </c>
      <c r="C53" s="167">
        <v>1008.0658</v>
      </c>
      <c r="D53" s="167">
        <v>1.2536</v>
      </c>
      <c r="E53" s="167">
        <v>1.2536</v>
      </c>
    </row>
    <row r="54" spans="2:5" x14ac:dyDescent="0.25">
      <c r="B54" s="166">
        <v>45524</v>
      </c>
      <c r="C54" s="167">
        <v>1008.0658</v>
      </c>
      <c r="D54" s="167">
        <v>1.4104000000000001</v>
      </c>
      <c r="E54" s="167">
        <v>1.4104000000000001</v>
      </c>
    </row>
    <row r="55" spans="2:5" x14ac:dyDescent="0.25">
      <c r="B55" s="166">
        <v>45531</v>
      </c>
      <c r="C55" s="167">
        <v>1008.0658</v>
      </c>
      <c r="D55" s="167">
        <v>1.2907</v>
      </c>
      <c r="E55" s="167">
        <v>1.2907</v>
      </c>
    </row>
    <row r="56" spans="2:5" x14ac:dyDescent="0.25">
      <c r="B56" s="166">
        <v>45538</v>
      </c>
      <c r="C56" s="167">
        <v>1008.0658</v>
      </c>
      <c r="D56" s="167">
        <v>1.218</v>
      </c>
      <c r="E56" s="167">
        <v>1.218</v>
      </c>
    </row>
    <row r="57" spans="2:5" x14ac:dyDescent="0.25">
      <c r="B57" s="166">
        <v>45545</v>
      </c>
      <c r="C57" s="167">
        <v>1008.0658</v>
      </c>
      <c r="D57" s="167">
        <v>1.1891</v>
      </c>
      <c r="E57" s="167">
        <v>1.1891</v>
      </c>
    </row>
    <row r="58" spans="2:5" x14ac:dyDescent="0.25">
      <c r="B58" s="166">
        <v>45552</v>
      </c>
      <c r="C58" s="167">
        <v>1008.0658</v>
      </c>
      <c r="D58" s="167">
        <v>1.4556</v>
      </c>
      <c r="E58" s="167">
        <v>1.4556</v>
      </c>
    </row>
    <row r="59" spans="2:5" x14ac:dyDescent="0.25">
      <c r="B59" s="166">
        <v>45559</v>
      </c>
      <c r="C59" s="167">
        <v>1008.0658</v>
      </c>
      <c r="D59" s="167">
        <v>1.4955000000000001</v>
      </c>
      <c r="E59" s="167">
        <v>1.4955000000000001</v>
      </c>
    </row>
    <row r="60" spans="2:5" x14ac:dyDescent="0.25">
      <c r="B60" s="166">
        <v>45566</v>
      </c>
      <c r="C60" s="167">
        <v>1008.0658</v>
      </c>
      <c r="D60" s="167">
        <v>1.9386000000000001</v>
      </c>
      <c r="E60" s="167">
        <v>1.9386000000000001</v>
      </c>
    </row>
    <row r="61" spans="2:5" x14ac:dyDescent="0.25">
      <c r="B61" s="166">
        <v>45573</v>
      </c>
      <c r="C61" s="167">
        <v>1008.0658</v>
      </c>
      <c r="D61" s="167">
        <v>1.5409999999999999</v>
      </c>
      <c r="E61" s="167">
        <v>1.5409999999999999</v>
      </c>
    </row>
    <row r="62" spans="2:5" x14ac:dyDescent="0.25">
      <c r="B62" s="166">
        <v>45580</v>
      </c>
      <c r="C62" s="167">
        <v>1008.0658</v>
      </c>
      <c r="D62" s="167">
        <v>1.7107000000000001</v>
      </c>
      <c r="E62" s="167">
        <v>1.7107000000000001</v>
      </c>
    </row>
    <row r="63" spans="2:5" x14ac:dyDescent="0.25">
      <c r="B63" s="166">
        <v>45587</v>
      </c>
      <c r="C63" s="167">
        <v>1008.0658</v>
      </c>
      <c r="D63" s="167">
        <v>1.0524</v>
      </c>
      <c r="E63" s="167">
        <v>1.0524</v>
      </c>
    </row>
    <row r="64" spans="2:5" x14ac:dyDescent="0.25">
      <c r="B64" s="166">
        <v>45594</v>
      </c>
      <c r="C64" s="167">
        <v>1008.0658</v>
      </c>
      <c r="D64" s="167">
        <v>1.4725999999999999</v>
      </c>
      <c r="E64" s="167">
        <v>1.4725999999999999</v>
      </c>
    </row>
    <row r="65" spans="2:5" x14ac:dyDescent="0.25">
      <c r="B65" s="173"/>
      <c r="C65" s="174"/>
      <c r="D65" s="174"/>
      <c r="E65" s="174"/>
    </row>
    <row r="66" spans="2:5" x14ac:dyDescent="0.25">
      <c r="B66" s="195" t="s">
        <v>3793</v>
      </c>
      <c r="C66" s="195"/>
      <c r="D66" s="195"/>
      <c r="E66" s="195"/>
    </row>
    <row r="67" spans="2:5" s="144" customFormat="1" ht="45" x14ac:dyDescent="0.2">
      <c r="B67" s="163" t="s">
        <v>3779</v>
      </c>
      <c r="C67" s="164" t="s">
        <v>3780</v>
      </c>
      <c r="D67" s="165" t="s">
        <v>3781</v>
      </c>
      <c r="E67" s="165" t="s">
        <v>3782</v>
      </c>
    </row>
    <row r="68" spans="2:5" x14ac:dyDescent="0.25">
      <c r="B68" s="166">
        <v>45419</v>
      </c>
      <c r="C68" s="167">
        <v>1008.0658</v>
      </c>
      <c r="D68" s="167">
        <v>1.7136</v>
      </c>
      <c r="E68" s="167">
        <v>1.7136</v>
      </c>
    </row>
    <row r="69" spans="2:5" x14ac:dyDescent="0.25">
      <c r="B69" s="166">
        <v>45426</v>
      </c>
      <c r="C69" s="167">
        <v>1008.0658</v>
      </c>
      <c r="D69" s="167">
        <v>1.1962999999999999</v>
      </c>
      <c r="E69" s="167">
        <v>1.1962999999999999</v>
      </c>
    </row>
    <row r="70" spans="2:5" x14ac:dyDescent="0.25">
      <c r="B70" s="166">
        <v>45433</v>
      </c>
      <c r="C70" s="167">
        <v>1008.0658</v>
      </c>
      <c r="D70" s="167">
        <v>1.7104999999999999</v>
      </c>
      <c r="E70" s="167">
        <v>1.7104999999999999</v>
      </c>
    </row>
    <row r="71" spans="2:5" x14ac:dyDescent="0.25">
      <c r="B71" s="166">
        <v>45440</v>
      </c>
      <c r="C71" s="167">
        <v>1008.0658</v>
      </c>
      <c r="D71" s="167">
        <v>1.3257000000000001</v>
      </c>
      <c r="E71" s="167">
        <v>1.3257000000000001</v>
      </c>
    </row>
    <row r="72" spans="2:5" x14ac:dyDescent="0.25">
      <c r="B72" s="166">
        <v>45447</v>
      </c>
      <c r="C72" s="167">
        <v>1008.0658</v>
      </c>
      <c r="D72" s="167">
        <v>0.88260000000000005</v>
      </c>
      <c r="E72" s="167">
        <v>0.88260000000000005</v>
      </c>
    </row>
    <row r="73" spans="2:5" x14ac:dyDescent="0.25">
      <c r="B73" s="166">
        <v>45454</v>
      </c>
      <c r="C73" s="167">
        <v>1008.0658</v>
      </c>
      <c r="D73" s="167">
        <v>1.7850999999999999</v>
      </c>
      <c r="E73" s="167">
        <v>1.7850999999999999</v>
      </c>
    </row>
    <row r="74" spans="2:5" x14ac:dyDescent="0.25">
      <c r="B74" s="166">
        <v>45461</v>
      </c>
      <c r="C74" s="167">
        <v>1008.0658</v>
      </c>
      <c r="D74" s="167">
        <v>1.5578000000000001</v>
      </c>
      <c r="E74" s="167">
        <v>1.5578000000000001</v>
      </c>
    </row>
    <row r="75" spans="2:5" x14ac:dyDescent="0.25">
      <c r="B75" s="166">
        <v>45468</v>
      </c>
      <c r="C75" s="167">
        <v>1008.0658</v>
      </c>
      <c r="D75" s="167">
        <v>1.3254999999999999</v>
      </c>
      <c r="E75" s="167">
        <v>1.3254999999999999</v>
      </c>
    </row>
    <row r="76" spans="2:5" x14ac:dyDescent="0.25">
      <c r="B76" s="166">
        <v>45475</v>
      </c>
      <c r="C76" s="167">
        <v>1008.0658</v>
      </c>
      <c r="D76" s="167">
        <v>1.7199</v>
      </c>
      <c r="E76" s="167">
        <v>1.7199</v>
      </c>
    </row>
    <row r="77" spans="2:5" x14ac:dyDescent="0.25">
      <c r="B77" s="166">
        <v>45482</v>
      </c>
      <c r="C77" s="167">
        <v>1008.0658</v>
      </c>
      <c r="D77" s="167">
        <v>1.5566</v>
      </c>
      <c r="E77" s="167">
        <v>1.5566</v>
      </c>
    </row>
    <row r="78" spans="2:5" x14ac:dyDescent="0.25">
      <c r="B78" s="166">
        <v>45489</v>
      </c>
      <c r="C78" s="167">
        <v>1008.0658</v>
      </c>
      <c r="D78" s="167">
        <v>1.5451999999999999</v>
      </c>
      <c r="E78" s="167">
        <v>1.5451999999999999</v>
      </c>
    </row>
    <row r="79" spans="2:5" x14ac:dyDescent="0.25">
      <c r="B79" s="166">
        <v>45496</v>
      </c>
      <c r="C79" s="167">
        <v>1008.0658</v>
      </c>
      <c r="D79" s="167">
        <v>1.4380999999999999</v>
      </c>
      <c r="E79" s="167">
        <v>1.4380999999999999</v>
      </c>
    </row>
    <row r="80" spans="2:5" x14ac:dyDescent="0.25">
      <c r="B80" s="166">
        <v>45503</v>
      </c>
      <c r="C80" s="167">
        <v>1008.0658</v>
      </c>
      <c r="D80" s="167">
        <v>1.6031</v>
      </c>
      <c r="E80" s="167">
        <v>1.6031</v>
      </c>
    </row>
    <row r="81" spans="2:5" x14ac:dyDescent="0.25">
      <c r="B81" s="166">
        <v>45510</v>
      </c>
      <c r="C81" s="167">
        <v>1008.0658</v>
      </c>
      <c r="D81" s="167">
        <v>1.2887</v>
      </c>
      <c r="E81" s="167">
        <v>1.2887</v>
      </c>
    </row>
    <row r="82" spans="2:5" x14ac:dyDescent="0.25">
      <c r="B82" s="166">
        <v>45517</v>
      </c>
      <c r="C82" s="167">
        <v>1008.0658</v>
      </c>
      <c r="D82" s="167">
        <v>1.3186</v>
      </c>
      <c r="E82" s="167">
        <v>1.3186</v>
      </c>
    </row>
    <row r="83" spans="2:5" x14ac:dyDescent="0.25">
      <c r="B83" s="166">
        <v>45524</v>
      </c>
      <c r="C83" s="167">
        <v>1008.0658</v>
      </c>
      <c r="D83" s="167">
        <v>1.4758</v>
      </c>
      <c r="E83" s="167">
        <v>1.4758</v>
      </c>
    </row>
    <row r="84" spans="2:5" x14ac:dyDescent="0.25">
      <c r="B84" s="166">
        <v>45531</v>
      </c>
      <c r="C84" s="167">
        <v>1008.0658</v>
      </c>
      <c r="D84" s="167">
        <v>1.3559000000000001</v>
      </c>
      <c r="E84" s="167">
        <v>1.3559000000000001</v>
      </c>
    </row>
    <row r="85" spans="2:5" x14ac:dyDescent="0.25">
      <c r="B85" s="166">
        <v>45538</v>
      </c>
      <c r="C85" s="167">
        <v>1008.0658</v>
      </c>
      <c r="D85" s="167">
        <v>1.2862</v>
      </c>
      <c r="E85" s="167">
        <v>1.2862</v>
      </c>
    </row>
    <row r="86" spans="2:5" x14ac:dyDescent="0.25">
      <c r="B86" s="166">
        <v>45545</v>
      </c>
      <c r="C86" s="167">
        <v>1008.0658</v>
      </c>
      <c r="D86" s="167">
        <v>1.2538</v>
      </c>
      <c r="E86" s="167">
        <v>1.2538</v>
      </c>
    </row>
    <row r="87" spans="2:5" x14ac:dyDescent="0.25">
      <c r="B87" s="166">
        <v>45552</v>
      </c>
      <c r="C87" s="167">
        <v>1008.0658</v>
      </c>
      <c r="D87" s="167">
        <v>1.5203</v>
      </c>
      <c r="E87" s="167">
        <v>1.5203</v>
      </c>
    </row>
    <row r="88" spans="2:5" x14ac:dyDescent="0.25">
      <c r="B88" s="166">
        <v>45559</v>
      </c>
      <c r="C88" s="167">
        <v>1008.0658</v>
      </c>
      <c r="D88" s="167">
        <v>1.5589999999999999</v>
      </c>
      <c r="E88" s="167">
        <v>1.5589999999999999</v>
      </c>
    </row>
    <row r="89" spans="2:5" x14ac:dyDescent="0.25">
      <c r="B89" s="166">
        <v>45566</v>
      </c>
      <c r="C89" s="167">
        <v>1008.0658</v>
      </c>
      <c r="D89" s="167">
        <v>2.0034000000000001</v>
      </c>
      <c r="E89" s="167">
        <v>2.0034000000000001</v>
      </c>
    </row>
    <row r="90" spans="2:5" x14ac:dyDescent="0.25">
      <c r="B90" s="166">
        <v>45573</v>
      </c>
      <c r="C90" s="167">
        <v>1008.0658</v>
      </c>
      <c r="D90" s="167">
        <v>1.6052</v>
      </c>
      <c r="E90" s="167">
        <v>1.6052</v>
      </c>
    </row>
    <row r="91" spans="2:5" x14ac:dyDescent="0.25">
      <c r="B91" s="166">
        <v>45580</v>
      </c>
      <c r="C91" s="167">
        <v>1008.0658</v>
      </c>
      <c r="D91" s="167">
        <v>1.8815</v>
      </c>
      <c r="E91" s="167">
        <v>1.8815</v>
      </c>
    </row>
    <row r="92" spans="2:5" x14ac:dyDescent="0.25">
      <c r="B92" s="166">
        <v>45587</v>
      </c>
      <c r="C92" s="167">
        <v>1008.0658</v>
      </c>
      <c r="D92" s="167">
        <v>1.119</v>
      </c>
      <c r="E92" s="167">
        <v>1.119</v>
      </c>
    </row>
    <row r="93" spans="2:5" x14ac:dyDescent="0.25">
      <c r="B93" s="166">
        <v>45594</v>
      </c>
      <c r="C93" s="167">
        <v>1008.0658</v>
      </c>
      <c r="D93" s="167">
        <v>1.5383</v>
      </c>
      <c r="E93" s="167">
        <v>1.5383</v>
      </c>
    </row>
    <row r="94" spans="2:5" x14ac:dyDescent="0.25">
      <c r="B94" s="173"/>
      <c r="C94" s="174"/>
      <c r="D94" s="174"/>
      <c r="E94" s="174"/>
    </row>
    <row r="95" spans="2:5" x14ac:dyDescent="0.25">
      <c r="B95" s="195" t="s">
        <v>3794</v>
      </c>
      <c r="C95" s="195"/>
      <c r="D95" s="195"/>
      <c r="E95" s="195"/>
    </row>
    <row r="96" spans="2:5" s="144" customFormat="1" ht="45" x14ac:dyDescent="0.2">
      <c r="B96" s="163" t="s">
        <v>3779</v>
      </c>
      <c r="C96" s="164" t="s">
        <v>3780</v>
      </c>
      <c r="D96" s="165" t="s">
        <v>3781</v>
      </c>
      <c r="E96" s="165" t="s">
        <v>3782</v>
      </c>
    </row>
    <row r="97" spans="2:5" x14ac:dyDescent="0.25">
      <c r="B97" s="166">
        <v>45414</v>
      </c>
      <c r="C97" s="167">
        <v>16.718299999999999</v>
      </c>
      <c r="D97" s="167">
        <v>5.5E-2</v>
      </c>
      <c r="E97" s="167">
        <v>5.5E-2</v>
      </c>
    </row>
    <row r="98" spans="2:5" x14ac:dyDescent="0.25">
      <c r="B98" s="166">
        <v>45448</v>
      </c>
      <c r="C98" s="167">
        <v>16.758299999999998</v>
      </c>
      <c r="D98" s="167">
        <v>5.5E-2</v>
      </c>
      <c r="E98" s="167">
        <v>5.5E-2</v>
      </c>
    </row>
    <row r="99" spans="2:5" x14ac:dyDescent="0.25">
      <c r="B99" s="166">
        <v>45476</v>
      </c>
      <c r="C99" s="167">
        <v>17.288900000000002</v>
      </c>
      <c r="D99" s="167">
        <v>5.6000000000000001E-2</v>
      </c>
      <c r="E99" s="167">
        <v>5.6000000000000001E-2</v>
      </c>
    </row>
    <row r="100" spans="2:5" x14ac:dyDescent="0.25">
      <c r="B100" s="166">
        <v>45511</v>
      </c>
      <c r="C100" s="167">
        <v>17.2484</v>
      </c>
      <c r="D100" s="167">
        <v>5.7000000000000002E-2</v>
      </c>
      <c r="E100" s="167">
        <v>5.7000000000000002E-2</v>
      </c>
    </row>
    <row r="101" spans="2:5" x14ac:dyDescent="0.25">
      <c r="B101" s="166">
        <v>45539</v>
      </c>
      <c r="C101" s="167">
        <v>17.391100000000002</v>
      </c>
      <c r="D101" s="167">
        <v>5.7000000000000002E-2</v>
      </c>
      <c r="E101" s="167">
        <v>5.7000000000000002E-2</v>
      </c>
    </row>
    <row r="102" spans="2:5" x14ac:dyDescent="0.25">
      <c r="B102" s="166">
        <v>45568</v>
      </c>
      <c r="C102" s="167">
        <v>17.363</v>
      </c>
      <c r="D102" s="167">
        <v>5.8000000000000003E-2</v>
      </c>
      <c r="E102" s="167">
        <v>5.8000000000000003E-2</v>
      </c>
    </row>
    <row r="103" spans="2:5" x14ac:dyDescent="0.25">
      <c r="B103" s="173"/>
      <c r="C103" s="174"/>
      <c r="D103" s="174"/>
      <c r="E103" s="174"/>
    </row>
    <row r="104" spans="2:5" x14ac:dyDescent="0.25">
      <c r="B104" s="195" t="s">
        <v>3795</v>
      </c>
      <c r="C104" s="195"/>
      <c r="D104" s="195"/>
      <c r="E104" s="195"/>
    </row>
    <row r="105" spans="2:5" s="144" customFormat="1" ht="45" x14ac:dyDescent="0.2">
      <c r="B105" s="163" t="s">
        <v>3779</v>
      </c>
      <c r="C105" s="164" t="s">
        <v>3780</v>
      </c>
      <c r="D105" s="165" t="s">
        <v>3781</v>
      </c>
      <c r="E105" s="165" t="s">
        <v>3782</v>
      </c>
    </row>
    <row r="106" spans="2:5" x14ac:dyDescent="0.25">
      <c r="B106" s="166">
        <v>45414</v>
      </c>
      <c r="C106" s="167">
        <v>20.1355</v>
      </c>
      <c r="D106" s="167">
        <v>5.5E-2</v>
      </c>
      <c r="E106" s="167">
        <v>5.5E-2</v>
      </c>
    </row>
    <row r="107" spans="2:5" x14ac:dyDescent="0.25">
      <c r="B107" s="166">
        <v>45448</v>
      </c>
      <c r="C107" s="167">
        <v>20.206900000000001</v>
      </c>
      <c r="D107" s="167">
        <v>5.5E-2</v>
      </c>
      <c r="E107" s="167">
        <v>5.5E-2</v>
      </c>
    </row>
    <row r="108" spans="2:5" x14ac:dyDescent="0.25">
      <c r="B108" s="166">
        <v>45476</v>
      </c>
      <c r="C108" s="167">
        <v>20.868500000000001</v>
      </c>
      <c r="D108" s="167">
        <v>5.6000000000000001E-2</v>
      </c>
      <c r="E108" s="167">
        <v>5.6000000000000001E-2</v>
      </c>
    </row>
    <row r="109" spans="2:5" x14ac:dyDescent="0.25">
      <c r="B109" s="166">
        <v>45511</v>
      </c>
      <c r="C109" s="167">
        <v>20.843900000000001</v>
      </c>
      <c r="D109" s="167">
        <v>5.7000000000000002E-2</v>
      </c>
      <c r="E109" s="167">
        <v>5.7000000000000002E-2</v>
      </c>
    </row>
    <row r="110" spans="2:5" x14ac:dyDescent="0.25">
      <c r="B110" s="166">
        <v>45539</v>
      </c>
      <c r="C110" s="167">
        <v>21.038699999999999</v>
      </c>
      <c r="D110" s="167">
        <v>5.7000000000000002E-2</v>
      </c>
      <c r="E110" s="167">
        <v>5.7000000000000002E-2</v>
      </c>
    </row>
    <row r="111" spans="2:5" x14ac:dyDescent="0.25">
      <c r="B111" s="166">
        <v>45568</v>
      </c>
      <c r="C111" s="167">
        <v>21.0273</v>
      </c>
      <c r="D111" s="167">
        <v>5.8000000000000003E-2</v>
      </c>
      <c r="E111" s="167">
        <v>5.8000000000000003E-2</v>
      </c>
    </row>
    <row r="113" spans="2:5" x14ac:dyDescent="0.25">
      <c r="B113" s="195" t="s">
        <v>3796</v>
      </c>
      <c r="C113" s="195"/>
      <c r="D113" s="195"/>
      <c r="E113" s="195"/>
    </row>
    <row r="114" spans="2:5" s="144" customFormat="1" ht="45" x14ac:dyDescent="0.2">
      <c r="B114" s="163" t="s">
        <v>3779</v>
      </c>
      <c r="C114" s="164" t="s">
        <v>3780</v>
      </c>
      <c r="D114" s="165" t="s">
        <v>3781</v>
      </c>
      <c r="E114" s="165" t="s">
        <v>3782</v>
      </c>
    </row>
    <row r="115" spans="2:5" s="145" customFormat="1" x14ac:dyDescent="0.25">
      <c r="B115" s="168" t="s">
        <v>3785</v>
      </c>
      <c r="C115" s="175">
        <v>1114.52</v>
      </c>
      <c r="D115" s="167">
        <v>6.8459000000000003</v>
      </c>
      <c r="E115" s="167">
        <v>6.8459000000000003</v>
      </c>
    </row>
    <row r="116" spans="2:5" s="145" customFormat="1" x14ac:dyDescent="0.25">
      <c r="B116" s="168" t="s">
        <v>3786</v>
      </c>
      <c r="C116" s="175">
        <v>1114.52</v>
      </c>
      <c r="D116" s="167">
        <v>6.1363000000000003</v>
      </c>
      <c r="E116" s="167">
        <v>6.1363000000000003</v>
      </c>
    </row>
    <row r="117" spans="2:5" s="145" customFormat="1" x14ac:dyDescent="0.25">
      <c r="B117" s="168" t="s">
        <v>3787</v>
      </c>
      <c r="C117" s="175">
        <v>1114.52</v>
      </c>
      <c r="D117" s="167">
        <v>7.7868000000000004</v>
      </c>
      <c r="E117" s="167">
        <v>7.7868000000000004</v>
      </c>
    </row>
    <row r="118" spans="2:5" s="145" customFormat="1" x14ac:dyDescent="0.25">
      <c r="B118" s="168" t="s">
        <v>3788</v>
      </c>
      <c r="C118" s="175">
        <v>1114.52</v>
      </c>
      <c r="D118" s="167">
        <v>6.1770000000000014</v>
      </c>
      <c r="E118" s="167">
        <v>6.1770000000000014</v>
      </c>
    </row>
    <row r="119" spans="2:5" s="145" customFormat="1" x14ac:dyDescent="0.25">
      <c r="B119" s="168" t="s">
        <v>3789</v>
      </c>
      <c r="C119" s="175">
        <v>1114.52</v>
      </c>
      <c r="D119" s="167">
        <v>7.1814999999999998</v>
      </c>
      <c r="E119" s="167">
        <v>7.1814999999999998</v>
      </c>
    </row>
    <row r="120" spans="2:5" s="145" customFormat="1" x14ac:dyDescent="0.25">
      <c r="B120" s="168" t="s">
        <v>3790</v>
      </c>
      <c r="C120" s="175">
        <v>1114.52</v>
      </c>
      <c r="D120" s="167">
        <v>6.8</v>
      </c>
      <c r="E120" s="167">
        <v>6.8</v>
      </c>
    </row>
    <row r="122" spans="2:5" x14ac:dyDescent="0.25">
      <c r="B122" s="195" t="s">
        <v>3797</v>
      </c>
      <c r="C122" s="195"/>
      <c r="D122" s="195"/>
      <c r="E122" s="195"/>
    </row>
    <row r="123" spans="2:5" s="144" customFormat="1" ht="45" x14ac:dyDescent="0.2">
      <c r="B123" s="163" t="s">
        <v>3779</v>
      </c>
      <c r="C123" s="164" t="s">
        <v>3780</v>
      </c>
      <c r="D123" s="165" t="s">
        <v>3781</v>
      </c>
      <c r="E123" s="165" t="s">
        <v>3782</v>
      </c>
    </row>
    <row r="124" spans="2:5" x14ac:dyDescent="0.25">
      <c r="B124" s="168" t="s">
        <v>3785</v>
      </c>
      <c r="C124" s="175">
        <v>1114.52</v>
      </c>
      <c r="D124" s="167">
        <v>7.0957999999999988</v>
      </c>
      <c r="E124" s="167">
        <v>7.0957999999999988</v>
      </c>
    </row>
    <row r="125" spans="2:5" x14ac:dyDescent="0.25">
      <c r="B125" s="168" t="s">
        <v>3786</v>
      </c>
      <c r="C125" s="175">
        <v>1114.52</v>
      </c>
      <c r="D125" s="167">
        <v>6.3715000000000002</v>
      </c>
      <c r="E125" s="167">
        <v>6.3715000000000002</v>
      </c>
    </row>
    <row r="126" spans="2:5" x14ac:dyDescent="0.25">
      <c r="B126" s="168" t="s">
        <v>3787</v>
      </c>
      <c r="C126" s="175">
        <v>1114.52</v>
      </c>
      <c r="D126" s="167">
        <v>8.0338999999999974</v>
      </c>
      <c r="E126" s="167">
        <v>8.0338999999999974</v>
      </c>
    </row>
    <row r="127" spans="2:5" x14ac:dyDescent="0.25">
      <c r="B127" s="168" t="s">
        <v>3788</v>
      </c>
      <c r="C127" s="175">
        <v>1114.52</v>
      </c>
      <c r="D127" s="167">
        <v>6.4101999999999997</v>
      </c>
      <c r="E127" s="167">
        <v>6.4101999999999997</v>
      </c>
    </row>
    <row r="128" spans="2:5" x14ac:dyDescent="0.25">
      <c r="B128" s="168" t="s">
        <v>3789</v>
      </c>
      <c r="C128" s="175">
        <v>1114.52</v>
      </c>
      <c r="D128" s="167">
        <v>7.4320000000000004</v>
      </c>
      <c r="E128" s="167">
        <v>7.4320000000000004</v>
      </c>
    </row>
    <row r="129" spans="2:5" x14ac:dyDescent="0.25">
      <c r="B129" s="168" t="s">
        <v>3790</v>
      </c>
      <c r="C129" s="175">
        <v>1114.52</v>
      </c>
      <c r="D129" s="167">
        <v>7.0380000000000003</v>
      </c>
      <c r="E129" s="167">
        <v>7.0380000000000003</v>
      </c>
    </row>
    <row r="130" spans="2:5" x14ac:dyDescent="0.25">
      <c r="B130" s="176"/>
      <c r="C130" s="171"/>
    </row>
    <row r="131" spans="2:5" x14ac:dyDescent="0.25">
      <c r="B131" s="195" t="s">
        <v>3798</v>
      </c>
      <c r="C131" s="195"/>
      <c r="D131" s="195"/>
      <c r="E131" s="195"/>
    </row>
    <row r="132" spans="2:5" s="144" customFormat="1" ht="45" x14ac:dyDescent="0.2">
      <c r="B132" s="163" t="s">
        <v>3779</v>
      </c>
      <c r="C132" s="164" t="s">
        <v>3780</v>
      </c>
      <c r="D132" s="165" t="s">
        <v>3781</v>
      </c>
      <c r="E132" s="165" t="s">
        <v>3782</v>
      </c>
    </row>
    <row r="133" spans="2:5" x14ac:dyDescent="0.25">
      <c r="B133" s="168" t="s">
        <v>3785</v>
      </c>
      <c r="C133" s="175">
        <v>1001.5157</v>
      </c>
      <c r="D133" s="167">
        <v>5.9315999999999987</v>
      </c>
      <c r="E133" s="167">
        <v>5.9315999999999987</v>
      </c>
    </row>
    <row r="134" spans="2:5" x14ac:dyDescent="0.25">
      <c r="B134" s="168" t="s">
        <v>3786</v>
      </c>
      <c r="C134" s="175">
        <v>1001.5157</v>
      </c>
      <c r="D134" s="167">
        <v>5.6082000000000001</v>
      </c>
      <c r="E134" s="167">
        <v>5.6082000000000001</v>
      </c>
    </row>
    <row r="135" spans="2:5" x14ac:dyDescent="0.25">
      <c r="B135" s="168" t="s">
        <v>3787</v>
      </c>
      <c r="C135" s="175">
        <v>1001.5157</v>
      </c>
      <c r="D135" s="167">
        <v>6.0051999999999994</v>
      </c>
      <c r="E135" s="167">
        <v>6.0051999999999994</v>
      </c>
    </row>
    <row r="136" spans="2:5" x14ac:dyDescent="0.25">
      <c r="B136" s="168" t="s">
        <v>3788</v>
      </c>
      <c r="C136" s="175">
        <v>1001.5157</v>
      </c>
      <c r="D136" s="167">
        <v>5.7122000000000011</v>
      </c>
      <c r="E136" s="167">
        <v>5.7122000000000011</v>
      </c>
    </row>
    <row r="137" spans="2:5" x14ac:dyDescent="0.25">
      <c r="B137" s="168" t="s">
        <v>3789</v>
      </c>
      <c r="C137" s="175">
        <v>1001.5157</v>
      </c>
      <c r="D137" s="167">
        <v>5.8324999999999996</v>
      </c>
      <c r="E137" s="167">
        <v>5.8324999999999996</v>
      </c>
    </row>
    <row r="138" spans="2:5" x14ac:dyDescent="0.25">
      <c r="B138" s="168" t="s">
        <v>3790</v>
      </c>
      <c r="C138" s="175">
        <v>1001.5157</v>
      </c>
      <c r="D138" s="167">
        <v>6.0255999999999998</v>
      </c>
      <c r="E138" s="167">
        <v>6.0255999999999998</v>
      </c>
    </row>
    <row r="139" spans="2:5" x14ac:dyDescent="0.25">
      <c r="B139" s="147"/>
      <c r="C139" s="172"/>
      <c r="D139" s="172"/>
      <c r="E139" s="172"/>
    </row>
    <row r="140" spans="2:5" x14ac:dyDescent="0.25">
      <c r="B140" s="195" t="s">
        <v>3799</v>
      </c>
      <c r="C140" s="195"/>
      <c r="D140" s="195"/>
      <c r="E140" s="195"/>
    </row>
    <row r="141" spans="2:5" s="144" customFormat="1" ht="45" x14ac:dyDescent="0.2">
      <c r="B141" s="163" t="s">
        <v>3779</v>
      </c>
      <c r="C141" s="164" t="s">
        <v>3780</v>
      </c>
      <c r="D141" s="165" t="s">
        <v>3781</v>
      </c>
      <c r="E141" s="165" t="s">
        <v>3782</v>
      </c>
    </row>
    <row r="142" spans="2:5" x14ac:dyDescent="0.25">
      <c r="B142" s="168" t="s">
        <v>3785</v>
      </c>
      <c r="C142" s="175">
        <v>1001.5187</v>
      </c>
      <c r="D142" s="167">
        <v>6.0313000000000017</v>
      </c>
      <c r="E142" s="167">
        <v>6.0313000000000017</v>
      </c>
    </row>
    <row r="143" spans="2:5" x14ac:dyDescent="0.25">
      <c r="B143" s="168" t="s">
        <v>3786</v>
      </c>
      <c r="C143" s="175">
        <v>1001.5187</v>
      </c>
      <c r="D143" s="167">
        <v>5.7052000000000005</v>
      </c>
      <c r="E143" s="167">
        <v>5.7052000000000005</v>
      </c>
    </row>
    <row r="144" spans="2:5" x14ac:dyDescent="0.25">
      <c r="B144" s="168" t="s">
        <v>3787</v>
      </c>
      <c r="C144" s="175">
        <v>1001.5187</v>
      </c>
      <c r="D144" s="167">
        <v>6.1058000000000003</v>
      </c>
      <c r="E144" s="167">
        <v>6.1058000000000003</v>
      </c>
    </row>
    <row r="145" spans="2:5" x14ac:dyDescent="0.25">
      <c r="B145" s="168" t="s">
        <v>3788</v>
      </c>
      <c r="C145" s="175">
        <v>1001.5187</v>
      </c>
      <c r="D145" s="167">
        <v>5.8137999999999996</v>
      </c>
      <c r="E145" s="167">
        <v>5.8137999999999996</v>
      </c>
    </row>
    <row r="146" spans="2:5" x14ac:dyDescent="0.25">
      <c r="B146" s="168" t="s">
        <v>3789</v>
      </c>
      <c r="C146" s="175">
        <v>1001.5187</v>
      </c>
      <c r="D146" s="167">
        <v>5.9307999999999996</v>
      </c>
      <c r="E146" s="167">
        <v>5.9307999999999996</v>
      </c>
    </row>
    <row r="147" spans="2:5" x14ac:dyDescent="0.25">
      <c r="B147" s="168" t="s">
        <v>3790</v>
      </c>
      <c r="C147" s="175">
        <v>1001.5187</v>
      </c>
      <c r="D147" s="167">
        <v>6.1280000000000001</v>
      </c>
      <c r="E147" s="167">
        <v>6.1280000000000001</v>
      </c>
    </row>
    <row r="148" spans="2:5" x14ac:dyDescent="0.25">
      <c r="B148" s="177"/>
      <c r="C148" s="172"/>
      <c r="D148" s="172"/>
      <c r="E148" s="172"/>
    </row>
    <row r="149" spans="2:5" x14ac:dyDescent="0.25">
      <c r="B149" s="195" t="s">
        <v>3800</v>
      </c>
      <c r="C149" s="195"/>
      <c r="D149" s="195"/>
      <c r="E149" s="195"/>
    </row>
    <row r="150" spans="2:5" s="144" customFormat="1" ht="45" x14ac:dyDescent="0.2">
      <c r="B150" s="163" t="s">
        <v>3779</v>
      </c>
      <c r="C150" s="164" t="s">
        <v>3780</v>
      </c>
      <c r="D150" s="165" t="s">
        <v>3781</v>
      </c>
      <c r="E150" s="165" t="s">
        <v>3782</v>
      </c>
    </row>
    <row r="151" spans="2:5" ht="15" customHeight="1" x14ac:dyDescent="0.25">
      <c r="B151" s="178">
        <v>45413</v>
      </c>
      <c r="C151" s="175">
        <v>1000.0006</v>
      </c>
      <c r="D151" s="167">
        <v>0.17799999999999999</v>
      </c>
      <c r="E151" s="167">
        <v>0.17799999999999999</v>
      </c>
    </row>
    <row r="152" spans="2:5" ht="15" customHeight="1" x14ac:dyDescent="0.25">
      <c r="B152" s="178">
        <v>45414</v>
      </c>
      <c r="C152" s="175">
        <v>1000.0008</v>
      </c>
      <c r="D152" s="167">
        <v>0.1724</v>
      </c>
      <c r="E152" s="167">
        <v>0.1724</v>
      </c>
    </row>
    <row r="153" spans="2:5" ht="15" customHeight="1" x14ac:dyDescent="0.25">
      <c r="B153" s="178">
        <v>45415</v>
      </c>
      <c r="C153" s="175">
        <v>1000</v>
      </c>
      <c r="D153" s="167">
        <v>0.1666</v>
      </c>
      <c r="E153" s="167">
        <v>0.1666</v>
      </c>
    </row>
    <row r="154" spans="2:5" ht="15" customHeight="1" x14ac:dyDescent="0.25">
      <c r="B154" s="178">
        <v>45416</v>
      </c>
      <c r="C154" s="175">
        <v>1000</v>
      </c>
      <c r="D154" s="167">
        <v>0.17280000000000001</v>
      </c>
      <c r="E154" s="167">
        <v>0.17280000000000001</v>
      </c>
    </row>
    <row r="155" spans="2:5" ht="15" customHeight="1" x14ac:dyDescent="0.25">
      <c r="B155" s="178">
        <v>45417</v>
      </c>
      <c r="C155" s="175">
        <v>1000.0001</v>
      </c>
      <c r="D155" s="167">
        <v>0.17280000000000001</v>
      </c>
      <c r="E155" s="167">
        <v>0.17280000000000001</v>
      </c>
    </row>
    <row r="156" spans="2:5" ht="15" customHeight="1" x14ac:dyDescent="0.25">
      <c r="B156" s="178">
        <v>45418</v>
      </c>
      <c r="C156" s="175">
        <v>1000.0001999999999</v>
      </c>
      <c r="D156" s="167">
        <v>0.17080000000000001</v>
      </c>
      <c r="E156" s="167">
        <v>0.17080000000000001</v>
      </c>
    </row>
    <row r="157" spans="2:5" ht="15" customHeight="1" x14ac:dyDescent="0.25">
      <c r="B157" s="178">
        <v>45419</v>
      </c>
      <c r="C157" s="175">
        <v>1000.0001</v>
      </c>
      <c r="D157" s="167">
        <v>0.17419999999999999</v>
      </c>
      <c r="E157" s="167">
        <v>0.17419999999999999</v>
      </c>
    </row>
    <row r="158" spans="2:5" ht="15" customHeight="1" x14ac:dyDescent="0.25">
      <c r="B158" s="178">
        <v>45420</v>
      </c>
      <c r="C158" s="175">
        <v>1000.0001999999999</v>
      </c>
      <c r="D158" s="167">
        <v>0.1772</v>
      </c>
      <c r="E158" s="167">
        <v>0.1772</v>
      </c>
    </row>
    <row r="159" spans="2:5" ht="15" customHeight="1" x14ac:dyDescent="0.25">
      <c r="B159" s="178">
        <v>45421</v>
      </c>
      <c r="C159" s="175">
        <v>1000</v>
      </c>
      <c r="D159" s="167">
        <v>0.17749999999999999</v>
      </c>
      <c r="E159" s="167">
        <v>0.17749999999999999</v>
      </c>
    </row>
    <row r="160" spans="2:5" ht="15" customHeight="1" x14ac:dyDescent="0.25">
      <c r="B160" s="178">
        <v>45422</v>
      </c>
      <c r="C160" s="175">
        <v>1000</v>
      </c>
      <c r="D160" s="167">
        <v>0.17749999999999999</v>
      </c>
      <c r="E160" s="167">
        <v>0.17749999999999999</v>
      </c>
    </row>
    <row r="161" spans="2:5" ht="15" customHeight="1" x14ac:dyDescent="0.25">
      <c r="B161" s="178">
        <v>45423</v>
      </c>
      <c r="C161" s="175">
        <v>1000</v>
      </c>
      <c r="D161" s="167">
        <v>0.1794</v>
      </c>
      <c r="E161" s="167">
        <v>0.1794</v>
      </c>
    </row>
    <row r="162" spans="2:5" ht="15" customHeight="1" x14ac:dyDescent="0.25">
      <c r="B162" s="178">
        <v>45424</v>
      </c>
      <c r="C162" s="175">
        <v>1000</v>
      </c>
      <c r="D162" s="167">
        <v>0.17949999999999999</v>
      </c>
      <c r="E162" s="167">
        <v>0.17949999999999999</v>
      </c>
    </row>
    <row r="163" spans="2:5" ht="15" customHeight="1" x14ac:dyDescent="0.25">
      <c r="B163" s="178">
        <v>45425</v>
      </c>
      <c r="C163" s="175">
        <v>1000</v>
      </c>
      <c r="D163" s="167">
        <v>0.17829999999999999</v>
      </c>
      <c r="E163" s="167">
        <v>0.17829999999999999</v>
      </c>
    </row>
    <row r="164" spans="2:5" ht="15" customHeight="1" x14ac:dyDescent="0.25">
      <c r="B164" s="178">
        <v>45426</v>
      </c>
      <c r="C164" s="175">
        <v>1000</v>
      </c>
      <c r="D164" s="167">
        <v>0.17530000000000001</v>
      </c>
      <c r="E164" s="167">
        <v>0.17530000000000001</v>
      </c>
    </row>
    <row r="165" spans="2:5" ht="15" customHeight="1" x14ac:dyDescent="0.25">
      <c r="B165" s="178">
        <v>45427</v>
      </c>
      <c r="C165" s="175">
        <v>1000.0009</v>
      </c>
      <c r="D165" s="167">
        <v>0.17050000000000001</v>
      </c>
      <c r="E165" s="167">
        <v>0.17050000000000001</v>
      </c>
    </row>
    <row r="166" spans="2:5" ht="15" customHeight="1" x14ac:dyDescent="0.25">
      <c r="B166" s="178">
        <v>45428</v>
      </c>
      <c r="C166" s="175">
        <v>1000.0014</v>
      </c>
      <c r="D166" s="167">
        <v>0.16739999999999999</v>
      </c>
      <c r="E166" s="167">
        <v>0.16739999999999999</v>
      </c>
    </row>
    <row r="167" spans="2:5" ht="15" customHeight="1" x14ac:dyDescent="0.25">
      <c r="B167" s="178">
        <v>45429</v>
      </c>
      <c r="C167" s="175">
        <v>1000.0003</v>
      </c>
      <c r="D167" s="167">
        <v>0.1782</v>
      </c>
      <c r="E167" s="167">
        <v>0.1782</v>
      </c>
    </row>
    <row r="168" spans="2:5" ht="15" customHeight="1" x14ac:dyDescent="0.25">
      <c r="B168" s="178">
        <v>45430</v>
      </c>
      <c r="C168" s="175">
        <v>1000.0001999999999</v>
      </c>
      <c r="D168" s="167">
        <v>0.18179999999999999</v>
      </c>
      <c r="E168" s="167">
        <v>0.18179999999999999</v>
      </c>
    </row>
    <row r="169" spans="2:5" ht="15" customHeight="1" x14ac:dyDescent="0.25">
      <c r="B169" s="178">
        <v>45431</v>
      </c>
      <c r="C169" s="175">
        <v>1000.0003</v>
      </c>
      <c r="D169" s="167">
        <v>0.18179999999999999</v>
      </c>
      <c r="E169" s="167">
        <v>0.18179999999999999</v>
      </c>
    </row>
    <row r="170" spans="2:5" ht="15" customHeight="1" x14ac:dyDescent="0.25">
      <c r="B170" s="178">
        <v>45432</v>
      </c>
      <c r="C170" s="175">
        <v>1000.0003</v>
      </c>
      <c r="D170" s="167">
        <v>0.18179999999999999</v>
      </c>
      <c r="E170" s="167">
        <v>0.18179999999999999</v>
      </c>
    </row>
    <row r="171" spans="2:5" ht="15" customHeight="1" x14ac:dyDescent="0.25">
      <c r="B171" s="178">
        <v>45433</v>
      </c>
      <c r="C171" s="175">
        <v>1000.0021</v>
      </c>
      <c r="D171" s="167">
        <v>0.1799</v>
      </c>
      <c r="E171" s="167">
        <v>0.1799</v>
      </c>
    </row>
    <row r="172" spans="2:5" ht="15" customHeight="1" x14ac:dyDescent="0.25">
      <c r="B172" s="178">
        <v>45434</v>
      </c>
      <c r="C172" s="175">
        <v>1000.0007000000001</v>
      </c>
      <c r="D172" s="167">
        <v>0.1762</v>
      </c>
      <c r="E172" s="167">
        <v>0.1762</v>
      </c>
    </row>
    <row r="173" spans="2:5" ht="15" customHeight="1" x14ac:dyDescent="0.25">
      <c r="B173" s="178">
        <v>45435</v>
      </c>
      <c r="C173" s="175">
        <v>1000.0006</v>
      </c>
      <c r="D173" s="167">
        <v>0.1759</v>
      </c>
      <c r="E173" s="167">
        <v>0.1759</v>
      </c>
    </row>
    <row r="174" spans="2:5" ht="15" customHeight="1" x14ac:dyDescent="0.25">
      <c r="B174" s="178">
        <v>45436</v>
      </c>
      <c r="C174" s="175">
        <v>1000.0006</v>
      </c>
      <c r="D174" s="167">
        <v>0.17699999999999999</v>
      </c>
      <c r="E174" s="167">
        <v>0.17699999999999999</v>
      </c>
    </row>
    <row r="175" spans="2:5" ht="15" customHeight="1" x14ac:dyDescent="0.25">
      <c r="B175" s="178">
        <v>45437</v>
      </c>
      <c r="C175" s="175">
        <v>1000.0007000000001</v>
      </c>
      <c r="D175" s="167">
        <v>0.1782</v>
      </c>
      <c r="E175" s="167">
        <v>0.1782</v>
      </c>
    </row>
    <row r="176" spans="2:5" ht="15" customHeight="1" x14ac:dyDescent="0.25">
      <c r="B176" s="178">
        <v>45438</v>
      </c>
      <c r="C176" s="175">
        <v>1000.001</v>
      </c>
      <c r="D176" s="167">
        <v>0.1782</v>
      </c>
      <c r="E176" s="167">
        <v>0.1782</v>
      </c>
    </row>
    <row r="177" spans="2:5" ht="15" customHeight="1" x14ac:dyDescent="0.25">
      <c r="B177" s="178">
        <v>45439</v>
      </c>
      <c r="C177" s="175">
        <v>1000.0004</v>
      </c>
      <c r="D177" s="167">
        <v>0.1762</v>
      </c>
      <c r="E177" s="167">
        <v>0.1762</v>
      </c>
    </row>
    <row r="178" spans="2:5" ht="15" customHeight="1" x14ac:dyDescent="0.25">
      <c r="B178" s="178">
        <v>45440</v>
      </c>
      <c r="C178" s="175">
        <v>1000.0007000000001</v>
      </c>
      <c r="D178" s="167">
        <v>0.1709</v>
      </c>
      <c r="E178" s="167">
        <v>0.1709</v>
      </c>
    </row>
    <row r="179" spans="2:5" ht="15" customHeight="1" x14ac:dyDescent="0.25">
      <c r="B179" s="178">
        <v>45441</v>
      </c>
      <c r="C179" s="175">
        <v>1000.0006</v>
      </c>
      <c r="D179" s="167">
        <v>0.1709</v>
      </c>
      <c r="E179" s="167">
        <v>0.1709</v>
      </c>
    </row>
    <row r="180" spans="2:5" ht="15" customHeight="1" x14ac:dyDescent="0.25">
      <c r="B180" s="178">
        <v>45442</v>
      </c>
      <c r="C180" s="175">
        <v>1000.0022</v>
      </c>
      <c r="D180" s="167">
        <v>0.16869999999999999</v>
      </c>
      <c r="E180" s="167">
        <v>0.16869999999999999</v>
      </c>
    </row>
    <row r="181" spans="2:5" ht="15" customHeight="1" x14ac:dyDescent="0.25">
      <c r="B181" s="178">
        <v>45443</v>
      </c>
      <c r="C181" s="175">
        <v>1000.0016000000001</v>
      </c>
      <c r="D181" s="167">
        <v>0.1779</v>
      </c>
      <c r="E181" s="167">
        <v>0.1779</v>
      </c>
    </row>
    <row r="182" spans="2:5" ht="15" customHeight="1" x14ac:dyDescent="0.25">
      <c r="B182" s="178">
        <v>45444</v>
      </c>
      <c r="C182" s="175">
        <v>1000.0017</v>
      </c>
      <c r="D182" s="167">
        <v>0.17829999999999999</v>
      </c>
      <c r="E182" s="167">
        <v>0.17829999999999999</v>
      </c>
    </row>
    <row r="183" spans="2:5" ht="15" customHeight="1" x14ac:dyDescent="0.25">
      <c r="B183" s="178">
        <v>45445</v>
      </c>
      <c r="C183" s="175">
        <v>1000.0016000000001</v>
      </c>
      <c r="D183" s="167">
        <v>0.17829999999999999</v>
      </c>
      <c r="E183" s="167">
        <v>0.17829999999999999</v>
      </c>
    </row>
    <row r="184" spans="2:5" ht="15" customHeight="1" x14ac:dyDescent="0.25">
      <c r="B184" s="178">
        <v>45446</v>
      </c>
      <c r="C184" s="175">
        <v>1000.0025000000001</v>
      </c>
      <c r="D184" s="167">
        <v>0.16900000000000001</v>
      </c>
      <c r="E184" s="167">
        <v>0.16900000000000001</v>
      </c>
    </row>
    <row r="185" spans="2:5" ht="15" customHeight="1" x14ac:dyDescent="0.25">
      <c r="B185" s="178">
        <v>45447</v>
      </c>
      <c r="C185" s="175">
        <v>1000.0025000000001</v>
      </c>
      <c r="D185" s="167">
        <v>0.16969999999999999</v>
      </c>
      <c r="E185" s="167">
        <v>0.16969999999999999</v>
      </c>
    </row>
    <row r="186" spans="2:5" ht="15" customHeight="1" x14ac:dyDescent="0.25">
      <c r="B186" s="178">
        <v>45448</v>
      </c>
      <c r="C186" s="175">
        <v>1000.0022</v>
      </c>
      <c r="D186" s="167">
        <v>0.1729</v>
      </c>
      <c r="E186" s="167">
        <v>0.1729</v>
      </c>
    </row>
    <row r="187" spans="2:5" ht="15" customHeight="1" x14ac:dyDescent="0.25">
      <c r="B187" s="178">
        <v>45449</v>
      </c>
      <c r="C187" s="175">
        <v>1000.0024</v>
      </c>
      <c r="D187" s="167">
        <v>0.1711</v>
      </c>
      <c r="E187" s="167">
        <v>0.1711</v>
      </c>
    </row>
    <row r="188" spans="2:5" ht="15" customHeight="1" x14ac:dyDescent="0.25">
      <c r="B188" s="178">
        <v>45450</v>
      </c>
      <c r="C188" s="175">
        <v>1000.0025000000001</v>
      </c>
      <c r="D188" s="167">
        <v>0.1711</v>
      </c>
      <c r="E188" s="167">
        <v>0.1711</v>
      </c>
    </row>
    <row r="189" spans="2:5" ht="15" customHeight="1" x14ac:dyDescent="0.25">
      <c r="B189" s="178">
        <v>45451</v>
      </c>
      <c r="C189" s="175">
        <v>1000.0026</v>
      </c>
      <c r="D189" s="167">
        <v>0.17150000000000001</v>
      </c>
      <c r="E189" s="167">
        <v>0.17150000000000001</v>
      </c>
    </row>
    <row r="190" spans="2:5" ht="15" customHeight="1" x14ac:dyDescent="0.25">
      <c r="B190" s="178">
        <v>45452</v>
      </c>
      <c r="C190" s="175">
        <v>1000.0028</v>
      </c>
      <c r="D190" s="167">
        <v>0.1714</v>
      </c>
      <c r="E190" s="167">
        <v>0.1714</v>
      </c>
    </row>
    <row r="191" spans="2:5" ht="15" customHeight="1" x14ac:dyDescent="0.25">
      <c r="B191" s="178">
        <v>45453</v>
      </c>
      <c r="C191" s="175">
        <v>1000.0028</v>
      </c>
      <c r="D191" s="167">
        <v>0.17130000000000001</v>
      </c>
      <c r="E191" s="167">
        <v>0.17130000000000001</v>
      </c>
    </row>
    <row r="192" spans="2:5" ht="15" customHeight="1" x14ac:dyDescent="0.25">
      <c r="B192" s="178">
        <v>45454</v>
      </c>
      <c r="C192" s="175">
        <v>1000.0027</v>
      </c>
      <c r="D192" s="167">
        <v>0.17100000000000001</v>
      </c>
      <c r="E192" s="167">
        <v>0.17100000000000001</v>
      </c>
    </row>
    <row r="193" spans="2:5" ht="15" customHeight="1" x14ac:dyDescent="0.25">
      <c r="B193" s="178">
        <v>45455</v>
      </c>
      <c r="C193" s="175">
        <v>1000.0028</v>
      </c>
      <c r="D193" s="167">
        <v>0.17050000000000001</v>
      </c>
      <c r="E193" s="167">
        <v>0.17050000000000001</v>
      </c>
    </row>
    <row r="194" spans="2:5" ht="15" customHeight="1" x14ac:dyDescent="0.25">
      <c r="B194" s="178">
        <v>45456</v>
      </c>
      <c r="C194" s="175">
        <v>1000.003</v>
      </c>
      <c r="D194" s="167">
        <v>0.17080000000000001</v>
      </c>
      <c r="E194" s="167">
        <v>0.17080000000000001</v>
      </c>
    </row>
    <row r="195" spans="2:5" ht="15" customHeight="1" x14ac:dyDescent="0.25">
      <c r="B195" s="178">
        <v>45457</v>
      </c>
      <c r="C195" s="175">
        <v>1000.0036</v>
      </c>
      <c r="D195" s="167">
        <v>0.17699999999999999</v>
      </c>
      <c r="E195" s="167">
        <v>0.17699999999999999</v>
      </c>
    </row>
    <row r="196" spans="2:5" ht="15" customHeight="1" x14ac:dyDescent="0.25">
      <c r="B196" s="178">
        <v>45458</v>
      </c>
      <c r="C196" s="175">
        <v>1000.0037</v>
      </c>
      <c r="D196" s="167">
        <v>0.1794</v>
      </c>
      <c r="E196" s="167">
        <v>0.1794</v>
      </c>
    </row>
    <row r="197" spans="2:5" ht="15" customHeight="1" x14ac:dyDescent="0.25">
      <c r="B197" s="178">
        <v>45459</v>
      </c>
      <c r="C197" s="175">
        <v>1000.0038</v>
      </c>
      <c r="D197" s="167">
        <v>0.1794</v>
      </c>
      <c r="E197" s="167">
        <v>0.1794</v>
      </c>
    </row>
    <row r="198" spans="2:5" ht="15" customHeight="1" x14ac:dyDescent="0.25">
      <c r="B198" s="178">
        <v>45460</v>
      </c>
      <c r="C198" s="175">
        <v>1000.004</v>
      </c>
      <c r="D198" s="167">
        <v>0.17929999999999999</v>
      </c>
      <c r="E198" s="167">
        <v>0.17929999999999999</v>
      </c>
    </row>
    <row r="199" spans="2:5" ht="15" customHeight="1" x14ac:dyDescent="0.25">
      <c r="B199" s="178">
        <v>45461</v>
      </c>
      <c r="C199" s="175">
        <v>1000.0032</v>
      </c>
      <c r="D199" s="167">
        <v>0.1757</v>
      </c>
      <c r="E199" s="167">
        <v>0.1757</v>
      </c>
    </row>
    <row r="200" spans="2:5" ht="15" customHeight="1" x14ac:dyDescent="0.25">
      <c r="B200" s="178">
        <v>45462</v>
      </c>
      <c r="C200" s="175">
        <v>1000.0044</v>
      </c>
      <c r="D200" s="167">
        <v>0.1744</v>
      </c>
      <c r="E200" s="167">
        <v>0.1744</v>
      </c>
    </row>
    <row r="201" spans="2:5" ht="15" customHeight="1" x14ac:dyDescent="0.25">
      <c r="B201" s="178">
        <v>45463</v>
      </c>
      <c r="C201" s="175">
        <v>1000.0048</v>
      </c>
      <c r="D201" s="167">
        <v>0.17560000000000001</v>
      </c>
      <c r="E201" s="167">
        <v>0.17560000000000001</v>
      </c>
    </row>
    <row r="202" spans="2:5" ht="15" customHeight="1" x14ac:dyDescent="0.25">
      <c r="B202" s="178">
        <v>45464</v>
      </c>
      <c r="C202" s="175">
        <v>1000.0047</v>
      </c>
      <c r="D202" s="167">
        <v>0.1774</v>
      </c>
      <c r="E202" s="167">
        <v>0.1774</v>
      </c>
    </row>
    <row r="203" spans="2:5" ht="15" customHeight="1" x14ac:dyDescent="0.25">
      <c r="B203" s="178">
        <v>45465</v>
      </c>
      <c r="C203" s="175">
        <v>1000.0047</v>
      </c>
      <c r="D203" s="167">
        <v>0.17810000000000001</v>
      </c>
      <c r="E203" s="167">
        <v>0.17810000000000001</v>
      </c>
    </row>
    <row r="204" spans="2:5" ht="15" customHeight="1" x14ac:dyDescent="0.25">
      <c r="B204" s="178">
        <v>45466</v>
      </c>
      <c r="C204" s="175">
        <v>1000.0048</v>
      </c>
      <c r="D204" s="167">
        <v>0.17810000000000001</v>
      </c>
      <c r="E204" s="167">
        <v>0.17810000000000001</v>
      </c>
    </row>
    <row r="205" spans="2:5" ht="15" customHeight="1" x14ac:dyDescent="0.25">
      <c r="B205" s="178">
        <v>45467</v>
      </c>
      <c r="C205" s="175">
        <v>1000.0019</v>
      </c>
      <c r="D205" s="167">
        <v>0.17780000000000001</v>
      </c>
      <c r="E205" s="167">
        <v>0.17780000000000001</v>
      </c>
    </row>
    <row r="206" spans="2:5" ht="15" customHeight="1" x14ac:dyDescent="0.25">
      <c r="B206" s="178">
        <v>45468</v>
      </c>
      <c r="C206" s="175">
        <v>1000.0022</v>
      </c>
      <c r="D206" s="167">
        <v>0.1731</v>
      </c>
      <c r="E206" s="167">
        <v>0.1731</v>
      </c>
    </row>
    <row r="207" spans="2:5" ht="15" customHeight="1" x14ac:dyDescent="0.25">
      <c r="B207" s="178">
        <v>45469</v>
      </c>
      <c r="C207" s="175">
        <v>1000.0018</v>
      </c>
      <c r="D207" s="167">
        <v>0.17380000000000001</v>
      </c>
      <c r="E207" s="167">
        <v>0.17380000000000001</v>
      </c>
    </row>
    <row r="208" spans="2:5" ht="15" customHeight="1" x14ac:dyDescent="0.25">
      <c r="B208" s="178">
        <v>45470</v>
      </c>
      <c r="C208" s="175">
        <v>1000</v>
      </c>
      <c r="D208" s="167">
        <v>0.18010000000000001</v>
      </c>
      <c r="E208" s="167">
        <v>0.18010000000000001</v>
      </c>
    </row>
    <row r="209" spans="2:5" ht="15" customHeight="1" x14ac:dyDescent="0.25">
      <c r="B209" s="178">
        <v>45471</v>
      </c>
      <c r="C209" s="175">
        <v>1000.005</v>
      </c>
      <c r="D209" s="167">
        <v>0.17899999999999999</v>
      </c>
      <c r="E209" s="167">
        <v>0.17899999999999999</v>
      </c>
    </row>
    <row r="210" spans="2:5" ht="15" customHeight="1" x14ac:dyDescent="0.25">
      <c r="B210" s="178">
        <v>45472</v>
      </c>
      <c r="C210" s="175">
        <v>1000.0047</v>
      </c>
      <c r="D210" s="167">
        <v>0.18</v>
      </c>
      <c r="E210" s="167">
        <v>0.18</v>
      </c>
    </row>
    <row r="211" spans="2:5" ht="15" customHeight="1" x14ac:dyDescent="0.25">
      <c r="B211" s="178">
        <v>45473</v>
      </c>
      <c r="C211" s="175">
        <v>1000.0044</v>
      </c>
      <c r="D211" s="167">
        <v>0.1799</v>
      </c>
      <c r="E211" s="167">
        <v>0.1799</v>
      </c>
    </row>
    <row r="212" spans="2:5" ht="15" customHeight="1" x14ac:dyDescent="0.25">
      <c r="B212" s="178">
        <v>45474</v>
      </c>
      <c r="C212" s="175">
        <v>1000.0028</v>
      </c>
      <c r="D212" s="167">
        <v>0.17530000000000001</v>
      </c>
      <c r="E212" s="167">
        <v>0.17530000000000001</v>
      </c>
    </row>
    <row r="213" spans="2:5" ht="15" customHeight="1" x14ac:dyDescent="0.25">
      <c r="B213" s="178">
        <v>45475</v>
      </c>
      <c r="C213" s="175">
        <v>1000.0015</v>
      </c>
      <c r="D213" s="167">
        <v>0.16950000000000001</v>
      </c>
      <c r="E213" s="167">
        <v>0.16950000000000001</v>
      </c>
    </row>
    <row r="214" spans="2:5" ht="15" customHeight="1" x14ac:dyDescent="0.25">
      <c r="B214" s="178">
        <v>45476</v>
      </c>
      <c r="C214" s="175">
        <v>1000.002</v>
      </c>
      <c r="D214" s="167">
        <v>0.16850000000000001</v>
      </c>
      <c r="E214" s="167">
        <v>0.16850000000000001</v>
      </c>
    </row>
    <row r="215" spans="2:5" ht="15" customHeight="1" x14ac:dyDescent="0.25">
      <c r="B215" s="178">
        <v>45477</v>
      </c>
      <c r="C215" s="175">
        <v>1000.0018</v>
      </c>
      <c r="D215" s="167">
        <v>0.16789999999999999</v>
      </c>
      <c r="E215" s="167">
        <v>0.16789999999999999</v>
      </c>
    </row>
    <row r="216" spans="2:5" ht="15" customHeight="1" x14ac:dyDescent="0.25">
      <c r="B216" s="178">
        <v>45478</v>
      </c>
      <c r="C216" s="175">
        <v>1000.0013</v>
      </c>
      <c r="D216" s="167">
        <v>0.16950000000000001</v>
      </c>
      <c r="E216" s="167">
        <v>0.16950000000000001</v>
      </c>
    </row>
    <row r="217" spans="2:5" ht="15" customHeight="1" x14ac:dyDescent="0.25">
      <c r="B217" s="178">
        <v>45479</v>
      </c>
      <c r="C217" s="175">
        <v>1000.0013</v>
      </c>
      <c r="D217" s="167">
        <v>0.17119999999999999</v>
      </c>
      <c r="E217" s="167">
        <v>0.17119999999999999</v>
      </c>
    </row>
    <row r="218" spans="2:5" ht="15" customHeight="1" x14ac:dyDescent="0.25">
      <c r="B218" s="178">
        <v>45480</v>
      </c>
      <c r="C218" s="175">
        <v>1000.0011</v>
      </c>
      <c r="D218" s="167">
        <v>0.17130000000000001</v>
      </c>
      <c r="E218" s="167">
        <v>0.17130000000000001</v>
      </c>
    </row>
    <row r="219" spans="2:5" ht="15" customHeight="1" x14ac:dyDescent="0.25">
      <c r="B219" s="178">
        <v>45481</v>
      </c>
      <c r="C219" s="175">
        <v>1000.0007000000001</v>
      </c>
      <c r="D219" s="167">
        <v>0.1714</v>
      </c>
      <c r="E219" s="167">
        <v>0.1714</v>
      </c>
    </row>
    <row r="220" spans="2:5" ht="15" customHeight="1" x14ac:dyDescent="0.25">
      <c r="B220" s="178">
        <v>45482</v>
      </c>
      <c r="C220" s="175">
        <v>1000.0009</v>
      </c>
      <c r="D220" s="167">
        <v>0.16969999999999999</v>
      </c>
      <c r="E220" s="167">
        <v>0.16969999999999999</v>
      </c>
    </row>
    <row r="221" spans="2:5" ht="15" customHeight="1" x14ac:dyDescent="0.25">
      <c r="B221" s="178">
        <v>45483</v>
      </c>
      <c r="C221" s="175">
        <v>1000.0013</v>
      </c>
      <c r="D221" s="167">
        <v>0.217</v>
      </c>
      <c r="E221" s="167">
        <v>0.217</v>
      </c>
    </row>
    <row r="222" spans="2:5" ht="15" customHeight="1" x14ac:dyDescent="0.25">
      <c r="B222" s="178">
        <v>45484</v>
      </c>
      <c r="C222" s="175">
        <v>1000.0018</v>
      </c>
      <c r="D222" s="167">
        <v>0.1716</v>
      </c>
      <c r="E222" s="167">
        <v>0.1716</v>
      </c>
    </row>
    <row r="223" spans="2:5" ht="15" customHeight="1" x14ac:dyDescent="0.25">
      <c r="B223" s="178">
        <v>45485</v>
      </c>
      <c r="C223" s="175">
        <v>1000.0019</v>
      </c>
      <c r="D223" s="167">
        <v>0.16839999999999999</v>
      </c>
      <c r="E223" s="167">
        <v>0.16839999999999999</v>
      </c>
    </row>
    <row r="224" spans="2:5" ht="15" customHeight="1" x14ac:dyDescent="0.25">
      <c r="B224" s="178">
        <v>45486</v>
      </c>
      <c r="C224" s="175">
        <v>1000.0017</v>
      </c>
      <c r="D224" s="167">
        <v>0.16900000000000001</v>
      </c>
      <c r="E224" s="167">
        <v>0.16900000000000001</v>
      </c>
    </row>
    <row r="225" spans="2:5" ht="15" customHeight="1" x14ac:dyDescent="0.25">
      <c r="B225" s="178">
        <v>45487</v>
      </c>
      <c r="C225" s="175">
        <v>1000.0015</v>
      </c>
      <c r="D225" s="167">
        <v>0.16889999999999999</v>
      </c>
      <c r="E225" s="167">
        <v>0.16889999999999999</v>
      </c>
    </row>
    <row r="226" spans="2:5" ht="15" customHeight="1" x14ac:dyDescent="0.25">
      <c r="B226" s="178">
        <v>45488</v>
      </c>
      <c r="C226" s="175">
        <v>1000.0008</v>
      </c>
      <c r="D226" s="167">
        <v>0.16819999999999999</v>
      </c>
      <c r="E226" s="167">
        <v>0.16819999999999999</v>
      </c>
    </row>
    <row r="227" spans="2:5" ht="15" customHeight="1" x14ac:dyDescent="0.25">
      <c r="B227" s="178">
        <v>45489</v>
      </c>
      <c r="C227" s="175">
        <v>1000.0009</v>
      </c>
      <c r="D227" s="167">
        <v>0.16839999999999999</v>
      </c>
      <c r="E227" s="167">
        <v>0.16839999999999999</v>
      </c>
    </row>
    <row r="228" spans="2:5" ht="15" customHeight="1" x14ac:dyDescent="0.25">
      <c r="B228" s="178">
        <v>45490</v>
      </c>
      <c r="C228" s="175">
        <v>1000.0008</v>
      </c>
      <c r="D228" s="167">
        <v>0.16980000000000001</v>
      </c>
      <c r="E228" s="167">
        <v>0.16980000000000001</v>
      </c>
    </row>
    <row r="229" spans="2:5" ht="15" customHeight="1" x14ac:dyDescent="0.25">
      <c r="B229" s="178">
        <v>45491</v>
      </c>
      <c r="C229" s="175">
        <v>1000.0009</v>
      </c>
      <c r="D229" s="167">
        <v>0.16839999999999999</v>
      </c>
      <c r="E229" s="167">
        <v>0.16839999999999999</v>
      </c>
    </row>
    <row r="230" spans="2:5" ht="15" customHeight="1" x14ac:dyDescent="0.25">
      <c r="B230" s="178">
        <v>45492</v>
      </c>
      <c r="C230" s="175">
        <v>1000.0008</v>
      </c>
      <c r="D230" s="167">
        <v>0.16930000000000001</v>
      </c>
      <c r="E230" s="167">
        <v>0.16930000000000001</v>
      </c>
    </row>
    <row r="231" spans="2:5" ht="15" customHeight="1" x14ac:dyDescent="0.25">
      <c r="B231" s="178">
        <v>45493</v>
      </c>
      <c r="C231" s="175">
        <v>1000.0008</v>
      </c>
      <c r="D231" s="167">
        <v>0.1704</v>
      </c>
      <c r="E231" s="167">
        <v>0.1704</v>
      </c>
    </row>
    <row r="232" spans="2:5" ht="15" customHeight="1" x14ac:dyDescent="0.25">
      <c r="B232" s="178">
        <v>45494</v>
      </c>
      <c r="C232" s="175">
        <v>1000.0005</v>
      </c>
      <c r="D232" s="167">
        <v>0.1704</v>
      </c>
      <c r="E232" s="167">
        <v>0.1704</v>
      </c>
    </row>
    <row r="233" spans="2:5" ht="15" customHeight="1" x14ac:dyDescent="0.25">
      <c r="B233" s="178">
        <v>45495</v>
      </c>
      <c r="C233" s="175">
        <v>1000.0003</v>
      </c>
      <c r="D233" s="167">
        <v>0.17199999999999999</v>
      </c>
      <c r="E233" s="167">
        <v>0.17199999999999999</v>
      </c>
    </row>
    <row r="234" spans="2:5" ht="15" customHeight="1" x14ac:dyDescent="0.25">
      <c r="B234" s="178">
        <v>45496</v>
      </c>
      <c r="C234" s="175">
        <v>1000.0001</v>
      </c>
      <c r="D234" s="167">
        <v>0.17610000000000001</v>
      </c>
      <c r="E234" s="167">
        <v>0.17610000000000001</v>
      </c>
    </row>
    <row r="235" spans="2:5" ht="15" customHeight="1" x14ac:dyDescent="0.25">
      <c r="B235" s="178">
        <v>45497</v>
      </c>
      <c r="C235" s="175">
        <v>1000</v>
      </c>
      <c r="D235" s="167">
        <v>0.1757</v>
      </c>
      <c r="E235" s="167">
        <v>0.1757</v>
      </c>
    </row>
    <row r="236" spans="2:5" ht="15" customHeight="1" x14ac:dyDescent="0.25">
      <c r="B236" s="178">
        <v>45498</v>
      </c>
      <c r="C236" s="175">
        <v>1000.0001999999999</v>
      </c>
      <c r="D236" s="167">
        <v>0.17100000000000001</v>
      </c>
      <c r="E236" s="167">
        <v>0.17100000000000001</v>
      </c>
    </row>
    <row r="237" spans="2:5" ht="15" customHeight="1" x14ac:dyDescent="0.25">
      <c r="B237" s="178">
        <v>45499</v>
      </c>
      <c r="C237" s="175">
        <v>1000.0004</v>
      </c>
      <c r="D237" s="167">
        <v>0.16769999999999999</v>
      </c>
      <c r="E237" s="167">
        <v>0.16769999999999999</v>
      </c>
    </row>
    <row r="238" spans="2:5" ht="15" customHeight="1" x14ac:dyDescent="0.25">
      <c r="B238" s="178">
        <v>45500</v>
      </c>
      <c r="C238" s="175">
        <v>1000.0004</v>
      </c>
      <c r="D238" s="167">
        <v>0.16819999999999999</v>
      </c>
      <c r="E238" s="167">
        <v>0.16819999999999999</v>
      </c>
    </row>
    <row r="239" spans="2:5" ht="15" customHeight="1" x14ac:dyDescent="0.25">
      <c r="B239" s="178">
        <v>45501</v>
      </c>
      <c r="C239" s="175">
        <v>1000.0003</v>
      </c>
      <c r="D239" s="167">
        <v>0.16819999999999999</v>
      </c>
      <c r="E239" s="167">
        <v>0.16819999999999999</v>
      </c>
    </row>
    <row r="240" spans="2:5" ht="15" customHeight="1" x14ac:dyDescent="0.25">
      <c r="B240" s="178">
        <v>45502</v>
      </c>
      <c r="C240" s="175">
        <v>1000.0001999999999</v>
      </c>
      <c r="D240" s="167">
        <v>0.1671</v>
      </c>
      <c r="E240" s="167">
        <v>0.1671</v>
      </c>
    </row>
    <row r="241" spans="2:5" ht="15" customHeight="1" x14ac:dyDescent="0.25">
      <c r="B241" s="178">
        <v>45503</v>
      </c>
      <c r="C241" s="175">
        <v>1000</v>
      </c>
      <c r="D241" s="167">
        <v>0.16789999999999999</v>
      </c>
      <c r="E241" s="167">
        <v>0.16789999999999999</v>
      </c>
    </row>
    <row r="242" spans="2:5" ht="15" customHeight="1" x14ac:dyDescent="0.25">
      <c r="B242" s="178">
        <v>45504</v>
      </c>
      <c r="C242" s="175">
        <v>1000.0005</v>
      </c>
      <c r="D242" s="167">
        <v>0.16850000000000001</v>
      </c>
      <c r="E242" s="167">
        <v>0.16850000000000001</v>
      </c>
    </row>
    <row r="243" spans="2:5" ht="15" customHeight="1" x14ac:dyDescent="0.25">
      <c r="B243" s="178">
        <v>45505</v>
      </c>
      <c r="C243" s="175">
        <v>1000.0003</v>
      </c>
      <c r="D243" s="167">
        <v>0.16839999999999999</v>
      </c>
      <c r="E243" s="167">
        <v>0.16839999999999999</v>
      </c>
    </row>
    <row r="244" spans="2:5" ht="15" customHeight="1" x14ac:dyDescent="0.25">
      <c r="B244" s="178">
        <v>45506</v>
      </c>
      <c r="C244" s="175">
        <v>1000.0011</v>
      </c>
      <c r="D244" s="167">
        <v>0.1663</v>
      </c>
      <c r="E244" s="167">
        <v>0.1663</v>
      </c>
    </row>
    <row r="245" spans="2:5" ht="15" customHeight="1" x14ac:dyDescent="0.25">
      <c r="B245" s="178">
        <v>45507</v>
      </c>
      <c r="C245" s="175">
        <v>1000.001</v>
      </c>
      <c r="D245" s="167">
        <v>0.16689999999999999</v>
      </c>
      <c r="E245" s="167">
        <v>0.16689999999999999</v>
      </c>
    </row>
    <row r="246" spans="2:5" ht="15" customHeight="1" x14ac:dyDescent="0.25">
      <c r="B246" s="178">
        <v>45508</v>
      </c>
      <c r="C246" s="175">
        <v>1000.0008</v>
      </c>
      <c r="D246" s="167">
        <v>0.16689999999999999</v>
      </c>
      <c r="E246" s="167">
        <v>0.16689999999999999</v>
      </c>
    </row>
    <row r="247" spans="2:5" ht="15" customHeight="1" x14ac:dyDescent="0.25">
      <c r="B247" s="178">
        <v>45509</v>
      </c>
      <c r="C247" s="175">
        <v>1000.0016000000001</v>
      </c>
      <c r="D247" s="167">
        <v>0.16600000000000001</v>
      </c>
      <c r="E247" s="167">
        <v>0.16600000000000001</v>
      </c>
    </row>
    <row r="248" spans="2:5" ht="15" customHeight="1" x14ac:dyDescent="0.25">
      <c r="B248" s="178">
        <v>45510</v>
      </c>
      <c r="C248" s="175">
        <v>1000.0001999999999</v>
      </c>
      <c r="D248" s="167">
        <v>0.16520000000000001</v>
      </c>
      <c r="E248" s="167">
        <v>0.16520000000000001</v>
      </c>
    </row>
    <row r="249" spans="2:5" ht="15" customHeight="1" x14ac:dyDescent="0.25">
      <c r="B249" s="178">
        <v>45511</v>
      </c>
      <c r="C249" s="175">
        <v>1000.0011</v>
      </c>
      <c r="D249" s="167">
        <v>0.1666</v>
      </c>
      <c r="E249" s="167">
        <v>0.1666</v>
      </c>
    </row>
    <row r="250" spans="2:5" ht="15" customHeight="1" x14ac:dyDescent="0.25">
      <c r="B250" s="178">
        <v>45512</v>
      </c>
      <c r="C250" s="175">
        <v>1000.0008</v>
      </c>
      <c r="D250" s="167">
        <v>0.1764</v>
      </c>
      <c r="E250" s="167">
        <v>0.1764</v>
      </c>
    </row>
    <row r="251" spans="2:5" ht="15" customHeight="1" x14ac:dyDescent="0.25">
      <c r="B251" s="178">
        <v>45513</v>
      </c>
      <c r="C251" s="175">
        <v>1000.0007000000001</v>
      </c>
      <c r="D251" s="167">
        <v>0.16919999999999999</v>
      </c>
      <c r="E251" s="167">
        <v>0.16919999999999999</v>
      </c>
    </row>
    <row r="252" spans="2:5" ht="15" customHeight="1" x14ac:dyDescent="0.25">
      <c r="B252" s="178">
        <v>45514</v>
      </c>
      <c r="C252" s="175">
        <v>1000.0006</v>
      </c>
      <c r="D252" s="167">
        <v>0.16819999999999999</v>
      </c>
      <c r="E252" s="167">
        <v>0.16819999999999999</v>
      </c>
    </row>
    <row r="253" spans="2:5" ht="15" customHeight="1" x14ac:dyDescent="0.25">
      <c r="B253" s="178">
        <v>45515</v>
      </c>
      <c r="C253" s="175">
        <v>1000.0005</v>
      </c>
      <c r="D253" s="167">
        <v>0.16819999999999999</v>
      </c>
      <c r="E253" s="167">
        <v>0.16819999999999999</v>
      </c>
    </row>
    <row r="254" spans="2:5" ht="15" customHeight="1" x14ac:dyDescent="0.25">
      <c r="B254" s="178">
        <v>45516</v>
      </c>
      <c r="C254" s="175">
        <v>1000.0006</v>
      </c>
      <c r="D254" s="167">
        <v>0.1668</v>
      </c>
      <c r="E254" s="167">
        <v>0.1668</v>
      </c>
    </row>
    <row r="255" spans="2:5" ht="15" customHeight="1" x14ac:dyDescent="0.25">
      <c r="B255" s="178">
        <v>45517</v>
      </c>
      <c r="C255" s="175">
        <v>1000.0003</v>
      </c>
      <c r="D255" s="167">
        <v>0.1673</v>
      </c>
      <c r="E255" s="167">
        <v>0.1673</v>
      </c>
    </row>
    <row r="256" spans="2:5" ht="15" customHeight="1" x14ac:dyDescent="0.25">
      <c r="B256" s="178">
        <v>45518</v>
      </c>
      <c r="C256" s="175">
        <v>1000</v>
      </c>
      <c r="D256" s="167">
        <v>0.16619999999999999</v>
      </c>
      <c r="E256" s="167">
        <v>0.16619999999999999</v>
      </c>
    </row>
    <row r="257" spans="2:5" ht="15" customHeight="1" x14ac:dyDescent="0.25">
      <c r="B257" s="178">
        <v>45519</v>
      </c>
      <c r="C257" s="175">
        <v>1000.0003</v>
      </c>
      <c r="D257" s="167">
        <v>0.17050000000000001</v>
      </c>
      <c r="E257" s="167">
        <v>0.17050000000000001</v>
      </c>
    </row>
    <row r="258" spans="2:5" ht="15" customHeight="1" x14ac:dyDescent="0.25">
      <c r="B258" s="178">
        <v>45520</v>
      </c>
      <c r="C258" s="175">
        <v>1000.0005</v>
      </c>
      <c r="D258" s="167">
        <v>0.16980000000000001</v>
      </c>
      <c r="E258" s="167">
        <v>0.16980000000000001</v>
      </c>
    </row>
    <row r="259" spans="2:5" ht="15" customHeight="1" x14ac:dyDescent="0.25">
      <c r="B259" s="178">
        <v>45521</v>
      </c>
      <c r="C259" s="175">
        <v>1000.0004</v>
      </c>
      <c r="D259" s="167">
        <v>0.1704</v>
      </c>
      <c r="E259" s="167">
        <v>0.1704</v>
      </c>
    </row>
    <row r="260" spans="2:5" ht="15" customHeight="1" x14ac:dyDescent="0.25">
      <c r="B260" s="178">
        <v>45522</v>
      </c>
      <c r="C260" s="175">
        <v>1000.0003</v>
      </c>
      <c r="D260" s="167">
        <v>0.17030000000000001</v>
      </c>
      <c r="E260" s="167">
        <v>0.17030000000000001</v>
      </c>
    </row>
    <row r="261" spans="2:5" ht="15" customHeight="1" x14ac:dyDescent="0.25">
      <c r="B261" s="178">
        <v>45523</v>
      </c>
      <c r="C261" s="175">
        <v>1000</v>
      </c>
      <c r="D261" s="167">
        <v>0.16450000000000001</v>
      </c>
      <c r="E261" s="167">
        <v>0.16450000000000001</v>
      </c>
    </row>
    <row r="262" spans="2:5" ht="15" customHeight="1" x14ac:dyDescent="0.25">
      <c r="B262" s="178">
        <v>45524</v>
      </c>
      <c r="C262" s="175">
        <v>1000.0001999999999</v>
      </c>
      <c r="D262" s="167">
        <v>0.1676</v>
      </c>
      <c r="E262" s="167">
        <v>0.1676</v>
      </c>
    </row>
    <row r="263" spans="2:5" ht="15" customHeight="1" x14ac:dyDescent="0.25">
      <c r="B263" s="178">
        <v>45525</v>
      </c>
      <c r="C263" s="175">
        <v>1000</v>
      </c>
      <c r="D263" s="167">
        <v>0.16919999999999999</v>
      </c>
      <c r="E263" s="167">
        <v>0.16919999999999999</v>
      </c>
    </row>
    <row r="264" spans="2:5" ht="15" customHeight="1" x14ac:dyDescent="0.25">
      <c r="B264" s="178">
        <v>45526</v>
      </c>
      <c r="C264" s="175">
        <v>1000</v>
      </c>
      <c r="D264" s="167">
        <v>0.1671</v>
      </c>
      <c r="E264" s="167">
        <v>0.1671</v>
      </c>
    </row>
    <row r="265" spans="2:5" ht="15" customHeight="1" x14ac:dyDescent="0.25">
      <c r="B265" s="178">
        <v>45527</v>
      </c>
      <c r="C265" s="175">
        <v>1000.0003</v>
      </c>
      <c r="D265" s="167">
        <v>0.16719999999999999</v>
      </c>
      <c r="E265" s="167">
        <v>0.16719999999999999</v>
      </c>
    </row>
    <row r="266" spans="2:5" ht="15" customHeight="1" x14ac:dyDescent="0.25">
      <c r="B266" s="178">
        <v>45528</v>
      </c>
      <c r="C266" s="175">
        <v>1000.0001999999999</v>
      </c>
      <c r="D266" s="167">
        <v>0.16819999999999999</v>
      </c>
      <c r="E266" s="167">
        <v>0.16819999999999999</v>
      </c>
    </row>
    <row r="267" spans="2:5" ht="15" customHeight="1" x14ac:dyDescent="0.25">
      <c r="B267" s="178">
        <v>45529</v>
      </c>
      <c r="C267" s="175">
        <v>1000.0001999999999</v>
      </c>
      <c r="D267" s="167">
        <v>0.1681</v>
      </c>
      <c r="E267" s="167">
        <v>0.1681</v>
      </c>
    </row>
    <row r="268" spans="2:5" ht="15" customHeight="1" x14ac:dyDescent="0.25">
      <c r="B268" s="178">
        <v>45530</v>
      </c>
      <c r="C268" s="175">
        <v>1000</v>
      </c>
      <c r="D268" s="167">
        <v>0.16800000000000001</v>
      </c>
      <c r="E268" s="167">
        <v>0.16800000000000001</v>
      </c>
    </row>
    <row r="269" spans="2:5" ht="15" customHeight="1" x14ac:dyDescent="0.25">
      <c r="B269" s="178">
        <v>45531</v>
      </c>
      <c r="C269" s="175">
        <v>1000</v>
      </c>
      <c r="D269" s="167">
        <v>0.16750000000000001</v>
      </c>
      <c r="E269" s="167">
        <v>0.16750000000000001</v>
      </c>
    </row>
    <row r="270" spans="2:5" ht="15" customHeight="1" x14ac:dyDescent="0.25">
      <c r="B270" s="178">
        <v>45532</v>
      </c>
      <c r="C270" s="175">
        <v>1000</v>
      </c>
      <c r="D270" s="167">
        <v>0.16869999999999999</v>
      </c>
      <c r="E270" s="167">
        <v>0.16869999999999999</v>
      </c>
    </row>
    <row r="271" spans="2:5" ht="15" customHeight="1" x14ac:dyDescent="0.25">
      <c r="B271" s="178">
        <v>45533</v>
      </c>
      <c r="C271" s="175">
        <v>1000</v>
      </c>
      <c r="D271" s="167">
        <v>0.17180000000000001</v>
      </c>
      <c r="E271" s="167">
        <v>0.17180000000000001</v>
      </c>
    </row>
    <row r="272" spans="2:5" ht="15" customHeight="1" x14ac:dyDescent="0.25">
      <c r="B272" s="178">
        <v>45534</v>
      </c>
      <c r="C272" s="175">
        <v>1000</v>
      </c>
      <c r="D272" s="167">
        <v>0.1726</v>
      </c>
      <c r="E272" s="167">
        <v>0.1726</v>
      </c>
    </row>
    <row r="273" spans="2:5" ht="15" customHeight="1" x14ac:dyDescent="0.25">
      <c r="B273" s="178">
        <v>45535</v>
      </c>
      <c r="C273" s="175">
        <v>1000</v>
      </c>
      <c r="D273" s="167">
        <v>0.17080000000000001</v>
      </c>
      <c r="E273" s="167">
        <v>0.17080000000000001</v>
      </c>
    </row>
    <row r="274" spans="2:5" ht="15" customHeight="1" x14ac:dyDescent="0.25">
      <c r="B274" s="178">
        <v>45536</v>
      </c>
      <c r="C274" s="175">
        <v>1000</v>
      </c>
      <c r="D274" s="167">
        <v>0.17069999999999999</v>
      </c>
      <c r="E274" s="167">
        <v>0.17069999999999999</v>
      </c>
    </row>
    <row r="275" spans="2:5" ht="15" customHeight="1" x14ac:dyDescent="0.25">
      <c r="B275" s="178">
        <v>45537</v>
      </c>
      <c r="C275" s="175">
        <v>1000</v>
      </c>
      <c r="D275" s="167">
        <v>0.16550000000000001</v>
      </c>
      <c r="E275" s="167">
        <v>0.16550000000000001</v>
      </c>
    </row>
    <row r="276" spans="2:5" ht="15" customHeight="1" x14ac:dyDescent="0.25">
      <c r="B276" s="178">
        <v>45538</v>
      </c>
      <c r="C276" s="175">
        <v>1000.0005</v>
      </c>
      <c r="D276" s="167">
        <v>0.1648</v>
      </c>
      <c r="E276" s="167">
        <v>0.1648</v>
      </c>
    </row>
    <row r="277" spans="2:5" ht="15" customHeight="1" x14ac:dyDescent="0.25">
      <c r="B277" s="178">
        <v>45539</v>
      </c>
      <c r="C277" s="175">
        <v>1000.0005</v>
      </c>
      <c r="D277" s="167">
        <v>0.16400000000000001</v>
      </c>
      <c r="E277" s="167">
        <v>0.16400000000000001</v>
      </c>
    </row>
    <row r="278" spans="2:5" ht="15" customHeight="1" x14ac:dyDescent="0.25">
      <c r="B278" s="178">
        <v>45540</v>
      </c>
      <c r="C278" s="175">
        <v>1000.0006</v>
      </c>
      <c r="D278" s="167">
        <v>0.16520000000000001</v>
      </c>
      <c r="E278" s="167">
        <v>0.16520000000000001</v>
      </c>
    </row>
    <row r="279" spans="2:5" ht="15" customHeight="1" x14ac:dyDescent="0.25">
      <c r="B279" s="178">
        <v>45541</v>
      </c>
      <c r="C279" s="175">
        <v>1000</v>
      </c>
      <c r="D279" s="167">
        <v>0.1643</v>
      </c>
      <c r="E279" s="167">
        <v>0.1643</v>
      </c>
    </row>
    <row r="280" spans="2:5" ht="15" customHeight="1" x14ac:dyDescent="0.25">
      <c r="B280" s="178">
        <v>45542</v>
      </c>
      <c r="C280" s="175">
        <v>1000</v>
      </c>
      <c r="D280" s="167">
        <v>0.1638</v>
      </c>
      <c r="E280" s="167">
        <v>0.1638</v>
      </c>
    </row>
    <row r="281" spans="2:5" ht="15" customHeight="1" x14ac:dyDescent="0.25">
      <c r="B281" s="178">
        <v>45543</v>
      </c>
      <c r="C281" s="175">
        <v>1000</v>
      </c>
      <c r="D281" s="167">
        <v>0.1638</v>
      </c>
      <c r="E281" s="167">
        <v>0.1638</v>
      </c>
    </row>
    <row r="282" spans="2:5" ht="15" customHeight="1" x14ac:dyDescent="0.25">
      <c r="B282" s="178">
        <v>45544</v>
      </c>
      <c r="C282" s="175">
        <v>1000.0001</v>
      </c>
      <c r="D282" s="167">
        <v>0.16650000000000001</v>
      </c>
      <c r="E282" s="167">
        <v>0.16650000000000001</v>
      </c>
    </row>
    <row r="283" spans="2:5" ht="15" customHeight="1" x14ac:dyDescent="0.25">
      <c r="B283" s="178">
        <v>45545</v>
      </c>
      <c r="C283" s="175">
        <v>1000</v>
      </c>
      <c r="D283" s="167">
        <v>0.16550000000000001</v>
      </c>
      <c r="E283" s="167">
        <v>0.16550000000000001</v>
      </c>
    </row>
    <row r="284" spans="2:5" ht="15" customHeight="1" x14ac:dyDescent="0.25">
      <c r="B284" s="178">
        <v>45546</v>
      </c>
      <c r="C284" s="175">
        <v>1000</v>
      </c>
      <c r="D284" s="167">
        <v>0.16739999999999999</v>
      </c>
      <c r="E284" s="167">
        <v>0.16739999999999999</v>
      </c>
    </row>
    <row r="285" spans="2:5" ht="15" customHeight="1" x14ac:dyDescent="0.25">
      <c r="B285" s="178">
        <v>45547</v>
      </c>
      <c r="C285" s="175">
        <v>1000</v>
      </c>
      <c r="D285" s="167">
        <v>0.16569999999999999</v>
      </c>
      <c r="E285" s="167">
        <v>0.16569999999999999</v>
      </c>
    </row>
    <row r="286" spans="2:5" ht="15" customHeight="1" x14ac:dyDescent="0.25">
      <c r="B286" s="178">
        <v>45548</v>
      </c>
      <c r="C286" s="175">
        <v>1000</v>
      </c>
      <c r="D286" s="167">
        <v>0.16980000000000001</v>
      </c>
      <c r="E286" s="167">
        <v>0.16980000000000001</v>
      </c>
    </row>
    <row r="287" spans="2:5" ht="15" customHeight="1" x14ac:dyDescent="0.25">
      <c r="B287" s="178">
        <v>45549</v>
      </c>
      <c r="C287" s="175">
        <v>1000</v>
      </c>
      <c r="D287" s="167">
        <v>0.17</v>
      </c>
      <c r="E287" s="167">
        <v>0.17</v>
      </c>
    </row>
    <row r="288" spans="2:5" ht="15" customHeight="1" x14ac:dyDescent="0.25">
      <c r="B288" s="178">
        <v>45550</v>
      </c>
      <c r="C288" s="175">
        <v>1000</v>
      </c>
      <c r="D288" s="167">
        <v>0.17</v>
      </c>
      <c r="E288" s="167">
        <v>0.17</v>
      </c>
    </row>
    <row r="289" spans="2:5" ht="15" customHeight="1" x14ac:dyDescent="0.25">
      <c r="B289" s="178">
        <v>45551</v>
      </c>
      <c r="C289" s="175">
        <v>1000</v>
      </c>
      <c r="D289" s="167">
        <v>0.17080000000000001</v>
      </c>
      <c r="E289" s="167">
        <v>0.17080000000000001</v>
      </c>
    </row>
    <row r="290" spans="2:5" ht="15" customHeight="1" x14ac:dyDescent="0.25">
      <c r="B290" s="178">
        <v>45552</v>
      </c>
      <c r="C290" s="175">
        <v>1000.0001</v>
      </c>
      <c r="D290" s="167">
        <v>0.17649999999999999</v>
      </c>
      <c r="E290" s="167">
        <v>0.17649999999999999</v>
      </c>
    </row>
    <row r="291" spans="2:5" ht="15" customHeight="1" x14ac:dyDescent="0.25">
      <c r="B291" s="178">
        <v>45553</v>
      </c>
      <c r="C291" s="175">
        <v>1000.0001</v>
      </c>
      <c r="D291" s="167">
        <v>0.17799999999999999</v>
      </c>
      <c r="E291" s="167">
        <v>0.17799999999999999</v>
      </c>
    </row>
    <row r="292" spans="2:5" ht="15" customHeight="1" x14ac:dyDescent="0.25">
      <c r="B292" s="178">
        <v>45554</v>
      </c>
      <c r="C292" s="175">
        <v>1000.0001999999999</v>
      </c>
      <c r="D292" s="167">
        <v>0.17169999999999999</v>
      </c>
      <c r="E292" s="167">
        <v>0.17169999999999999</v>
      </c>
    </row>
    <row r="293" spans="2:5" ht="15" customHeight="1" x14ac:dyDescent="0.25">
      <c r="B293" s="178">
        <v>45555</v>
      </c>
      <c r="C293" s="175">
        <v>1000.0001999999999</v>
      </c>
      <c r="D293" s="167">
        <v>0.17460000000000001</v>
      </c>
      <c r="E293" s="167">
        <v>0.17460000000000001</v>
      </c>
    </row>
    <row r="294" spans="2:5" ht="15" customHeight="1" x14ac:dyDescent="0.25">
      <c r="B294" s="178">
        <v>45556</v>
      </c>
      <c r="C294" s="175">
        <v>1000.0001</v>
      </c>
      <c r="D294" s="167">
        <v>0.17749999999999999</v>
      </c>
      <c r="E294" s="167">
        <v>0.17749999999999999</v>
      </c>
    </row>
    <row r="295" spans="2:5" ht="15" customHeight="1" x14ac:dyDescent="0.25">
      <c r="B295" s="178">
        <v>45557</v>
      </c>
      <c r="C295" s="175">
        <v>1000</v>
      </c>
      <c r="D295" s="167">
        <v>0.17749999999999999</v>
      </c>
      <c r="E295" s="167">
        <v>0.17749999999999999</v>
      </c>
    </row>
    <row r="296" spans="2:5" ht="15" customHeight="1" x14ac:dyDescent="0.25">
      <c r="B296" s="178">
        <v>45558</v>
      </c>
      <c r="C296" s="175">
        <v>1000</v>
      </c>
      <c r="D296" s="167">
        <v>0.17530000000000001</v>
      </c>
      <c r="E296" s="167">
        <v>0.17530000000000001</v>
      </c>
    </row>
    <row r="297" spans="2:5" ht="15" customHeight="1" x14ac:dyDescent="0.25">
      <c r="B297" s="178">
        <v>45559</v>
      </c>
      <c r="C297" s="175">
        <v>1000</v>
      </c>
      <c r="D297" s="167">
        <v>0.17680000000000001</v>
      </c>
      <c r="E297" s="167">
        <v>0.17680000000000001</v>
      </c>
    </row>
    <row r="298" spans="2:5" ht="15" customHeight="1" x14ac:dyDescent="0.25">
      <c r="B298" s="178">
        <v>45560</v>
      </c>
      <c r="C298" s="175">
        <v>1000</v>
      </c>
      <c r="D298" s="167">
        <v>0.17460000000000001</v>
      </c>
      <c r="E298" s="167">
        <v>0.17460000000000001</v>
      </c>
    </row>
    <row r="299" spans="2:5" ht="15" customHeight="1" x14ac:dyDescent="0.25">
      <c r="B299" s="178">
        <v>45561</v>
      </c>
      <c r="C299" s="175">
        <v>1000.0001</v>
      </c>
      <c r="D299" s="167">
        <v>0.17180000000000001</v>
      </c>
      <c r="E299" s="167">
        <v>0.17180000000000001</v>
      </c>
    </row>
    <row r="300" spans="2:5" ht="15" customHeight="1" x14ac:dyDescent="0.25">
      <c r="B300" s="178">
        <v>45562</v>
      </c>
      <c r="C300" s="175">
        <v>1000</v>
      </c>
      <c r="D300" s="167">
        <v>0.17130000000000001</v>
      </c>
      <c r="E300" s="167">
        <v>0.17130000000000001</v>
      </c>
    </row>
    <row r="301" spans="2:5" ht="15" customHeight="1" x14ac:dyDescent="0.25">
      <c r="B301" s="178">
        <v>45563</v>
      </c>
      <c r="C301" s="175">
        <v>1000</v>
      </c>
      <c r="D301" s="167">
        <v>0.17150000000000001</v>
      </c>
      <c r="E301" s="167">
        <v>0.17150000000000001</v>
      </c>
    </row>
    <row r="302" spans="2:5" ht="15" customHeight="1" x14ac:dyDescent="0.25">
      <c r="B302" s="178">
        <v>45564</v>
      </c>
      <c r="C302" s="175">
        <v>1000</v>
      </c>
      <c r="D302" s="167">
        <v>0.1714</v>
      </c>
      <c r="E302" s="167">
        <v>0.1714</v>
      </c>
    </row>
    <row r="303" spans="2:5" ht="15" customHeight="1" x14ac:dyDescent="0.25">
      <c r="B303" s="178">
        <v>45565</v>
      </c>
      <c r="C303" s="175">
        <v>1000.0005</v>
      </c>
      <c r="D303" s="167">
        <v>0.17580000000000001</v>
      </c>
      <c r="E303" s="167">
        <v>0.17580000000000001</v>
      </c>
    </row>
    <row r="304" spans="2:5" ht="15" customHeight="1" x14ac:dyDescent="0.25">
      <c r="B304" s="178">
        <v>45566</v>
      </c>
      <c r="C304" s="175">
        <v>1000.0001999999999</v>
      </c>
      <c r="D304" s="167">
        <v>0.16700000000000001</v>
      </c>
      <c r="E304" s="167">
        <v>0.16700000000000001</v>
      </c>
    </row>
    <row r="305" spans="2:5" ht="15" customHeight="1" x14ac:dyDescent="0.25">
      <c r="B305" s="178">
        <v>45567</v>
      </c>
      <c r="C305" s="175">
        <v>1000.0001999999999</v>
      </c>
      <c r="D305" s="167">
        <v>0.16650000000000001</v>
      </c>
      <c r="E305" s="167">
        <v>0.16650000000000001</v>
      </c>
    </row>
    <row r="306" spans="2:5" ht="15" customHeight="1" x14ac:dyDescent="0.25">
      <c r="B306" s="178">
        <v>45568</v>
      </c>
      <c r="C306" s="175">
        <v>1000.0001999999999</v>
      </c>
      <c r="D306" s="167">
        <v>0.16339999999999999</v>
      </c>
      <c r="E306" s="167">
        <v>0.16339999999999999</v>
      </c>
    </row>
    <row r="307" spans="2:5" ht="15" customHeight="1" x14ac:dyDescent="0.25">
      <c r="B307" s="178">
        <v>45569</v>
      </c>
      <c r="C307" s="175">
        <v>1000.0001999999999</v>
      </c>
      <c r="D307" s="167">
        <v>0.1636</v>
      </c>
      <c r="E307" s="167">
        <v>0.1636</v>
      </c>
    </row>
    <row r="308" spans="2:5" ht="15" customHeight="1" x14ac:dyDescent="0.25">
      <c r="B308" s="178">
        <v>45570</v>
      </c>
      <c r="C308" s="175">
        <v>1000.0001999999999</v>
      </c>
      <c r="D308" s="167">
        <v>0.1641</v>
      </c>
      <c r="E308" s="167">
        <v>0.1641</v>
      </c>
    </row>
    <row r="309" spans="2:5" ht="15" customHeight="1" x14ac:dyDescent="0.25">
      <c r="B309" s="178">
        <v>45571</v>
      </c>
      <c r="C309" s="175">
        <v>1000.0001999999999</v>
      </c>
      <c r="D309" s="167">
        <v>0.1641</v>
      </c>
      <c r="E309" s="167">
        <v>0.1641</v>
      </c>
    </row>
    <row r="310" spans="2:5" ht="15" customHeight="1" x14ac:dyDescent="0.25">
      <c r="B310" s="178">
        <v>45572</v>
      </c>
      <c r="C310" s="175">
        <v>1000.0004</v>
      </c>
      <c r="D310" s="167">
        <v>0.16489999999999999</v>
      </c>
      <c r="E310" s="167">
        <v>0.16489999999999999</v>
      </c>
    </row>
    <row r="311" spans="2:5" ht="15" customHeight="1" x14ac:dyDescent="0.25">
      <c r="B311" s="178">
        <v>45573</v>
      </c>
      <c r="C311" s="175">
        <v>1000.0003</v>
      </c>
      <c r="D311" s="167">
        <v>0.1643</v>
      </c>
      <c r="E311" s="167">
        <v>0.1643</v>
      </c>
    </row>
    <row r="312" spans="2:5" ht="15" customHeight="1" x14ac:dyDescent="0.25">
      <c r="B312" s="178">
        <v>45574</v>
      </c>
      <c r="C312" s="175">
        <v>1000.0005</v>
      </c>
      <c r="D312" s="167">
        <v>0.1656</v>
      </c>
      <c r="E312" s="167">
        <v>0.1656</v>
      </c>
    </row>
    <row r="313" spans="2:5" ht="15" customHeight="1" x14ac:dyDescent="0.25">
      <c r="B313" s="178">
        <v>45575</v>
      </c>
      <c r="C313" s="175">
        <v>1000.0001</v>
      </c>
      <c r="D313" s="167">
        <v>0.16689999999999999</v>
      </c>
      <c r="E313" s="167">
        <v>0.16689999999999999</v>
      </c>
    </row>
    <row r="314" spans="2:5" ht="15" customHeight="1" x14ac:dyDescent="0.25">
      <c r="B314" s="178">
        <v>45576</v>
      </c>
      <c r="C314" s="175">
        <v>1000.0004</v>
      </c>
      <c r="D314" s="167">
        <v>0.1651</v>
      </c>
      <c r="E314" s="167">
        <v>0.1651</v>
      </c>
    </row>
    <row r="315" spans="2:5" ht="15" customHeight="1" x14ac:dyDescent="0.25">
      <c r="B315" s="178">
        <v>45577</v>
      </c>
      <c r="C315" s="175">
        <v>1000.0004</v>
      </c>
      <c r="D315" s="167">
        <v>0.16639999999999999</v>
      </c>
      <c r="E315" s="167">
        <v>0.16639999999999999</v>
      </c>
    </row>
    <row r="316" spans="2:5" ht="15" customHeight="1" x14ac:dyDescent="0.25">
      <c r="B316" s="178">
        <v>45578</v>
      </c>
      <c r="C316" s="175">
        <v>1000.0004</v>
      </c>
      <c r="D316" s="167">
        <v>0.16639999999999999</v>
      </c>
      <c r="E316" s="167">
        <v>0.16639999999999999</v>
      </c>
    </row>
    <row r="317" spans="2:5" ht="15" customHeight="1" x14ac:dyDescent="0.25">
      <c r="B317" s="178">
        <v>45579</v>
      </c>
      <c r="C317" s="175">
        <v>1000.0001999999999</v>
      </c>
      <c r="D317" s="167">
        <v>0.16289999999999999</v>
      </c>
      <c r="E317" s="167">
        <v>0.16289999999999999</v>
      </c>
    </row>
    <row r="318" spans="2:5" ht="15" customHeight="1" x14ac:dyDescent="0.25">
      <c r="B318" s="178">
        <v>45580</v>
      </c>
      <c r="C318" s="175">
        <v>1000</v>
      </c>
      <c r="D318" s="167">
        <v>0.1648</v>
      </c>
      <c r="E318" s="167">
        <v>0.1648</v>
      </c>
    </row>
    <row r="319" spans="2:5" ht="15" customHeight="1" x14ac:dyDescent="0.25">
      <c r="B319" s="178">
        <v>45581</v>
      </c>
      <c r="C319" s="175">
        <v>1000</v>
      </c>
      <c r="D319" s="167">
        <v>0.16639999999999999</v>
      </c>
      <c r="E319" s="167">
        <v>0.16639999999999999</v>
      </c>
    </row>
    <row r="320" spans="2:5" ht="15" customHeight="1" x14ac:dyDescent="0.25">
      <c r="B320" s="178">
        <v>45582</v>
      </c>
      <c r="C320" s="175">
        <v>1000</v>
      </c>
      <c r="D320" s="167">
        <v>0.16470000000000001</v>
      </c>
      <c r="E320" s="167">
        <v>0.16470000000000001</v>
      </c>
    </row>
    <row r="321" spans="2:5" ht="15" customHeight="1" x14ac:dyDescent="0.25">
      <c r="B321" s="178">
        <v>45583</v>
      </c>
      <c r="C321" s="175">
        <v>1000</v>
      </c>
      <c r="D321" s="167">
        <v>0.1643</v>
      </c>
      <c r="E321" s="167">
        <v>0.1643</v>
      </c>
    </row>
    <row r="322" spans="2:5" ht="15" customHeight="1" x14ac:dyDescent="0.25">
      <c r="B322" s="178">
        <v>45584</v>
      </c>
      <c r="C322" s="175">
        <v>1000</v>
      </c>
      <c r="D322" s="167">
        <v>0.33</v>
      </c>
      <c r="E322" s="167">
        <v>0.33</v>
      </c>
    </row>
    <row r="323" spans="2:5" ht="15" customHeight="1" x14ac:dyDescent="0.25">
      <c r="B323" s="178">
        <v>45585</v>
      </c>
      <c r="C323" s="175">
        <v>1000</v>
      </c>
      <c r="D323" s="167">
        <v>0.16500000000000001</v>
      </c>
      <c r="E323" s="167">
        <v>0.16500000000000001</v>
      </c>
    </row>
    <row r="324" spans="2:5" ht="15" customHeight="1" x14ac:dyDescent="0.25">
      <c r="B324" s="178">
        <v>45586</v>
      </c>
      <c r="C324" s="175">
        <v>1000</v>
      </c>
      <c r="D324" s="167">
        <v>0.1721</v>
      </c>
      <c r="E324" s="167">
        <v>0.1721</v>
      </c>
    </row>
    <row r="325" spans="2:5" ht="15" customHeight="1" x14ac:dyDescent="0.25">
      <c r="B325" s="178">
        <v>45587</v>
      </c>
      <c r="C325" s="175">
        <v>1000</v>
      </c>
      <c r="D325" s="167">
        <v>0.1731</v>
      </c>
      <c r="E325" s="167">
        <v>0.1731</v>
      </c>
    </row>
    <row r="326" spans="2:5" ht="15" customHeight="1" x14ac:dyDescent="0.25">
      <c r="B326" s="178">
        <v>45588</v>
      </c>
      <c r="C326" s="175">
        <v>1000</v>
      </c>
      <c r="D326" s="167">
        <v>0.17610000000000001</v>
      </c>
      <c r="E326" s="167">
        <v>0.17610000000000001</v>
      </c>
    </row>
    <row r="327" spans="2:5" ht="15" customHeight="1" x14ac:dyDescent="0.25">
      <c r="B327" s="178">
        <v>45589</v>
      </c>
      <c r="C327" s="175">
        <v>1000</v>
      </c>
      <c r="D327" s="167">
        <v>0.17530000000000001</v>
      </c>
      <c r="E327" s="167">
        <v>0.17530000000000001</v>
      </c>
    </row>
    <row r="328" spans="2:5" ht="15" customHeight="1" x14ac:dyDescent="0.25">
      <c r="B328" s="178">
        <v>45590</v>
      </c>
      <c r="C328" s="175">
        <v>1000</v>
      </c>
      <c r="D328" s="167">
        <v>0.1769</v>
      </c>
      <c r="E328" s="167">
        <v>0.1769</v>
      </c>
    </row>
    <row r="329" spans="2:5" ht="15" customHeight="1" x14ac:dyDescent="0.25">
      <c r="B329" s="178">
        <v>45591</v>
      </c>
      <c r="C329" s="175">
        <v>1000</v>
      </c>
      <c r="D329" s="167">
        <v>0.17610000000000001</v>
      </c>
      <c r="E329" s="167">
        <v>0.17610000000000001</v>
      </c>
    </row>
    <row r="330" spans="2:5" ht="15" customHeight="1" x14ac:dyDescent="0.25">
      <c r="B330" s="178">
        <v>45592</v>
      </c>
      <c r="C330" s="175">
        <v>1000</v>
      </c>
      <c r="D330" s="167">
        <v>0.17610000000000001</v>
      </c>
      <c r="E330" s="167">
        <v>0.17610000000000001</v>
      </c>
    </row>
    <row r="331" spans="2:5" ht="15" customHeight="1" x14ac:dyDescent="0.25">
      <c r="B331" s="178">
        <v>45593</v>
      </c>
      <c r="C331" s="175">
        <v>1000</v>
      </c>
      <c r="D331" s="167">
        <v>0.1726</v>
      </c>
      <c r="E331" s="167">
        <v>0.1726</v>
      </c>
    </row>
    <row r="332" spans="2:5" ht="15" customHeight="1" x14ac:dyDescent="0.25">
      <c r="B332" s="178">
        <v>45594</v>
      </c>
      <c r="C332" s="175">
        <v>1000</v>
      </c>
      <c r="D332" s="167">
        <v>0.16500000000000001</v>
      </c>
      <c r="E332" s="167">
        <v>0.16500000000000001</v>
      </c>
    </row>
    <row r="333" spans="2:5" ht="15" customHeight="1" x14ac:dyDescent="0.25">
      <c r="B333" s="178">
        <v>45595</v>
      </c>
      <c r="C333" s="175">
        <v>1000.0006</v>
      </c>
      <c r="D333" s="167">
        <v>0.16539999999999999</v>
      </c>
      <c r="E333" s="167">
        <v>0.16539999999999999</v>
      </c>
    </row>
    <row r="334" spans="2:5" ht="15" customHeight="1" x14ac:dyDescent="0.25">
      <c r="B334" s="178">
        <v>45596</v>
      </c>
      <c r="C334" s="175">
        <v>1000.0003</v>
      </c>
      <c r="D334" s="167">
        <v>0.1643</v>
      </c>
      <c r="E334" s="167">
        <v>0.1643</v>
      </c>
    </row>
    <row r="335" spans="2:5" ht="15" customHeight="1" x14ac:dyDescent="0.25">
      <c r="B335" s="176"/>
      <c r="C335" s="179"/>
      <c r="D335" s="172"/>
      <c r="E335" s="172"/>
    </row>
    <row r="336" spans="2:5" ht="15" customHeight="1" x14ac:dyDescent="0.25">
      <c r="B336" s="176"/>
      <c r="C336" s="179"/>
      <c r="D336" s="172"/>
      <c r="E336" s="172"/>
    </row>
    <row r="337" spans="2:5" x14ac:dyDescent="0.25">
      <c r="B337" s="195" t="s">
        <v>3801</v>
      </c>
      <c r="C337" s="195"/>
      <c r="D337" s="195"/>
      <c r="E337" s="195"/>
    </row>
    <row r="338" spans="2:5" s="144" customFormat="1" ht="45" x14ac:dyDescent="0.2">
      <c r="B338" s="163" t="s">
        <v>3779</v>
      </c>
      <c r="C338" s="164" t="s">
        <v>3780</v>
      </c>
      <c r="D338" s="165" t="s">
        <v>3781</v>
      </c>
      <c r="E338" s="165" t="s">
        <v>3782</v>
      </c>
    </row>
    <row r="339" spans="2:5" s="145" customFormat="1" x14ac:dyDescent="0.25">
      <c r="B339" s="178">
        <v>45413</v>
      </c>
      <c r="C339" s="175">
        <v>1000.0006</v>
      </c>
      <c r="D339" s="167">
        <v>0.1774</v>
      </c>
      <c r="E339" s="167">
        <v>0.1774</v>
      </c>
    </row>
    <row r="340" spans="2:5" s="145" customFormat="1" x14ac:dyDescent="0.25">
      <c r="B340" s="178">
        <v>45414</v>
      </c>
      <c r="C340" s="175">
        <v>1000.0009</v>
      </c>
      <c r="D340" s="167">
        <v>0.17050000000000001</v>
      </c>
      <c r="E340" s="167">
        <v>0.17050000000000001</v>
      </c>
    </row>
    <row r="341" spans="2:5" s="145" customFormat="1" x14ac:dyDescent="0.25">
      <c r="B341" s="178">
        <v>45415</v>
      </c>
      <c r="C341" s="175">
        <v>1000</v>
      </c>
      <c r="D341" s="167">
        <v>0.1671</v>
      </c>
      <c r="E341" s="167">
        <v>0.1671</v>
      </c>
    </row>
    <row r="342" spans="2:5" s="145" customFormat="1" x14ac:dyDescent="0.25">
      <c r="B342" s="178">
        <v>45416</v>
      </c>
      <c r="C342" s="175">
        <v>1000</v>
      </c>
      <c r="D342" s="167">
        <v>0.17</v>
      </c>
      <c r="E342" s="167">
        <v>0.17</v>
      </c>
    </row>
    <row r="343" spans="2:5" s="145" customFormat="1" x14ac:dyDescent="0.25">
      <c r="B343" s="178">
        <v>45417</v>
      </c>
      <c r="C343" s="175">
        <v>1000.0001</v>
      </c>
      <c r="D343" s="167">
        <v>0.1701</v>
      </c>
      <c r="E343" s="167">
        <v>0.1701</v>
      </c>
    </row>
    <row r="344" spans="2:5" s="145" customFormat="1" x14ac:dyDescent="0.25">
      <c r="B344" s="178">
        <v>45418</v>
      </c>
      <c r="C344" s="175">
        <v>1000.0001999999999</v>
      </c>
      <c r="D344" s="167">
        <v>0.17369999999999999</v>
      </c>
      <c r="E344" s="167">
        <v>0.17369999999999999</v>
      </c>
    </row>
    <row r="345" spans="2:5" s="145" customFormat="1" x14ac:dyDescent="0.25">
      <c r="B345" s="178">
        <v>45419</v>
      </c>
      <c r="C345" s="175">
        <v>1000.0001999999999</v>
      </c>
      <c r="D345" s="167">
        <v>0.1709</v>
      </c>
      <c r="E345" s="167">
        <v>0.1709</v>
      </c>
    </row>
    <row r="346" spans="2:5" s="145" customFormat="1" x14ac:dyDescent="0.25">
      <c r="B346" s="178">
        <v>45420</v>
      </c>
      <c r="C346" s="175">
        <v>1000.0003</v>
      </c>
      <c r="D346" s="167">
        <v>0.17799999999999999</v>
      </c>
      <c r="E346" s="167">
        <v>0.17799999999999999</v>
      </c>
    </row>
    <row r="347" spans="2:5" s="145" customFormat="1" x14ac:dyDescent="0.25">
      <c r="B347" s="178">
        <v>45421</v>
      </c>
      <c r="C347" s="175">
        <v>1000</v>
      </c>
      <c r="D347" s="167">
        <v>0.17649999999999999</v>
      </c>
      <c r="E347" s="167">
        <v>0.17649999999999999</v>
      </c>
    </row>
    <row r="348" spans="2:5" s="145" customFormat="1" x14ac:dyDescent="0.25">
      <c r="B348" s="178">
        <v>45422</v>
      </c>
      <c r="C348" s="175">
        <v>1000</v>
      </c>
      <c r="D348" s="167">
        <v>0.1769</v>
      </c>
      <c r="E348" s="167">
        <v>0.1769</v>
      </c>
    </row>
    <row r="349" spans="2:5" s="145" customFormat="1" x14ac:dyDescent="0.25">
      <c r="B349" s="178">
        <v>45423</v>
      </c>
      <c r="C349" s="175">
        <v>1000</v>
      </c>
      <c r="D349" s="167">
        <v>0.17749999999999999</v>
      </c>
      <c r="E349" s="167">
        <v>0.17749999999999999</v>
      </c>
    </row>
    <row r="350" spans="2:5" s="145" customFormat="1" x14ac:dyDescent="0.25">
      <c r="B350" s="178">
        <v>45424</v>
      </c>
      <c r="C350" s="175">
        <v>1000</v>
      </c>
      <c r="D350" s="167">
        <v>0.17760000000000001</v>
      </c>
      <c r="E350" s="167">
        <v>0.17760000000000001</v>
      </c>
    </row>
    <row r="351" spans="2:5" s="145" customFormat="1" x14ac:dyDescent="0.25">
      <c r="B351" s="178">
        <v>45425</v>
      </c>
      <c r="C351" s="175">
        <v>1000</v>
      </c>
      <c r="D351" s="167">
        <v>0.17749999999999999</v>
      </c>
      <c r="E351" s="167">
        <v>0.17749999999999999</v>
      </c>
    </row>
    <row r="352" spans="2:5" s="145" customFormat="1" x14ac:dyDescent="0.25">
      <c r="B352" s="178">
        <v>45426</v>
      </c>
      <c r="C352" s="175">
        <v>1000</v>
      </c>
      <c r="D352" s="167">
        <v>0.1739</v>
      </c>
      <c r="E352" s="167">
        <v>0.1739</v>
      </c>
    </row>
    <row r="353" spans="2:5" s="145" customFormat="1" x14ac:dyDescent="0.25">
      <c r="B353" s="178">
        <v>45427</v>
      </c>
      <c r="C353" s="175">
        <v>1000.0008</v>
      </c>
      <c r="D353" s="167">
        <v>0.1676</v>
      </c>
      <c r="E353" s="167">
        <v>0.1676</v>
      </c>
    </row>
    <row r="354" spans="2:5" s="145" customFormat="1" x14ac:dyDescent="0.25">
      <c r="B354" s="178">
        <v>45428</v>
      </c>
      <c r="C354" s="175">
        <v>1000.0014</v>
      </c>
      <c r="D354" s="167">
        <v>0.16550000000000001</v>
      </c>
      <c r="E354" s="167">
        <v>0.16550000000000001</v>
      </c>
    </row>
    <row r="355" spans="2:5" s="145" customFormat="1" x14ac:dyDescent="0.25">
      <c r="B355" s="178">
        <v>45429</v>
      </c>
      <c r="C355" s="175">
        <v>1000.0003</v>
      </c>
      <c r="D355" s="167">
        <v>0.17419999999999999</v>
      </c>
      <c r="E355" s="167">
        <v>0.17419999999999999</v>
      </c>
    </row>
    <row r="356" spans="2:5" s="145" customFormat="1" x14ac:dyDescent="0.25">
      <c r="B356" s="178">
        <v>45430</v>
      </c>
      <c r="C356" s="175">
        <v>1000.0003</v>
      </c>
      <c r="D356" s="167">
        <v>0.17910000000000001</v>
      </c>
      <c r="E356" s="167">
        <v>0.17910000000000001</v>
      </c>
    </row>
    <row r="357" spans="2:5" s="145" customFormat="1" x14ac:dyDescent="0.25">
      <c r="B357" s="178">
        <v>45431</v>
      </c>
      <c r="C357" s="175">
        <v>1000.0001999999999</v>
      </c>
      <c r="D357" s="167">
        <v>0.1792</v>
      </c>
      <c r="E357" s="167">
        <v>0.1792</v>
      </c>
    </row>
    <row r="358" spans="2:5" s="145" customFormat="1" x14ac:dyDescent="0.25">
      <c r="B358" s="178">
        <v>45432</v>
      </c>
      <c r="C358" s="175">
        <v>1000.0004</v>
      </c>
      <c r="D358" s="167">
        <v>0.17910000000000001</v>
      </c>
      <c r="E358" s="167">
        <v>0.17910000000000001</v>
      </c>
    </row>
    <row r="359" spans="2:5" s="145" customFormat="1" x14ac:dyDescent="0.25">
      <c r="B359" s="178">
        <v>45433</v>
      </c>
      <c r="C359" s="175">
        <v>1000.0021</v>
      </c>
      <c r="D359" s="167">
        <v>0.18129999999999999</v>
      </c>
      <c r="E359" s="167">
        <v>0.18129999999999999</v>
      </c>
    </row>
    <row r="360" spans="2:5" s="145" customFormat="1" x14ac:dyDescent="0.25">
      <c r="B360" s="178">
        <v>45434</v>
      </c>
      <c r="C360" s="175">
        <v>1000.0007000000001</v>
      </c>
      <c r="D360" s="167">
        <v>0.1736</v>
      </c>
      <c r="E360" s="167">
        <v>0.1736</v>
      </c>
    </row>
    <row r="361" spans="2:5" s="145" customFormat="1" x14ac:dyDescent="0.25">
      <c r="B361" s="178">
        <v>45435</v>
      </c>
      <c r="C361" s="175">
        <v>1000.0006</v>
      </c>
      <c r="D361" s="167">
        <v>0.1729</v>
      </c>
      <c r="E361" s="167">
        <v>0.1729</v>
      </c>
    </row>
    <row r="362" spans="2:5" s="145" customFormat="1" x14ac:dyDescent="0.25">
      <c r="B362" s="178">
        <v>45436</v>
      </c>
      <c r="C362" s="175">
        <v>1000.0007000000001</v>
      </c>
      <c r="D362" s="167">
        <v>0.17519999999999999</v>
      </c>
      <c r="E362" s="167">
        <v>0.17519999999999999</v>
      </c>
    </row>
    <row r="363" spans="2:5" s="145" customFormat="1" x14ac:dyDescent="0.25">
      <c r="B363" s="178">
        <v>45437</v>
      </c>
      <c r="C363" s="175">
        <v>1000.0008</v>
      </c>
      <c r="D363" s="167">
        <v>0.1769</v>
      </c>
      <c r="E363" s="167">
        <v>0.1769</v>
      </c>
    </row>
    <row r="364" spans="2:5" s="145" customFormat="1" x14ac:dyDescent="0.25">
      <c r="B364" s="178">
        <v>45438</v>
      </c>
      <c r="C364" s="175">
        <v>1000.0009</v>
      </c>
      <c r="D364" s="167">
        <v>0.1769</v>
      </c>
      <c r="E364" s="167">
        <v>0.1769</v>
      </c>
    </row>
    <row r="365" spans="2:5" s="145" customFormat="1" x14ac:dyDescent="0.25">
      <c r="B365" s="178">
        <v>45439</v>
      </c>
      <c r="C365" s="175">
        <v>1000.0004</v>
      </c>
      <c r="D365" s="167">
        <v>0.17419999999999999</v>
      </c>
      <c r="E365" s="167">
        <v>0.17419999999999999</v>
      </c>
    </row>
    <row r="366" spans="2:5" s="145" customFormat="1" x14ac:dyDescent="0.25">
      <c r="B366" s="178">
        <v>45440</v>
      </c>
      <c r="C366" s="175">
        <v>1000.0007000000001</v>
      </c>
      <c r="D366" s="167">
        <v>0.1686</v>
      </c>
      <c r="E366" s="167">
        <v>0.1686</v>
      </c>
    </row>
    <row r="367" spans="2:5" s="145" customFormat="1" x14ac:dyDescent="0.25">
      <c r="B367" s="178">
        <v>45441</v>
      </c>
      <c r="C367" s="175">
        <v>1000.0005</v>
      </c>
      <c r="D367" s="167">
        <v>0.1704</v>
      </c>
      <c r="E367" s="167">
        <v>0.1704</v>
      </c>
    </row>
    <row r="368" spans="2:5" s="145" customFormat="1" x14ac:dyDescent="0.25">
      <c r="B368" s="178">
        <v>45442</v>
      </c>
      <c r="C368" s="175">
        <v>1000.0022</v>
      </c>
      <c r="D368" s="167">
        <v>0.1706</v>
      </c>
      <c r="E368" s="167">
        <v>0.1706</v>
      </c>
    </row>
    <row r="369" spans="2:5" s="145" customFormat="1" x14ac:dyDescent="0.25">
      <c r="B369" s="178">
        <v>45443</v>
      </c>
      <c r="C369" s="175">
        <v>1000.0016000000001</v>
      </c>
      <c r="D369" s="167">
        <v>0.17949999999999999</v>
      </c>
      <c r="E369" s="167">
        <v>0.17949999999999999</v>
      </c>
    </row>
    <row r="370" spans="2:5" s="145" customFormat="1" x14ac:dyDescent="0.25">
      <c r="B370" s="178">
        <v>45444</v>
      </c>
      <c r="C370" s="175">
        <v>1000.0017</v>
      </c>
      <c r="D370" s="167">
        <v>0.17730000000000001</v>
      </c>
      <c r="E370" s="167">
        <v>0.17730000000000001</v>
      </c>
    </row>
    <row r="371" spans="2:5" s="145" customFormat="1" x14ac:dyDescent="0.25">
      <c r="B371" s="178">
        <v>45445</v>
      </c>
      <c r="C371" s="175">
        <v>1000.0016000000001</v>
      </c>
      <c r="D371" s="167">
        <v>0.17730000000000001</v>
      </c>
      <c r="E371" s="167">
        <v>0.17730000000000001</v>
      </c>
    </row>
    <row r="372" spans="2:5" s="145" customFormat="1" x14ac:dyDescent="0.25">
      <c r="B372" s="178">
        <v>45446</v>
      </c>
      <c r="C372" s="175">
        <v>1000.0024</v>
      </c>
      <c r="D372" s="167">
        <v>0.16669999999999999</v>
      </c>
      <c r="E372" s="167">
        <v>0.16669999999999999</v>
      </c>
    </row>
    <row r="373" spans="2:5" s="145" customFormat="1" x14ac:dyDescent="0.25">
      <c r="B373" s="178">
        <v>45447</v>
      </c>
      <c r="C373" s="175">
        <v>1000.0024</v>
      </c>
      <c r="D373" s="167">
        <v>0.16819999999999999</v>
      </c>
      <c r="E373" s="167">
        <v>0.16819999999999999</v>
      </c>
    </row>
    <row r="374" spans="2:5" s="145" customFormat="1" x14ac:dyDescent="0.25">
      <c r="B374" s="178">
        <v>45448</v>
      </c>
      <c r="C374" s="175">
        <v>1000.0023</v>
      </c>
      <c r="D374" s="167">
        <v>0.17280000000000001</v>
      </c>
      <c r="E374" s="167">
        <v>0.17280000000000001</v>
      </c>
    </row>
    <row r="375" spans="2:5" s="145" customFormat="1" x14ac:dyDescent="0.25">
      <c r="B375" s="178">
        <v>45449</v>
      </c>
      <c r="C375" s="175">
        <v>1000.0023</v>
      </c>
      <c r="D375" s="167">
        <v>0.1706</v>
      </c>
      <c r="E375" s="167">
        <v>0.1706</v>
      </c>
    </row>
    <row r="376" spans="2:5" s="145" customFormat="1" x14ac:dyDescent="0.25">
      <c r="B376" s="178">
        <v>45450</v>
      </c>
      <c r="C376" s="175">
        <v>1000.0025000000001</v>
      </c>
      <c r="D376" s="167">
        <v>0.1734</v>
      </c>
      <c r="E376" s="167">
        <v>0.1734</v>
      </c>
    </row>
    <row r="377" spans="2:5" s="145" customFormat="1" x14ac:dyDescent="0.25">
      <c r="B377" s="178">
        <v>45451</v>
      </c>
      <c r="C377" s="175">
        <v>1000.0027</v>
      </c>
      <c r="D377" s="167">
        <v>0.16980000000000001</v>
      </c>
      <c r="E377" s="167">
        <v>0.16980000000000001</v>
      </c>
    </row>
    <row r="378" spans="2:5" s="145" customFormat="1" x14ac:dyDescent="0.25">
      <c r="B378" s="178">
        <v>45452</v>
      </c>
      <c r="C378" s="175">
        <v>1000.0028</v>
      </c>
      <c r="D378" s="167">
        <v>0.17</v>
      </c>
      <c r="E378" s="167">
        <v>0.17</v>
      </c>
    </row>
    <row r="379" spans="2:5" s="145" customFormat="1" x14ac:dyDescent="0.25">
      <c r="B379" s="178">
        <v>45453</v>
      </c>
      <c r="C379" s="175">
        <v>1000.0028</v>
      </c>
      <c r="D379" s="167">
        <v>0.17610000000000001</v>
      </c>
      <c r="E379" s="167">
        <v>0.17610000000000001</v>
      </c>
    </row>
    <row r="380" spans="2:5" s="145" customFormat="1" x14ac:dyDescent="0.25">
      <c r="B380" s="178">
        <v>45454</v>
      </c>
      <c r="C380" s="175">
        <v>1000.0027</v>
      </c>
      <c r="D380" s="167">
        <v>0.16919999999999999</v>
      </c>
      <c r="E380" s="167">
        <v>0.16919999999999999</v>
      </c>
    </row>
    <row r="381" spans="2:5" s="145" customFormat="1" x14ac:dyDescent="0.25">
      <c r="B381" s="178">
        <v>45455</v>
      </c>
      <c r="C381" s="175">
        <v>1000.0028</v>
      </c>
      <c r="D381" s="167">
        <v>0.1724</v>
      </c>
      <c r="E381" s="167">
        <v>0.1724</v>
      </c>
    </row>
    <row r="382" spans="2:5" s="145" customFormat="1" x14ac:dyDescent="0.25">
      <c r="B382" s="178">
        <v>45456</v>
      </c>
      <c r="C382" s="175">
        <v>1000.003</v>
      </c>
      <c r="D382" s="167">
        <v>0.17069999999999999</v>
      </c>
      <c r="E382" s="167">
        <v>0.17069999999999999</v>
      </c>
    </row>
    <row r="383" spans="2:5" s="145" customFormat="1" x14ac:dyDescent="0.25">
      <c r="B383" s="178">
        <v>45457</v>
      </c>
      <c r="C383" s="175">
        <v>1000.0036</v>
      </c>
      <c r="D383" s="167">
        <v>0.1807</v>
      </c>
      <c r="E383" s="167">
        <v>0.1807</v>
      </c>
    </row>
    <row r="384" spans="2:5" s="145" customFormat="1" x14ac:dyDescent="0.25">
      <c r="B384" s="178">
        <v>45458</v>
      </c>
      <c r="C384" s="175">
        <v>1000.0038</v>
      </c>
      <c r="D384" s="167">
        <v>0.17699999999999999</v>
      </c>
      <c r="E384" s="167">
        <v>0.17699999999999999</v>
      </c>
    </row>
    <row r="385" spans="2:5" s="145" customFormat="1" x14ac:dyDescent="0.25">
      <c r="B385" s="178">
        <v>45459</v>
      </c>
      <c r="C385" s="175">
        <v>1000.0039</v>
      </c>
      <c r="D385" s="167">
        <v>0.17699999999999999</v>
      </c>
      <c r="E385" s="167">
        <v>0.17699999999999999</v>
      </c>
    </row>
    <row r="386" spans="2:5" s="145" customFormat="1" x14ac:dyDescent="0.25">
      <c r="B386" s="178">
        <v>45460</v>
      </c>
      <c r="C386" s="175">
        <v>1000.004</v>
      </c>
      <c r="D386" s="167">
        <v>0.1769</v>
      </c>
      <c r="E386" s="167">
        <v>0.1769</v>
      </c>
    </row>
    <row r="387" spans="2:5" s="145" customFormat="1" x14ac:dyDescent="0.25">
      <c r="B387" s="178">
        <v>45461</v>
      </c>
      <c r="C387" s="175">
        <v>1000.0032</v>
      </c>
      <c r="D387" s="167">
        <v>0.17749999999999999</v>
      </c>
      <c r="E387" s="167">
        <v>0.17749999999999999</v>
      </c>
    </row>
    <row r="388" spans="2:5" s="145" customFormat="1" x14ac:dyDescent="0.25">
      <c r="B388" s="178">
        <v>45462</v>
      </c>
      <c r="C388" s="175">
        <v>1000.0045</v>
      </c>
      <c r="D388" s="167">
        <v>0.1739</v>
      </c>
      <c r="E388" s="167">
        <v>0.1739</v>
      </c>
    </row>
    <row r="389" spans="2:5" s="145" customFormat="1" x14ac:dyDescent="0.25">
      <c r="B389" s="178">
        <v>45463</v>
      </c>
      <c r="C389" s="175">
        <v>1000.0048</v>
      </c>
      <c r="D389" s="167">
        <v>0.1754</v>
      </c>
      <c r="E389" s="167">
        <v>0.1754</v>
      </c>
    </row>
    <row r="390" spans="2:5" s="145" customFormat="1" x14ac:dyDescent="0.25">
      <c r="B390" s="178">
        <v>45464</v>
      </c>
      <c r="C390" s="175">
        <v>1000.0047</v>
      </c>
      <c r="D390" s="167">
        <v>0.17660000000000001</v>
      </c>
      <c r="E390" s="167">
        <v>0.17660000000000001</v>
      </c>
    </row>
    <row r="391" spans="2:5" s="145" customFormat="1" x14ac:dyDescent="0.25">
      <c r="B391" s="178">
        <v>45465</v>
      </c>
      <c r="C391" s="175">
        <v>1000.0048</v>
      </c>
      <c r="D391" s="167">
        <v>0.1769</v>
      </c>
      <c r="E391" s="167">
        <v>0.1769</v>
      </c>
    </row>
    <row r="392" spans="2:5" s="145" customFormat="1" x14ac:dyDescent="0.25">
      <c r="B392" s="178">
        <v>45466</v>
      </c>
      <c r="C392" s="175">
        <v>1000.0048</v>
      </c>
      <c r="D392" s="167">
        <v>0.1769</v>
      </c>
      <c r="E392" s="167">
        <v>0.1769</v>
      </c>
    </row>
    <row r="393" spans="2:5" s="145" customFormat="1" x14ac:dyDescent="0.25">
      <c r="B393" s="178">
        <v>45467</v>
      </c>
      <c r="C393" s="175">
        <v>1000.0019</v>
      </c>
      <c r="D393" s="167">
        <v>0.1774</v>
      </c>
      <c r="E393" s="167">
        <v>0.1774</v>
      </c>
    </row>
    <row r="394" spans="2:5" s="145" customFormat="1" x14ac:dyDescent="0.25">
      <c r="B394" s="178">
        <v>45468</v>
      </c>
      <c r="C394" s="175">
        <v>1000.0021</v>
      </c>
      <c r="D394" s="167">
        <v>0.17269999999999999</v>
      </c>
      <c r="E394" s="167">
        <v>0.17269999999999999</v>
      </c>
    </row>
    <row r="395" spans="2:5" s="145" customFormat="1" x14ac:dyDescent="0.25">
      <c r="B395" s="178">
        <v>45469</v>
      </c>
      <c r="C395" s="175">
        <v>1000.0017</v>
      </c>
      <c r="D395" s="167">
        <v>0.17219999999999999</v>
      </c>
      <c r="E395" s="167">
        <v>0.17219999999999999</v>
      </c>
    </row>
    <row r="396" spans="2:5" s="145" customFormat="1" x14ac:dyDescent="0.25">
      <c r="B396" s="178">
        <v>45470</v>
      </c>
      <c r="C396" s="175">
        <v>1000</v>
      </c>
      <c r="D396" s="167">
        <v>0.17960000000000001</v>
      </c>
      <c r="E396" s="167">
        <v>0.17960000000000001</v>
      </c>
    </row>
    <row r="397" spans="2:5" s="145" customFormat="1" x14ac:dyDescent="0.25">
      <c r="B397" s="178">
        <v>45471</v>
      </c>
      <c r="C397" s="175">
        <v>1000.0051</v>
      </c>
      <c r="D397" s="167">
        <v>0.1774</v>
      </c>
      <c r="E397" s="167">
        <v>0.1774</v>
      </c>
    </row>
    <row r="398" spans="2:5" s="145" customFormat="1" x14ac:dyDescent="0.25">
      <c r="B398" s="178">
        <v>45472</v>
      </c>
      <c r="C398" s="175">
        <v>1000.0047</v>
      </c>
      <c r="D398" s="167">
        <v>0.17979999999999999</v>
      </c>
      <c r="E398" s="167">
        <v>0.17979999999999999</v>
      </c>
    </row>
    <row r="399" spans="2:5" s="145" customFormat="1" x14ac:dyDescent="0.25">
      <c r="B399" s="178">
        <v>45473</v>
      </c>
      <c r="C399" s="175">
        <v>1000.0044</v>
      </c>
      <c r="D399" s="167">
        <v>0.1797</v>
      </c>
      <c r="E399" s="167">
        <v>0.1797</v>
      </c>
    </row>
    <row r="400" spans="2:5" s="145" customFormat="1" x14ac:dyDescent="0.25">
      <c r="B400" s="178">
        <v>45474</v>
      </c>
      <c r="C400" s="175">
        <v>1000.0028</v>
      </c>
      <c r="D400" s="167">
        <v>0.1729</v>
      </c>
      <c r="E400" s="167">
        <v>0.1729</v>
      </c>
    </row>
    <row r="401" spans="2:5" s="145" customFormat="1" x14ac:dyDescent="0.25">
      <c r="B401" s="178">
        <v>45475</v>
      </c>
      <c r="C401" s="175">
        <v>1000.0015</v>
      </c>
      <c r="D401" s="167">
        <v>0.16819999999999999</v>
      </c>
      <c r="E401" s="167">
        <v>0.16819999999999999</v>
      </c>
    </row>
    <row r="402" spans="2:5" s="145" customFormat="1" x14ac:dyDescent="0.25">
      <c r="B402" s="178">
        <v>45476</v>
      </c>
      <c r="C402" s="175">
        <v>1000.002</v>
      </c>
      <c r="D402" s="167">
        <v>0.16900000000000001</v>
      </c>
      <c r="E402" s="167">
        <v>0.16900000000000001</v>
      </c>
    </row>
    <row r="403" spans="2:5" s="145" customFormat="1" x14ac:dyDescent="0.25">
      <c r="B403" s="178">
        <v>45477</v>
      </c>
      <c r="C403" s="175">
        <v>1000.0018</v>
      </c>
      <c r="D403" s="167">
        <v>0.1694</v>
      </c>
      <c r="E403" s="167">
        <v>0.1694</v>
      </c>
    </row>
    <row r="404" spans="2:5" s="145" customFormat="1" x14ac:dyDescent="0.25">
      <c r="B404" s="178">
        <v>45478</v>
      </c>
      <c r="C404" s="175">
        <v>1000.0013</v>
      </c>
      <c r="D404" s="167">
        <v>0.17119999999999999</v>
      </c>
      <c r="E404" s="167">
        <v>0.17119999999999999</v>
      </c>
    </row>
    <row r="405" spans="2:5" s="145" customFormat="1" x14ac:dyDescent="0.25">
      <c r="B405" s="178">
        <v>45479</v>
      </c>
      <c r="C405" s="175">
        <v>1000.0012</v>
      </c>
      <c r="D405" s="167">
        <v>0.1709</v>
      </c>
      <c r="E405" s="167">
        <v>0.1709</v>
      </c>
    </row>
    <row r="406" spans="2:5" s="145" customFormat="1" x14ac:dyDescent="0.25">
      <c r="B406" s="178">
        <v>45480</v>
      </c>
      <c r="C406" s="175">
        <v>1000.0011</v>
      </c>
      <c r="D406" s="167">
        <v>0.1709</v>
      </c>
      <c r="E406" s="167">
        <v>0.1709</v>
      </c>
    </row>
    <row r="407" spans="2:5" s="145" customFormat="1" x14ac:dyDescent="0.25">
      <c r="B407" s="178">
        <v>45481</v>
      </c>
      <c r="C407" s="175">
        <v>1000.0007000000001</v>
      </c>
      <c r="D407" s="167">
        <v>0.17069999999999999</v>
      </c>
      <c r="E407" s="167">
        <v>0.17069999999999999</v>
      </c>
    </row>
    <row r="408" spans="2:5" s="145" customFormat="1" x14ac:dyDescent="0.25">
      <c r="B408" s="178">
        <v>45482</v>
      </c>
      <c r="C408" s="175">
        <v>1000.001</v>
      </c>
      <c r="D408" s="167">
        <v>0.16900000000000001</v>
      </c>
      <c r="E408" s="167">
        <v>0.16900000000000001</v>
      </c>
    </row>
    <row r="409" spans="2:5" s="145" customFormat="1" x14ac:dyDescent="0.25">
      <c r="B409" s="178">
        <v>45483</v>
      </c>
      <c r="C409" s="175">
        <v>1000.0012</v>
      </c>
      <c r="D409" s="167">
        <v>0.21929999999999999</v>
      </c>
      <c r="E409" s="167">
        <v>0.21929999999999999</v>
      </c>
    </row>
    <row r="410" spans="2:5" s="145" customFormat="1" x14ac:dyDescent="0.25">
      <c r="B410" s="178">
        <v>45484</v>
      </c>
      <c r="C410" s="175">
        <v>1000.0018</v>
      </c>
      <c r="D410" s="167">
        <v>0.17299999999999999</v>
      </c>
      <c r="E410" s="167">
        <v>0.17299999999999999</v>
      </c>
    </row>
    <row r="411" spans="2:5" s="145" customFormat="1" x14ac:dyDescent="0.25">
      <c r="B411" s="178">
        <v>45485</v>
      </c>
      <c r="C411" s="175">
        <v>1000.0019</v>
      </c>
      <c r="D411" s="167">
        <v>0.1678</v>
      </c>
      <c r="E411" s="167">
        <v>0.1678</v>
      </c>
    </row>
    <row r="412" spans="2:5" s="145" customFormat="1" x14ac:dyDescent="0.25">
      <c r="B412" s="178">
        <v>45486</v>
      </c>
      <c r="C412" s="175">
        <v>1000.0017</v>
      </c>
      <c r="D412" s="167">
        <v>0.17</v>
      </c>
      <c r="E412" s="167">
        <v>0.17</v>
      </c>
    </row>
    <row r="413" spans="2:5" s="145" customFormat="1" x14ac:dyDescent="0.25">
      <c r="B413" s="178">
        <v>45487</v>
      </c>
      <c r="C413" s="175">
        <v>1000.0015</v>
      </c>
      <c r="D413" s="167">
        <v>0.17</v>
      </c>
      <c r="E413" s="167">
        <v>0.17</v>
      </c>
    </row>
    <row r="414" spans="2:5" s="145" customFormat="1" x14ac:dyDescent="0.25">
      <c r="B414" s="178">
        <v>45488</v>
      </c>
      <c r="C414" s="175">
        <v>1000.0009</v>
      </c>
      <c r="D414" s="167">
        <v>0.17080000000000001</v>
      </c>
      <c r="E414" s="167">
        <v>0.17080000000000001</v>
      </c>
    </row>
    <row r="415" spans="2:5" s="145" customFormat="1" x14ac:dyDescent="0.25">
      <c r="B415" s="178">
        <v>45489</v>
      </c>
      <c r="C415" s="175">
        <v>1000.0009</v>
      </c>
      <c r="D415" s="167">
        <v>0.16750000000000001</v>
      </c>
      <c r="E415" s="167">
        <v>0.16750000000000001</v>
      </c>
    </row>
    <row r="416" spans="2:5" s="145" customFormat="1" x14ac:dyDescent="0.25">
      <c r="B416" s="178">
        <v>45490</v>
      </c>
      <c r="C416" s="175">
        <v>1000.0008</v>
      </c>
      <c r="D416" s="167">
        <v>0.17030000000000001</v>
      </c>
      <c r="E416" s="167">
        <v>0.17030000000000001</v>
      </c>
    </row>
    <row r="417" spans="2:5" s="145" customFormat="1" x14ac:dyDescent="0.25">
      <c r="B417" s="178">
        <v>45491</v>
      </c>
      <c r="C417" s="175">
        <v>1000.0009</v>
      </c>
      <c r="D417" s="167">
        <v>0.16769999999999999</v>
      </c>
      <c r="E417" s="167">
        <v>0.16769999999999999</v>
      </c>
    </row>
    <row r="418" spans="2:5" s="145" customFormat="1" x14ac:dyDescent="0.25">
      <c r="B418" s="178">
        <v>45492</v>
      </c>
      <c r="C418" s="175">
        <v>1000.0009</v>
      </c>
      <c r="D418" s="167">
        <v>0.17130000000000001</v>
      </c>
      <c r="E418" s="167">
        <v>0.17130000000000001</v>
      </c>
    </row>
    <row r="419" spans="2:5" s="145" customFormat="1" x14ac:dyDescent="0.25">
      <c r="B419" s="178">
        <v>45493</v>
      </c>
      <c r="C419" s="175">
        <v>1000.0007000000001</v>
      </c>
      <c r="D419" s="167">
        <v>0.1711</v>
      </c>
      <c r="E419" s="167">
        <v>0.1711</v>
      </c>
    </row>
    <row r="420" spans="2:5" s="145" customFormat="1" x14ac:dyDescent="0.25">
      <c r="B420" s="178">
        <v>45494</v>
      </c>
      <c r="C420" s="175">
        <v>1000.0005</v>
      </c>
      <c r="D420" s="167">
        <v>0.17100000000000001</v>
      </c>
      <c r="E420" s="167">
        <v>0.17100000000000001</v>
      </c>
    </row>
    <row r="421" spans="2:5" s="145" customFormat="1" x14ac:dyDescent="0.25">
      <c r="B421" s="178">
        <v>45495</v>
      </c>
      <c r="C421" s="175">
        <v>1000.0003</v>
      </c>
      <c r="D421" s="167">
        <v>0.17230000000000001</v>
      </c>
      <c r="E421" s="167">
        <v>0.17230000000000001</v>
      </c>
    </row>
    <row r="422" spans="2:5" s="145" customFormat="1" x14ac:dyDescent="0.25">
      <c r="B422" s="178">
        <v>45496</v>
      </c>
      <c r="C422" s="175">
        <v>1000.0001</v>
      </c>
      <c r="D422" s="167">
        <v>0.17560000000000001</v>
      </c>
      <c r="E422" s="167">
        <v>0.17560000000000001</v>
      </c>
    </row>
    <row r="423" spans="2:5" s="145" customFormat="1" x14ac:dyDescent="0.25">
      <c r="B423" s="178">
        <v>45497</v>
      </c>
      <c r="C423" s="175">
        <v>1000</v>
      </c>
      <c r="D423" s="167">
        <v>0.17430000000000001</v>
      </c>
      <c r="E423" s="167">
        <v>0.17430000000000001</v>
      </c>
    </row>
    <row r="424" spans="2:5" s="145" customFormat="1" x14ac:dyDescent="0.25">
      <c r="B424" s="178">
        <v>45498</v>
      </c>
      <c r="C424" s="175">
        <v>1000.0003</v>
      </c>
      <c r="D424" s="167">
        <v>0.17030000000000001</v>
      </c>
      <c r="E424" s="167">
        <v>0.17030000000000001</v>
      </c>
    </row>
    <row r="425" spans="2:5" s="145" customFormat="1" x14ac:dyDescent="0.25">
      <c r="B425" s="178">
        <v>45499</v>
      </c>
      <c r="C425" s="175">
        <v>1000.0005</v>
      </c>
      <c r="D425" s="167">
        <v>0.1663</v>
      </c>
      <c r="E425" s="167">
        <v>0.1663</v>
      </c>
    </row>
    <row r="426" spans="2:5" s="145" customFormat="1" x14ac:dyDescent="0.25">
      <c r="B426" s="178">
        <v>45500</v>
      </c>
      <c r="C426" s="175">
        <v>1000.0004</v>
      </c>
      <c r="D426" s="167">
        <v>0.16750000000000001</v>
      </c>
      <c r="E426" s="167">
        <v>0.16750000000000001</v>
      </c>
    </row>
    <row r="427" spans="2:5" s="145" customFormat="1" x14ac:dyDescent="0.25">
      <c r="B427" s="178">
        <v>45501</v>
      </c>
      <c r="C427" s="175">
        <v>1000.0003</v>
      </c>
      <c r="D427" s="167">
        <v>0.16739999999999999</v>
      </c>
      <c r="E427" s="167">
        <v>0.16739999999999999</v>
      </c>
    </row>
    <row r="428" spans="2:5" s="145" customFormat="1" x14ac:dyDescent="0.25">
      <c r="B428" s="178">
        <v>45502</v>
      </c>
      <c r="C428" s="175">
        <v>1000.0001</v>
      </c>
      <c r="D428" s="167">
        <v>0.1686</v>
      </c>
      <c r="E428" s="167">
        <v>0.1686</v>
      </c>
    </row>
    <row r="429" spans="2:5" s="145" customFormat="1" x14ac:dyDescent="0.25">
      <c r="B429" s="178">
        <v>45503</v>
      </c>
      <c r="C429" s="175">
        <v>1000</v>
      </c>
      <c r="D429" s="167">
        <v>0.16819999999999999</v>
      </c>
      <c r="E429" s="167">
        <v>0.16819999999999999</v>
      </c>
    </row>
    <row r="430" spans="2:5" s="145" customFormat="1" x14ac:dyDescent="0.25">
      <c r="B430" s="178">
        <v>45504</v>
      </c>
      <c r="C430" s="175">
        <v>1000.0006</v>
      </c>
      <c r="D430" s="167">
        <v>0.16900000000000001</v>
      </c>
      <c r="E430" s="167">
        <v>0.16900000000000001</v>
      </c>
    </row>
    <row r="431" spans="2:5" s="145" customFormat="1" x14ac:dyDescent="0.25">
      <c r="B431" s="178">
        <v>45505</v>
      </c>
      <c r="C431" s="175">
        <v>1000.0003</v>
      </c>
      <c r="D431" s="167">
        <v>0.16980000000000001</v>
      </c>
      <c r="E431" s="167">
        <v>0.16980000000000001</v>
      </c>
    </row>
    <row r="432" spans="2:5" s="145" customFormat="1" x14ac:dyDescent="0.25">
      <c r="B432" s="178">
        <v>45506</v>
      </c>
      <c r="C432" s="175">
        <v>1000.001</v>
      </c>
      <c r="D432" s="167">
        <v>0.16439999999999999</v>
      </c>
      <c r="E432" s="167">
        <v>0.16439999999999999</v>
      </c>
    </row>
    <row r="433" spans="2:5" s="145" customFormat="1" x14ac:dyDescent="0.25">
      <c r="B433" s="178">
        <v>45507</v>
      </c>
      <c r="C433" s="175">
        <v>1000.0009</v>
      </c>
      <c r="D433" s="167">
        <v>0.1638</v>
      </c>
      <c r="E433" s="167">
        <v>0.1638</v>
      </c>
    </row>
    <row r="434" spans="2:5" s="145" customFormat="1" x14ac:dyDescent="0.25">
      <c r="B434" s="178">
        <v>45508</v>
      </c>
      <c r="C434" s="175">
        <v>1000.0009</v>
      </c>
      <c r="D434" s="167">
        <v>0.1638</v>
      </c>
      <c r="E434" s="167">
        <v>0.1638</v>
      </c>
    </row>
    <row r="435" spans="2:5" s="145" customFormat="1" x14ac:dyDescent="0.25">
      <c r="B435" s="178">
        <v>45509</v>
      </c>
      <c r="C435" s="175">
        <v>1000.0016000000001</v>
      </c>
      <c r="D435" s="167">
        <v>0.16400000000000001</v>
      </c>
      <c r="E435" s="167">
        <v>0.16400000000000001</v>
      </c>
    </row>
    <row r="436" spans="2:5" s="145" customFormat="1" x14ac:dyDescent="0.25">
      <c r="B436" s="178">
        <v>45510</v>
      </c>
      <c r="C436" s="175">
        <v>1000.0001999999999</v>
      </c>
      <c r="D436" s="167">
        <v>0.16170000000000001</v>
      </c>
      <c r="E436" s="167">
        <v>0.16170000000000001</v>
      </c>
    </row>
    <row r="437" spans="2:5" s="145" customFormat="1" x14ac:dyDescent="0.25">
      <c r="B437" s="178">
        <v>45511</v>
      </c>
      <c r="C437" s="175">
        <v>1000.0011</v>
      </c>
      <c r="D437" s="167">
        <v>0.1666</v>
      </c>
      <c r="E437" s="167">
        <v>0.1666</v>
      </c>
    </row>
    <row r="438" spans="2:5" s="145" customFormat="1" x14ac:dyDescent="0.25">
      <c r="B438" s="178">
        <v>45512</v>
      </c>
      <c r="C438" s="175">
        <v>1000.0008</v>
      </c>
      <c r="D438" s="167">
        <v>0.17649999999999999</v>
      </c>
      <c r="E438" s="167">
        <v>0.17649999999999999</v>
      </c>
    </row>
    <row r="439" spans="2:5" s="145" customFormat="1" x14ac:dyDescent="0.25">
      <c r="B439" s="178">
        <v>45513</v>
      </c>
      <c r="C439" s="175">
        <v>1000.0007000000001</v>
      </c>
      <c r="D439" s="167">
        <v>0.16839999999999999</v>
      </c>
      <c r="E439" s="167">
        <v>0.16839999999999999</v>
      </c>
    </row>
    <row r="440" spans="2:5" s="145" customFormat="1" x14ac:dyDescent="0.25">
      <c r="B440" s="178">
        <v>45514</v>
      </c>
      <c r="C440" s="175">
        <v>1000.0005</v>
      </c>
      <c r="D440" s="167">
        <v>0.1716</v>
      </c>
      <c r="E440" s="167">
        <v>0.1716</v>
      </c>
    </row>
    <row r="441" spans="2:5" s="145" customFormat="1" x14ac:dyDescent="0.25">
      <c r="B441" s="178">
        <v>45515</v>
      </c>
      <c r="C441" s="175">
        <v>1000.0005</v>
      </c>
      <c r="D441" s="167">
        <v>0.17150000000000001</v>
      </c>
      <c r="E441" s="167">
        <v>0.17150000000000001</v>
      </c>
    </row>
    <row r="442" spans="2:5" s="145" customFormat="1" x14ac:dyDescent="0.25">
      <c r="B442" s="178">
        <v>45516</v>
      </c>
      <c r="C442" s="175">
        <v>1000.0006</v>
      </c>
      <c r="D442" s="167">
        <v>0.16270000000000001</v>
      </c>
      <c r="E442" s="167">
        <v>0.16270000000000001</v>
      </c>
    </row>
    <row r="443" spans="2:5" s="145" customFormat="1" x14ac:dyDescent="0.25">
      <c r="B443" s="178">
        <v>45517</v>
      </c>
      <c r="C443" s="175">
        <v>1000.0001999999999</v>
      </c>
      <c r="D443" s="167">
        <v>0.1633</v>
      </c>
      <c r="E443" s="167">
        <v>0.1633</v>
      </c>
    </row>
    <row r="444" spans="2:5" s="145" customFormat="1" x14ac:dyDescent="0.25">
      <c r="B444" s="178">
        <v>45518</v>
      </c>
      <c r="C444" s="175">
        <v>1000</v>
      </c>
      <c r="D444" s="167">
        <v>0.16370000000000001</v>
      </c>
      <c r="E444" s="167">
        <v>0.16370000000000001</v>
      </c>
    </row>
    <row r="445" spans="2:5" s="145" customFormat="1" x14ac:dyDescent="0.25">
      <c r="B445" s="178">
        <v>45519</v>
      </c>
      <c r="C445" s="175">
        <v>1000.0003</v>
      </c>
      <c r="D445" s="167">
        <v>0.1678</v>
      </c>
      <c r="E445" s="167">
        <v>0.1678</v>
      </c>
    </row>
    <row r="446" spans="2:5" s="145" customFormat="1" x14ac:dyDescent="0.25">
      <c r="B446" s="178">
        <v>45520</v>
      </c>
      <c r="C446" s="175">
        <v>1000.0005</v>
      </c>
      <c r="D446" s="167">
        <v>0.1714</v>
      </c>
      <c r="E446" s="167">
        <v>0.1714</v>
      </c>
    </row>
    <row r="447" spans="2:5" s="145" customFormat="1" x14ac:dyDescent="0.25">
      <c r="B447" s="178">
        <v>45521</v>
      </c>
      <c r="C447" s="175">
        <v>1000.0004</v>
      </c>
      <c r="D447" s="167">
        <v>0.16969999999999999</v>
      </c>
      <c r="E447" s="167">
        <v>0.16969999999999999</v>
      </c>
    </row>
    <row r="448" spans="2:5" s="145" customFormat="1" x14ac:dyDescent="0.25">
      <c r="B448" s="178">
        <v>45522</v>
      </c>
      <c r="C448" s="175">
        <v>1000.0003</v>
      </c>
      <c r="D448" s="167">
        <v>0.1696</v>
      </c>
      <c r="E448" s="167">
        <v>0.1696</v>
      </c>
    </row>
    <row r="449" spans="2:5" s="145" customFormat="1" x14ac:dyDescent="0.25">
      <c r="B449" s="178">
        <v>45523</v>
      </c>
      <c r="C449" s="175">
        <v>1000</v>
      </c>
      <c r="D449" s="167">
        <v>0.1641</v>
      </c>
      <c r="E449" s="167">
        <v>0.1641</v>
      </c>
    </row>
    <row r="450" spans="2:5" s="145" customFormat="1" x14ac:dyDescent="0.25">
      <c r="B450" s="178">
        <v>45524</v>
      </c>
      <c r="C450" s="175">
        <v>1000.0001</v>
      </c>
      <c r="D450" s="167">
        <v>0.16520000000000001</v>
      </c>
      <c r="E450" s="167">
        <v>0.16520000000000001</v>
      </c>
    </row>
    <row r="451" spans="2:5" s="145" customFormat="1" x14ac:dyDescent="0.25">
      <c r="B451" s="178">
        <v>45525</v>
      </c>
      <c r="C451" s="175">
        <v>1000</v>
      </c>
      <c r="D451" s="167">
        <v>0.1678</v>
      </c>
      <c r="E451" s="167">
        <v>0.1678</v>
      </c>
    </row>
    <row r="452" spans="2:5" s="145" customFormat="1" x14ac:dyDescent="0.25">
      <c r="B452" s="178">
        <v>45526</v>
      </c>
      <c r="C452" s="175">
        <v>1000</v>
      </c>
      <c r="D452" s="167">
        <v>0.1686</v>
      </c>
      <c r="E452" s="167">
        <v>0.1686</v>
      </c>
    </row>
    <row r="453" spans="2:5" s="145" customFormat="1" x14ac:dyDescent="0.25">
      <c r="B453" s="178">
        <v>45527</v>
      </c>
      <c r="C453" s="175">
        <v>1000.0001999999999</v>
      </c>
      <c r="D453" s="167">
        <v>0.16919999999999999</v>
      </c>
      <c r="E453" s="167">
        <v>0.16919999999999999</v>
      </c>
    </row>
    <row r="454" spans="2:5" s="145" customFormat="1" x14ac:dyDescent="0.25">
      <c r="B454" s="178">
        <v>45528</v>
      </c>
      <c r="C454" s="175">
        <v>1000.0001999999999</v>
      </c>
      <c r="D454" s="167">
        <v>0.16639999999999999</v>
      </c>
      <c r="E454" s="167">
        <v>0.16639999999999999</v>
      </c>
    </row>
    <row r="455" spans="2:5" s="145" customFormat="1" x14ac:dyDescent="0.25">
      <c r="B455" s="178">
        <v>45529</v>
      </c>
      <c r="C455" s="175">
        <v>1000.0001999999999</v>
      </c>
      <c r="D455" s="167">
        <v>0.1663</v>
      </c>
      <c r="E455" s="167">
        <v>0.1663</v>
      </c>
    </row>
    <row r="456" spans="2:5" s="145" customFormat="1" x14ac:dyDescent="0.25">
      <c r="B456" s="178">
        <v>45530</v>
      </c>
      <c r="C456" s="175">
        <v>1000</v>
      </c>
      <c r="D456" s="167">
        <v>0.16789999999999999</v>
      </c>
      <c r="E456" s="167">
        <v>0.16789999999999999</v>
      </c>
    </row>
    <row r="457" spans="2:5" s="145" customFormat="1" x14ac:dyDescent="0.25">
      <c r="B457" s="178">
        <v>45531</v>
      </c>
      <c r="C457" s="175">
        <v>1000</v>
      </c>
      <c r="D457" s="167">
        <v>0.17180000000000001</v>
      </c>
      <c r="E457" s="167">
        <v>0.17180000000000001</v>
      </c>
    </row>
    <row r="458" spans="2:5" s="145" customFormat="1" x14ac:dyDescent="0.25">
      <c r="B458" s="178">
        <v>45532</v>
      </c>
      <c r="C458" s="175">
        <v>1000</v>
      </c>
      <c r="D458" s="167">
        <v>0.1729</v>
      </c>
      <c r="E458" s="167">
        <v>0.1729</v>
      </c>
    </row>
    <row r="459" spans="2:5" s="145" customFormat="1" x14ac:dyDescent="0.25">
      <c r="B459" s="178">
        <v>45533</v>
      </c>
      <c r="C459" s="175">
        <v>1000</v>
      </c>
      <c r="D459" s="167">
        <v>0.17710000000000001</v>
      </c>
      <c r="E459" s="167">
        <v>0.17710000000000001</v>
      </c>
    </row>
    <row r="460" spans="2:5" s="145" customFormat="1" x14ac:dyDescent="0.25">
      <c r="B460" s="178">
        <v>45534</v>
      </c>
      <c r="C460" s="175">
        <v>1000</v>
      </c>
      <c r="D460" s="167">
        <v>0.1754</v>
      </c>
      <c r="E460" s="167">
        <v>0.1754</v>
      </c>
    </row>
    <row r="461" spans="2:5" s="145" customFormat="1" x14ac:dyDescent="0.25">
      <c r="B461" s="178">
        <v>45535</v>
      </c>
      <c r="C461" s="175">
        <v>1000</v>
      </c>
      <c r="D461" s="167">
        <v>0.1757</v>
      </c>
      <c r="E461" s="167">
        <v>0.1757</v>
      </c>
    </row>
    <row r="462" spans="2:5" s="145" customFormat="1" x14ac:dyDescent="0.25">
      <c r="B462" s="178">
        <v>45536</v>
      </c>
      <c r="C462" s="175">
        <v>1000</v>
      </c>
      <c r="D462" s="167">
        <v>0.1757</v>
      </c>
      <c r="E462" s="167">
        <v>0.1757</v>
      </c>
    </row>
    <row r="463" spans="2:5" s="145" customFormat="1" x14ac:dyDescent="0.25">
      <c r="B463" s="178">
        <v>45537</v>
      </c>
      <c r="C463" s="175">
        <v>1000</v>
      </c>
      <c r="D463" s="167">
        <v>0.16950000000000001</v>
      </c>
      <c r="E463" s="167">
        <v>0.16950000000000001</v>
      </c>
    </row>
    <row r="464" spans="2:5" s="145" customFormat="1" x14ac:dyDescent="0.25">
      <c r="B464" s="178">
        <v>45538</v>
      </c>
      <c r="C464" s="175">
        <v>1000.0005</v>
      </c>
      <c r="D464" s="167">
        <v>0.1694</v>
      </c>
      <c r="E464" s="167">
        <v>0.1694</v>
      </c>
    </row>
    <row r="465" spans="2:5" s="145" customFormat="1" x14ac:dyDescent="0.25">
      <c r="B465" s="178">
        <v>45539</v>
      </c>
      <c r="C465" s="175">
        <v>1000.0006</v>
      </c>
      <c r="D465" s="167">
        <v>0.1701</v>
      </c>
      <c r="E465" s="167">
        <v>0.1701</v>
      </c>
    </row>
    <row r="466" spans="2:5" s="145" customFormat="1" x14ac:dyDescent="0.25">
      <c r="B466" s="178">
        <v>45540</v>
      </c>
      <c r="C466" s="175">
        <v>1000.0006</v>
      </c>
      <c r="D466" s="167">
        <v>0.17180000000000001</v>
      </c>
      <c r="E466" s="167">
        <v>0.17180000000000001</v>
      </c>
    </row>
    <row r="467" spans="2:5" s="145" customFormat="1" x14ac:dyDescent="0.25">
      <c r="B467" s="178">
        <v>45541</v>
      </c>
      <c r="C467" s="175">
        <v>1000</v>
      </c>
      <c r="D467" s="167">
        <v>0.16950000000000001</v>
      </c>
      <c r="E467" s="167">
        <v>0.16950000000000001</v>
      </c>
    </row>
    <row r="468" spans="2:5" s="145" customFormat="1" x14ac:dyDescent="0.25">
      <c r="B468" s="178">
        <v>45542</v>
      </c>
      <c r="C468" s="175">
        <v>1000</v>
      </c>
      <c r="D468" s="167">
        <v>0.17</v>
      </c>
      <c r="E468" s="167">
        <v>0.17</v>
      </c>
    </row>
    <row r="469" spans="2:5" s="145" customFormat="1" x14ac:dyDescent="0.25">
      <c r="B469" s="178">
        <v>45543</v>
      </c>
      <c r="C469" s="175">
        <v>1000</v>
      </c>
      <c r="D469" s="167">
        <v>0.1699</v>
      </c>
      <c r="E469" s="167">
        <v>0.1699</v>
      </c>
    </row>
    <row r="470" spans="2:5" s="145" customFormat="1" x14ac:dyDescent="0.25">
      <c r="B470" s="178">
        <v>45544</v>
      </c>
      <c r="C470" s="175">
        <v>1000.0001</v>
      </c>
      <c r="D470" s="167">
        <v>0.1714</v>
      </c>
      <c r="E470" s="167">
        <v>0.1714</v>
      </c>
    </row>
    <row r="471" spans="2:5" s="145" customFormat="1" x14ac:dyDescent="0.25">
      <c r="B471" s="178">
        <v>45545</v>
      </c>
      <c r="C471" s="175">
        <v>1000</v>
      </c>
      <c r="D471" s="167">
        <v>0.17180000000000001</v>
      </c>
      <c r="E471" s="167">
        <v>0.17180000000000001</v>
      </c>
    </row>
    <row r="472" spans="2:5" s="145" customFormat="1" x14ac:dyDescent="0.25">
      <c r="B472" s="178">
        <v>45546</v>
      </c>
      <c r="C472" s="175">
        <v>1000</v>
      </c>
      <c r="D472" s="167">
        <v>0.17319999999999999</v>
      </c>
      <c r="E472" s="167">
        <v>0.17319999999999999</v>
      </c>
    </row>
    <row r="473" spans="2:5" s="145" customFormat="1" x14ac:dyDescent="0.25">
      <c r="B473" s="178">
        <v>45547</v>
      </c>
      <c r="C473" s="175">
        <v>1000</v>
      </c>
      <c r="D473" s="167">
        <v>0.17169999999999999</v>
      </c>
      <c r="E473" s="167">
        <v>0.17169999999999999</v>
      </c>
    </row>
    <row r="474" spans="2:5" s="145" customFormat="1" x14ac:dyDescent="0.25">
      <c r="B474" s="178">
        <v>45548</v>
      </c>
      <c r="C474" s="175">
        <v>1000</v>
      </c>
      <c r="D474" s="167">
        <v>0.17530000000000001</v>
      </c>
      <c r="E474" s="167">
        <v>0.17530000000000001</v>
      </c>
    </row>
    <row r="475" spans="2:5" s="145" customFormat="1" x14ac:dyDescent="0.25">
      <c r="B475" s="178">
        <v>45549</v>
      </c>
      <c r="C475" s="175">
        <v>1000</v>
      </c>
      <c r="D475" s="167">
        <v>0.17649999999999999</v>
      </c>
      <c r="E475" s="167">
        <v>0.17649999999999999</v>
      </c>
    </row>
    <row r="476" spans="2:5" s="145" customFormat="1" x14ac:dyDescent="0.25">
      <c r="B476" s="178">
        <v>45550</v>
      </c>
      <c r="C476" s="175">
        <v>1000</v>
      </c>
      <c r="D476" s="167">
        <v>0.1764</v>
      </c>
      <c r="E476" s="167">
        <v>0.1764</v>
      </c>
    </row>
    <row r="477" spans="2:5" s="145" customFormat="1" x14ac:dyDescent="0.25">
      <c r="B477" s="178">
        <v>45551</v>
      </c>
      <c r="C477" s="175">
        <v>1000</v>
      </c>
      <c r="D477" s="167">
        <v>0.17610000000000001</v>
      </c>
      <c r="E477" s="167">
        <v>0.17610000000000001</v>
      </c>
    </row>
    <row r="478" spans="2:5" s="145" customFormat="1" x14ac:dyDescent="0.25">
      <c r="B478" s="178">
        <v>45552</v>
      </c>
      <c r="C478" s="175">
        <v>1000.0001</v>
      </c>
      <c r="D478" s="167">
        <v>0.18149999999999999</v>
      </c>
      <c r="E478" s="167">
        <v>0.18149999999999999</v>
      </c>
    </row>
    <row r="479" spans="2:5" s="145" customFormat="1" x14ac:dyDescent="0.25">
      <c r="B479" s="178">
        <v>45553</v>
      </c>
      <c r="C479" s="175">
        <v>1000.0001</v>
      </c>
      <c r="D479" s="167">
        <v>0.1827</v>
      </c>
      <c r="E479" s="167">
        <v>0.1827</v>
      </c>
    </row>
    <row r="480" spans="2:5" s="145" customFormat="1" x14ac:dyDescent="0.25">
      <c r="B480" s="178">
        <v>45554</v>
      </c>
      <c r="C480" s="175">
        <v>1000.0001999999999</v>
      </c>
      <c r="D480" s="167">
        <v>0.17810000000000001</v>
      </c>
      <c r="E480" s="167">
        <v>0.17810000000000001</v>
      </c>
    </row>
    <row r="481" spans="2:5" s="145" customFormat="1" x14ac:dyDescent="0.25">
      <c r="B481" s="178">
        <v>45555</v>
      </c>
      <c r="C481" s="175">
        <v>1000.0001999999999</v>
      </c>
      <c r="D481" s="167">
        <v>0.18090000000000001</v>
      </c>
      <c r="E481" s="167">
        <v>0.18090000000000001</v>
      </c>
    </row>
    <row r="482" spans="2:5" s="145" customFormat="1" x14ac:dyDescent="0.25">
      <c r="B482" s="178">
        <v>45556</v>
      </c>
      <c r="C482" s="175">
        <v>1000.0001</v>
      </c>
      <c r="D482" s="167">
        <v>0.18179999999999999</v>
      </c>
      <c r="E482" s="167">
        <v>0.18179999999999999</v>
      </c>
    </row>
    <row r="483" spans="2:5" s="145" customFormat="1" x14ac:dyDescent="0.25">
      <c r="B483" s="178">
        <v>45557</v>
      </c>
      <c r="C483" s="175">
        <v>1000.0001</v>
      </c>
      <c r="D483" s="167">
        <v>0.18179999999999999</v>
      </c>
      <c r="E483" s="167">
        <v>0.18179999999999999</v>
      </c>
    </row>
    <row r="484" spans="2:5" s="145" customFormat="1" x14ac:dyDescent="0.25">
      <c r="B484" s="178">
        <v>45558</v>
      </c>
      <c r="C484" s="175">
        <v>1000</v>
      </c>
      <c r="D484" s="167">
        <v>0.18190000000000001</v>
      </c>
      <c r="E484" s="167">
        <v>0.18190000000000001</v>
      </c>
    </row>
    <row r="485" spans="2:5" s="145" customFormat="1" x14ac:dyDescent="0.25">
      <c r="B485" s="178">
        <v>45559</v>
      </c>
      <c r="C485" s="175">
        <v>1000</v>
      </c>
      <c r="D485" s="167">
        <v>0.1812</v>
      </c>
      <c r="E485" s="167">
        <v>0.1812</v>
      </c>
    </row>
    <row r="486" spans="2:5" s="145" customFormat="1" x14ac:dyDescent="0.25">
      <c r="B486" s="178">
        <v>45560</v>
      </c>
      <c r="C486" s="175">
        <v>1000.0001</v>
      </c>
      <c r="D486" s="167">
        <v>0.1787</v>
      </c>
      <c r="E486" s="167">
        <v>0.1787</v>
      </c>
    </row>
    <row r="487" spans="2:5" s="145" customFormat="1" x14ac:dyDescent="0.25">
      <c r="B487" s="178">
        <v>45561</v>
      </c>
      <c r="C487" s="175">
        <v>1000.0001</v>
      </c>
      <c r="D487" s="167">
        <v>0.1762</v>
      </c>
      <c r="E487" s="167">
        <v>0.1762</v>
      </c>
    </row>
    <row r="488" spans="2:5" s="145" customFormat="1" x14ac:dyDescent="0.25">
      <c r="B488" s="178">
        <v>45562</v>
      </c>
      <c r="C488" s="175">
        <v>1000</v>
      </c>
      <c r="D488" s="167">
        <v>0.17630000000000001</v>
      </c>
      <c r="E488" s="167">
        <v>0.17630000000000001</v>
      </c>
    </row>
    <row r="489" spans="2:5" s="145" customFormat="1" x14ac:dyDescent="0.25">
      <c r="B489" s="178">
        <v>45563</v>
      </c>
      <c r="C489" s="175">
        <v>1000</v>
      </c>
      <c r="D489" s="167">
        <v>0.17699999999999999</v>
      </c>
      <c r="E489" s="167">
        <v>0.17699999999999999</v>
      </c>
    </row>
    <row r="490" spans="2:5" s="145" customFormat="1" x14ac:dyDescent="0.25">
      <c r="B490" s="178">
        <v>45564</v>
      </c>
      <c r="C490" s="175">
        <v>1000</v>
      </c>
      <c r="D490" s="167">
        <v>0.17699999999999999</v>
      </c>
      <c r="E490" s="167">
        <v>0.17699999999999999</v>
      </c>
    </row>
    <row r="491" spans="2:5" s="145" customFormat="1" x14ac:dyDescent="0.25">
      <c r="B491" s="178">
        <v>45565</v>
      </c>
      <c r="C491" s="175">
        <v>1000.0005</v>
      </c>
      <c r="D491" s="167">
        <v>0.1812</v>
      </c>
      <c r="E491" s="167">
        <v>0.1812</v>
      </c>
    </row>
    <row r="492" spans="2:5" s="145" customFormat="1" x14ac:dyDescent="0.25">
      <c r="B492" s="178">
        <v>45566</v>
      </c>
      <c r="C492" s="175">
        <v>1000.0003</v>
      </c>
      <c r="D492" s="167">
        <v>0.17150000000000001</v>
      </c>
      <c r="E492" s="167">
        <v>0.17150000000000001</v>
      </c>
    </row>
    <row r="493" spans="2:5" s="145" customFormat="1" x14ac:dyDescent="0.25">
      <c r="B493" s="178">
        <v>45567</v>
      </c>
      <c r="C493" s="175">
        <v>1000.0001999999999</v>
      </c>
      <c r="D493" s="167">
        <v>0.17199999999999999</v>
      </c>
      <c r="E493" s="167">
        <v>0.17199999999999999</v>
      </c>
    </row>
    <row r="494" spans="2:5" s="145" customFormat="1" x14ac:dyDescent="0.25">
      <c r="B494" s="178">
        <v>45568</v>
      </c>
      <c r="C494" s="175">
        <v>1000.0001</v>
      </c>
      <c r="D494" s="167">
        <v>0.16950000000000001</v>
      </c>
      <c r="E494" s="167">
        <v>0.16950000000000001</v>
      </c>
    </row>
    <row r="495" spans="2:5" s="145" customFormat="1" x14ac:dyDescent="0.25">
      <c r="B495" s="178">
        <v>45569</v>
      </c>
      <c r="C495" s="175">
        <v>1000.0003</v>
      </c>
      <c r="D495" s="167">
        <v>0.1686</v>
      </c>
      <c r="E495" s="167">
        <v>0.1686</v>
      </c>
    </row>
    <row r="496" spans="2:5" s="145" customFormat="1" x14ac:dyDescent="0.25">
      <c r="B496" s="178">
        <v>45570</v>
      </c>
      <c r="C496" s="175">
        <v>1000.0001999999999</v>
      </c>
      <c r="D496" s="167">
        <v>0.1699</v>
      </c>
      <c r="E496" s="167">
        <v>0.1699</v>
      </c>
    </row>
    <row r="497" spans="2:5" s="145" customFormat="1" x14ac:dyDescent="0.25">
      <c r="B497" s="178">
        <v>45571</v>
      </c>
      <c r="C497" s="175">
        <v>1000.0001999999999</v>
      </c>
      <c r="D497" s="167">
        <v>0.16980000000000001</v>
      </c>
      <c r="E497" s="167">
        <v>0.16980000000000001</v>
      </c>
    </row>
    <row r="498" spans="2:5" s="145" customFormat="1" x14ac:dyDescent="0.25">
      <c r="B498" s="178">
        <v>45572</v>
      </c>
      <c r="C498" s="175">
        <v>1000.0004</v>
      </c>
      <c r="D498" s="167">
        <v>0.1691</v>
      </c>
      <c r="E498" s="167">
        <v>0.1691</v>
      </c>
    </row>
    <row r="499" spans="2:5" s="145" customFormat="1" x14ac:dyDescent="0.25">
      <c r="B499" s="178">
        <v>45573</v>
      </c>
      <c r="C499" s="175">
        <v>1000.0001999999999</v>
      </c>
      <c r="D499" s="167">
        <v>0.1691</v>
      </c>
      <c r="E499" s="167">
        <v>0.1691</v>
      </c>
    </row>
    <row r="500" spans="2:5" s="145" customFormat="1" x14ac:dyDescent="0.25">
      <c r="B500" s="178">
        <v>45574</v>
      </c>
      <c r="C500" s="175">
        <v>1000.0005</v>
      </c>
      <c r="D500" s="167">
        <v>0.1701</v>
      </c>
      <c r="E500" s="167">
        <v>0.1701</v>
      </c>
    </row>
    <row r="501" spans="2:5" s="145" customFormat="1" x14ac:dyDescent="0.25">
      <c r="B501" s="178">
        <v>45575</v>
      </c>
      <c r="C501" s="175">
        <v>1000.0001999999999</v>
      </c>
      <c r="D501" s="167">
        <v>0.17050000000000001</v>
      </c>
      <c r="E501" s="167">
        <v>0.17050000000000001</v>
      </c>
    </row>
    <row r="502" spans="2:5" s="145" customFormat="1" x14ac:dyDescent="0.25">
      <c r="B502" s="178">
        <v>45576</v>
      </c>
      <c r="C502" s="175">
        <v>1000.0004</v>
      </c>
      <c r="D502" s="167">
        <v>0.1704</v>
      </c>
      <c r="E502" s="167">
        <v>0.1704</v>
      </c>
    </row>
    <row r="503" spans="2:5" s="145" customFormat="1" x14ac:dyDescent="0.25">
      <c r="B503" s="178">
        <v>45577</v>
      </c>
      <c r="C503" s="175">
        <v>1000.0004</v>
      </c>
      <c r="D503" s="167">
        <v>0.17080000000000001</v>
      </c>
      <c r="E503" s="167">
        <v>0.17080000000000001</v>
      </c>
    </row>
    <row r="504" spans="2:5" s="145" customFormat="1" x14ac:dyDescent="0.25">
      <c r="B504" s="178">
        <v>45578</v>
      </c>
      <c r="C504" s="175">
        <v>1000.0004</v>
      </c>
      <c r="D504" s="167">
        <v>0.17080000000000001</v>
      </c>
      <c r="E504" s="167">
        <v>0.17080000000000001</v>
      </c>
    </row>
    <row r="505" spans="2:5" s="145" customFormat="1" x14ac:dyDescent="0.25">
      <c r="B505" s="178">
        <v>45579</v>
      </c>
      <c r="C505" s="175">
        <v>1000.0001999999999</v>
      </c>
      <c r="D505" s="167">
        <v>0.16969999999999999</v>
      </c>
      <c r="E505" s="167">
        <v>0.16969999999999999</v>
      </c>
    </row>
    <row r="506" spans="2:5" s="145" customFormat="1" x14ac:dyDescent="0.25">
      <c r="B506" s="178">
        <v>45580</v>
      </c>
      <c r="C506" s="175">
        <v>1000</v>
      </c>
      <c r="D506" s="167">
        <v>0.16930000000000001</v>
      </c>
      <c r="E506" s="167">
        <v>0.16930000000000001</v>
      </c>
    </row>
    <row r="507" spans="2:5" s="145" customFormat="1" x14ac:dyDescent="0.25">
      <c r="B507" s="178">
        <v>45581</v>
      </c>
      <c r="C507" s="175">
        <v>1000</v>
      </c>
      <c r="D507" s="167">
        <v>0.17069999999999999</v>
      </c>
      <c r="E507" s="167">
        <v>0.17069999999999999</v>
      </c>
    </row>
    <row r="508" spans="2:5" s="145" customFormat="1" x14ac:dyDescent="0.25">
      <c r="B508" s="178">
        <v>45582</v>
      </c>
      <c r="C508" s="175">
        <v>1000</v>
      </c>
      <c r="D508" s="167">
        <v>0.1699</v>
      </c>
      <c r="E508" s="167">
        <v>0.1699</v>
      </c>
    </row>
    <row r="509" spans="2:5" s="145" customFormat="1" x14ac:dyDescent="0.25">
      <c r="B509" s="178">
        <v>45583</v>
      </c>
      <c r="C509" s="175">
        <v>1000</v>
      </c>
      <c r="D509" s="167">
        <v>0.1686</v>
      </c>
      <c r="E509" s="167">
        <v>0.1686</v>
      </c>
    </row>
    <row r="510" spans="2:5" s="145" customFormat="1" x14ac:dyDescent="0.25">
      <c r="B510" s="178">
        <v>45584</v>
      </c>
      <c r="C510" s="175">
        <v>1000</v>
      </c>
      <c r="D510" s="167">
        <v>0.33979999999999999</v>
      </c>
      <c r="E510" s="167">
        <v>0.33979999999999999</v>
      </c>
    </row>
    <row r="511" spans="2:5" s="145" customFormat="1" x14ac:dyDescent="0.25">
      <c r="B511" s="178">
        <v>45585</v>
      </c>
      <c r="C511" s="175">
        <v>1000</v>
      </c>
      <c r="D511" s="167">
        <v>0.16980000000000001</v>
      </c>
      <c r="E511" s="167">
        <v>0.16980000000000001</v>
      </c>
    </row>
    <row r="512" spans="2:5" s="145" customFormat="1" x14ac:dyDescent="0.25">
      <c r="B512" s="178">
        <v>45586</v>
      </c>
      <c r="C512" s="175">
        <v>1000</v>
      </c>
      <c r="D512" s="167">
        <v>0.1741</v>
      </c>
      <c r="E512" s="167">
        <v>0.1741</v>
      </c>
    </row>
    <row r="513" spans="2:5" s="145" customFormat="1" x14ac:dyDescent="0.25">
      <c r="B513" s="178">
        <v>45587</v>
      </c>
      <c r="C513" s="175">
        <v>1000</v>
      </c>
      <c r="D513" s="167">
        <v>0.17760000000000001</v>
      </c>
      <c r="E513" s="167">
        <v>0.17760000000000001</v>
      </c>
    </row>
    <row r="514" spans="2:5" s="145" customFormat="1" x14ac:dyDescent="0.25">
      <c r="B514" s="178">
        <v>45588</v>
      </c>
      <c r="C514" s="175">
        <v>1000</v>
      </c>
      <c r="D514" s="167">
        <v>0.1802</v>
      </c>
      <c r="E514" s="167">
        <v>0.1802</v>
      </c>
    </row>
    <row r="515" spans="2:5" s="145" customFormat="1" x14ac:dyDescent="0.25">
      <c r="B515" s="178">
        <v>45589</v>
      </c>
      <c r="C515" s="175">
        <v>1000</v>
      </c>
      <c r="D515" s="167">
        <v>0.1794</v>
      </c>
      <c r="E515" s="167">
        <v>0.1794</v>
      </c>
    </row>
    <row r="516" spans="2:5" s="145" customFormat="1" x14ac:dyDescent="0.25">
      <c r="B516" s="178">
        <v>45590</v>
      </c>
      <c r="C516" s="175">
        <v>1000</v>
      </c>
      <c r="D516" s="167">
        <v>0.18099999999999999</v>
      </c>
      <c r="E516" s="167">
        <v>0.18099999999999999</v>
      </c>
    </row>
    <row r="517" spans="2:5" s="145" customFormat="1" x14ac:dyDescent="0.25">
      <c r="B517" s="178">
        <v>45591</v>
      </c>
      <c r="C517" s="175">
        <v>1000</v>
      </c>
      <c r="D517" s="167">
        <v>0.18090000000000001</v>
      </c>
      <c r="E517" s="167">
        <v>0.18090000000000001</v>
      </c>
    </row>
    <row r="518" spans="2:5" s="145" customFormat="1" x14ac:dyDescent="0.25">
      <c r="B518" s="178">
        <v>45592</v>
      </c>
      <c r="C518" s="175">
        <v>1000</v>
      </c>
      <c r="D518" s="167">
        <v>0.18090000000000001</v>
      </c>
      <c r="E518" s="167">
        <v>0.18090000000000001</v>
      </c>
    </row>
    <row r="519" spans="2:5" s="145" customFormat="1" x14ac:dyDescent="0.25">
      <c r="B519" s="178">
        <v>45593</v>
      </c>
      <c r="C519" s="175">
        <v>1000</v>
      </c>
      <c r="D519" s="167">
        <v>0.17580000000000001</v>
      </c>
      <c r="E519" s="167">
        <v>0.17580000000000001</v>
      </c>
    </row>
    <row r="520" spans="2:5" s="145" customFormat="1" x14ac:dyDescent="0.25">
      <c r="B520" s="178">
        <v>45594</v>
      </c>
      <c r="C520" s="175">
        <v>1000</v>
      </c>
      <c r="D520" s="167">
        <v>0.16819999999999999</v>
      </c>
      <c r="E520" s="167">
        <v>0.16819999999999999</v>
      </c>
    </row>
    <row r="521" spans="2:5" s="145" customFormat="1" x14ac:dyDescent="0.25">
      <c r="B521" s="178">
        <v>45595</v>
      </c>
      <c r="C521" s="175">
        <v>1000.0006</v>
      </c>
      <c r="D521" s="167">
        <v>0.16869999999999999</v>
      </c>
      <c r="E521" s="167">
        <v>0.16869999999999999</v>
      </c>
    </row>
    <row r="522" spans="2:5" s="145" customFormat="1" x14ac:dyDescent="0.25">
      <c r="B522" s="178">
        <v>45596</v>
      </c>
      <c r="C522" s="175">
        <v>1000.0003</v>
      </c>
      <c r="D522" s="167">
        <v>0.16880000000000001</v>
      </c>
      <c r="E522" s="167">
        <v>0.16880000000000001</v>
      </c>
    </row>
    <row r="523" spans="2:5" s="145" customFormat="1" x14ac:dyDescent="0.25">
      <c r="B523" s="180"/>
      <c r="C523" s="181"/>
      <c r="D523" s="174"/>
      <c r="E523" s="174"/>
    </row>
    <row r="525" spans="2:5" x14ac:dyDescent="0.25">
      <c r="B525" s="195" t="s">
        <v>3802</v>
      </c>
      <c r="C525" s="195"/>
      <c r="D525" s="195"/>
      <c r="E525" s="195"/>
    </row>
    <row r="526" spans="2:5" s="144" customFormat="1" ht="45" x14ac:dyDescent="0.2">
      <c r="B526" s="163" t="s">
        <v>3779</v>
      </c>
      <c r="C526" s="164" t="s">
        <v>3780</v>
      </c>
      <c r="D526" s="165" t="s">
        <v>3781</v>
      </c>
      <c r="E526" s="165" t="s">
        <v>3782</v>
      </c>
    </row>
    <row r="527" spans="2:5" x14ac:dyDescent="0.25">
      <c r="B527" s="166">
        <v>45419</v>
      </c>
      <c r="C527" s="167">
        <v>10.3758</v>
      </c>
      <c r="D527" s="167">
        <v>1.3599999999999999E-2</v>
      </c>
      <c r="E527" s="167">
        <v>1.3599999999999999E-2</v>
      </c>
    </row>
    <row r="528" spans="2:5" x14ac:dyDescent="0.25">
      <c r="B528" s="166">
        <v>45426</v>
      </c>
      <c r="C528" s="167">
        <v>10.3758</v>
      </c>
      <c r="D528" s="167">
        <v>1.1900000000000001E-2</v>
      </c>
      <c r="E528" s="167">
        <v>1.1900000000000001E-2</v>
      </c>
    </row>
    <row r="529" spans="2:5" x14ac:dyDescent="0.25">
      <c r="B529" s="166">
        <v>45433</v>
      </c>
      <c r="C529" s="167">
        <v>10.3758</v>
      </c>
      <c r="D529" s="167">
        <v>1.37E-2</v>
      </c>
      <c r="E529" s="167">
        <v>1.37E-2</v>
      </c>
    </row>
    <row r="530" spans="2:5" x14ac:dyDescent="0.25">
      <c r="B530" s="166">
        <v>45440</v>
      </c>
      <c r="C530" s="167">
        <v>10.3758</v>
      </c>
      <c r="D530" s="167">
        <v>1.18E-2</v>
      </c>
      <c r="E530" s="167">
        <v>1.18E-2</v>
      </c>
    </row>
    <row r="531" spans="2:5" x14ac:dyDescent="0.25">
      <c r="B531" s="166">
        <v>45447</v>
      </c>
      <c r="C531" s="167">
        <v>10.3758</v>
      </c>
      <c r="D531" s="167">
        <v>1.1599999999999999E-2</v>
      </c>
      <c r="E531" s="167">
        <v>1.1599999999999999E-2</v>
      </c>
    </row>
    <row r="532" spans="2:5" x14ac:dyDescent="0.25">
      <c r="B532" s="166">
        <v>45454</v>
      </c>
      <c r="C532" s="167">
        <v>10.3758</v>
      </c>
      <c r="D532" s="167">
        <v>1.3899999999999999E-2</v>
      </c>
      <c r="E532" s="167">
        <v>1.3899999999999999E-2</v>
      </c>
    </row>
    <row r="533" spans="2:5" x14ac:dyDescent="0.25">
      <c r="B533" s="166">
        <v>45461</v>
      </c>
      <c r="C533" s="167">
        <v>10.3758</v>
      </c>
      <c r="D533" s="167">
        <v>1.4500000000000001E-2</v>
      </c>
      <c r="E533" s="167">
        <v>1.4500000000000001E-2</v>
      </c>
    </row>
    <row r="534" spans="2:5" x14ac:dyDescent="0.25">
      <c r="B534" s="166">
        <v>45468</v>
      </c>
      <c r="C534" s="167">
        <v>10.3758</v>
      </c>
      <c r="D534" s="167">
        <v>1.2800000000000001E-2</v>
      </c>
      <c r="E534" s="167">
        <v>1.2800000000000001E-2</v>
      </c>
    </row>
    <row r="535" spans="2:5" x14ac:dyDescent="0.25">
      <c r="B535" s="166">
        <v>45475</v>
      </c>
      <c r="C535" s="167">
        <v>10.3758</v>
      </c>
      <c r="D535" s="167">
        <v>1.6500000000000001E-2</v>
      </c>
      <c r="E535" s="167">
        <v>1.6500000000000001E-2</v>
      </c>
    </row>
    <row r="536" spans="2:5" x14ac:dyDescent="0.25">
      <c r="B536" s="166">
        <v>45482</v>
      </c>
      <c r="C536" s="167">
        <v>10.3758</v>
      </c>
      <c r="D536" s="167">
        <v>1.38E-2</v>
      </c>
      <c r="E536" s="167">
        <v>1.38E-2</v>
      </c>
    </row>
    <row r="537" spans="2:5" x14ac:dyDescent="0.25">
      <c r="B537" s="166">
        <v>45489</v>
      </c>
      <c r="C537" s="167">
        <v>10.3758</v>
      </c>
      <c r="D537" s="167">
        <v>1.3299999999999999E-2</v>
      </c>
      <c r="E537" s="167">
        <v>1.3299999999999999E-2</v>
      </c>
    </row>
    <row r="538" spans="2:5" x14ac:dyDescent="0.25">
      <c r="B538" s="166">
        <v>45496</v>
      </c>
      <c r="C538" s="167">
        <v>10.3758</v>
      </c>
      <c r="D538" s="167">
        <v>1.26E-2</v>
      </c>
      <c r="E538" s="167">
        <v>1.26E-2</v>
      </c>
    </row>
    <row r="539" spans="2:5" x14ac:dyDescent="0.25">
      <c r="B539" s="166">
        <v>45503</v>
      </c>
      <c r="C539" s="167">
        <v>10.3758</v>
      </c>
      <c r="D539" s="167">
        <v>1.26E-2</v>
      </c>
      <c r="E539" s="167">
        <v>1.26E-2</v>
      </c>
    </row>
    <row r="540" spans="2:5" x14ac:dyDescent="0.25">
      <c r="B540" s="166">
        <v>45510</v>
      </c>
      <c r="C540" s="167">
        <v>10.3758</v>
      </c>
      <c r="D540" s="167">
        <v>1.12E-2</v>
      </c>
      <c r="E540" s="167">
        <v>1.12E-2</v>
      </c>
    </row>
    <row r="541" spans="2:5" x14ac:dyDescent="0.25">
      <c r="B541" s="166">
        <v>45517</v>
      </c>
      <c r="C541" s="167">
        <v>10.3758</v>
      </c>
      <c r="D541" s="167">
        <v>1.15E-2</v>
      </c>
      <c r="E541" s="167">
        <v>1.15E-2</v>
      </c>
    </row>
    <row r="542" spans="2:5" x14ac:dyDescent="0.25">
      <c r="B542" s="166">
        <v>45524</v>
      </c>
      <c r="C542" s="167">
        <v>10.3758</v>
      </c>
      <c r="D542" s="167">
        <v>1.35E-2</v>
      </c>
      <c r="E542" s="167">
        <v>1.35E-2</v>
      </c>
    </row>
    <row r="543" spans="2:5" x14ac:dyDescent="0.25">
      <c r="B543" s="166">
        <v>45531</v>
      </c>
      <c r="C543" s="167">
        <v>10.3758</v>
      </c>
      <c r="D543" s="167">
        <v>1.23E-2</v>
      </c>
      <c r="E543" s="167">
        <v>1.23E-2</v>
      </c>
    </row>
    <row r="544" spans="2:5" x14ac:dyDescent="0.25">
      <c r="B544" s="166">
        <v>45538</v>
      </c>
      <c r="C544" s="167">
        <v>10.3758</v>
      </c>
      <c r="D544" s="167">
        <v>1.17E-2</v>
      </c>
      <c r="E544" s="167">
        <v>1.17E-2</v>
      </c>
    </row>
    <row r="545" spans="2:5" x14ac:dyDescent="0.25">
      <c r="B545" s="166">
        <v>45545</v>
      </c>
      <c r="C545" s="167">
        <v>10.3758</v>
      </c>
      <c r="D545" s="167">
        <v>1.2E-2</v>
      </c>
      <c r="E545" s="167">
        <v>1.2E-2</v>
      </c>
    </row>
    <row r="546" spans="2:5" x14ac:dyDescent="0.25">
      <c r="B546" s="166">
        <v>45552</v>
      </c>
      <c r="C546" s="167">
        <v>10.3758</v>
      </c>
      <c r="D546" s="167">
        <v>1.37E-2</v>
      </c>
      <c r="E546" s="167">
        <v>1.37E-2</v>
      </c>
    </row>
    <row r="547" spans="2:5" x14ac:dyDescent="0.25">
      <c r="B547" s="166">
        <v>45559</v>
      </c>
      <c r="C547" s="167">
        <v>10.3758</v>
      </c>
      <c r="D547" s="167">
        <v>1.4500000000000001E-2</v>
      </c>
      <c r="E547" s="167">
        <v>1.4500000000000001E-2</v>
      </c>
    </row>
    <row r="548" spans="2:5" x14ac:dyDescent="0.25">
      <c r="B548" s="166">
        <v>45566</v>
      </c>
      <c r="C548" s="167">
        <v>10.3758</v>
      </c>
      <c r="D548" s="167">
        <v>1.7500000000000002E-2</v>
      </c>
      <c r="E548" s="167">
        <v>1.7500000000000002E-2</v>
      </c>
    </row>
    <row r="549" spans="2:5" x14ac:dyDescent="0.25">
      <c r="B549" s="166">
        <v>45573</v>
      </c>
      <c r="C549" s="167">
        <v>10.3758</v>
      </c>
      <c r="D549" s="167">
        <v>1.46E-2</v>
      </c>
      <c r="E549" s="167">
        <v>1.46E-2</v>
      </c>
    </row>
    <row r="550" spans="2:5" x14ac:dyDescent="0.25">
      <c r="B550" s="166">
        <v>45580</v>
      </c>
      <c r="C550" s="167">
        <v>10.3758</v>
      </c>
      <c r="D550" s="167">
        <v>1.46E-2</v>
      </c>
      <c r="E550" s="167">
        <v>1.46E-2</v>
      </c>
    </row>
    <row r="551" spans="2:5" x14ac:dyDescent="0.25">
      <c r="B551" s="166">
        <v>45587</v>
      </c>
      <c r="C551" s="167">
        <v>10.3758</v>
      </c>
      <c r="D551" s="167">
        <v>1.1900000000000001E-2</v>
      </c>
      <c r="E551" s="167">
        <v>1.1900000000000001E-2</v>
      </c>
    </row>
    <row r="552" spans="2:5" x14ac:dyDescent="0.25">
      <c r="B552" s="166">
        <v>45594</v>
      </c>
      <c r="C552" s="167">
        <v>10.3758</v>
      </c>
      <c r="D552" s="167">
        <v>1.2999999999999999E-2</v>
      </c>
      <c r="E552" s="167">
        <v>1.2999999999999999E-2</v>
      </c>
    </row>
    <row r="553" spans="2:5" x14ac:dyDescent="0.25">
      <c r="B553" s="173"/>
      <c r="C553" s="174"/>
      <c r="D553" s="174"/>
      <c r="E553" s="174"/>
    </row>
    <row r="554" spans="2:5" x14ac:dyDescent="0.25">
      <c r="B554" s="195" t="s">
        <v>3803</v>
      </c>
      <c r="C554" s="195"/>
      <c r="D554" s="195"/>
      <c r="E554" s="195"/>
    </row>
    <row r="555" spans="2:5" s="144" customFormat="1" ht="45" x14ac:dyDescent="0.2">
      <c r="B555" s="163" t="s">
        <v>3779</v>
      </c>
      <c r="C555" s="164" t="s">
        <v>3780</v>
      </c>
      <c r="D555" s="165" t="s">
        <v>3781</v>
      </c>
      <c r="E555" s="165" t="s">
        <v>3782</v>
      </c>
    </row>
    <row r="556" spans="2:5" x14ac:dyDescent="0.25">
      <c r="B556" s="166">
        <v>45419</v>
      </c>
      <c r="C556" s="167">
        <v>10.4023</v>
      </c>
      <c r="D556" s="167">
        <v>1.5100000000000001E-2</v>
      </c>
      <c r="E556" s="167">
        <v>1.5100000000000001E-2</v>
      </c>
    </row>
    <row r="557" spans="2:5" x14ac:dyDescent="0.25">
      <c r="B557" s="166">
        <v>45426</v>
      </c>
      <c r="C557" s="167">
        <v>10.4023</v>
      </c>
      <c r="D557" s="167">
        <v>1.3599999999999999E-2</v>
      </c>
      <c r="E557" s="167">
        <v>1.3599999999999999E-2</v>
      </c>
    </row>
    <row r="558" spans="2:5" x14ac:dyDescent="0.25">
      <c r="B558" s="166">
        <v>45433</v>
      </c>
      <c r="C558" s="167">
        <v>10.4023</v>
      </c>
      <c r="D558" s="167">
        <v>1.5299999999999999E-2</v>
      </c>
      <c r="E558" s="167">
        <v>1.5299999999999999E-2</v>
      </c>
    </row>
    <row r="559" spans="2:5" x14ac:dyDescent="0.25">
      <c r="B559" s="166">
        <v>45440</v>
      </c>
      <c r="C559" s="167">
        <v>10.4023</v>
      </c>
      <c r="D559" s="167">
        <v>1.35E-2</v>
      </c>
      <c r="E559" s="167">
        <v>1.35E-2</v>
      </c>
    </row>
    <row r="560" spans="2:5" x14ac:dyDescent="0.25">
      <c r="B560" s="166">
        <v>45447</v>
      </c>
      <c r="C560" s="167">
        <v>10.4023</v>
      </c>
      <c r="D560" s="167">
        <v>1.3100000000000001E-2</v>
      </c>
      <c r="E560" s="167">
        <v>1.3100000000000001E-2</v>
      </c>
    </row>
    <row r="561" spans="2:5" x14ac:dyDescent="0.25">
      <c r="B561" s="166">
        <v>45454</v>
      </c>
      <c r="C561" s="167">
        <v>10.4023</v>
      </c>
      <c r="D561" s="167">
        <v>1.5599999999999999E-2</v>
      </c>
      <c r="E561" s="167">
        <v>1.5599999999999999E-2</v>
      </c>
    </row>
    <row r="562" spans="2:5" x14ac:dyDescent="0.25">
      <c r="B562" s="166">
        <v>45461</v>
      </c>
      <c r="C562" s="167">
        <v>10.4023</v>
      </c>
      <c r="D562" s="167">
        <v>1.61E-2</v>
      </c>
      <c r="E562" s="167">
        <v>1.61E-2</v>
      </c>
    </row>
    <row r="563" spans="2:5" x14ac:dyDescent="0.25">
      <c r="B563" s="166">
        <v>45468</v>
      </c>
      <c r="C563" s="167">
        <v>10.4023</v>
      </c>
      <c r="D563" s="167">
        <v>1.5100000000000001E-2</v>
      </c>
      <c r="E563" s="167">
        <v>1.5100000000000001E-2</v>
      </c>
    </row>
    <row r="564" spans="2:5" x14ac:dyDescent="0.25">
      <c r="B564" s="166">
        <v>45475</v>
      </c>
      <c r="C564" s="167">
        <v>10.4023</v>
      </c>
      <c r="D564" s="167">
        <v>1.8100000000000002E-2</v>
      </c>
      <c r="E564" s="167">
        <v>1.8100000000000002E-2</v>
      </c>
    </row>
    <row r="565" spans="2:5" x14ac:dyDescent="0.25">
      <c r="B565" s="166">
        <v>45482</v>
      </c>
      <c r="C565" s="167">
        <v>10.4023</v>
      </c>
      <c r="D565" s="167">
        <v>1.54E-2</v>
      </c>
      <c r="E565" s="167">
        <v>1.54E-2</v>
      </c>
    </row>
    <row r="566" spans="2:5" x14ac:dyDescent="0.25">
      <c r="B566" s="166">
        <v>45489</v>
      </c>
      <c r="C566" s="167">
        <v>10.4023</v>
      </c>
      <c r="D566" s="167">
        <v>1.49E-2</v>
      </c>
      <c r="E566" s="167">
        <v>1.49E-2</v>
      </c>
    </row>
    <row r="567" spans="2:5" x14ac:dyDescent="0.25">
      <c r="B567" s="166">
        <v>45496</v>
      </c>
      <c r="C567" s="167">
        <v>10.4023</v>
      </c>
      <c r="D567" s="167">
        <v>1.47E-2</v>
      </c>
      <c r="E567" s="167">
        <v>1.47E-2</v>
      </c>
    </row>
    <row r="568" spans="2:5" x14ac:dyDescent="0.25">
      <c r="B568" s="166">
        <v>45503</v>
      </c>
      <c r="C568" s="167">
        <v>10.4023</v>
      </c>
      <c r="D568" s="167">
        <v>1.4200000000000001E-2</v>
      </c>
      <c r="E568" s="167">
        <v>1.4200000000000001E-2</v>
      </c>
    </row>
    <row r="569" spans="2:5" x14ac:dyDescent="0.25">
      <c r="B569" s="166">
        <v>45510</v>
      </c>
      <c r="C569" s="167">
        <v>10.4023</v>
      </c>
      <c r="D569" s="167">
        <v>1.35E-2</v>
      </c>
      <c r="E569" s="167">
        <v>1.35E-2</v>
      </c>
    </row>
    <row r="570" spans="2:5" x14ac:dyDescent="0.25">
      <c r="B570" s="166">
        <v>45517</v>
      </c>
      <c r="C570" s="167">
        <v>10.4023</v>
      </c>
      <c r="D570" s="167">
        <v>1.3100000000000001E-2</v>
      </c>
      <c r="E570" s="167">
        <v>1.3100000000000001E-2</v>
      </c>
    </row>
    <row r="571" spans="2:5" x14ac:dyDescent="0.25">
      <c r="B571" s="166">
        <v>45524</v>
      </c>
      <c r="C571" s="167">
        <v>10.4023</v>
      </c>
      <c r="D571" s="167">
        <v>1.52E-2</v>
      </c>
      <c r="E571" s="167">
        <v>1.52E-2</v>
      </c>
    </row>
    <row r="572" spans="2:5" x14ac:dyDescent="0.25">
      <c r="B572" s="166">
        <v>45531</v>
      </c>
      <c r="C572" s="167">
        <v>10.4023</v>
      </c>
      <c r="D572" s="167">
        <v>1.3899999999999999E-2</v>
      </c>
      <c r="E572" s="167">
        <v>1.3899999999999999E-2</v>
      </c>
    </row>
    <row r="573" spans="2:5" x14ac:dyDescent="0.25">
      <c r="B573" s="166">
        <v>45538</v>
      </c>
      <c r="C573" s="167">
        <v>10.4023</v>
      </c>
      <c r="D573" s="167">
        <v>1.38E-2</v>
      </c>
      <c r="E573" s="167">
        <v>1.38E-2</v>
      </c>
    </row>
    <row r="574" spans="2:5" x14ac:dyDescent="0.25">
      <c r="B574" s="166">
        <v>45545</v>
      </c>
      <c r="C574" s="167">
        <v>10.4023</v>
      </c>
      <c r="D574" s="167">
        <v>1.3599999999999999E-2</v>
      </c>
      <c r="E574" s="167">
        <v>1.3599999999999999E-2</v>
      </c>
    </row>
    <row r="575" spans="2:5" x14ac:dyDescent="0.25">
      <c r="B575" s="166">
        <v>45552</v>
      </c>
      <c r="C575" s="167">
        <v>10.4023</v>
      </c>
      <c r="D575" s="167">
        <v>1.54E-2</v>
      </c>
      <c r="E575" s="167">
        <v>1.54E-2</v>
      </c>
    </row>
    <row r="576" spans="2:5" x14ac:dyDescent="0.25">
      <c r="B576" s="166">
        <v>45559</v>
      </c>
      <c r="C576" s="167">
        <v>10.4023</v>
      </c>
      <c r="D576" s="167">
        <v>1.09E-2</v>
      </c>
      <c r="E576" s="167">
        <v>1.09E-2</v>
      </c>
    </row>
    <row r="577" spans="2:5" x14ac:dyDescent="0.25">
      <c r="B577" s="166">
        <v>45566</v>
      </c>
      <c r="C577" s="167">
        <v>10.4023</v>
      </c>
      <c r="D577" s="167">
        <v>1.9099999999999999E-2</v>
      </c>
      <c r="E577" s="167">
        <v>1.9099999999999999E-2</v>
      </c>
    </row>
    <row r="578" spans="2:5" x14ac:dyDescent="0.25">
      <c r="B578" s="166">
        <v>45573</v>
      </c>
      <c r="C578" s="167">
        <v>10.4023</v>
      </c>
      <c r="D578" s="167">
        <v>1.6299999999999999E-2</v>
      </c>
      <c r="E578" s="167">
        <v>1.6299999999999999E-2</v>
      </c>
    </row>
    <row r="579" spans="2:5" x14ac:dyDescent="0.25">
      <c r="B579" s="166">
        <v>45580</v>
      </c>
      <c r="C579" s="167">
        <v>10.4023</v>
      </c>
      <c r="D579" s="167">
        <v>1.6299999999999999E-2</v>
      </c>
      <c r="E579" s="167">
        <v>1.6299999999999999E-2</v>
      </c>
    </row>
    <row r="580" spans="2:5" x14ac:dyDescent="0.25">
      <c r="B580" s="166">
        <v>45587</v>
      </c>
      <c r="C580" s="167">
        <v>10.4023</v>
      </c>
      <c r="D580" s="167">
        <v>1.35E-2</v>
      </c>
      <c r="E580" s="167">
        <v>1.35E-2</v>
      </c>
    </row>
    <row r="581" spans="2:5" x14ac:dyDescent="0.25">
      <c r="B581" s="166">
        <v>45594</v>
      </c>
      <c r="C581" s="167">
        <v>10.4023</v>
      </c>
      <c r="D581" s="167">
        <v>1.4800000000000001E-2</v>
      </c>
      <c r="E581" s="167">
        <v>1.4800000000000001E-2</v>
      </c>
    </row>
  </sheetData>
  <mergeCells count="17">
    <mergeCell ref="B37:E37"/>
    <mergeCell ref="B149:E149"/>
    <mergeCell ref="B337:E337"/>
    <mergeCell ref="B525:E525"/>
    <mergeCell ref="B554:E554"/>
    <mergeCell ref="J1:L1"/>
    <mergeCell ref="B95:E95"/>
    <mergeCell ref="B104:E104"/>
    <mergeCell ref="B113:E113"/>
    <mergeCell ref="B122:E122"/>
    <mergeCell ref="B131:E131"/>
    <mergeCell ref="B140:E140"/>
    <mergeCell ref="B66:E66"/>
    <mergeCell ref="B1:E1"/>
    <mergeCell ref="B10:E10"/>
    <mergeCell ref="B19:E19"/>
    <mergeCell ref="B28:E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00599-2E7D-45CB-BC36-93C00A06F2C0}">
  <dimension ref="A1:E65"/>
  <sheetViews>
    <sheetView workbookViewId="0">
      <selection activeCell="M10" sqref="M10"/>
    </sheetView>
  </sheetViews>
  <sheetFormatPr defaultRowHeight="15" x14ac:dyDescent="0.25"/>
  <cols>
    <col min="1" max="1" width="9.5703125" style="13" customWidth="1"/>
    <col min="2" max="2" width="66.28515625" style="13" bestFit="1" customWidth="1"/>
    <col min="3" max="3" width="16.28515625" style="186" bestFit="1" customWidth="1"/>
    <col min="4" max="4" width="49.28515625" style="13" customWidth="1"/>
    <col min="5" max="5" width="21.85546875" style="13" customWidth="1"/>
    <col min="6" max="16384" width="9.140625" style="13"/>
  </cols>
  <sheetData>
    <row r="1" spans="1:5" ht="18.75" x14ac:dyDescent="0.3">
      <c r="A1" s="198" t="s">
        <v>3857</v>
      </c>
      <c r="B1" s="199"/>
      <c r="C1" s="199"/>
      <c r="D1" s="199"/>
      <c r="E1" s="200"/>
    </row>
    <row r="2" spans="1:5" x14ac:dyDescent="0.25">
      <c r="C2" s="182"/>
    </row>
    <row r="3" spans="1:5" ht="30" x14ac:dyDescent="0.25">
      <c r="A3" s="183" t="s">
        <v>3858</v>
      </c>
      <c r="B3" s="183" t="s">
        <v>3859</v>
      </c>
      <c r="C3" s="183" t="s">
        <v>3860</v>
      </c>
      <c r="D3" s="183" t="s">
        <v>3861</v>
      </c>
      <c r="E3" s="183" t="s">
        <v>3862</v>
      </c>
    </row>
    <row r="4" spans="1:5" x14ac:dyDescent="0.25">
      <c r="A4" s="184" t="s">
        <v>3863</v>
      </c>
      <c r="B4" s="3" t="s">
        <v>33</v>
      </c>
      <c r="C4" s="185" t="str">
        <f>VLOOKUP(B4,[1]Summary!$B$4:$X$63,23,0)</f>
        <v>Low</v>
      </c>
      <c r="D4" s="6" t="s">
        <v>3864</v>
      </c>
      <c r="E4" s="3" t="str">
        <f>VLOOKUP(D4,'[2]Industry Risk-O-Meters May'!A:C,3,0)</f>
        <v>LOW</v>
      </c>
    </row>
    <row r="5" spans="1:5" x14ac:dyDescent="0.25">
      <c r="A5" s="184">
        <f t="shared" ref="A5:A65" si="0">+A4+1</f>
        <v>2</v>
      </c>
      <c r="B5" s="3" t="s">
        <v>35</v>
      </c>
      <c r="C5" s="185" t="str">
        <f>VLOOKUP(B5,[1]Summary!$B$4:$X$63,23,0)</f>
        <v>High</v>
      </c>
      <c r="D5" s="6" t="s">
        <v>3865</v>
      </c>
      <c r="E5" s="3" t="str">
        <f>VLOOKUP(D5,'[2]Industry Risk-O-Meters May'!A:C,3,0)</f>
        <v>High</v>
      </c>
    </row>
    <row r="6" spans="1:5" x14ac:dyDescent="0.25">
      <c r="A6" s="184">
        <f t="shared" si="0"/>
        <v>3</v>
      </c>
      <c r="B6" s="3" t="s">
        <v>37</v>
      </c>
      <c r="C6" s="185" t="str">
        <f>VLOOKUP(B6,[1]Summary!$B$4:$X$63,23,0)</f>
        <v>Very High</v>
      </c>
      <c r="D6" s="6" t="s">
        <v>3866</v>
      </c>
      <c r="E6" s="3" t="str">
        <f>VLOOKUP(D6,'[2]Industry Risk-O-Meters May'!A:C,3,0)</f>
        <v>Very High</v>
      </c>
    </row>
    <row r="7" spans="1:5" x14ac:dyDescent="0.25">
      <c r="A7" s="184">
        <f t="shared" si="0"/>
        <v>4</v>
      </c>
      <c r="B7" s="3" t="s">
        <v>39</v>
      </c>
      <c r="C7" s="185" t="str">
        <f>VLOOKUP(B7,[1]Summary!$B$4:$X$63,23,0)</f>
        <v>Very High</v>
      </c>
      <c r="D7" s="6" t="s">
        <v>3867</v>
      </c>
      <c r="E7" s="3" t="str">
        <f>VLOOKUP(D7,'[2]Industry Risk-O-Meters May'!A:C,3,0)</f>
        <v>Very High</v>
      </c>
    </row>
    <row r="8" spans="1:5" x14ac:dyDescent="0.25">
      <c r="A8" s="184">
        <f t="shared" si="0"/>
        <v>5</v>
      </c>
      <c r="B8" s="3" t="s">
        <v>41</v>
      </c>
      <c r="C8" s="185" t="str">
        <f>VLOOKUP(B8,[1]Summary!$B$4:$X$63,23,0)</f>
        <v>Very High</v>
      </c>
      <c r="D8" s="6" t="s">
        <v>3868</v>
      </c>
      <c r="E8" s="3" t="str">
        <f>VLOOKUP(D8,'[2]Industry Risk-O-Meters May'!A:C,3,0)</f>
        <v>Very High</v>
      </c>
    </row>
    <row r="9" spans="1:5" x14ac:dyDescent="0.25">
      <c r="A9" s="184">
        <f t="shared" si="0"/>
        <v>6</v>
      </c>
      <c r="B9" s="159" t="s">
        <v>6</v>
      </c>
      <c r="C9" s="187" t="str">
        <f>VLOOKUP(B9,[1]Summary!$B$4:$X$63,23,0)</f>
        <v>Moderate</v>
      </c>
      <c r="D9" s="189" t="s">
        <v>3869</v>
      </c>
      <c r="E9" s="159" t="str">
        <f>VLOOKUP(D9,'[2]Industry Risk-O-Meters May'!A:C,3,0)</f>
        <v>Moderate</v>
      </c>
    </row>
    <row r="10" spans="1:5" x14ac:dyDescent="0.25">
      <c r="A10" s="184">
        <f t="shared" si="0"/>
        <v>7</v>
      </c>
      <c r="B10" s="159" t="s">
        <v>8</v>
      </c>
      <c r="C10" s="187" t="str">
        <f>VLOOKUP(B10,[1]Summary!$B$4:$X$63,23,0)</f>
        <v>Low to Moderate</v>
      </c>
      <c r="D10" s="189" t="s">
        <v>3870</v>
      </c>
      <c r="E10" s="159" t="str">
        <f>VLOOKUP(D10,'[2]Industry Risk-O-Meters May'!A:C,3,0)</f>
        <v>Low to Moderate</v>
      </c>
    </row>
    <row r="11" spans="1:5" x14ac:dyDescent="0.25">
      <c r="A11" s="184">
        <f t="shared" si="0"/>
        <v>8</v>
      </c>
      <c r="B11" s="159" t="s">
        <v>43</v>
      </c>
      <c r="C11" s="187" t="str">
        <f>VLOOKUP(B11,[1]Summary!$B$4:$X$63,23,0)</f>
        <v>Very High</v>
      </c>
      <c r="D11" s="189" t="s">
        <v>3871</v>
      </c>
      <c r="E11" s="159" t="str">
        <f>VLOOKUP(D11,'[2]Industry Risk-O-Meters May'!A:C,3,0)</f>
        <v>Very High</v>
      </c>
    </row>
    <row r="12" spans="1:5" x14ac:dyDescent="0.25">
      <c r="A12" s="184">
        <f t="shared" si="0"/>
        <v>9</v>
      </c>
      <c r="B12" s="159" t="s">
        <v>45</v>
      </c>
      <c r="C12" s="187" t="str">
        <f>VLOOKUP(B12,[1]Summary!$B$4:$X$63,23,0)</f>
        <v>Very High</v>
      </c>
      <c r="D12" s="189" t="s">
        <v>3868</v>
      </c>
      <c r="E12" s="159" t="str">
        <f>VLOOKUP(D12,'[2]Industry Risk-O-Meters May'!A:C,3,0)</f>
        <v>Very High</v>
      </c>
    </row>
    <row r="13" spans="1:5" x14ac:dyDescent="0.25">
      <c r="A13" s="184">
        <f t="shared" si="0"/>
        <v>10</v>
      </c>
      <c r="B13" s="159" t="s">
        <v>47</v>
      </c>
      <c r="C13" s="187" t="str">
        <f>VLOOKUP(B13,[1]Summary!$B$4:$X$63,23,0)</f>
        <v>Very High</v>
      </c>
      <c r="D13" s="189" t="s">
        <v>3868</v>
      </c>
      <c r="E13" s="159" t="str">
        <f>VLOOKUP(D13,'[2]Industry Risk-O-Meters May'!A:C,3,0)</f>
        <v>Very High</v>
      </c>
    </row>
    <row r="14" spans="1:5" x14ac:dyDescent="0.25">
      <c r="A14" s="184">
        <f t="shared" si="0"/>
        <v>11</v>
      </c>
      <c r="B14" s="159" t="s">
        <v>49</v>
      </c>
      <c r="C14" s="187" t="str">
        <f>VLOOKUP(B14,[1]Summary!$B$4:$X$63,23,0)</f>
        <v>Very High</v>
      </c>
      <c r="D14" s="189" t="s">
        <v>3868</v>
      </c>
      <c r="E14" s="159" t="str">
        <f>VLOOKUP(D14,'[2]Industry Risk-O-Meters May'!A:C,3,0)</f>
        <v>Very High</v>
      </c>
    </row>
    <row r="15" spans="1:5" x14ac:dyDescent="0.25">
      <c r="A15" s="184">
        <f t="shared" si="0"/>
        <v>12</v>
      </c>
      <c r="B15" s="159" t="s">
        <v>51</v>
      </c>
      <c r="C15" s="187" t="s">
        <v>3872</v>
      </c>
      <c r="D15" s="189" t="s">
        <v>3873</v>
      </c>
      <c r="E15" s="159" t="str">
        <f>VLOOKUP(D15,'[2]Industry Risk-O-Meters May'!A:C,3,0)</f>
        <v>MODERATE</v>
      </c>
    </row>
    <row r="16" spans="1:5" x14ac:dyDescent="0.25">
      <c r="A16" s="184">
        <f t="shared" si="0"/>
        <v>13</v>
      </c>
      <c r="B16" s="159" t="s">
        <v>53</v>
      </c>
      <c r="C16" s="187" t="str">
        <f>VLOOKUP(B16,[1]Summary!$B$4:$X$63,23,0)</f>
        <v>Very High</v>
      </c>
      <c r="D16" s="189" t="s">
        <v>3874</v>
      </c>
      <c r="E16" s="159" t="str">
        <f>VLOOKUP(D16,'[2]Industry Risk-O-Meters May'!A:C,3,0)</f>
        <v>Very High</v>
      </c>
    </row>
    <row r="17" spans="1:5" x14ac:dyDescent="0.25">
      <c r="A17" s="184">
        <f t="shared" si="0"/>
        <v>14</v>
      </c>
      <c r="B17" s="159" t="s">
        <v>55</v>
      </c>
      <c r="C17" s="187" t="str">
        <f>VLOOKUP(B17,[1]Summary!$B$4:$X$63,23,0)</f>
        <v>Very High</v>
      </c>
      <c r="D17" s="189" t="s">
        <v>3868</v>
      </c>
      <c r="E17" s="159" t="str">
        <f>VLOOKUP(D17,'[2]Industry Risk-O-Meters May'!A:C,3,0)</f>
        <v>Very High</v>
      </c>
    </row>
    <row r="18" spans="1:5" x14ac:dyDescent="0.25">
      <c r="A18" s="184">
        <f t="shared" si="0"/>
        <v>15</v>
      </c>
      <c r="B18" s="159" t="s">
        <v>10</v>
      </c>
      <c r="C18" s="187" t="str">
        <f>VLOOKUP(B18,[1]Summary!$B$4:$X$63,23,0)</f>
        <v>Moderate</v>
      </c>
      <c r="D18" s="189" t="s">
        <v>3875</v>
      </c>
      <c r="E18" s="159" t="str">
        <f>VLOOKUP(D18,'[2]Industry Risk-O-Meters May'!A:C,3,0)</f>
        <v>Moderate</v>
      </c>
    </row>
    <row r="19" spans="1:5" x14ac:dyDescent="0.25">
      <c r="A19" s="184">
        <f t="shared" si="0"/>
        <v>16</v>
      </c>
      <c r="B19" s="159" t="s">
        <v>57</v>
      </c>
      <c r="C19" s="187" t="str">
        <f>VLOOKUP(B19,[1]Summary!$B$4:$X$63,23,0)</f>
        <v>Very High</v>
      </c>
      <c r="D19" s="189" t="s">
        <v>3868</v>
      </c>
      <c r="E19" s="159" t="str">
        <f>VLOOKUP(D19,'[2]Industry Risk-O-Meters May'!A:C,3,0)</f>
        <v>Very High</v>
      </c>
    </row>
    <row r="20" spans="1:5" x14ac:dyDescent="0.25">
      <c r="A20" s="184">
        <f t="shared" si="0"/>
        <v>17</v>
      </c>
      <c r="B20" s="159" t="s">
        <v>12</v>
      </c>
      <c r="C20" s="187" t="str">
        <f>VLOOKUP(B20,[1]Summary!$B$4:$X$63,23,0)</f>
        <v>Moderate</v>
      </c>
      <c r="D20" s="189" t="s">
        <v>3876</v>
      </c>
      <c r="E20" s="159" t="s">
        <v>3872</v>
      </c>
    </row>
    <row r="21" spans="1:5" x14ac:dyDescent="0.25">
      <c r="A21" s="184">
        <f t="shared" si="0"/>
        <v>18</v>
      </c>
      <c r="B21" s="159" t="s">
        <v>128</v>
      </c>
      <c r="C21" s="187" t="str">
        <f>VLOOKUP(B21,[1]Summary!$B$4:$X$63,23,0)</f>
        <v>High</v>
      </c>
      <c r="D21" s="189" t="s">
        <v>3877</v>
      </c>
      <c r="E21" s="159" t="s">
        <v>3878</v>
      </c>
    </row>
    <row r="22" spans="1:5" x14ac:dyDescent="0.25">
      <c r="A22" s="184">
        <f t="shared" si="0"/>
        <v>19</v>
      </c>
      <c r="B22" s="159" t="s">
        <v>59</v>
      </c>
      <c r="C22" s="187" t="str">
        <f>VLOOKUP(B22,[1]Summary!$B$4:$X$63,23,0)</f>
        <v>High</v>
      </c>
      <c r="D22" s="189" t="s">
        <v>3877</v>
      </c>
      <c r="E22" s="159" t="s">
        <v>3878</v>
      </c>
    </row>
    <row r="23" spans="1:5" x14ac:dyDescent="0.25">
      <c r="A23" s="184">
        <f t="shared" si="0"/>
        <v>20</v>
      </c>
      <c r="B23" s="159" t="s">
        <v>61</v>
      </c>
      <c r="C23" s="187" t="str">
        <f>VLOOKUP(B23,[1]Summary!$B$4:$X$63,23,0)</f>
        <v>Very High</v>
      </c>
      <c r="D23" s="189" t="s">
        <v>3879</v>
      </c>
      <c r="E23" s="159" t="str">
        <f>VLOOKUP(D23,'[2]Industry Risk-O-Meters May'!A:C,3,0)</f>
        <v>Very High</v>
      </c>
    </row>
    <row r="24" spans="1:5" x14ac:dyDescent="0.25">
      <c r="A24" s="184">
        <f t="shared" si="0"/>
        <v>21</v>
      </c>
      <c r="B24" s="159" t="s">
        <v>63</v>
      </c>
      <c r="C24" s="187" t="str">
        <f>VLOOKUP(B24,[1]Summary!$B$4:$X$63,23,0)</f>
        <v>Very High</v>
      </c>
      <c r="D24" s="189" t="s">
        <v>3880</v>
      </c>
      <c r="E24" s="159" t="str">
        <f>VLOOKUP(D24,'[2]Industry Risk-O-Meters May'!A:C,3,0)</f>
        <v>Very High</v>
      </c>
    </row>
    <row r="25" spans="1:5" x14ac:dyDescent="0.25">
      <c r="A25" s="184">
        <f t="shared" si="0"/>
        <v>22</v>
      </c>
      <c r="B25" s="159" t="s">
        <v>65</v>
      </c>
      <c r="C25" s="187" t="str">
        <f>VLOOKUP(B25,[1]Summary!$B$4:$X$63,23,0)</f>
        <v>Very High</v>
      </c>
      <c r="D25" s="189" t="s">
        <v>3881</v>
      </c>
      <c r="E25" s="159" t="str">
        <f>VLOOKUP(D25,'[2]Industry Risk-O-Meters May'!A:C,3,0)</f>
        <v>Very High</v>
      </c>
    </row>
    <row r="26" spans="1:5" x14ac:dyDescent="0.25">
      <c r="A26" s="184">
        <f t="shared" si="0"/>
        <v>23</v>
      </c>
      <c r="B26" s="159" t="s">
        <v>67</v>
      </c>
      <c r="C26" s="187" t="str">
        <f>VLOOKUP(B26,[1]Summary!$B$4:$X$63,23,0)</f>
        <v>Very High</v>
      </c>
      <c r="D26" s="189" t="s">
        <v>3882</v>
      </c>
      <c r="E26" s="159" t="str">
        <f>VLOOKUP(D26,'[2]Industry Risk-O-Meters May'!A:C,3,0)</f>
        <v>Very High</v>
      </c>
    </row>
    <row r="27" spans="1:5" x14ac:dyDescent="0.25">
      <c r="A27" s="184">
        <f t="shared" si="0"/>
        <v>24</v>
      </c>
      <c r="B27" s="159" t="s">
        <v>69</v>
      </c>
      <c r="C27" s="187" t="str">
        <f>VLOOKUP(B27,[1]Summary!$B$4:$X$63,23,0)</f>
        <v>Very High</v>
      </c>
      <c r="D27" s="189" t="s">
        <v>3883</v>
      </c>
      <c r="E27" s="159" t="str">
        <f>VLOOKUP(D27,'[2]Industry Risk-O-Meters May'!A:C,3,0)</f>
        <v>Very High</v>
      </c>
    </row>
    <row r="28" spans="1:5" x14ac:dyDescent="0.25">
      <c r="A28" s="184">
        <f t="shared" si="0"/>
        <v>25</v>
      </c>
      <c r="B28" s="159" t="s">
        <v>71</v>
      </c>
      <c r="C28" s="187" t="str">
        <f>VLOOKUP(B28,[1]Summary!$B$4:$X$63,23,0)</f>
        <v>Very High</v>
      </c>
      <c r="D28" s="189" t="s">
        <v>3884</v>
      </c>
      <c r="E28" s="159" t="str">
        <f>VLOOKUP(D28,'[2]Industry Risk-O-Meters May'!A:C,3,0)</f>
        <v>Very High</v>
      </c>
    </row>
    <row r="29" spans="1:5" x14ac:dyDescent="0.25">
      <c r="A29" s="184">
        <f t="shared" si="0"/>
        <v>26</v>
      </c>
      <c r="B29" s="159" t="s">
        <v>73</v>
      </c>
      <c r="C29" s="187" t="str">
        <f>VLOOKUP(B29,[1]Summary!$B$4:$X$63,23,0)</f>
        <v>Very High</v>
      </c>
      <c r="D29" s="189" t="s">
        <v>3885</v>
      </c>
      <c r="E29" s="159" t="str">
        <f>VLOOKUP(D29,'[2]Industry Risk-O-Meters May'!A:C,3,0)</f>
        <v>Very High</v>
      </c>
    </row>
    <row r="30" spans="1:5" x14ac:dyDescent="0.25">
      <c r="A30" s="184">
        <f t="shared" si="0"/>
        <v>27</v>
      </c>
      <c r="B30" s="159" t="s">
        <v>126</v>
      </c>
      <c r="C30" s="187" t="str">
        <f>VLOOKUP(B30,[1]Summary!$B$4:$X$63,23,0)</f>
        <v>Moderate</v>
      </c>
      <c r="D30" s="189" t="s">
        <v>3886</v>
      </c>
      <c r="E30" s="159" t="str">
        <f>VLOOKUP(D30,'[2]Industry Risk-O-Meters May'!A:C,3,0)</f>
        <v>Low to Moderate</v>
      </c>
    </row>
    <row r="31" spans="1:5" x14ac:dyDescent="0.25">
      <c r="A31" s="184">
        <f t="shared" si="0"/>
        <v>28</v>
      </c>
      <c r="B31" s="159" t="s">
        <v>75</v>
      </c>
      <c r="C31" s="187" t="str">
        <f>VLOOKUP(B31,[1]Summary!$B$4:$X$63,23,0)</f>
        <v>Very High</v>
      </c>
      <c r="D31" s="189" t="s">
        <v>3887</v>
      </c>
      <c r="E31" s="159" t="str">
        <f>VLOOKUP(D31,'[2]Industry Risk-O-Meters May'!A:C,3,0)</f>
        <v>Very High</v>
      </c>
    </row>
    <row r="32" spans="1:5" x14ac:dyDescent="0.25">
      <c r="A32" s="184">
        <f t="shared" si="0"/>
        <v>29</v>
      </c>
      <c r="B32" s="159" t="s">
        <v>14</v>
      </c>
      <c r="C32" s="187" t="str">
        <f>VLOOKUP(B32,[1]Summary!$B$4:$X$63,23,0)</f>
        <v>Low to Moderate</v>
      </c>
      <c r="D32" s="189" t="s">
        <v>3888</v>
      </c>
      <c r="E32" s="159" t="str">
        <f>VLOOKUP(D32,'[2]Industry Risk-O-Meters May'!A:C,3,0)</f>
        <v>Low to Moderate</v>
      </c>
    </row>
    <row r="33" spans="1:5" ht="60" x14ac:dyDescent="0.25">
      <c r="A33" s="184">
        <f t="shared" si="0"/>
        <v>30</v>
      </c>
      <c r="B33" s="188" t="s">
        <v>77</v>
      </c>
      <c r="C33" s="187" t="s">
        <v>3889</v>
      </c>
      <c r="D33" s="189" t="s">
        <v>3890</v>
      </c>
      <c r="E33" s="159" t="s">
        <v>3889</v>
      </c>
    </row>
    <row r="34" spans="1:5" x14ac:dyDescent="0.25">
      <c r="A34" s="184">
        <f t="shared" si="0"/>
        <v>31</v>
      </c>
      <c r="B34" s="159" t="s">
        <v>79</v>
      </c>
      <c r="C34" s="187" t="str">
        <f>VLOOKUP(B34,[1]Summary!$B$4:$X$63,23,0)</f>
        <v>Very High</v>
      </c>
      <c r="D34" s="189" t="s">
        <v>3891</v>
      </c>
      <c r="E34" s="159" t="str">
        <f>VLOOKUP(D34,'[2]Industry Risk-O-Meters May'!A:C,3,0)</f>
        <v>Very High</v>
      </c>
    </row>
    <row r="35" spans="1:5" x14ac:dyDescent="0.25">
      <c r="A35" s="184">
        <f t="shared" si="0"/>
        <v>32</v>
      </c>
      <c r="B35" s="159" t="s">
        <v>81</v>
      </c>
      <c r="C35" s="187" t="str">
        <f>VLOOKUP(B35,[1]Summary!$B$4:$X$63,23,0)</f>
        <v>Very High</v>
      </c>
      <c r="D35" s="189" t="s">
        <v>3892</v>
      </c>
      <c r="E35" s="159" t="str">
        <f>VLOOKUP(D35,'[2]Industry Risk-O-Meters May'!A:C,3,0)</f>
        <v>Very High</v>
      </c>
    </row>
    <row r="36" spans="1:5" x14ac:dyDescent="0.25">
      <c r="A36" s="184">
        <f t="shared" si="0"/>
        <v>33</v>
      </c>
      <c r="B36" s="159" t="s">
        <v>83</v>
      </c>
      <c r="C36" s="187" t="str">
        <f>VLOOKUP(B36,[1]Summary!$B$4:$X$63,23,0)</f>
        <v>Very High</v>
      </c>
      <c r="D36" s="189" t="s">
        <v>3892</v>
      </c>
      <c r="E36" s="159" t="str">
        <f>VLOOKUP(D36,'[2]Industry Risk-O-Meters May'!A:C,3,0)</f>
        <v>Very High</v>
      </c>
    </row>
    <row r="37" spans="1:5" x14ac:dyDescent="0.25">
      <c r="A37" s="184">
        <f t="shared" si="0"/>
        <v>34</v>
      </c>
      <c r="B37" s="159" t="s">
        <v>85</v>
      </c>
      <c r="C37" s="187" t="str">
        <f>VLOOKUP(B37,[1]Summary!$B$4:$X$63,23,0)</f>
        <v>Very High</v>
      </c>
      <c r="D37" s="159" t="s">
        <v>3893</v>
      </c>
      <c r="E37" s="159" t="str">
        <f>VLOOKUP(D37,'[2]Industry Risk-O-Meters May'!A:C,3,0)</f>
        <v>Very High</v>
      </c>
    </row>
    <row r="38" spans="1:5" x14ac:dyDescent="0.25">
      <c r="A38" s="184">
        <f t="shared" si="0"/>
        <v>35</v>
      </c>
      <c r="B38" s="159" t="s">
        <v>87</v>
      </c>
      <c r="C38" s="187" t="str">
        <f>VLOOKUP(B38,[1]Summary!$B$4:$X$63,23,0)</f>
        <v>Very High</v>
      </c>
      <c r="D38" s="159" t="s">
        <v>3894</v>
      </c>
      <c r="E38" s="159" t="str">
        <f>VLOOKUP(D38,'[2]Industry Risk-O-Meters May'!A:C,3,0)</f>
        <v>Very High</v>
      </c>
    </row>
    <row r="39" spans="1:5" x14ac:dyDescent="0.25">
      <c r="A39" s="184">
        <f t="shared" si="0"/>
        <v>36</v>
      </c>
      <c r="B39" s="159" t="s">
        <v>89</v>
      </c>
      <c r="C39" s="187" t="str">
        <f>VLOOKUP(B39,[1]Summary!$B$4:$X$63,23,0)</f>
        <v>Very High</v>
      </c>
      <c r="D39" s="159" t="s">
        <v>3895</v>
      </c>
      <c r="E39" s="159" t="str">
        <f>VLOOKUP(D39,'[2]Industry Risk-O-Meters May'!A:C,3,0)</f>
        <v>Very High</v>
      </c>
    </row>
    <row r="40" spans="1:5" x14ac:dyDescent="0.25">
      <c r="A40" s="184">
        <f t="shared" si="0"/>
        <v>37</v>
      </c>
      <c r="B40" s="159" t="s">
        <v>16</v>
      </c>
      <c r="C40" s="187" t="str">
        <f>VLOOKUP(B40,[1]Summary!$B$4:$X$63,23,0)</f>
        <v>Low to Moderate</v>
      </c>
      <c r="D40" s="189" t="s">
        <v>3896</v>
      </c>
      <c r="E40" s="159" t="str">
        <f>VLOOKUP(D40,'[2]Industry Risk-O-Meters May'!A:C,3,0)</f>
        <v>Low To Moderate</v>
      </c>
    </row>
    <row r="41" spans="1:5" x14ac:dyDescent="0.25">
      <c r="A41" s="184">
        <f t="shared" si="0"/>
        <v>38</v>
      </c>
      <c r="B41" s="159" t="s">
        <v>18</v>
      </c>
      <c r="C41" s="187" t="str">
        <f>VLOOKUP(B41,[1]Summary!$B$4:$X$63,23,0)</f>
        <v>Moderate</v>
      </c>
      <c r="D41" s="189" t="s">
        <v>3897</v>
      </c>
      <c r="E41" s="159" t="str">
        <f>VLOOKUP(D41,'[2]Industry Risk-O-Meters May'!A:C,3,0)</f>
        <v>Moderate</v>
      </c>
    </row>
    <row r="42" spans="1:5" x14ac:dyDescent="0.25">
      <c r="A42" s="184">
        <f t="shared" si="0"/>
        <v>39</v>
      </c>
      <c r="B42" s="159" t="s">
        <v>91</v>
      </c>
      <c r="C42" s="187" t="str">
        <f>VLOOKUP(B42,[1]Summary!$B$4:$X$63,23,0)</f>
        <v>Very High</v>
      </c>
      <c r="D42" s="189" t="s">
        <v>3898</v>
      </c>
      <c r="E42" s="159" t="str">
        <f>VLOOKUP(D42,'[2]Industry Risk-O-Meters May'!A:C,3,0)</f>
        <v>Very High</v>
      </c>
    </row>
    <row r="43" spans="1:5" x14ac:dyDescent="0.25">
      <c r="A43" s="184">
        <f t="shared" si="0"/>
        <v>40</v>
      </c>
      <c r="B43" s="159" t="s">
        <v>93</v>
      </c>
      <c r="C43" s="187" t="str">
        <f>VLOOKUP(B43,[1]Summary!$B$4:$X$63,23,0)</f>
        <v>Very High</v>
      </c>
      <c r="D43" s="189" t="s">
        <v>3898</v>
      </c>
      <c r="E43" s="159" t="str">
        <f>VLOOKUP(D43,'[2]Industry Risk-O-Meters May'!A:C,3,0)</f>
        <v>Very High</v>
      </c>
    </row>
    <row r="44" spans="1:5" x14ac:dyDescent="0.25">
      <c r="A44" s="184">
        <f t="shared" si="0"/>
        <v>41</v>
      </c>
      <c r="B44" s="159" t="s">
        <v>95</v>
      </c>
      <c r="C44" s="187" t="str">
        <f>VLOOKUP(B44,[1]Summary!$B$4:$X$63,23,0)</f>
        <v>Very High</v>
      </c>
      <c r="D44" s="159" t="s">
        <v>3899</v>
      </c>
      <c r="E44" s="159" t="str">
        <f>VLOOKUP(D44,'[2]Industry Risk-O-Meters May'!A:C,3,0)</f>
        <v>Very High</v>
      </c>
    </row>
    <row r="45" spans="1:5" x14ac:dyDescent="0.25">
      <c r="A45" s="184">
        <f t="shared" si="0"/>
        <v>42</v>
      </c>
      <c r="B45" s="159" t="s">
        <v>97</v>
      </c>
      <c r="C45" s="187" t="str">
        <f>VLOOKUP(B45,[1]Summary!$B$4:$X$63,23,0)</f>
        <v>Very High</v>
      </c>
      <c r="D45" s="189" t="s">
        <v>3900</v>
      </c>
      <c r="E45" s="159" t="str">
        <f>VLOOKUP(D45,'[2]Industry Risk-O-Meters May'!A:C,3,0)</f>
        <v>Very High</v>
      </c>
    </row>
    <row r="46" spans="1:5" x14ac:dyDescent="0.25">
      <c r="A46" s="184">
        <f t="shared" si="0"/>
        <v>43</v>
      </c>
      <c r="B46" s="159" t="s">
        <v>99</v>
      </c>
      <c r="C46" s="187" t="str">
        <f>VLOOKUP(B46,[1]Summary!$B$4:$X$63,23,0)</f>
        <v>Very High</v>
      </c>
      <c r="D46" s="159" t="s">
        <v>3901</v>
      </c>
      <c r="E46" s="159" t="str">
        <f>VLOOKUP(D46,'[2]Industry Risk-O-Meters May'!A:C,3,0)</f>
        <v>Very High</v>
      </c>
    </row>
    <row r="47" spans="1:5" x14ac:dyDescent="0.25">
      <c r="A47" s="184">
        <f t="shared" si="0"/>
        <v>44</v>
      </c>
      <c r="B47" s="159" t="s">
        <v>101</v>
      </c>
      <c r="C47" s="187" t="str">
        <f>VLOOKUP(B47,[1]Summary!$B$4:$X$63,23,0)</f>
        <v>Very High</v>
      </c>
      <c r="D47" s="189" t="s">
        <v>3902</v>
      </c>
      <c r="E47" s="159" t="str">
        <f>VLOOKUP(D47,'[2]Industry Risk-O-Meters May'!A:C,3,0)</f>
        <v>Very High</v>
      </c>
    </row>
    <row r="48" spans="1:5" x14ac:dyDescent="0.25">
      <c r="A48" s="184">
        <f t="shared" si="0"/>
        <v>45</v>
      </c>
      <c r="B48" s="159" t="s">
        <v>103</v>
      </c>
      <c r="C48" s="187" t="str">
        <f>VLOOKUP(B48,[1]Summary!$B$4:$X$63,23,0)</f>
        <v>Very High</v>
      </c>
      <c r="D48" s="159" t="s">
        <v>3903</v>
      </c>
      <c r="E48" s="159" t="str">
        <f>VLOOKUP(D48,'[2]Industry Risk-O-Meters May'!A:C,3,0)</f>
        <v>Very High</v>
      </c>
    </row>
    <row r="49" spans="1:5" x14ac:dyDescent="0.25">
      <c r="A49" s="184">
        <f t="shared" si="0"/>
        <v>46</v>
      </c>
      <c r="B49" s="159" t="s">
        <v>20</v>
      </c>
      <c r="C49" s="187" t="str">
        <f>VLOOKUP(B49,[1]Summary!$B$4:$X$63,23,0)</f>
        <v>Low to Moderate</v>
      </c>
      <c r="D49" s="189" t="s">
        <v>3904</v>
      </c>
      <c r="E49" s="159" t="str">
        <f>VLOOKUP(D49,'[2]Industry Risk-O-Meters May'!A:C,3,0)</f>
        <v>Low To Moderate</v>
      </c>
    </row>
    <row r="50" spans="1:5" x14ac:dyDescent="0.25">
      <c r="A50" s="184">
        <f t="shared" si="0"/>
        <v>47</v>
      </c>
      <c r="B50" s="159" t="s">
        <v>105</v>
      </c>
      <c r="C50" s="187" t="str">
        <f>VLOOKUP(B50,[1]Summary!$B$4:$X$63,23,0)</f>
        <v>Very High</v>
      </c>
      <c r="D50" s="159" t="s">
        <v>3905</v>
      </c>
      <c r="E50" s="159" t="s">
        <v>3889</v>
      </c>
    </row>
    <row r="51" spans="1:5" x14ac:dyDescent="0.25">
      <c r="A51" s="184">
        <f t="shared" si="0"/>
        <v>48</v>
      </c>
      <c r="B51" s="159" t="s">
        <v>107</v>
      </c>
      <c r="C51" s="187" t="str">
        <f>VLOOKUP(B51,[1]Summary!$B$4:$X$63,23,0)</f>
        <v>Very High</v>
      </c>
      <c r="D51" s="159" t="s">
        <v>3906</v>
      </c>
      <c r="E51" s="159" t="str">
        <f>VLOOKUP(D51,'[2]Industry Risk-O-Meters May'!A:C,3,0)</f>
        <v>Very High</v>
      </c>
    </row>
    <row r="52" spans="1:5" x14ac:dyDescent="0.25">
      <c r="A52" s="184">
        <f t="shared" si="0"/>
        <v>49</v>
      </c>
      <c r="B52" s="159" t="s">
        <v>109</v>
      </c>
      <c r="C52" s="187" t="str">
        <f>VLOOKUP(B52,[1]Summary!$B$4:$X$63,23,0)</f>
        <v>Very High</v>
      </c>
      <c r="D52" s="159" t="s">
        <v>3907</v>
      </c>
      <c r="E52" s="159" t="str">
        <f>VLOOKUP(D52,'[2]Industry Risk-O-Meters May'!A:C,3,0)</f>
        <v>Very High</v>
      </c>
    </row>
    <row r="53" spans="1:5" x14ac:dyDescent="0.25">
      <c r="A53" s="184">
        <f t="shared" si="0"/>
        <v>50</v>
      </c>
      <c r="B53" s="159" t="s">
        <v>22</v>
      </c>
      <c r="C53" s="187" t="str">
        <f>VLOOKUP(B53,[1]Summary!$B$4:$X$63,23,0)</f>
        <v>Low</v>
      </c>
      <c r="D53" s="189" t="s">
        <v>3908</v>
      </c>
      <c r="E53" s="159" t="s">
        <v>3909</v>
      </c>
    </row>
    <row r="54" spans="1:5" x14ac:dyDescent="0.25">
      <c r="A54" s="184">
        <f t="shared" si="0"/>
        <v>51</v>
      </c>
      <c r="B54" s="159" t="s">
        <v>111</v>
      </c>
      <c r="C54" s="187" t="str">
        <f>VLOOKUP(B54,[1]Summary!$B$4:$X$63,23,0)</f>
        <v>Very High</v>
      </c>
      <c r="D54" s="189" t="s">
        <v>3910</v>
      </c>
      <c r="E54" s="159" t="str">
        <f>VLOOKUP(D54,'[2]Industry Risk-O-Meters May'!A:C,3,0)</f>
        <v>Very High</v>
      </c>
    </row>
    <row r="55" spans="1:5" x14ac:dyDescent="0.25">
      <c r="A55" s="184">
        <f t="shared" si="0"/>
        <v>52</v>
      </c>
      <c r="B55" s="159" t="s">
        <v>113</v>
      </c>
      <c r="C55" s="187" t="str">
        <f>VLOOKUP(B55,[1]Summary!$B$4:$X$63,23,0)</f>
        <v>Very High</v>
      </c>
      <c r="D55" s="189" t="s">
        <v>3911</v>
      </c>
      <c r="E55" s="159" t="str">
        <f>VLOOKUP(D55,'[2]Industry Risk-O-Meters May'!A:C,3,0)</f>
        <v>Very High</v>
      </c>
    </row>
    <row r="56" spans="1:5" x14ac:dyDescent="0.25">
      <c r="A56" s="184">
        <f t="shared" si="0"/>
        <v>53</v>
      </c>
      <c r="B56" s="159" t="s">
        <v>24</v>
      </c>
      <c r="C56" s="187" t="str">
        <f>VLOOKUP(B56,[1]Summary!$B$4:$X$63,23,0)</f>
        <v>Moderately High</v>
      </c>
      <c r="D56" s="189" t="s">
        <v>3912</v>
      </c>
      <c r="E56" s="159" t="str">
        <f>VLOOKUP(D56,'[2]Industry Risk-O-Meters May'!A:C,3,0)</f>
        <v>Moderately High</v>
      </c>
    </row>
    <row r="57" spans="1:5" x14ac:dyDescent="0.25">
      <c r="A57" s="184">
        <f t="shared" si="0"/>
        <v>54</v>
      </c>
      <c r="B57" s="159" t="s">
        <v>115</v>
      </c>
      <c r="C57" s="187" t="str">
        <f>VLOOKUP(B57,[1]Summary!$B$4:$X$63,23,0)</f>
        <v>Very High</v>
      </c>
      <c r="D57" s="189" t="s">
        <v>3913</v>
      </c>
      <c r="E57" s="159" t="str">
        <f>VLOOKUP(D57,'[2]Industry Risk-O-Meters May'!A:C,3,0)</f>
        <v>Very High</v>
      </c>
    </row>
    <row r="58" spans="1:5" x14ac:dyDescent="0.25">
      <c r="A58" s="184">
        <f t="shared" si="0"/>
        <v>55</v>
      </c>
      <c r="B58" s="159" t="s">
        <v>117</v>
      </c>
      <c r="C58" s="187" t="str">
        <f>VLOOKUP(B58,[1]Summary!$B$4:$X$63,23,0)</f>
        <v>Very High</v>
      </c>
      <c r="D58" s="189" t="s">
        <v>3868</v>
      </c>
      <c r="E58" s="159" t="str">
        <f>VLOOKUP(D58,'[2]Industry Risk-O-Meters May'!A:C,3,0)</f>
        <v>Very High</v>
      </c>
    </row>
    <row r="59" spans="1:5" x14ac:dyDescent="0.25">
      <c r="A59" s="184">
        <f t="shared" si="0"/>
        <v>56</v>
      </c>
      <c r="B59" s="159" t="s">
        <v>26</v>
      </c>
      <c r="C59" s="187" t="str">
        <f>VLOOKUP(B59,[1]Summary!$B$4:$X$63,23,0)</f>
        <v>Moderate</v>
      </c>
      <c r="D59" s="189" t="s">
        <v>3875</v>
      </c>
      <c r="E59" s="159" t="str">
        <f>VLOOKUP(D59,'[2]Industry Risk-O-Meters May'!A:C,3,0)</f>
        <v>Moderate</v>
      </c>
    </row>
    <row r="60" spans="1:5" x14ac:dyDescent="0.25">
      <c r="A60" s="184">
        <f t="shared" si="0"/>
        <v>57</v>
      </c>
      <c r="B60" s="159" t="s">
        <v>130</v>
      </c>
      <c r="C60" s="187" t="str">
        <f>VLOOKUP(B60,[1]Summary!$B$4:$X$63,23,0)</f>
        <v>Very High</v>
      </c>
      <c r="D60" s="189" t="s">
        <v>3914</v>
      </c>
      <c r="E60" s="159" t="s">
        <v>3889</v>
      </c>
    </row>
    <row r="61" spans="1:5" x14ac:dyDescent="0.25">
      <c r="A61" s="184">
        <f t="shared" si="0"/>
        <v>58</v>
      </c>
      <c r="B61" s="159" t="s">
        <v>119</v>
      </c>
      <c r="C61" s="187" t="str">
        <f>VLOOKUP(B61,[1]Summary!$B$4:$X$63,23,0)</f>
        <v>Very High</v>
      </c>
      <c r="D61" s="189" t="s">
        <v>3914</v>
      </c>
      <c r="E61" s="159" t="s">
        <v>3889</v>
      </c>
    </row>
    <row r="62" spans="1:5" x14ac:dyDescent="0.25">
      <c r="A62" s="184">
        <f t="shared" si="0"/>
        <v>59</v>
      </c>
      <c r="B62" s="159" t="s">
        <v>121</v>
      </c>
      <c r="C62" s="187" t="str">
        <f>VLOOKUP(B62,[1]Summary!$B$4:$X$63,23,0)</f>
        <v>Very High</v>
      </c>
      <c r="D62" s="189" t="s">
        <v>3915</v>
      </c>
      <c r="E62" s="159" t="str">
        <f>VLOOKUP(D62,'[2]Industry Risk-O-Meters May'!A:C,3,0)</f>
        <v>Very High</v>
      </c>
    </row>
    <row r="63" spans="1:5" x14ac:dyDescent="0.25">
      <c r="A63" s="184">
        <f t="shared" si="0"/>
        <v>60</v>
      </c>
      <c r="B63" s="159" t="s">
        <v>28</v>
      </c>
      <c r="C63" s="187" t="str">
        <f>VLOOKUP(B63,[1]Summary!$B$4:$X$63,23,0)</f>
        <v>Low to Moderate</v>
      </c>
      <c r="D63" s="189" t="s">
        <v>3916</v>
      </c>
      <c r="E63" s="159" t="str">
        <f>VLOOKUP(D63,'[2]Industry Risk-O-Meters May'!A:C,3,0)</f>
        <v>Low to Moderate</v>
      </c>
    </row>
    <row r="64" spans="1:5" x14ac:dyDescent="0.25">
      <c r="A64" s="184">
        <f t="shared" si="0"/>
        <v>61</v>
      </c>
      <c r="B64" s="159" t="s">
        <v>30</v>
      </c>
      <c r="C64" s="187" t="str">
        <f>VLOOKUP(B64,[1]Summary!$B$4:$X$63,23,0)</f>
        <v>Low to Moderate</v>
      </c>
      <c r="D64" s="189" t="s">
        <v>3917</v>
      </c>
      <c r="E64" s="159" t="str">
        <f>VLOOKUP(D64,'[2]Industry Risk-O-Meters May'!A:C,3,0)</f>
        <v>Low to Moderate</v>
      </c>
    </row>
    <row r="65" spans="1:5" x14ac:dyDescent="0.25">
      <c r="A65" s="184">
        <f t="shared" si="0"/>
        <v>62</v>
      </c>
      <c r="B65" s="159" t="s">
        <v>123</v>
      </c>
      <c r="C65" s="187" t="str">
        <f>VLOOKUP(B65,[1]Summary!$B$4:$X$63,23,0)</f>
        <v>Very High</v>
      </c>
      <c r="D65" s="189" t="s">
        <v>3868</v>
      </c>
      <c r="E65" s="159" t="str">
        <f>VLOOKUP(D65,'[2]Industry Risk-O-Meters May'!A:C,3,0)</f>
        <v>Very High</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7CC65-C83F-456A-BFE1-045A69675585}">
  <sheetPr codeName="Sheet65"/>
  <dimension ref="A1:CB520"/>
  <sheetViews>
    <sheetView topLeftCell="A20" workbookViewId="0">
      <selection activeCell="B40" sqref="B40"/>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130</v>
      </c>
      <c r="C1" s="201"/>
      <c r="D1" s="201"/>
      <c r="E1" s="201"/>
    </row>
    <row r="3" spans="1:9" ht="15" customHeight="1" x14ac:dyDescent="0.25">
      <c r="B3" s="1" t="s">
        <v>130</v>
      </c>
      <c r="C3" s="202"/>
      <c r="D3" s="203"/>
    </row>
    <row r="4" spans="1:9" ht="15" customHeight="1" x14ac:dyDescent="0.25">
      <c r="B4" s="2" t="s">
        <v>3827</v>
      </c>
      <c r="C4" s="202"/>
      <c r="D4" s="203"/>
    </row>
    <row r="5" spans="1:9" ht="15" customHeight="1" x14ac:dyDescent="0.25">
      <c r="B5" s="2" t="s">
        <v>133</v>
      </c>
      <c r="C5" s="202"/>
      <c r="D5" s="203"/>
    </row>
    <row r="6" spans="1:9" ht="15" customHeight="1" x14ac:dyDescent="0.25">
      <c r="B6" s="2" t="s">
        <v>134</v>
      </c>
      <c r="C6" s="202"/>
      <c r="D6" s="203"/>
    </row>
    <row r="7" spans="1:9" ht="22.5" customHeight="1" x14ac:dyDescent="0.25">
      <c r="B7" s="2" t="s">
        <v>3828</v>
      </c>
      <c r="C7" s="202"/>
      <c r="D7" s="203"/>
    </row>
    <row r="8" spans="1:9" ht="30" customHeight="1" x14ac:dyDescent="0.25">
      <c r="B8" s="2" t="s">
        <v>136</v>
      </c>
      <c r="C8" s="57" t="s">
        <v>137</v>
      </c>
      <c r="D8" s="57" t="s">
        <v>138</v>
      </c>
    </row>
    <row r="9" spans="1:9" ht="12.75" customHeight="1" x14ac:dyDescent="0.25"/>
    <row r="10" spans="1:9" ht="12.75" customHeight="1" x14ac:dyDescent="0.25"/>
    <row r="11" spans="1:9" x14ac:dyDescent="0.25">
      <c r="B11" s="13" t="s">
        <v>150</v>
      </c>
    </row>
    <row r="13" spans="1:9" x14ac:dyDescent="0.25">
      <c r="B13" s="50" t="s">
        <v>139</v>
      </c>
      <c r="C13" s="51" t="s">
        <v>140</v>
      </c>
      <c r="D13" s="50" t="s">
        <v>141</v>
      </c>
      <c r="E13" s="50" t="s">
        <v>142</v>
      </c>
      <c r="F13" s="49" t="s">
        <v>151</v>
      </c>
      <c r="G13" s="49" t="s">
        <v>152</v>
      </c>
      <c r="H13" s="49" t="s">
        <v>153</v>
      </c>
      <c r="I13" s="32" t="s">
        <v>154</v>
      </c>
    </row>
    <row r="14" spans="1:9" x14ac:dyDescent="0.25">
      <c r="B14" s="32" t="s">
        <v>143</v>
      </c>
    </row>
    <row r="15" spans="1:9" x14ac:dyDescent="0.25">
      <c r="B15" s="32" t="s">
        <v>144</v>
      </c>
    </row>
    <row r="16" spans="1:9" x14ac:dyDescent="0.25">
      <c r="B16" s="13" t="s">
        <v>119</v>
      </c>
      <c r="C16" s="29" t="s">
        <v>145</v>
      </c>
      <c r="D16" s="13" t="s">
        <v>155</v>
      </c>
      <c r="E16" s="13" t="s">
        <v>156</v>
      </c>
      <c r="F16" s="18">
        <v>74981077</v>
      </c>
      <c r="G16" s="18">
        <v>7153.19</v>
      </c>
      <c r="H16" s="18">
        <v>99.23</v>
      </c>
    </row>
    <row r="17" spans="2:8" x14ac:dyDescent="0.25">
      <c r="B17" s="32" t="s">
        <v>157</v>
      </c>
      <c r="C17" s="33"/>
      <c r="D17" s="32"/>
      <c r="E17" s="32"/>
      <c r="F17" s="34"/>
      <c r="G17" s="34">
        <f>SUM(G13:G16)</f>
        <v>7153.19</v>
      </c>
      <c r="H17" s="34">
        <f>SUM(H13:H16)</f>
        <v>99.23</v>
      </c>
    </row>
    <row r="18" spans="2:8" x14ac:dyDescent="0.25">
      <c r="B18" s="32" t="s">
        <v>158</v>
      </c>
      <c r="C18" s="33"/>
      <c r="D18" s="32"/>
      <c r="E18" s="32"/>
      <c r="F18" s="34"/>
      <c r="G18" s="34">
        <v>64.260000000000005</v>
      </c>
      <c r="H18" s="34">
        <v>0.89</v>
      </c>
    </row>
    <row r="19" spans="2:8" x14ac:dyDescent="0.25">
      <c r="B19" s="32" t="s">
        <v>159</v>
      </c>
      <c r="C19" s="33"/>
      <c r="D19" s="32"/>
      <c r="E19" s="32"/>
      <c r="F19" s="34"/>
      <c r="G19" s="34">
        <v>7217.45</v>
      </c>
      <c r="H19" s="34">
        <v>100.12</v>
      </c>
    </row>
    <row r="20" spans="2:8" x14ac:dyDescent="0.25">
      <c r="B20" s="32" t="s">
        <v>160</v>
      </c>
      <c r="C20" s="33"/>
      <c r="D20" s="32"/>
      <c r="E20" s="32"/>
      <c r="F20" s="34"/>
      <c r="G20" s="34">
        <v>-8.4596312999999697</v>
      </c>
      <c r="H20" s="34">
        <v>-0.12000000000000455</v>
      </c>
    </row>
    <row r="21" spans="2:8" x14ac:dyDescent="0.25">
      <c r="B21" s="32" t="s">
        <v>161</v>
      </c>
      <c r="C21" s="33"/>
      <c r="D21" s="32"/>
      <c r="E21" s="32"/>
      <c r="F21" s="34"/>
      <c r="G21" s="34">
        <v>7208.9903686999996</v>
      </c>
      <c r="H21" s="34">
        <v>100</v>
      </c>
    </row>
    <row r="22" spans="2:8" x14ac:dyDescent="0.25">
      <c r="B22" s="13" t="s">
        <v>162</v>
      </c>
    </row>
    <row r="23" spans="2:8" x14ac:dyDescent="0.25">
      <c r="B23" s="13" t="s">
        <v>163</v>
      </c>
    </row>
    <row r="24" spans="2:8" x14ac:dyDescent="0.25">
      <c r="B24" s="13" t="s">
        <v>164</v>
      </c>
      <c r="C24" s="29" t="s">
        <v>165</v>
      </c>
    </row>
    <row r="26" spans="2:8" ht="30" x14ac:dyDescent="0.25">
      <c r="B26" s="48" t="s">
        <v>166</v>
      </c>
      <c r="C26" s="29" t="s">
        <v>167</v>
      </c>
    </row>
    <row r="27" spans="2:8" x14ac:dyDescent="0.25">
      <c r="B27" s="32"/>
    </row>
    <row r="28" spans="2:8" x14ac:dyDescent="0.25">
      <c r="B28" s="32" t="s">
        <v>168</v>
      </c>
      <c r="C28" s="29" t="s">
        <v>167</v>
      </c>
    </row>
    <row r="29" spans="2:8" x14ac:dyDescent="0.25">
      <c r="B29" s="32" t="s">
        <v>169</v>
      </c>
      <c r="C29" s="29" t="s">
        <v>167</v>
      </c>
    </row>
    <row r="30" spans="2:8" x14ac:dyDescent="0.25">
      <c r="B30" s="32" t="s">
        <v>170</v>
      </c>
      <c r="C30" s="29" t="s">
        <v>171</v>
      </c>
    </row>
    <row r="31" spans="2:8" x14ac:dyDescent="0.25">
      <c r="B31" s="32" t="s">
        <v>172</v>
      </c>
      <c r="C31" s="33"/>
    </row>
    <row r="32" spans="2:8" x14ac:dyDescent="0.25">
      <c r="B32" s="32" t="s">
        <v>173</v>
      </c>
      <c r="C32" s="33"/>
    </row>
    <row r="33" spans="2:3" x14ac:dyDescent="0.25">
      <c r="B33" s="32" t="s">
        <v>174</v>
      </c>
      <c r="C33" s="33"/>
    </row>
    <row r="34" spans="2:3" x14ac:dyDescent="0.25">
      <c r="B34" s="32" t="s">
        <v>175</v>
      </c>
      <c r="C34" s="33"/>
    </row>
    <row r="35" spans="2:3" x14ac:dyDescent="0.25">
      <c r="B35" s="32" t="s">
        <v>176</v>
      </c>
      <c r="C35" s="33"/>
    </row>
    <row r="36" spans="2:3" x14ac:dyDescent="0.25">
      <c r="B36" s="32" t="s">
        <v>177</v>
      </c>
      <c r="C36" s="33"/>
    </row>
    <row r="37" spans="2:3" x14ac:dyDescent="0.25">
      <c r="B37" s="32" t="s">
        <v>178</v>
      </c>
      <c r="C37" s="33"/>
    </row>
    <row r="38" spans="2:3" x14ac:dyDescent="0.25">
      <c r="B38" s="32" t="s">
        <v>179</v>
      </c>
      <c r="C38" s="33"/>
    </row>
    <row r="39" spans="2:3" x14ac:dyDescent="0.25">
      <c r="B39" s="32" t="s">
        <v>180</v>
      </c>
      <c r="C39" s="33"/>
    </row>
    <row r="40" spans="2:3" x14ac:dyDescent="0.25">
      <c r="B40" s="13" t="s">
        <v>250</v>
      </c>
    </row>
    <row r="41" spans="2:3" x14ac:dyDescent="0.25">
      <c r="B41" s="3"/>
      <c r="C41" s="4" t="s">
        <v>181</v>
      </c>
    </row>
    <row r="42" spans="2:3" x14ac:dyDescent="0.25">
      <c r="B42" s="3" t="s">
        <v>182</v>
      </c>
      <c r="C42" s="5" t="s">
        <v>130</v>
      </c>
    </row>
    <row r="43" spans="2:3" x14ac:dyDescent="0.25">
      <c r="B43" s="3" t="s">
        <v>183</v>
      </c>
      <c r="C43" s="4"/>
    </row>
    <row r="44" spans="2:3" x14ac:dyDescent="0.25">
      <c r="B44" s="3"/>
      <c r="C44" s="4"/>
    </row>
    <row r="45" spans="2:3" x14ac:dyDescent="0.25">
      <c r="B45" s="3" t="s">
        <v>184</v>
      </c>
      <c r="C45" s="4"/>
    </row>
    <row r="46" spans="2:3" x14ac:dyDescent="0.25">
      <c r="B46" s="3"/>
      <c r="C46" s="4"/>
    </row>
    <row r="47" spans="2:3" x14ac:dyDescent="0.25">
      <c r="B47" s="3" t="s">
        <v>185</v>
      </c>
      <c r="C47" s="4"/>
    </row>
    <row r="48" spans="2:3" x14ac:dyDescent="0.25">
      <c r="B48" s="3" t="s">
        <v>186</v>
      </c>
      <c r="C48" s="4"/>
    </row>
    <row r="49" spans="2:7" x14ac:dyDescent="0.25">
      <c r="B49" s="3"/>
      <c r="C49" s="4"/>
    </row>
    <row r="50" spans="2:7" x14ac:dyDescent="0.25">
      <c r="B50" s="3" t="s">
        <v>187</v>
      </c>
      <c r="C50" s="4" t="s">
        <v>165</v>
      </c>
    </row>
    <row r="51" spans="2:7" x14ac:dyDescent="0.25">
      <c r="B51" s="204" t="s">
        <v>188</v>
      </c>
      <c r="C51" s="204"/>
    </row>
    <row r="53" spans="2:7" x14ac:dyDescent="0.25">
      <c r="B53" s="3" t="s">
        <v>189</v>
      </c>
      <c r="C53" s="4"/>
      <c r="D53" s="3"/>
    </row>
    <row r="54" spans="2:7" ht="30" x14ac:dyDescent="0.25">
      <c r="B54" s="6" t="s">
        <v>190</v>
      </c>
      <c r="C54" s="5" t="s">
        <v>191</v>
      </c>
      <c r="D54" s="6" t="s">
        <v>192</v>
      </c>
    </row>
    <row r="55" spans="2:7" x14ac:dyDescent="0.25">
      <c r="B55" s="3" t="s">
        <v>167</v>
      </c>
      <c r="C55" s="4" t="s">
        <v>167</v>
      </c>
      <c r="D55" s="3" t="s">
        <v>167</v>
      </c>
    </row>
    <row r="57" spans="2:7" x14ac:dyDescent="0.25">
      <c r="B57" s="8" t="s">
        <v>193</v>
      </c>
      <c r="C57" s="44">
        <v>45596</v>
      </c>
      <c r="D57" s="3"/>
      <c r="E57" s="37"/>
      <c r="F57" s="43"/>
    </row>
    <row r="58" spans="2:7" x14ac:dyDescent="0.25">
      <c r="B58" s="8" t="s">
        <v>194</v>
      </c>
      <c r="C58" s="9" t="s">
        <v>195</v>
      </c>
      <c r="D58" s="8" t="s">
        <v>196</v>
      </c>
      <c r="E58" s="38" t="s">
        <v>197</v>
      </c>
      <c r="F58" s="36" t="s">
        <v>198</v>
      </c>
      <c r="G58" s="34"/>
    </row>
    <row r="59" spans="2:7" x14ac:dyDescent="0.25">
      <c r="B59" s="41" t="s">
        <v>167</v>
      </c>
      <c r="C59" s="42" t="s">
        <v>167</v>
      </c>
      <c r="D59" s="41" t="s">
        <v>167</v>
      </c>
      <c r="E59" s="40" t="s">
        <v>167</v>
      </c>
      <c r="F59" s="39" t="s">
        <v>167</v>
      </c>
    </row>
    <row r="62" spans="2:7" x14ac:dyDescent="0.25">
      <c r="B62" s="32" t="s">
        <v>199</v>
      </c>
    </row>
    <row r="63" spans="2:7" x14ac:dyDescent="0.25">
      <c r="B63" s="32"/>
    </row>
    <row r="64" spans="2:7" x14ac:dyDescent="0.25">
      <c r="B64" s="32" t="s">
        <v>200</v>
      </c>
    </row>
    <row r="65" spans="2:7" x14ac:dyDescent="0.25">
      <c r="B65" s="8" t="s">
        <v>201</v>
      </c>
      <c r="C65" s="9" t="s">
        <v>202</v>
      </c>
      <c r="D65" s="32"/>
    </row>
    <row r="66" spans="2:7" x14ac:dyDescent="0.25">
      <c r="B66" s="3" t="s">
        <v>167</v>
      </c>
      <c r="C66" s="4" t="s">
        <v>167</v>
      </c>
    </row>
    <row r="68" spans="2:7" x14ac:dyDescent="0.25">
      <c r="B68" s="8" t="s">
        <v>203</v>
      </c>
      <c r="C68" s="9" t="s">
        <v>202</v>
      </c>
    </row>
    <row r="69" spans="2:7" x14ac:dyDescent="0.25">
      <c r="B69" s="3" t="s">
        <v>167</v>
      </c>
      <c r="C69" s="4" t="s">
        <v>167</v>
      </c>
    </row>
    <row r="71" spans="2:7" x14ac:dyDescent="0.25">
      <c r="B71" s="8" t="s">
        <v>167</v>
      </c>
      <c r="C71" s="9" t="s">
        <v>167</v>
      </c>
    </row>
    <row r="72" spans="2:7" x14ac:dyDescent="0.25">
      <c r="B72" s="3" t="s">
        <v>167</v>
      </c>
      <c r="C72" s="4" t="s">
        <v>167</v>
      </c>
    </row>
    <row r="74" spans="2:7" x14ac:dyDescent="0.25">
      <c r="B74" s="38" t="s">
        <v>204</v>
      </c>
      <c r="C74" s="9" t="s">
        <v>205</v>
      </c>
    </row>
    <row r="75" spans="2:7" x14ac:dyDescent="0.25">
      <c r="B75" s="37" t="s">
        <v>167</v>
      </c>
      <c r="C75" s="4" t="s">
        <v>167</v>
      </c>
    </row>
    <row r="77" spans="2:7" x14ac:dyDescent="0.25">
      <c r="B77" s="8" t="s">
        <v>206</v>
      </c>
      <c r="C77" s="9" t="s">
        <v>167</v>
      </c>
    </row>
    <row r="79" spans="2:7" x14ac:dyDescent="0.25">
      <c r="B79" s="8" t="s">
        <v>207</v>
      </c>
      <c r="C79" s="44">
        <v>45596</v>
      </c>
      <c r="D79" s="3"/>
      <c r="E79" s="37"/>
      <c r="F79" s="43"/>
    </row>
    <row r="80" spans="2:7" x14ac:dyDescent="0.25">
      <c r="B80" s="8" t="s">
        <v>194</v>
      </c>
      <c r="C80" s="9" t="s">
        <v>195</v>
      </c>
      <c r="D80" s="8" t="s">
        <v>196</v>
      </c>
      <c r="E80" s="38" t="s">
        <v>197</v>
      </c>
      <c r="F80" s="36" t="s">
        <v>198</v>
      </c>
      <c r="G80" s="34"/>
    </row>
    <row r="81" spans="2:6" x14ac:dyDescent="0.25">
      <c r="B81" s="41" t="s">
        <v>167</v>
      </c>
      <c r="C81" s="42" t="s">
        <v>167</v>
      </c>
      <c r="D81" s="41" t="s">
        <v>167</v>
      </c>
      <c r="E81" s="40" t="s">
        <v>167</v>
      </c>
      <c r="F81" s="39" t="s">
        <v>167</v>
      </c>
    </row>
    <row r="82" spans="2:6" x14ac:dyDescent="0.25">
      <c r="B82" s="32" t="s">
        <v>199</v>
      </c>
    </row>
    <row r="83" spans="2:6" x14ac:dyDescent="0.25">
      <c r="B83" s="32"/>
    </row>
    <row r="84" spans="2:6" x14ac:dyDescent="0.25">
      <c r="B84" s="32" t="s">
        <v>200</v>
      </c>
    </row>
    <row r="85" spans="2:6" x14ac:dyDescent="0.25">
      <c r="B85" s="8" t="s">
        <v>201</v>
      </c>
      <c r="C85" s="9" t="s">
        <v>202</v>
      </c>
      <c r="D85" s="32"/>
    </row>
    <row r="86" spans="2:6" x14ac:dyDescent="0.25">
      <c r="B86" s="3" t="s">
        <v>167</v>
      </c>
      <c r="C86" s="4" t="s">
        <v>167</v>
      </c>
    </row>
    <row r="88" spans="2:6" x14ac:dyDescent="0.25">
      <c r="B88" s="8" t="s">
        <v>203</v>
      </c>
      <c r="C88" s="9" t="s">
        <v>202</v>
      </c>
    </row>
    <row r="89" spans="2:6" x14ac:dyDescent="0.25">
      <c r="B89" s="3" t="s">
        <v>167</v>
      </c>
      <c r="C89" s="4" t="s">
        <v>167</v>
      </c>
    </row>
    <row r="91" spans="2:6" x14ac:dyDescent="0.25">
      <c r="B91" s="8" t="s">
        <v>167</v>
      </c>
      <c r="C91" s="9" t="s">
        <v>167</v>
      </c>
    </row>
    <row r="92" spans="2:6" x14ac:dyDescent="0.25">
      <c r="B92" s="3" t="s">
        <v>167</v>
      </c>
      <c r="C92" s="4" t="s">
        <v>167</v>
      </c>
    </row>
    <row r="94" spans="2:6" x14ac:dyDescent="0.25">
      <c r="B94" s="38" t="s">
        <v>204</v>
      </c>
      <c r="C94" s="9" t="s">
        <v>205</v>
      </c>
    </row>
    <row r="95" spans="2:6" x14ac:dyDescent="0.25">
      <c r="B95" s="37" t="s">
        <v>167</v>
      </c>
      <c r="C95" s="4" t="s">
        <v>167</v>
      </c>
    </row>
    <row r="97" spans="2:80" x14ac:dyDescent="0.25">
      <c r="B97" s="8" t="s">
        <v>206</v>
      </c>
      <c r="C97" s="9" t="s">
        <v>167</v>
      </c>
    </row>
    <row r="100" spans="2:80" x14ac:dyDescent="0.25">
      <c r="B100" s="32" t="s">
        <v>208</v>
      </c>
    </row>
    <row r="102" spans="2:80" x14ac:dyDescent="0.25">
      <c r="B102" s="8" t="s">
        <v>194</v>
      </c>
      <c r="C102" s="9" t="s">
        <v>209</v>
      </c>
      <c r="D102" s="8" t="s">
        <v>210</v>
      </c>
      <c r="E102" s="8" t="s">
        <v>211</v>
      </c>
      <c r="F102" s="34"/>
    </row>
    <row r="103" spans="2:80" x14ac:dyDescent="0.25">
      <c r="B103" s="3" t="s">
        <v>167</v>
      </c>
      <c r="C103" s="4" t="s">
        <v>167</v>
      </c>
      <c r="D103" s="3" t="s">
        <v>167</v>
      </c>
      <c r="E103" s="3" t="s">
        <v>167</v>
      </c>
    </row>
    <row r="106" spans="2:80" x14ac:dyDescent="0.25">
      <c r="B106" s="32" t="s">
        <v>212</v>
      </c>
      <c r="C106" s="33" t="s">
        <v>167</v>
      </c>
      <c r="D106" s="32"/>
      <c r="E106" s="32"/>
      <c r="F106" s="34"/>
      <c r="G106" s="34"/>
      <c r="H106" s="34"/>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row>
    <row r="108" spans="2:80" x14ac:dyDescent="0.25">
      <c r="B108" s="32" t="s">
        <v>213</v>
      </c>
    </row>
    <row r="110" spans="2:80" x14ac:dyDescent="0.25">
      <c r="B110" s="8" t="s">
        <v>214</v>
      </c>
      <c r="C110" s="9" t="s">
        <v>202</v>
      </c>
      <c r="D110" s="32"/>
    </row>
    <row r="111" spans="2:80" x14ac:dyDescent="0.25">
      <c r="B111" s="3" t="s">
        <v>167</v>
      </c>
      <c r="C111" s="4" t="s">
        <v>167</v>
      </c>
    </row>
    <row r="114" spans="2:80" x14ac:dyDescent="0.25">
      <c r="B114" s="8" t="s">
        <v>215</v>
      </c>
      <c r="C114" s="9" t="s">
        <v>216</v>
      </c>
      <c r="D114" s="32"/>
    </row>
    <row r="115" spans="2:80" x14ac:dyDescent="0.25">
      <c r="B115" s="3" t="s">
        <v>167</v>
      </c>
      <c r="C115" s="4" t="s">
        <v>167</v>
      </c>
    </row>
    <row r="118" spans="2:80" x14ac:dyDescent="0.25">
      <c r="B118" s="32" t="s">
        <v>217</v>
      </c>
    </row>
    <row r="121" spans="2:80" x14ac:dyDescent="0.25">
      <c r="B121" s="32" t="s">
        <v>218</v>
      </c>
    </row>
    <row r="123" spans="2:80" x14ac:dyDescent="0.25">
      <c r="B123" s="8" t="s">
        <v>194</v>
      </c>
      <c r="C123" s="9" t="s">
        <v>219</v>
      </c>
      <c r="D123" s="8" t="s">
        <v>209</v>
      </c>
      <c r="E123" s="8" t="s">
        <v>210</v>
      </c>
      <c r="F123" s="36" t="s">
        <v>211</v>
      </c>
      <c r="G123" s="34"/>
    </row>
    <row r="124" spans="2:80" x14ac:dyDescent="0.25">
      <c r="B124" s="3" t="s">
        <v>167</v>
      </c>
      <c r="C124" s="4" t="s">
        <v>167</v>
      </c>
      <c r="D124" s="3" t="s">
        <v>167</v>
      </c>
      <c r="E124" s="3" t="s">
        <v>167</v>
      </c>
      <c r="F124" s="35" t="s">
        <v>167</v>
      </c>
    </row>
    <row r="127" spans="2:80" x14ac:dyDescent="0.25">
      <c r="B127" s="32" t="s">
        <v>212</v>
      </c>
      <c r="C127" s="33" t="s">
        <v>167</v>
      </c>
      <c r="D127" s="32"/>
      <c r="E127" s="32"/>
      <c r="F127" s="34"/>
      <c r="G127" s="34"/>
      <c r="H127" s="34"/>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2"/>
      <c r="BQ127" s="32"/>
      <c r="BR127" s="32"/>
      <c r="BS127" s="32"/>
      <c r="BT127" s="32"/>
      <c r="BU127" s="32"/>
      <c r="BV127" s="32"/>
      <c r="BW127" s="32"/>
      <c r="BX127" s="32"/>
      <c r="BY127" s="32"/>
      <c r="BZ127" s="32"/>
      <c r="CA127" s="32"/>
      <c r="CB127" s="32"/>
    </row>
    <row r="129" spans="2:7" x14ac:dyDescent="0.25">
      <c r="B129" s="32" t="s">
        <v>213</v>
      </c>
    </row>
    <row r="131" spans="2:7" x14ac:dyDescent="0.25">
      <c r="B131" s="8" t="s">
        <v>214</v>
      </c>
      <c r="C131" s="9" t="s">
        <v>202</v>
      </c>
      <c r="D131" s="32"/>
    </row>
    <row r="132" spans="2:7" x14ac:dyDescent="0.25">
      <c r="B132" s="3" t="s">
        <v>167</v>
      </c>
      <c r="C132" s="4" t="s">
        <v>167</v>
      </c>
    </row>
    <row r="135" spans="2:7" x14ac:dyDescent="0.25">
      <c r="B135" s="8" t="s">
        <v>215</v>
      </c>
      <c r="C135" s="9" t="s">
        <v>216</v>
      </c>
      <c r="D135" s="32"/>
    </row>
    <row r="136" spans="2:7" x14ac:dyDescent="0.25">
      <c r="B136" s="3" t="s">
        <v>167</v>
      </c>
      <c r="C136" s="4" t="s">
        <v>167</v>
      </c>
    </row>
    <row r="139" spans="2:7" x14ac:dyDescent="0.25">
      <c r="B139" s="32" t="s">
        <v>217</v>
      </c>
    </row>
    <row r="142" spans="2:7" x14ac:dyDescent="0.25">
      <c r="B142" s="32" t="s">
        <v>220</v>
      </c>
    </row>
    <row r="143" spans="2:7" x14ac:dyDescent="0.25">
      <c r="B143" s="8" t="s">
        <v>194</v>
      </c>
      <c r="C143" s="9" t="s">
        <v>221</v>
      </c>
      <c r="D143" s="8" t="s">
        <v>222</v>
      </c>
      <c r="E143" s="8" t="s">
        <v>223</v>
      </c>
      <c r="F143" s="36" t="s">
        <v>224</v>
      </c>
      <c r="G143" s="34"/>
    </row>
    <row r="144" spans="2:7" x14ac:dyDescent="0.25">
      <c r="B144" s="3" t="s">
        <v>167</v>
      </c>
      <c r="C144" s="4" t="s">
        <v>167</v>
      </c>
      <c r="D144" s="3" t="s">
        <v>167</v>
      </c>
      <c r="E144" s="3" t="s">
        <v>167</v>
      </c>
      <c r="F144" s="35" t="s">
        <v>167</v>
      </c>
    </row>
    <row r="145" spans="2:2" x14ac:dyDescent="0.25">
      <c r="B145" s="13" t="s">
        <v>225</v>
      </c>
    </row>
    <row r="373" spans="6:6" x14ac:dyDescent="0.25">
      <c r="F373" s="34"/>
    </row>
    <row r="520" spans="3:3" x14ac:dyDescent="0.25">
      <c r="C520" s="153">
        <v>0.67589999999999995</v>
      </c>
    </row>
  </sheetData>
  <mergeCells count="4">
    <mergeCell ref="B1:E1"/>
    <mergeCell ref="C3:C7"/>
    <mergeCell ref="D3:D7"/>
    <mergeCell ref="B51:C51"/>
  </mergeCells>
  <hyperlinks>
    <hyperlink ref="A1" location="Index!A1" display="Index" xr:uid="{5C16E49F-2004-4547-9CA3-8603C641B1A7}"/>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F55C-B5A8-47CC-900F-A4C361A73539}">
  <sheetPr codeName="Sheet64"/>
  <dimension ref="A1:CB520"/>
  <sheetViews>
    <sheetView workbookViewId="0"/>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128</v>
      </c>
      <c r="C1" s="201"/>
      <c r="D1" s="201"/>
      <c r="E1" s="201"/>
    </row>
    <row r="3" spans="1:9" ht="15" customHeight="1" x14ac:dyDescent="0.25">
      <c r="B3" s="1" t="s">
        <v>128</v>
      </c>
      <c r="C3" s="202"/>
      <c r="D3" s="203"/>
    </row>
    <row r="4" spans="1:9" ht="15" customHeight="1" x14ac:dyDescent="0.25">
      <c r="B4" s="2" t="s">
        <v>3829</v>
      </c>
      <c r="C4" s="202"/>
      <c r="D4" s="203"/>
    </row>
    <row r="5" spans="1:9" ht="15" customHeight="1" x14ac:dyDescent="0.25">
      <c r="B5" s="2" t="s">
        <v>133</v>
      </c>
      <c r="C5" s="202"/>
      <c r="D5" s="203"/>
    </row>
    <row r="6" spans="1:9" ht="15" customHeight="1" x14ac:dyDescent="0.25">
      <c r="B6" s="2" t="s">
        <v>134</v>
      </c>
      <c r="C6" s="202"/>
      <c r="D6" s="203"/>
    </row>
    <row r="7" spans="1:9" ht="22.5" customHeight="1" x14ac:dyDescent="0.25">
      <c r="B7" s="2" t="s">
        <v>3830</v>
      </c>
      <c r="C7" s="202"/>
      <c r="D7" s="203"/>
    </row>
    <row r="8" spans="1:9" ht="30" customHeight="1" x14ac:dyDescent="0.25">
      <c r="B8" s="2" t="s">
        <v>136</v>
      </c>
      <c r="C8" s="57" t="s">
        <v>137</v>
      </c>
      <c r="D8" s="57" t="s">
        <v>138</v>
      </c>
    </row>
    <row r="9" spans="1:9" ht="12.75" customHeight="1" x14ac:dyDescent="0.25"/>
    <row r="10" spans="1:9" ht="12.75" customHeight="1" x14ac:dyDescent="0.25"/>
    <row r="11" spans="1:9" x14ac:dyDescent="0.25">
      <c r="B11" s="13" t="s">
        <v>150</v>
      </c>
    </row>
    <row r="13" spans="1:9" x14ac:dyDescent="0.25">
      <c r="B13" s="50" t="s">
        <v>139</v>
      </c>
      <c r="C13" s="51" t="s">
        <v>140</v>
      </c>
      <c r="D13" s="50" t="s">
        <v>141</v>
      </c>
      <c r="E13" s="50" t="s">
        <v>142</v>
      </c>
      <c r="F13" s="49" t="s">
        <v>151</v>
      </c>
      <c r="G13" s="49" t="s">
        <v>152</v>
      </c>
      <c r="H13" s="49" t="s">
        <v>153</v>
      </c>
      <c r="I13" s="32" t="s">
        <v>154</v>
      </c>
    </row>
    <row r="14" spans="1:9" x14ac:dyDescent="0.25">
      <c r="B14" s="32" t="s">
        <v>143</v>
      </c>
    </row>
    <row r="15" spans="1:9" x14ac:dyDescent="0.25">
      <c r="B15" s="32" t="s">
        <v>144</v>
      </c>
    </row>
    <row r="16" spans="1:9" x14ac:dyDescent="0.25">
      <c r="B16" s="13" t="s">
        <v>59</v>
      </c>
      <c r="C16" s="29" t="s">
        <v>145</v>
      </c>
      <c r="D16" s="13" t="s">
        <v>155</v>
      </c>
      <c r="E16" s="13" t="s">
        <v>226</v>
      </c>
      <c r="F16" s="18">
        <v>148173984</v>
      </c>
      <c r="G16" s="18">
        <v>11616.84</v>
      </c>
      <c r="H16" s="18">
        <v>99.16</v>
      </c>
    </row>
    <row r="17" spans="2:8" x14ac:dyDescent="0.25">
      <c r="B17" s="32" t="s">
        <v>157</v>
      </c>
      <c r="C17" s="33"/>
      <c r="D17" s="32"/>
      <c r="E17" s="32"/>
      <c r="F17" s="34"/>
      <c r="G17" s="34">
        <f>SUM(G13:G16)</f>
        <v>11616.84</v>
      </c>
      <c r="H17" s="34">
        <f>SUM(H13:H16)</f>
        <v>99.16</v>
      </c>
    </row>
    <row r="18" spans="2:8" x14ac:dyDescent="0.25">
      <c r="B18" s="32" t="s">
        <v>158</v>
      </c>
      <c r="C18" s="33"/>
      <c r="D18" s="32"/>
      <c r="E18" s="32"/>
      <c r="F18" s="34"/>
      <c r="G18" s="34">
        <v>147.91</v>
      </c>
      <c r="H18" s="34">
        <v>1.26</v>
      </c>
    </row>
    <row r="19" spans="2:8" x14ac:dyDescent="0.25">
      <c r="B19" s="32" t="s">
        <v>159</v>
      </c>
      <c r="C19" s="33"/>
      <c r="D19" s="32"/>
      <c r="E19" s="32"/>
      <c r="F19" s="34"/>
      <c r="G19" s="34">
        <v>11764.75</v>
      </c>
      <c r="H19" s="34">
        <v>100.42</v>
      </c>
    </row>
    <row r="20" spans="2:8" x14ac:dyDescent="0.25">
      <c r="B20" s="32" t="s">
        <v>160</v>
      </c>
      <c r="C20" s="33"/>
      <c r="D20" s="32"/>
      <c r="E20" s="32"/>
      <c r="F20" s="34"/>
      <c r="G20" s="34">
        <v>-50.077308879999833</v>
      </c>
      <c r="H20" s="34">
        <v>-0.42000000000000171</v>
      </c>
    </row>
    <row r="21" spans="2:8" x14ac:dyDescent="0.25">
      <c r="B21" s="32" t="s">
        <v>161</v>
      </c>
      <c r="C21" s="33"/>
      <c r="D21" s="32"/>
      <c r="E21" s="32"/>
      <c r="F21" s="34"/>
      <c r="G21" s="34">
        <v>11714.67269112</v>
      </c>
      <c r="H21" s="34">
        <v>100</v>
      </c>
    </row>
    <row r="22" spans="2:8" x14ac:dyDescent="0.25">
      <c r="B22" s="13" t="s">
        <v>162</v>
      </c>
    </row>
    <row r="23" spans="2:8" x14ac:dyDescent="0.25">
      <c r="B23" s="13" t="s">
        <v>163</v>
      </c>
    </row>
    <row r="24" spans="2:8" x14ac:dyDescent="0.25">
      <c r="B24" s="13" t="s">
        <v>164</v>
      </c>
      <c r="C24" s="29" t="s">
        <v>165</v>
      </c>
    </row>
    <row r="26" spans="2:8" ht="30" x14ac:dyDescent="0.25">
      <c r="B26" s="48" t="s">
        <v>166</v>
      </c>
      <c r="C26" s="29" t="s">
        <v>167</v>
      </c>
    </row>
    <row r="27" spans="2:8" x14ac:dyDescent="0.25">
      <c r="B27" s="32"/>
    </row>
    <row r="28" spans="2:8" x14ac:dyDescent="0.25">
      <c r="B28" s="32" t="s">
        <v>168</v>
      </c>
      <c r="C28" s="29" t="s">
        <v>167</v>
      </c>
    </row>
    <row r="29" spans="2:8" x14ac:dyDescent="0.25">
      <c r="B29" s="32" t="s">
        <v>169</v>
      </c>
      <c r="C29" s="29" t="s">
        <v>167</v>
      </c>
    </row>
    <row r="30" spans="2:8" x14ac:dyDescent="0.25">
      <c r="B30" s="32" t="s">
        <v>170</v>
      </c>
      <c r="C30" s="29" t="s">
        <v>171</v>
      </c>
    </row>
    <row r="31" spans="2:8" x14ac:dyDescent="0.25">
      <c r="B31" s="32" t="s">
        <v>227</v>
      </c>
      <c r="C31" s="33"/>
    </row>
    <row r="32" spans="2:8" x14ac:dyDescent="0.25">
      <c r="B32" s="32" t="s">
        <v>228</v>
      </c>
      <c r="C32" s="33"/>
    </row>
    <row r="33" spans="2:3" x14ac:dyDescent="0.25">
      <c r="B33" s="32" t="s">
        <v>229</v>
      </c>
      <c r="C33" s="33"/>
    </row>
    <row r="34" spans="2:3" x14ac:dyDescent="0.25">
      <c r="B34" s="32" t="s">
        <v>230</v>
      </c>
      <c r="C34" s="33"/>
    </row>
    <row r="35" spans="2:3" x14ac:dyDescent="0.25">
      <c r="B35" s="32" t="s">
        <v>231</v>
      </c>
      <c r="C35" s="33"/>
    </row>
    <row r="36" spans="2:3" x14ac:dyDescent="0.25">
      <c r="B36" s="32" t="s">
        <v>232</v>
      </c>
      <c r="C36" s="33"/>
    </row>
    <row r="37" spans="2:3" x14ac:dyDescent="0.25">
      <c r="B37" s="32" t="s">
        <v>233</v>
      </c>
      <c r="C37" s="33"/>
    </row>
    <row r="38" spans="2:3" x14ac:dyDescent="0.25">
      <c r="B38" s="32" t="s">
        <v>234</v>
      </c>
      <c r="C38" s="33"/>
    </row>
    <row r="39" spans="2:3" x14ac:dyDescent="0.25">
      <c r="B39" s="32" t="s">
        <v>180</v>
      </c>
      <c r="C39" s="33"/>
    </row>
    <row r="40" spans="2:3" x14ac:dyDescent="0.25">
      <c r="B40" s="13" t="s">
        <v>250</v>
      </c>
    </row>
    <row r="41" spans="2:3" x14ac:dyDescent="0.25">
      <c r="B41" s="3"/>
      <c r="C41" s="4" t="s">
        <v>181</v>
      </c>
    </row>
    <row r="42" spans="2:3" x14ac:dyDescent="0.25">
      <c r="B42" s="3" t="s">
        <v>182</v>
      </c>
      <c r="C42" s="5" t="s">
        <v>128</v>
      </c>
    </row>
    <row r="43" spans="2:3" x14ac:dyDescent="0.25">
      <c r="B43" s="3" t="s">
        <v>183</v>
      </c>
      <c r="C43" s="4"/>
    </row>
    <row r="44" spans="2:3" x14ac:dyDescent="0.25">
      <c r="B44" s="3"/>
      <c r="C44" s="4"/>
    </row>
    <row r="45" spans="2:3" x14ac:dyDescent="0.25">
      <c r="B45" s="3" t="s">
        <v>184</v>
      </c>
      <c r="C45" s="4"/>
    </row>
    <row r="46" spans="2:3" x14ac:dyDescent="0.25">
      <c r="B46" s="3"/>
      <c r="C46" s="4"/>
    </row>
    <row r="47" spans="2:3" x14ac:dyDescent="0.25">
      <c r="B47" s="3" t="s">
        <v>185</v>
      </c>
      <c r="C47" s="4"/>
    </row>
    <row r="48" spans="2:3" x14ac:dyDescent="0.25">
      <c r="B48" s="3" t="s">
        <v>186</v>
      </c>
      <c r="C48" s="4"/>
    </row>
    <row r="49" spans="2:7" x14ac:dyDescent="0.25">
      <c r="B49" s="3"/>
      <c r="C49" s="4"/>
    </row>
    <row r="50" spans="2:7" x14ac:dyDescent="0.25">
      <c r="B50" s="3" t="s">
        <v>187</v>
      </c>
      <c r="C50" s="4" t="s">
        <v>165</v>
      </c>
    </row>
    <row r="51" spans="2:7" x14ac:dyDescent="0.25">
      <c r="B51" s="204" t="s">
        <v>188</v>
      </c>
      <c r="C51" s="204"/>
    </row>
    <row r="53" spans="2:7" x14ac:dyDescent="0.25">
      <c r="B53" s="3" t="s">
        <v>189</v>
      </c>
      <c r="C53" s="4"/>
      <c r="D53" s="3"/>
    </row>
    <row r="54" spans="2:7" ht="30" x14ac:dyDescent="0.25">
      <c r="B54" s="6" t="s">
        <v>190</v>
      </c>
      <c r="C54" s="5" t="s">
        <v>191</v>
      </c>
      <c r="D54" s="6" t="s">
        <v>192</v>
      </c>
    </row>
    <row r="55" spans="2:7" x14ac:dyDescent="0.25">
      <c r="B55" s="3" t="s">
        <v>167</v>
      </c>
      <c r="C55" s="4" t="s">
        <v>167</v>
      </c>
      <c r="D55" s="3" t="s">
        <v>167</v>
      </c>
    </row>
    <row r="57" spans="2:7" x14ac:dyDescent="0.25">
      <c r="B57" s="8" t="s">
        <v>193</v>
      </c>
      <c r="C57" s="44">
        <v>45596</v>
      </c>
      <c r="D57" s="3"/>
      <c r="E57" s="37"/>
      <c r="F57" s="43"/>
    </row>
    <row r="58" spans="2:7" x14ac:dyDescent="0.25">
      <c r="B58" s="8" t="s">
        <v>194</v>
      </c>
      <c r="C58" s="9" t="s">
        <v>195</v>
      </c>
      <c r="D58" s="8" t="s">
        <v>196</v>
      </c>
      <c r="E58" s="38" t="s">
        <v>197</v>
      </c>
      <c r="F58" s="36" t="s">
        <v>198</v>
      </c>
      <c r="G58" s="34"/>
    </row>
    <row r="59" spans="2:7" x14ac:dyDescent="0.25">
      <c r="B59" s="41" t="s">
        <v>167</v>
      </c>
      <c r="C59" s="42" t="s">
        <v>167</v>
      </c>
      <c r="D59" s="41" t="s">
        <v>167</v>
      </c>
      <c r="E59" s="40" t="s">
        <v>167</v>
      </c>
      <c r="F59" s="39" t="s">
        <v>167</v>
      </c>
    </row>
    <row r="62" spans="2:7" x14ac:dyDescent="0.25">
      <c r="B62" s="32" t="s">
        <v>199</v>
      </c>
    </row>
    <row r="63" spans="2:7" x14ac:dyDescent="0.25">
      <c r="B63" s="32"/>
    </row>
    <row r="64" spans="2:7" x14ac:dyDescent="0.25">
      <c r="B64" s="32" t="s">
        <v>200</v>
      </c>
    </row>
    <row r="65" spans="2:7" x14ac:dyDescent="0.25">
      <c r="B65" s="8" t="s">
        <v>201</v>
      </c>
      <c r="C65" s="9" t="s">
        <v>202</v>
      </c>
      <c r="D65" s="32"/>
    </row>
    <row r="66" spans="2:7" x14ac:dyDescent="0.25">
      <c r="B66" s="3" t="s">
        <v>167</v>
      </c>
      <c r="C66" s="4" t="s">
        <v>167</v>
      </c>
    </row>
    <row r="68" spans="2:7" x14ac:dyDescent="0.25">
      <c r="B68" s="8" t="s">
        <v>203</v>
      </c>
      <c r="C68" s="9" t="s">
        <v>202</v>
      </c>
    </row>
    <row r="69" spans="2:7" x14ac:dyDescent="0.25">
      <c r="B69" s="3" t="s">
        <v>167</v>
      </c>
      <c r="C69" s="4" t="s">
        <v>167</v>
      </c>
    </row>
    <row r="71" spans="2:7" x14ac:dyDescent="0.25">
      <c r="B71" s="8" t="s">
        <v>167</v>
      </c>
      <c r="C71" s="9" t="s">
        <v>167</v>
      </c>
    </row>
    <row r="72" spans="2:7" x14ac:dyDescent="0.25">
      <c r="B72" s="3" t="s">
        <v>167</v>
      </c>
      <c r="C72" s="4" t="s">
        <v>167</v>
      </c>
    </row>
    <row r="74" spans="2:7" x14ac:dyDescent="0.25">
      <c r="B74" s="38" t="s">
        <v>204</v>
      </c>
      <c r="C74" s="9" t="s">
        <v>205</v>
      </c>
    </row>
    <row r="75" spans="2:7" x14ac:dyDescent="0.25">
      <c r="B75" s="37" t="s">
        <v>167</v>
      </c>
      <c r="C75" s="4" t="s">
        <v>167</v>
      </c>
    </row>
    <row r="77" spans="2:7" x14ac:dyDescent="0.25">
      <c r="B77" s="8" t="s">
        <v>206</v>
      </c>
      <c r="C77" s="9" t="s">
        <v>167</v>
      </c>
    </row>
    <row r="79" spans="2:7" x14ac:dyDescent="0.25">
      <c r="B79" s="8" t="s">
        <v>207</v>
      </c>
      <c r="C79" s="44">
        <v>45596</v>
      </c>
      <c r="D79" s="3"/>
      <c r="E79" s="37"/>
      <c r="F79" s="43"/>
    </row>
    <row r="80" spans="2:7" x14ac:dyDescent="0.25">
      <c r="B80" s="8" t="s">
        <v>194</v>
      </c>
      <c r="C80" s="9" t="s">
        <v>195</v>
      </c>
      <c r="D80" s="8" t="s">
        <v>196</v>
      </c>
      <c r="E80" s="38" t="s">
        <v>197</v>
      </c>
      <c r="F80" s="36" t="s">
        <v>198</v>
      </c>
      <c r="G80" s="34"/>
    </row>
    <row r="81" spans="2:6" x14ac:dyDescent="0.25">
      <c r="B81" s="41" t="s">
        <v>167</v>
      </c>
      <c r="C81" s="42" t="s">
        <v>167</v>
      </c>
      <c r="D81" s="41" t="s">
        <v>167</v>
      </c>
      <c r="E81" s="40" t="s">
        <v>167</v>
      </c>
      <c r="F81" s="39" t="s">
        <v>167</v>
      </c>
    </row>
    <row r="82" spans="2:6" x14ac:dyDescent="0.25">
      <c r="B82" s="32" t="s">
        <v>199</v>
      </c>
    </row>
    <row r="83" spans="2:6" x14ac:dyDescent="0.25">
      <c r="B83" s="32"/>
    </row>
    <row r="84" spans="2:6" x14ac:dyDescent="0.25">
      <c r="B84" s="32" t="s">
        <v>200</v>
      </c>
    </row>
    <row r="85" spans="2:6" x14ac:dyDescent="0.25">
      <c r="B85" s="8" t="s">
        <v>201</v>
      </c>
      <c r="C85" s="9" t="s">
        <v>202</v>
      </c>
      <c r="D85" s="32"/>
    </row>
    <row r="86" spans="2:6" x14ac:dyDescent="0.25">
      <c r="B86" s="3" t="s">
        <v>167</v>
      </c>
      <c r="C86" s="4" t="s">
        <v>167</v>
      </c>
    </row>
    <row r="88" spans="2:6" x14ac:dyDescent="0.25">
      <c r="B88" s="8" t="s">
        <v>203</v>
      </c>
      <c r="C88" s="9" t="s">
        <v>202</v>
      </c>
    </row>
    <row r="89" spans="2:6" x14ac:dyDescent="0.25">
      <c r="B89" s="3" t="s">
        <v>167</v>
      </c>
      <c r="C89" s="4" t="s">
        <v>167</v>
      </c>
    </row>
    <row r="91" spans="2:6" x14ac:dyDescent="0.25">
      <c r="B91" s="8" t="s">
        <v>167</v>
      </c>
      <c r="C91" s="9" t="s">
        <v>167</v>
      </c>
    </row>
    <row r="92" spans="2:6" x14ac:dyDescent="0.25">
      <c r="B92" s="3" t="s">
        <v>167</v>
      </c>
      <c r="C92" s="4" t="s">
        <v>167</v>
      </c>
    </row>
    <row r="94" spans="2:6" x14ac:dyDescent="0.25">
      <c r="B94" s="38" t="s">
        <v>204</v>
      </c>
      <c r="C94" s="9" t="s">
        <v>205</v>
      </c>
    </row>
    <row r="95" spans="2:6" x14ac:dyDescent="0.25">
      <c r="B95" s="37" t="s">
        <v>167</v>
      </c>
      <c r="C95" s="4" t="s">
        <v>167</v>
      </c>
    </row>
    <row r="97" spans="2:80" x14ac:dyDescent="0.25">
      <c r="B97" s="8" t="s">
        <v>206</v>
      </c>
      <c r="C97" s="9" t="s">
        <v>167</v>
      </c>
    </row>
    <row r="100" spans="2:80" x14ac:dyDescent="0.25">
      <c r="B100" s="32" t="s">
        <v>208</v>
      </c>
    </row>
    <row r="102" spans="2:80" x14ac:dyDescent="0.25">
      <c r="B102" s="8" t="s">
        <v>194</v>
      </c>
      <c r="C102" s="9" t="s">
        <v>209</v>
      </c>
      <c r="D102" s="8" t="s">
        <v>210</v>
      </c>
      <c r="E102" s="8" t="s">
        <v>211</v>
      </c>
      <c r="F102" s="34"/>
    </row>
    <row r="103" spans="2:80" x14ac:dyDescent="0.25">
      <c r="B103" s="3" t="s">
        <v>167</v>
      </c>
      <c r="C103" s="4" t="s">
        <v>167</v>
      </c>
      <c r="D103" s="3" t="s">
        <v>167</v>
      </c>
      <c r="E103" s="3" t="s">
        <v>167</v>
      </c>
    </row>
    <row r="106" spans="2:80" x14ac:dyDescent="0.25">
      <c r="B106" s="32" t="s">
        <v>212</v>
      </c>
      <c r="C106" s="33" t="s">
        <v>167</v>
      </c>
      <c r="D106" s="32"/>
      <c r="E106" s="32"/>
      <c r="F106" s="34"/>
      <c r="G106" s="34"/>
      <c r="H106" s="34"/>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row>
    <row r="108" spans="2:80" x14ac:dyDescent="0.25">
      <c r="B108" s="32" t="s">
        <v>213</v>
      </c>
    </row>
    <row r="110" spans="2:80" x14ac:dyDescent="0.25">
      <c r="B110" s="8" t="s">
        <v>214</v>
      </c>
      <c r="C110" s="9" t="s">
        <v>202</v>
      </c>
      <c r="D110" s="32"/>
    </row>
    <row r="111" spans="2:80" x14ac:dyDescent="0.25">
      <c r="B111" s="3" t="s">
        <v>167</v>
      </c>
      <c r="C111" s="4" t="s">
        <v>167</v>
      </c>
    </row>
    <row r="114" spans="2:80" x14ac:dyDescent="0.25">
      <c r="B114" s="8" t="s">
        <v>215</v>
      </c>
      <c r="C114" s="9" t="s">
        <v>216</v>
      </c>
      <c r="D114" s="32"/>
    </row>
    <row r="115" spans="2:80" x14ac:dyDescent="0.25">
      <c r="B115" s="3" t="s">
        <v>167</v>
      </c>
      <c r="C115" s="4" t="s">
        <v>167</v>
      </c>
    </row>
    <row r="118" spans="2:80" x14ac:dyDescent="0.25">
      <c r="B118" s="32" t="s">
        <v>217</v>
      </c>
    </row>
    <row r="121" spans="2:80" x14ac:dyDescent="0.25">
      <c r="B121" s="32" t="s">
        <v>218</v>
      </c>
    </row>
    <row r="123" spans="2:80" x14ac:dyDescent="0.25">
      <c r="B123" s="8" t="s">
        <v>194</v>
      </c>
      <c r="C123" s="9" t="s">
        <v>219</v>
      </c>
      <c r="D123" s="8" t="s">
        <v>209</v>
      </c>
      <c r="E123" s="8" t="s">
        <v>210</v>
      </c>
      <c r="F123" s="36" t="s">
        <v>211</v>
      </c>
      <c r="G123" s="34"/>
    </row>
    <row r="124" spans="2:80" x14ac:dyDescent="0.25">
      <c r="B124" s="3" t="s">
        <v>167</v>
      </c>
      <c r="C124" s="4" t="s">
        <v>167</v>
      </c>
      <c r="D124" s="3" t="s">
        <v>167</v>
      </c>
      <c r="E124" s="3" t="s">
        <v>167</v>
      </c>
      <c r="F124" s="35" t="s">
        <v>167</v>
      </c>
    </row>
    <row r="127" spans="2:80" x14ac:dyDescent="0.25">
      <c r="B127" s="32" t="s">
        <v>212</v>
      </c>
      <c r="C127" s="33" t="s">
        <v>167</v>
      </c>
      <c r="D127" s="32"/>
      <c r="E127" s="32"/>
      <c r="F127" s="34"/>
      <c r="G127" s="34"/>
      <c r="H127" s="34"/>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2"/>
      <c r="BQ127" s="32"/>
      <c r="BR127" s="32"/>
      <c r="BS127" s="32"/>
      <c r="BT127" s="32"/>
      <c r="BU127" s="32"/>
      <c r="BV127" s="32"/>
      <c r="BW127" s="32"/>
      <c r="BX127" s="32"/>
      <c r="BY127" s="32"/>
      <c r="BZ127" s="32"/>
      <c r="CA127" s="32"/>
      <c r="CB127" s="32"/>
    </row>
    <row r="129" spans="2:7" x14ac:dyDescent="0.25">
      <c r="B129" s="32" t="s">
        <v>213</v>
      </c>
    </row>
    <row r="131" spans="2:7" x14ac:dyDescent="0.25">
      <c r="B131" s="8" t="s">
        <v>214</v>
      </c>
      <c r="C131" s="9" t="s">
        <v>202</v>
      </c>
      <c r="D131" s="32"/>
    </row>
    <row r="132" spans="2:7" x14ac:dyDescent="0.25">
      <c r="B132" s="3" t="s">
        <v>167</v>
      </c>
      <c r="C132" s="4" t="s">
        <v>167</v>
      </c>
    </row>
    <row r="135" spans="2:7" x14ac:dyDescent="0.25">
      <c r="B135" s="8" t="s">
        <v>215</v>
      </c>
      <c r="C135" s="9" t="s">
        <v>216</v>
      </c>
      <c r="D135" s="32"/>
    </row>
    <row r="136" spans="2:7" x14ac:dyDescent="0.25">
      <c r="B136" s="3" t="s">
        <v>167</v>
      </c>
      <c r="C136" s="4" t="s">
        <v>167</v>
      </c>
    </row>
    <row r="139" spans="2:7" x14ac:dyDescent="0.25">
      <c r="B139" s="32" t="s">
        <v>217</v>
      </c>
    </row>
    <row r="142" spans="2:7" x14ac:dyDescent="0.25">
      <c r="B142" s="32" t="s">
        <v>220</v>
      </c>
    </row>
    <row r="143" spans="2:7" x14ac:dyDescent="0.25">
      <c r="B143" s="8" t="s">
        <v>194</v>
      </c>
      <c r="C143" s="9" t="s">
        <v>221</v>
      </c>
      <c r="D143" s="8" t="s">
        <v>222</v>
      </c>
      <c r="E143" s="8" t="s">
        <v>223</v>
      </c>
      <c r="F143" s="36" t="s">
        <v>224</v>
      </c>
      <c r="G143" s="34"/>
    </row>
    <row r="144" spans="2:7" x14ac:dyDescent="0.25">
      <c r="B144" s="3" t="s">
        <v>167</v>
      </c>
      <c r="C144" s="4" t="s">
        <v>167</v>
      </c>
      <c r="D144" s="3" t="s">
        <v>167</v>
      </c>
      <c r="E144" s="3" t="s">
        <v>167</v>
      </c>
      <c r="F144" s="35" t="s">
        <v>167</v>
      </c>
    </row>
    <row r="145" spans="2:2" x14ac:dyDescent="0.25">
      <c r="B145" s="13" t="s">
        <v>225</v>
      </c>
    </row>
    <row r="373" spans="6:6" x14ac:dyDescent="0.25">
      <c r="F373" s="34"/>
    </row>
    <row r="520" spans="3:3" x14ac:dyDescent="0.25">
      <c r="C520" s="153">
        <v>0.67589999999999995</v>
      </c>
    </row>
  </sheetData>
  <mergeCells count="4">
    <mergeCell ref="B1:E1"/>
    <mergeCell ref="C3:C7"/>
    <mergeCell ref="D3:D7"/>
    <mergeCell ref="B51:C51"/>
  </mergeCells>
  <hyperlinks>
    <hyperlink ref="A1" location="Index!A1" display="Index" xr:uid="{792CC375-5EE7-4337-ADFF-4214E9E2CA26}"/>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F8BD5-EADF-4E82-8738-C6E95607912F}">
  <sheetPr codeName="Sheet62"/>
  <dimension ref="A1:CB529"/>
  <sheetViews>
    <sheetView workbookViewId="0">
      <selection sqref="A1:E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9" x14ac:dyDescent="0.25">
      <c r="A1" s="58" t="s">
        <v>0</v>
      </c>
      <c r="B1" s="201" t="s">
        <v>119</v>
      </c>
      <c r="C1" s="201"/>
      <c r="D1" s="201"/>
      <c r="E1" s="201"/>
    </row>
    <row r="3" spans="1:9" ht="15" customHeight="1" x14ac:dyDescent="0.25">
      <c r="B3" s="1" t="s">
        <v>119</v>
      </c>
      <c r="C3" s="202"/>
      <c r="D3" s="203"/>
    </row>
    <row r="4" spans="1:9" ht="15" customHeight="1" x14ac:dyDescent="0.25">
      <c r="B4" s="2" t="s">
        <v>3831</v>
      </c>
      <c r="C4" s="202"/>
      <c r="D4" s="203"/>
    </row>
    <row r="5" spans="1:9" ht="15" customHeight="1" x14ac:dyDescent="0.25">
      <c r="B5" s="2" t="s">
        <v>133</v>
      </c>
      <c r="C5" s="202"/>
      <c r="D5" s="203"/>
    </row>
    <row r="6" spans="1:9" ht="15" customHeight="1" x14ac:dyDescent="0.25">
      <c r="B6" s="2" t="s">
        <v>3832</v>
      </c>
      <c r="C6" s="202"/>
      <c r="D6" s="203"/>
    </row>
    <row r="7" spans="1:9" ht="22.5" customHeight="1" x14ac:dyDescent="0.25">
      <c r="B7" s="2" t="s">
        <v>3833</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246</v>
      </c>
      <c r="C15" s="29" t="s">
        <v>145</v>
      </c>
      <c r="D15" s="13" t="s">
        <v>155</v>
      </c>
      <c r="F15" s="18">
        <v>11912.6823</v>
      </c>
      <c r="G15" s="18">
        <v>11441.65</v>
      </c>
      <c r="H15" s="18">
        <v>97.51</v>
      </c>
    </row>
    <row r="16" spans="1:9" x14ac:dyDescent="0.25">
      <c r="B16" s="32" t="s">
        <v>157</v>
      </c>
      <c r="C16" s="33"/>
      <c r="D16" s="32"/>
      <c r="E16" s="32"/>
      <c r="F16" s="34"/>
      <c r="G16" s="34">
        <f>SUM(G12:G15)</f>
        <v>11441.65</v>
      </c>
      <c r="H16" s="34">
        <f>SUM(H12:H15)</f>
        <v>97.51</v>
      </c>
    </row>
    <row r="17" spans="2:8" x14ac:dyDescent="0.25">
      <c r="B17" s="32" t="s">
        <v>159</v>
      </c>
      <c r="C17" s="33"/>
      <c r="D17" s="32"/>
      <c r="E17" s="32"/>
      <c r="F17" s="34"/>
      <c r="G17" s="34">
        <v>11441.65</v>
      </c>
      <c r="H17" s="34">
        <v>97.51</v>
      </c>
    </row>
    <row r="18" spans="2:8" x14ac:dyDescent="0.25">
      <c r="B18" s="32" t="s">
        <v>247</v>
      </c>
      <c r="C18" s="33"/>
      <c r="D18" s="32"/>
      <c r="E18" s="32"/>
      <c r="F18" s="34"/>
      <c r="G18" s="34">
        <v>292.32661600000029</v>
      </c>
      <c r="H18" s="34">
        <v>2.4899999999999949</v>
      </c>
    </row>
    <row r="19" spans="2:8" x14ac:dyDescent="0.25">
      <c r="B19" s="32" t="s">
        <v>161</v>
      </c>
      <c r="C19" s="33"/>
      <c r="D19" s="32"/>
      <c r="E19" s="32"/>
      <c r="F19" s="34"/>
      <c r="G19" s="34">
        <v>11733.976616</v>
      </c>
      <c r="H19" s="34">
        <v>100</v>
      </c>
    </row>
    <row r="20" spans="2:8" x14ac:dyDescent="0.25">
      <c r="B20" s="13" t="s">
        <v>162</v>
      </c>
    </row>
    <row r="21" spans="2:8" x14ac:dyDescent="0.25">
      <c r="B21" s="32" t="s">
        <v>163</v>
      </c>
    </row>
    <row r="22" spans="2:8" x14ac:dyDescent="0.25">
      <c r="B22" s="32" t="s">
        <v>164</v>
      </c>
      <c r="C22" s="29" t="s">
        <v>165</v>
      </c>
    </row>
    <row r="23" spans="2:8" x14ac:dyDescent="0.25">
      <c r="B23" s="32" t="s">
        <v>168</v>
      </c>
      <c r="C23" s="29" t="s">
        <v>167</v>
      </c>
    </row>
    <row r="24" spans="2:8" x14ac:dyDescent="0.25">
      <c r="B24" s="32" t="s">
        <v>169</v>
      </c>
      <c r="C24" s="29" t="s">
        <v>167</v>
      </c>
    </row>
    <row r="25" spans="2:8" x14ac:dyDescent="0.25">
      <c r="B25" s="32" t="s">
        <v>170</v>
      </c>
      <c r="C25" s="29" t="s">
        <v>171</v>
      </c>
    </row>
    <row r="26" spans="2:8" x14ac:dyDescent="0.25">
      <c r="B26" s="32" t="s">
        <v>248</v>
      </c>
      <c r="C26" s="33"/>
    </row>
    <row r="27" spans="2:8" x14ac:dyDescent="0.25">
      <c r="B27" s="32" t="s">
        <v>249</v>
      </c>
      <c r="C27" s="33"/>
    </row>
    <row r="28" spans="2:8" x14ac:dyDescent="0.25">
      <c r="B28" s="32" t="s">
        <v>180</v>
      </c>
      <c r="C28" s="33"/>
    </row>
    <row r="29" spans="2:8" x14ac:dyDescent="0.25">
      <c r="B29" s="13" t="s">
        <v>250</v>
      </c>
    </row>
    <row r="32" spans="2:8" x14ac:dyDescent="0.25">
      <c r="B32" s="8" t="s">
        <v>251</v>
      </c>
      <c r="C32" s="9"/>
    </row>
    <row r="33" spans="2:7" ht="30" x14ac:dyDescent="0.25">
      <c r="B33" s="8" t="s">
        <v>252</v>
      </c>
      <c r="C33" s="10" t="s">
        <v>253</v>
      </c>
    </row>
    <row r="34" spans="2:7" x14ac:dyDescent="0.25">
      <c r="B34" s="3" t="s">
        <v>254</v>
      </c>
      <c r="C34" s="4"/>
    </row>
    <row r="35" spans="2:7" x14ac:dyDescent="0.25">
      <c r="B35" s="3" t="s">
        <v>255</v>
      </c>
      <c r="C35" s="4"/>
    </row>
    <row r="36" spans="2:7" x14ac:dyDescent="0.25">
      <c r="B36" s="3" t="s">
        <v>256</v>
      </c>
      <c r="C36" s="4"/>
    </row>
    <row r="37" spans="2:7" x14ac:dyDescent="0.25">
      <c r="B37" s="3" t="s">
        <v>257</v>
      </c>
      <c r="C37" s="4"/>
    </row>
    <row r="38" spans="2:7" x14ac:dyDescent="0.25">
      <c r="B38" s="3" t="s">
        <v>258</v>
      </c>
      <c r="C38" s="4"/>
    </row>
    <row r="39" spans="2:7" x14ac:dyDescent="0.25">
      <c r="B39" s="3" t="s">
        <v>259</v>
      </c>
      <c r="C39" s="4"/>
    </row>
    <row r="40" spans="2:7" x14ac:dyDescent="0.25">
      <c r="B40" s="8" t="s">
        <v>260</v>
      </c>
      <c r="C40" s="9"/>
    </row>
    <row r="42" spans="2:7" x14ac:dyDescent="0.25">
      <c r="B42" s="3" t="s">
        <v>189</v>
      </c>
      <c r="C42" s="4"/>
      <c r="D42" s="3"/>
    </row>
    <row r="43" spans="2:7" ht="30" x14ac:dyDescent="0.25">
      <c r="B43" s="6" t="s">
        <v>190</v>
      </c>
      <c r="C43" s="5" t="s">
        <v>191</v>
      </c>
      <c r="D43" s="6" t="s">
        <v>192</v>
      </c>
    </row>
    <row r="44" spans="2:7" x14ac:dyDescent="0.25">
      <c r="B44" s="3" t="s">
        <v>130</v>
      </c>
      <c r="C44" s="15">
        <v>59.71</v>
      </c>
      <c r="D44" s="16">
        <v>82.82</v>
      </c>
    </row>
    <row r="46" spans="2:7" x14ac:dyDescent="0.25">
      <c r="B46" s="8" t="s">
        <v>193</v>
      </c>
      <c r="C46" s="44">
        <v>45596</v>
      </c>
      <c r="D46" s="3"/>
      <c r="E46" s="37"/>
      <c r="F46" s="43"/>
    </row>
    <row r="47" spans="2:7" x14ac:dyDescent="0.25">
      <c r="B47" s="8" t="s">
        <v>194</v>
      </c>
      <c r="C47" s="9" t="s">
        <v>195</v>
      </c>
      <c r="D47" s="8" t="s">
        <v>196</v>
      </c>
      <c r="E47" s="38" t="s">
        <v>197</v>
      </c>
      <c r="F47" s="36" t="s">
        <v>198</v>
      </c>
      <c r="G47" s="34"/>
    </row>
    <row r="48" spans="2:7" x14ac:dyDescent="0.25">
      <c r="B48" s="41" t="s">
        <v>167</v>
      </c>
      <c r="C48" s="42" t="s">
        <v>167</v>
      </c>
      <c r="D48" s="41" t="s">
        <v>167</v>
      </c>
      <c r="E48" s="40" t="s">
        <v>167</v>
      </c>
      <c r="F48" s="39" t="s">
        <v>167</v>
      </c>
    </row>
    <row r="51" spans="2:4" x14ac:dyDescent="0.25">
      <c r="B51" s="32" t="s">
        <v>199</v>
      </c>
    </row>
    <row r="52" spans="2:4" x14ac:dyDescent="0.25">
      <c r="B52" s="32"/>
    </row>
    <row r="53" spans="2:4" x14ac:dyDescent="0.25">
      <c r="B53" s="32" t="s">
        <v>200</v>
      </c>
    </row>
    <row r="54" spans="2:4" x14ac:dyDescent="0.25">
      <c r="B54" s="8" t="s">
        <v>201</v>
      </c>
      <c r="C54" s="9" t="s">
        <v>202</v>
      </c>
      <c r="D54" s="32"/>
    </row>
    <row r="55" spans="2:4" x14ac:dyDescent="0.25">
      <c r="B55" s="3" t="s">
        <v>167</v>
      </c>
      <c r="C55" s="4" t="s">
        <v>167</v>
      </c>
    </row>
    <row r="57" spans="2:4" x14ac:dyDescent="0.25">
      <c r="B57" s="8" t="s">
        <v>203</v>
      </c>
      <c r="C57" s="9" t="s">
        <v>202</v>
      </c>
    </row>
    <row r="58" spans="2:4" x14ac:dyDescent="0.25">
      <c r="B58" s="3" t="s">
        <v>167</v>
      </c>
      <c r="C58" s="4" t="s">
        <v>167</v>
      </c>
    </row>
    <row r="60" spans="2:4" x14ac:dyDescent="0.25">
      <c r="B60" s="8" t="s">
        <v>167</v>
      </c>
      <c r="C60" s="9" t="s">
        <v>167</v>
      </c>
    </row>
    <row r="61" spans="2:4" x14ac:dyDescent="0.25">
      <c r="B61" s="3" t="s">
        <v>167</v>
      </c>
      <c r="C61" s="4" t="s">
        <v>167</v>
      </c>
    </row>
    <row r="63" spans="2:4" x14ac:dyDescent="0.25">
      <c r="B63" s="38" t="s">
        <v>204</v>
      </c>
      <c r="C63" s="9" t="s">
        <v>205</v>
      </c>
    </row>
    <row r="64" spans="2:4" x14ac:dyDescent="0.25">
      <c r="B64" s="37" t="s">
        <v>167</v>
      </c>
      <c r="C64" s="4" t="s">
        <v>167</v>
      </c>
    </row>
    <row r="66" spans="2:7" x14ac:dyDescent="0.25">
      <c r="B66" s="8" t="s">
        <v>206</v>
      </c>
      <c r="C66" s="9" t="s">
        <v>167</v>
      </c>
    </row>
    <row r="68" spans="2:7" x14ac:dyDescent="0.25">
      <c r="B68" s="8" t="s">
        <v>207</v>
      </c>
      <c r="C68" s="44">
        <v>45596</v>
      </c>
      <c r="D68" s="3"/>
      <c r="E68" s="37"/>
      <c r="F68" s="43"/>
    </row>
    <row r="69" spans="2:7" x14ac:dyDescent="0.25">
      <c r="B69" s="8" t="s">
        <v>194</v>
      </c>
      <c r="C69" s="9" t="s">
        <v>195</v>
      </c>
      <c r="D69" s="8" t="s">
        <v>196</v>
      </c>
      <c r="E69" s="38" t="s">
        <v>197</v>
      </c>
      <c r="F69" s="36" t="s">
        <v>198</v>
      </c>
      <c r="G69" s="34"/>
    </row>
    <row r="70" spans="2:7" x14ac:dyDescent="0.25">
      <c r="B70" s="41" t="s">
        <v>167</v>
      </c>
      <c r="C70" s="42" t="s">
        <v>167</v>
      </c>
      <c r="D70" s="41" t="s">
        <v>167</v>
      </c>
      <c r="E70" s="40" t="s">
        <v>167</v>
      </c>
      <c r="F70" s="39" t="s">
        <v>167</v>
      </c>
    </row>
    <row r="71" spans="2:7" x14ac:dyDescent="0.25">
      <c r="B71" s="32" t="s">
        <v>199</v>
      </c>
    </row>
    <row r="72" spans="2:7" x14ac:dyDescent="0.25">
      <c r="B72" s="32"/>
    </row>
    <row r="73" spans="2:7" x14ac:dyDescent="0.25">
      <c r="B73" s="32" t="s">
        <v>200</v>
      </c>
    </row>
    <row r="74" spans="2:7" x14ac:dyDescent="0.25">
      <c r="B74" s="8" t="s">
        <v>201</v>
      </c>
      <c r="C74" s="9" t="s">
        <v>202</v>
      </c>
      <c r="D74" s="32"/>
    </row>
    <row r="75" spans="2:7" x14ac:dyDescent="0.25">
      <c r="B75" s="3" t="s">
        <v>167</v>
      </c>
      <c r="C75" s="4" t="s">
        <v>167</v>
      </c>
    </row>
    <row r="77" spans="2:7" x14ac:dyDescent="0.25">
      <c r="B77" s="8" t="s">
        <v>203</v>
      </c>
      <c r="C77" s="9" t="s">
        <v>202</v>
      </c>
    </row>
    <row r="78" spans="2:7" x14ac:dyDescent="0.25">
      <c r="B78" s="3" t="s">
        <v>167</v>
      </c>
      <c r="C78" s="4" t="s">
        <v>167</v>
      </c>
    </row>
    <row r="80" spans="2:7" x14ac:dyDescent="0.25">
      <c r="B80" s="8" t="s">
        <v>167</v>
      </c>
      <c r="C80" s="9" t="s">
        <v>167</v>
      </c>
    </row>
    <row r="81" spans="2:80" x14ac:dyDescent="0.25">
      <c r="B81" s="3" t="s">
        <v>167</v>
      </c>
      <c r="C81" s="4" t="s">
        <v>167</v>
      </c>
    </row>
    <row r="83" spans="2:80" x14ac:dyDescent="0.25">
      <c r="B83" s="38" t="s">
        <v>204</v>
      </c>
      <c r="C83" s="9" t="s">
        <v>205</v>
      </c>
    </row>
    <row r="84" spans="2:80" x14ac:dyDescent="0.25">
      <c r="B84" s="37" t="s">
        <v>167</v>
      </c>
      <c r="C84" s="4" t="s">
        <v>167</v>
      </c>
    </row>
    <row r="86" spans="2:80" x14ac:dyDescent="0.25">
      <c r="B86" s="8" t="s">
        <v>206</v>
      </c>
      <c r="C86" s="9" t="s">
        <v>167</v>
      </c>
    </row>
    <row r="89" spans="2:80" x14ac:dyDescent="0.25">
      <c r="B89" s="32" t="s">
        <v>208</v>
      </c>
    </row>
    <row r="91" spans="2:80" x14ac:dyDescent="0.25">
      <c r="B91" s="8" t="s">
        <v>194</v>
      </c>
      <c r="C91" s="9" t="s">
        <v>209</v>
      </c>
      <c r="D91" s="8" t="s">
        <v>210</v>
      </c>
      <c r="E91" s="8" t="s">
        <v>211</v>
      </c>
      <c r="F91" s="34"/>
    </row>
    <row r="92" spans="2:80" x14ac:dyDescent="0.25">
      <c r="B92" s="3" t="s">
        <v>167</v>
      </c>
      <c r="C92" s="4" t="s">
        <v>167</v>
      </c>
      <c r="D92" s="3" t="s">
        <v>167</v>
      </c>
      <c r="E92" s="3" t="s">
        <v>167</v>
      </c>
    </row>
    <row r="95" spans="2:80" x14ac:dyDescent="0.25">
      <c r="B95" s="32" t="s">
        <v>212</v>
      </c>
      <c r="C95" s="33" t="s">
        <v>167</v>
      </c>
      <c r="D95" s="32"/>
      <c r="E95" s="32"/>
      <c r="F95" s="34"/>
      <c r="G95" s="34"/>
      <c r="H95" s="34"/>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row>
    <row r="97" spans="2:7" x14ac:dyDescent="0.25">
      <c r="B97" s="32" t="s">
        <v>213</v>
      </c>
    </row>
    <row r="99" spans="2:7" x14ac:dyDescent="0.25">
      <c r="B99" s="8" t="s">
        <v>214</v>
      </c>
      <c r="C99" s="9" t="s">
        <v>202</v>
      </c>
      <c r="D99" s="32"/>
    </row>
    <row r="100" spans="2:7" x14ac:dyDescent="0.25">
      <c r="B100" s="3" t="s">
        <v>167</v>
      </c>
      <c r="C100" s="4" t="s">
        <v>167</v>
      </c>
    </row>
    <row r="103" spans="2:7" x14ac:dyDescent="0.25">
      <c r="B103" s="8" t="s">
        <v>215</v>
      </c>
      <c r="C103" s="9" t="s">
        <v>216</v>
      </c>
      <c r="D103" s="32"/>
    </row>
    <row r="104" spans="2:7" x14ac:dyDescent="0.25">
      <c r="B104" s="3" t="s">
        <v>167</v>
      </c>
      <c r="C104" s="4" t="s">
        <v>167</v>
      </c>
    </row>
    <row r="107" spans="2:7" x14ac:dyDescent="0.25">
      <c r="B107" s="32" t="s">
        <v>217</v>
      </c>
    </row>
    <row r="110" spans="2:7" x14ac:dyDescent="0.25">
      <c r="B110" s="32" t="s">
        <v>218</v>
      </c>
    </row>
    <row r="112" spans="2:7" x14ac:dyDescent="0.25">
      <c r="B112" s="8" t="s">
        <v>194</v>
      </c>
      <c r="C112" s="9" t="s">
        <v>219</v>
      </c>
      <c r="D112" s="8" t="s">
        <v>209</v>
      </c>
      <c r="E112" s="8" t="s">
        <v>210</v>
      </c>
      <c r="F112" s="36" t="s">
        <v>211</v>
      </c>
      <c r="G112" s="34"/>
    </row>
    <row r="113" spans="2:80" x14ac:dyDescent="0.25">
      <c r="B113" s="3" t="s">
        <v>167</v>
      </c>
      <c r="C113" s="4" t="s">
        <v>167</v>
      </c>
      <c r="D113" s="3" t="s">
        <v>167</v>
      </c>
      <c r="E113" s="3" t="s">
        <v>167</v>
      </c>
      <c r="F113" s="35" t="s">
        <v>167</v>
      </c>
    </row>
    <row r="116" spans="2:80" x14ac:dyDescent="0.25">
      <c r="B116" s="32" t="s">
        <v>212</v>
      </c>
      <c r="C116" s="33" t="s">
        <v>167</v>
      </c>
      <c r="D116" s="32"/>
      <c r="E116" s="32"/>
      <c r="F116" s="34"/>
      <c r="G116" s="34"/>
      <c r="H116" s="34"/>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c r="BO116" s="32"/>
      <c r="BP116" s="32"/>
      <c r="BQ116" s="32"/>
      <c r="BR116" s="32"/>
      <c r="BS116" s="32"/>
      <c r="BT116" s="32"/>
      <c r="BU116" s="32"/>
      <c r="BV116" s="32"/>
      <c r="BW116" s="32"/>
      <c r="BX116" s="32"/>
      <c r="BY116" s="32"/>
      <c r="BZ116" s="32"/>
      <c r="CA116" s="32"/>
      <c r="CB116" s="32"/>
    </row>
    <row r="118" spans="2:80" x14ac:dyDescent="0.25">
      <c r="B118" s="32" t="s">
        <v>213</v>
      </c>
    </row>
    <row r="120" spans="2:80" x14ac:dyDescent="0.25">
      <c r="B120" s="8" t="s">
        <v>214</v>
      </c>
      <c r="C120" s="9" t="s">
        <v>202</v>
      </c>
      <c r="D120" s="32"/>
    </row>
    <row r="121" spans="2:80" x14ac:dyDescent="0.25">
      <c r="B121" s="3" t="s">
        <v>167</v>
      </c>
      <c r="C121" s="4" t="s">
        <v>167</v>
      </c>
    </row>
    <row r="124" spans="2:80" x14ac:dyDescent="0.25">
      <c r="B124" s="8" t="s">
        <v>215</v>
      </c>
      <c r="C124" s="9" t="s">
        <v>216</v>
      </c>
      <c r="D124" s="32"/>
    </row>
    <row r="125" spans="2:80" x14ac:dyDescent="0.25">
      <c r="B125" s="3" t="s">
        <v>167</v>
      </c>
      <c r="C125" s="4" t="s">
        <v>167</v>
      </c>
    </row>
    <row r="128" spans="2:80" x14ac:dyDescent="0.25">
      <c r="B128" s="32" t="s">
        <v>217</v>
      </c>
    </row>
    <row r="131" spans="2:7" x14ac:dyDescent="0.25">
      <c r="B131" s="32" t="s">
        <v>220</v>
      </c>
    </row>
    <row r="132" spans="2:7" x14ac:dyDescent="0.25">
      <c r="B132" s="8" t="s">
        <v>194</v>
      </c>
      <c r="C132" s="9" t="s">
        <v>221</v>
      </c>
      <c r="D132" s="8" t="s">
        <v>222</v>
      </c>
      <c r="E132" s="8" t="s">
        <v>223</v>
      </c>
      <c r="F132" s="36" t="s">
        <v>224</v>
      </c>
      <c r="G132" s="34"/>
    </row>
    <row r="133" spans="2:7" x14ac:dyDescent="0.25">
      <c r="B133" s="3" t="s">
        <v>167</v>
      </c>
      <c r="C133" s="4" t="s">
        <v>167</v>
      </c>
      <c r="D133" s="3" t="s">
        <v>167</v>
      </c>
      <c r="E133" s="3" t="s">
        <v>167</v>
      </c>
      <c r="F133" s="35" t="s">
        <v>167</v>
      </c>
    </row>
    <row r="134" spans="2:7" x14ac:dyDescent="0.25">
      <c r="B134"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B15CC6F1-FB91-47C1-8E98-38D9C579BE6D}"/>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53C0B-42CD-40D3-9F31-CB2E4D4E5280}">
  <sheetPr codeName="Sheet61"/>
  <dimension ref="A1:CB529"/>
  <sheetViews>
    <sheetView topLeftCell="A11" workbookViewId="0">
      <selection activeCell="B31" sqref="B3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9" x14ac:dyDescent="0.25">
      <c r="A1" s="58" t="s">
        <v>0</v>
      </c>
      <c r="B1" s="201" t="s">
        <v>59</v>
      </c>
      <c r="C1" s="201"/>
      <c r="D1" s="201"/>
      <c r="E1" s="201"/>
    </row>
    <row r="3" spans="1:9" ht="15" customHeight="1" x14ac:dyDescent="0.25">
      <c r="B3" s="1" t="s">
        <v>59</v>
      </c>
      <c r="C3" s="202"/>
      <c r="D3" s="203"/>
    </row>
    <row r="4" spans="1:9" ht="15" customHeight="1" x14ac:dyDescent="0.25">
      <c r="B4" s="2" t="s">
        <v>3834</v>
      </c>
      <c r="C4" s="202"/>
      <c r="D4" s="203"/>
    </row>
    <row r="5" spans="1:9" ht="15" customHeight="1" x14ac:dyDescent="0.25">
      <c r="B5" s="2" t="s">
        <v>133</v>
      </c>
      <c r="C5" s="202"/>
      <c r="D5" s="203"/>
    </row>
    <row r="6" spans="1:9" ht="15" customHeight="1" x14ac:dyDescent="0.25">
      <c r="B6" s="2" t="s">
        <v>3835</v>
      </c>
      <c r="C6" s="202"/>
      <c r="D6" s="203"/>
    </row>
    <row r="7" spans="1:9" ht="22.5" customHeight="1" x14ac:dyDescent="0.25">
      <c r="B7" s="2" t="s">
        <v>3836</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261</v>
      </c>
      <c r="C15" s="29" t="s">
        <v>145</v>
      </c>
      <c r="D15" s="13" t="s">
        <v>155</v>
      </c>
      <c r="F15" s="18">
        <v>312</v>
      </c>
      <c r="G15" s="18">
        <v>24612.98</v>
      </c>
      <c r="H15" s="18">
        <v>97.08</v>
      </c>
    </row>
    <row r="16" spans="1:9" x14ac:dyDescent="0.25">
      <c r="B16" s="13" t="s">
        <v>262</v>
      </c>
      <c r="C16" s="29" t="s">
        <v>145</v>
      </c>
      <c r="D16" s="13" t="s">
        <v>155</v>
      </c>
      <c r="F16" s="18">
        <v>8</v>
      </c>
      <c r="G16" s="18">
        <v>63.36</v>
      </c>
      <c r="H16" s="18">
        <v>0.25</v>
      </c>
    </row>
    <row r="17" spans="2:8" x14ac:dyDescent="0.25">
      <c r="B17" s="32" t="s">
        <v>157</v>
      </c>
      <c r="C17" s="33"/>
      <c r="D17" s="32"/>
      <c r="E17" s="32"/>
      <c r="F17" s="34"/>
      <c r="G17" s="34">
        <f>SUM(G12:G16)</f>
        <v>24676.34</v>
      </c>
      <c r="H17" s="34">
        <f>SUM(H12:H16)</f>
        <v>97.33</v>
      </c>
    </row>
    <row r="18" spans="2:8" x14ac:dyDescent="0.25">
      <c r="B18" s="32" t="s">
        <v>158</v>
      </c>
      <c r="C18" s="33"/>
      <c r="D18" s="32"/>
      <c r="E18" s="32"/>
      <c r="F18" s="34"/>
      <c r="G18" s="34">
        <v>32.64</v>
      </c>
      <c r="H18" s="34">
        <v>0.13</v>
      </c>
    </row>
    <row r="19" spans="2:8" x14ac:dyDescent="0.25">
      <c r="B19" s="32" t="s">
        <v>159</v>
      </c>
      <c r="C19" s="33"/>
      <c r="D19" s="32"/>
      <c r="E19" s="32"/>
      <c r="F19" s="34"/>
      <c r="G19" s="34">
        <v>24708.98</v>
      </c>
      <c r="H19" s="34">
        <v>97.46</v>
      </c>
    </row>
    <row r="20" spans="2:8" x14ac:dyDescent="0.25">
      <c r="B20" s="32" t="s">
        <v>247</v>
      </c>
      <c r="C20" s="33"/>
      <c r="D20" s="32"/>
      <c r="E20" s="32"/>
      <c r="F20" s="34"/>
      <c r="G20" s="34">
        <v>645.15387009999847</v>
      </c>
      <c r="H20" s="34">
        <v>2.5400000000000063</v>
      </c>
    </row>
    <row r="21" spans="2:8" x14ac:dyDescent="0.25">
      <c r="B21" s="32" t="s">
        <v>161</v>
      </c>
      <c r="C21" s="33"/>
      <c r="D21" s="32"/>
      <c r="E21" s="32"/>
      <c r="F21" s="34"/>
      <c r="G21" s="34">
        <v>25354.133870099999</v>
      </c>
      <c r="H21" s="34">
        <v>100</v>
      </c>
    </row>
    <row r="22" spans="2:8" x14ac:dyDescent="0.25">
      <c r="B22" s="13" t="s">
        <v>162</v>
      </c>
    </row>
    <row r="23" spans="2:8" x14ac:dyDescent="0.25">
      <c r="B23" s="32" t="s">
        <v>163</v>
      </c>
    </row>
    <row r="24" spans="2:8" x14ac:dyDescent="0.25">
      <c r="B24" s="32" t="s">
        <v>164</v>
      </c>
      <c r="C24" s="29" t="s">
        <v>165</v>
      </c>
    </row>
    <row r="25" spans="2:8" x14ac:dyDescent="0.25">
      <c r="B25" s="32" t="s">
        <v>168</v>
      </c>
      <c r="C25" s="29" t="s">
        <v>167</v>
      </c>
    </row>
    <row r="26" spans="2:8" x14ac:dyDescent="0.25">
      <c r="B26" s="32" t="s">
        <v>169</v>
      </c>
      <c r="C26" s="29" t="s">
        <v>167</v>
      </c>
    </row>
    <row r="27" spans="2:8" x14ac:dyDescent="0.25">
      <c r="B27" s="32" t="s">
        <v>170</v>
      </c>
      <c r="C27" s="29" t="s">
        <v>171</v>
      </c>
    </row>
    <row r="28" spans="2:8" x14ac:dyDescent="0.25">
      <c r="B28" s="32" t="s">
        <v>263</v>
      </c>
      <c r="C28" s="33"/>
    </row>
    <row r="29" spans="2:8" x14ac:dyDescent="0.25">
      <c r="B29" s="32" t="s">
        <v>264</v>
      </c>
      <c r="C29" s="33"/>
    </row>
    <row r="30" spans="2:8" x14ac:dyDescent="0.25">
      <c r="B30" s="32" t="s">
        <v>180</v>
      </c>
      <c r="C30" s="33"/>
    </row>
    <row r="31" spans="2:8" x14ac:dyDescent="0.25">
      <c r="B31" s="13" t="s">
        <v>250</v>
      </c>
    </row>
    <row r="34" spans="2:6" x14ac:dyDescent="0.25">
      <c r="B34" s="8" t="s">
        <v>251</v>
      </c>
      <c r="C34" s="9"/>
    </row>
    <row r="35" spans="2:6" ht="30" x14ac:dyDescent="0.25">
      <c r="B35" s="8" t="s">
        <v>252</v>
      </c>
      <c r="C35" s="10" t="s">
        <v>253</v>
      </c>
    </row>
    <row r="36" spans="2:6" x14ac:dyDescent="0.25">
      <c r="B36" s="3" t="s">
        <v>254</v>
      </c>
      <c r="C36" s="4"/>
    </row>
    <row r="37" spans="2:6" x14ac:dyDescent="0.25">
      <c r="B37" s="3" t="s">
        <v>255</v>
      </c>
      <c r="C37" s="4"/>
    </row>
    <row r="38" spans="2:6" x14ac:dyDescent="0.25">
      <c r="B38" s="3" t="s">
        <v>256</v>
      </c>
      <c r="C38" s="4"/>
    </row>
    <row r="39" spans="2:6" x14ac:dyDescent="0.25">
      <c r="B39" s="3" t="s">
        <v>257</v>
      </c>
      <c r="C39" s="4"/>
    </row>
    <row r="40" spans="2:6" x14ac:dyDescent="0.25">
      <c r="B40" s="3" t="s">
        <v>258</v>
      </c>
      <c r="C40" s="4"/>
    </row>
    <row r="41" spans="2:6" x14ac:dyDescent="0.25">
      <c r="B41" s="3" t="s">
        <v>259</v>
      </c>
      <c r="C41" s="4"/>
    </row>
    <row r="42" spans="2:6" x14ac:dyDescent="0.25">
      <c r="B42" s="8" t="s">
        <v>260</v>
      </c>
      <c r="C42" s="9"/>
    </row>
    <row r="44" spans="2:6" x14ac:dyDescent="0.25">
      <c r="B44" s="3" t="s">
        <v>189</v>
      </c>
      <c r="C44" s="4"/>
      <c r="D44" s="3"/>
    </row>
    <row r="45" spans="2:6" ht="30" x14ac:dyDescent="0.25">
      <c r="B45" s="6" t="s">
        <v>190</v>
      </c>
      <c r="C45" s="5" t="s">
        <v>191</v>
      </c>
      <c r="D45" s="6" t="s">
        <v>192</v>
      </c>
    </row>
    <row r="46" spans="2:6" x14ac:dyDescent="0.25">
      <c r="B46" s="3" t="s">
        <v>128</v>
      </c>
      <c r="C46" s="15">
        <v>100.08</v>
      </c>
      <c r="D46" s="16">
        <v>85.43</v>
      </c>
    </row>
    <row r="48" spans="2:6" x14ac:dyDescent="0.25">
      <c r="B48" s="8" t="s">
        <v>193</v>
      </c>
      <c r="C48" s="44">
        <v>45596</v>
      </c>
      <c r="D48" s="3"/>
      <c r="E48" s="37"/>
      <c r="F48" s="43"/>
    </row>
    <row r="49" spans="2:7" x14ac:dyDescent="0.25">
      <c r="B49" s="8" t="s">
        <v>194</v>
      </c>
      <c r="C49" s="9" t="s">
        <v>195</v>
      </c>
      <c r="D49" s="8" t="s">
        <v>196</v>
      </c>
      <c r="E49" s="38" t="s">
        <v>197</v>
      </c>
      <c r="F49" s="36" t="s">
        <v>198</v>
      </c>
      <c r="G49" s="34"/>
    </row>
    <row r="50" spans="2:7" x14ac:dyDescent="0.25">
      <c r="B50" s="41" t="s">
        <v>167</v>
      </c>
      <c r="C50" s="42" t="s">
        <v>167</v>
      </c>
      <c r="D50" s="41" t="s">
        <v>167</v>
      </c>
      <c r="E50" s="40" t="s">
        <v>167</v>
      </c>
      <c r="F50" s="39" t="s">
        <v>167</v>
      </c>
    </row>
    <row r="53" spans="2:7" x14ac:dyDescent="0.25">
      <c r="B53" s="32" t="s">
        <v>199</v>
      </c>
    </row>
    <row r="54" spans="2:7" x14ac:dyDescent="0.25">
      <c r="B54" s="32"/>
    </row>
    <row r="55" spans="2:7" x14ac:dyDescent="0.25">
      <c r="B55" s="32" t="s">
        <v>200</v>
      </c>
    </row>
    <row r="56" spans="2:7" x14ac:dyDescent="0.25">
      <c r="B56" s="8" t="s">
        <v>201</v>
      </c>
      <c r="C56" s="9" t="s">
        <v>202</v>
      </c>
      <c r="D56" s="32"/>
    </row>
    <row r="57" spans="2:7" x14ac:dyDescent="0.25">
      <c r="B57" s="3" t="s">
        <v>167</v>
      </c>
      <c r="C57" s="4" t="s">
        <v>167</v>
      </c>
    </row>
    <row r="59" spans="2:7" x14ac:dyDescent="0.25">
      <c r="B59" s="8" t="s">
        <v>203</v>
      </c>
      <c r="C59" s="9" t="s">
        <v>202</v>
      </c>
    </row>
    <row r="60" spans="2:7" x14ac:dyDescent="0.25">
      <c r="B60" s="3" t="s">
        <v>167</v>
      </c>
      <c r="C60" s="4" t="s">
        <v>167</v>
      </c>
    </row>
    <row r="62" spans="2:7" x14ac:dyDescent="0.25">
      <c r="B62" s="8" t="s">
        <v>167</v>
      </c>
      <c r="C62" s="9" t="s">
        <v>167</v>
      </c>
    </row>
    <row r="63" spans="2:7" x14ac:dyDescent="0.25">
      <c r="B63" s="3" t="s">
        <v>167</v>
      </c>
      <c r="C63" s="4" t="s">
        <v>167</v>
      </c>
    </row>
    <row r="65" spans="2:7" x14ac:dyDescent="0.25">
      <c r="B65" s="38" t="s">
        <v>204</v>
      </c>
      <c r="C65" s="9" t="s">
        <v>205</v>
      </c>
    </row>
    <row r="66" spans="2:7" x14ac:dyDescent="0.25">
      <c r="B66" s="37" t="s">
        <v>167</v>
      </c>
      <c r="C66" s="4" t="s">
        <v>167</v>
      </c>
    </row>
    <row r="68" spans="2:7" x14ac:dyDescent="0.25">
      <c r="B68" s="8" t="s">
        <v>206</v>
      </c>
      <c r="C68" s="9" t="s">
        <v>167</v>
      </c>
    </row>
    <row r="70" spans="2:7" x14ac:dyDescent="0.25">
      <c r="B70" s="8" t="s">
        <v>207</v>
      </c>
      <c r="C70" s="44">
        <v>45596</v>
      </c>
      <c r="D70" s="3"/>
      <c r="E70" s="37"/>
      <c r="F70" s="43"/>
    </row>
    <row r="71" spans="2:7" x14ac:dyDescent="0.25">
      <c r="B71" s="8" t="s">
        <v>194</v>
      </c>
      <c r="C71" s="9" t="s">
        <v>195</v>
      </c>
      <c r="D71" s="8" t="s">
        <v>196</v>
      </c>
      <c r="E71" s="38" t="s">
        <v>197</v>
      </c>
      <c r="F71" s="36" t="s">
        <v>198</v>
      </c>
      <c r="G71" s="34"/>
    </row>
    <row r="72" spans="2:7" x14ac:dyDescent="0.25">
      <c r="B72" s="41" t="s">
        <v>167</v>
      </c>
      <c r="C72" s="42" t="s">
        <v>167</v>
      </c>
      <c r="D72" s="41" t="s">
        <v>167</v>
      </c>
      <c r="E72" s="40" t="s">
        <v>167</v>
      </c>
      <c r="F72" s="39" t="s">
        <v>167</v>
      </c>
    </row>
    <row r="73" spans="2:7" x14ac:dyDescent="0.25">
      <c r="B73" s="32" t="s">
        <v>199</v>
      </c>
    </row>
    <row r="74" spans="2:7" x14ac:dyDescent="0.25">
      <c r="B74" s="32"/>
    </row>
    <row r="75" spans="2:7" x14ac:dyDescent="0.25">
      <c r="B75" s="32" t="s">
        <v>200</v>
      </c>
    </row>
    <row r="76" spans="2:7" x14ac:dyDescent="0.25">
      <c r="B76" s="8" t="s">
        <v>201</v>
      </c>
      <c r="C76" s="9" t="s">
        <v>202</v>
      </c>
      <c r="D76" s="32"/>
    </row>
    <row r="77" spans="2:7" x14ac:dyDescent="0.25">
      <c r="B77" s="3" t="s">
        <v>167</v>
      </c>
      <c r="C77" s="4" t="s">
        <v>167</v>
      </c>
    </row>
    <row r="79" spans="2:7" x14ac:dyDescent="0.25">
      <c r="B79" s="8" t="s">
        <v>203</v>
      </c>
      <c r="C79" s="9" t="s">
        <v>202</v>
      </c>
    </row>
    <row r="80" spans="2:7" x14ac:dyDescent="0.25">
      <c r="B80" s="3" t="s">
        <v>167</v>
      </c>
      <c r="C80" s="4" t="s">
        <v>167</v>
      </c>
    </row>
    <row r="82" spans="2:6" x14ac:dyDescent="0.25">
      <c r="B82" s="8" t="s">
        <v>167</v>
      </c>
      <c r="C82" s="9" t="s">
        <v>167</v>
      </c>
    </row>
    <row r="83" spans="2:6" x14ac:dyDescent="0.25">
      <c r="B83" s="3" t="s">
        <v>167</v>
      </c>
      <c r="C83" s="4" t="s">
        <v>167</v>
      </c>
    </row>
    <row r="85" spans="2:6" x14ac:dyDescent="0.25">
      <c r="B85" s="38" t="s">
        <v>204</v>
      </c>
      <c r="C85" s="9" t="s">
        <v>205</v>
      </c>
    </row>
    <row r="86" spans="2:6" x14ac:dyDescent="0.25">
      <c r="B86" s="37" t="s">
        <v>167</v>
      </c>
      <c r="C86" s="4" t="s">
        <v>167</v>
      </c>
    </row>
    <row r="88" spans="2:6" x14ac:dyDescent="0.25">
      <c r="B88" s="8" t="s">
        <v>206</v>
      </c>
      <c r="C88" s="9" t="s">
        <v>167</v>
      </c>
    </row>
    <row r="91" spans="2:6" x14ac:dyDescent="0.25">
      <c r="B91" s="32" t="s">
        <v>208</v>
      </c>
    </row>
    <row r="93" spans="2:6" x14ac:dyDescent="0.25">
      <c r="B93" s="8" t="s">
        <v>194</v>
      </c>
      <c r="C93" s="9" t="s">
        <v>209</v>
      </c>
      <c r="D93" s="8" t="s">
        <v>210</v>
      </c>
      <c r="E93" s="8" t="s">
        <v>211</v>
      </c>
      <c r="F93" s="34"/>
    </row>
    <row r="94" spans="2:6" x14ac:dyDescent="0.25">
      <c r="B94" s="3" t="s">
        <v>167</v>
      </c>
      <c r="C94" s="4" t="s">
        <v>167</v>
      </c>
      <c r="D94" s="3" t="s">
        <v>167</v>
      </c>
      <c r="E94" s="3" t="s">
        <v>167</v>
      </c>
    </row>
    <row r="97" spans="2:80" x14ac:dyDescent="0.25">
      <c r="B97" s="32" t="s">
        <v>212</v>
      </c>
      <c r="C97" s="33" t="s">
        <v>167</v>
      </c>
      <c r="D97" s="32"/>
      <c r="E97" s="32"/>
      <c r="F97" s="34"/>
      <c r="G97" s="34"/>
      <c r="H97" s="34"/>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row>
    <row r="99" spans="2:80" x14ac:dyDescent="0.25">
      <c r="B99" s="32" t="s">
        <v>213</v>
      </c>
    </row>
    <row r="101" spans="2:80" x14ac:dyDescent="0.25">
      <c r="B101" s="8" t="s">
        <v>214</v>
      </c>
      <c r="C101" s="9" t="s">
        <v>202</v>
      </c>
      <c r="D101" s="32"/>
    </row>
    <row r="102" spans="2:80" x14ac:dyDescent="0.25">
      <c r="B102" s="3" t="s">
        <v>167</v>
      </c>
      <c r="C102" s="4" t="s">
        <v>167</v>
      </c>
    </row>
    <row r="105" spans="2:80" x14ac:dyDescent="0.25">
      <c r="B105" s="8" t="s">
        <v>215</v>
      </c>
      <c r="C105" s="9" t="s">
        <v>216</v>
      </c>
      <c r="D105" s="32"/>
    </row>
    <row r="106" spans="2:80" x14ac:dyDescent="0.25">
      <c r="B106" s="3" t="s">
        <v>167</v>
      </c>
      <c r="C106" s="4" t="s">
        <v>167</v>
      </c>
    </row>
    <row r="109" spans="2:80" x14ac:dyDescent="0.25">
      <c r="B109" s="32" t="s">
        <v>217</v>
      </c>
    </row>
    <row r="112" spans="2:80" x14ac:dyDescent="0.25">
      <c r="B112" s="32" t="s">
        <v>218</v>
      </c>
    </row>
    <row r="114" spans="2:80" x14ac:dyDescent="0.25">
      <c r="B114" s="8" t="s">
        <v>194</v>
      </c>
      <c r="C114" s="9" t="s">
        <v>219</v>
      </c>
      <c r="D114" s="8" t="s">
        <v>209</v>
      </c>
      <c r="E114" s="8" t="s">
        <v>210</v>
      </c>
      <c r="F114" s="36" t="s">
        <v>211</v>
      </c>
      <c r="G114" s="34"/>
    </row>
    <row r="115" spans="2:80" x14ac:dyDescent="0.25">
      <c r="B115" s="3" t="s">
        <v>167</v>
      </c>
      <c r="C115" s="4" t="s">
        <v>167</v>
      </c>
      <c r="D115" s="3" t="s">
        <v>167</v>
      </c>
      <c r="E115" s="3" t="s">
        <v>167</v>
      </c>
      <c r="F115" s="35" t="s">
        <v>167</v>
      </c>
    </row>
    <row r="118" spans="2:80" x14ac:dyDescent="0.25">
      <c r="B118" s="32" t="s">
        <v>212</v>
      </c>
      <c r="C118" s="33" t="s">
        <v>167</v>
      </c>
      <c r="D118" s="32"/>
      <c r="E118" s="32"/>
      <c r="F118" s="34"/>
      <c r="G118" s="34"/>
      <c r="H118" s="34"/>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c r="BR118" s="32"/>
      <c r="BS118" s="32"/>
      <c r="BT118" s="32"/>
      <c r="BU118" s="32"/>
      <c r="BV118" s="32"/>
      <c r="BW118" s="32"/>
      <c r="BX118" s="32"/>
      <c r="BY118" s="32"/>
      <c r="BZ118" s="32"/>
      <c r="CA118" s="32"/>
      <c r="CB118" s="32"/>
    </row>
    <row r="120" spans="2:80" x14ac:dyDescent="0.25">
      <c r="B120" s="32" t="s">
        <v>213</v>
      </c>
    </row>
    <row r="122" spans="2:80" x14ac:dyDescent="0.25">
      <c r="B122" s="8" t="s">
        <v>214</v>
      </c>
      <c r="C122" s="9" t="s">
        <v>202</v>
      </c>
      <c r="D122" s="32"/>
    </row>
    <row r="123" spans="2:80" x14ac:dyDescent="0.25">
      <c r="B123" s="3" t="s">
        <v>167</v>
      </c>
      <c r="C123" s="4" t="s">
        <v>167</v>
      </c>
    </row>
    <row r="126" spans="2:80" x14ac:dyDescent="0.25">
      <c r="B126" s="8" t="s">
        <v>215</v>
      </c>
      <c r="C126" s="9" t="s">
        <v>216</v>
      </c>
      <c r="D126" s="32"/>
    </row>
    <row r="127" spans="2:80" x14ac:dyDescent="0.25">
      <c r="B127" s="3" t="s">
        <v>167</v>
      </c>
      <c r="C127" s="4" t="s">
        <v>167</v>
      </c>
    </row>
    <row r="130" spans="2:7" x14ac:dyDescent="0.25">
      <c r="B130" s="32" t="s">
        <v>217</v>
      </c>
    </row>
    <row r="133" spans="2:7" x14ac:dyDescent="0.25">
      <c r="B133" s="32" t="s">
        <v>220</v>
      </c>
    </row>
    <row r="134" spans="2:7" x14ac:dyDescent="0.25">
      <c r="B134" s="8" t="s">
        <v>194</v>
      </c>
      <c r="C134" s="9" t="s">
        <v>221</v>
      </c>
      <c r="D134" s="8" t="s">
        <v>222</v>
      </c>
      <c r="E134" s="8" t="s">
        <v>223</v>
      </c>
      <c r="F134" s="36" t="s">
        <v>224</v>
      </c>
      <c r="G134" s="34"/>
    </row>
    <row r="135" spans="2:7" x14ac:dyDescent="0.25">
      <c r="B135" s="3" t="s">
        <v>167</v>
      </c>
      <c r="C135" s="4" t="s">
        <v>167</v>
      </c>
      <c r="D135" s="3" t="s">
        <v>167</v>
      </c>
      <c r="E135" s="3" t="s">
        <v>167</v>
      </c>
      <c r="F135" s="35" t="s">
        <v>167</v>
      </c>
    </row>
    <row r="136" spans="2:7" x14ac:dyDescent="0.25">
      <c r="B136"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DB10A613-A839-46EF-BB4E-FCF82D09FC87}"/>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8075-B33E-424A-9906-B0961495A5CE}">
  <sheetPr codeName="Sheet60"/>
  <dimension ref="A1:CB529"/>
  <sheetViews>
    <sheetView workbookViewId="0"/>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123</v>
      </c>
      <c r="C1" s="201"/>
      <c r="D1" s="201"/>
      <c r="E1" s="201"/>
    </row>
    <row r="3" spans="1:9" ht="15" customHeight="1" x14ac:dyDescent="0.25">
      <c r="B3" s="1" t="s">
        <v>265</v>
      </c>
      <c r="C3" s="202"/>
      <c r="D3" s="203"/>
    </row>
    <row r="4" spans="1:9" ht="30" customHeight="1" x14ac:dyDescent="0.25">
      <c r="B4" s="2" t="s">
        <v>266</v>
      </c>
      <c r="C4" s="202"/>
      <c r="D4" s="203"/>
    </row>
    <row r="5" spans="1:9" ht="15" customHeight="1" x14ac:dyDescent="0.25">
      <c r="B5" s="2" t="s">
        <v>133</v>
      </c>
      <c r="C5" s="202"/>
      <c r="D5" s="203"/>
    </row>
    <row r="6" spans="1:9" ht="15" customHeight="1" x14ac:dyDescent="0.25">
      <c r="B6" s="2" t="s">
        <v>267</v>
      </c>
      <c r="C6" s="202"/>
      <c r="D6" s="203"/>
    </row>
    <row r="7" spans="1:9" ht="15" customHeight="1" x14ac:dyDescent="0.25">
      <c r="B7" s="2" t="s">
        <v>136</v>
      </c>
      <c r="C7" s="57" t="s">
        <v>137</v>
      </c>
      <c r="D7" s="57" t="s">
        <v>138</v>
      </c>
    </row>
    <row r="8" spans="1:9" ht="12.75" customHeight="1" x14ac:dyDescent="0.25"/>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160000</v>
      </c>
      <c r="G15" s="18">
        <v>2777.12</v>
      </c>
      <c r="H15" s="18">
        <v>7.57</v>
      </c>
    </row>
    <row r="16" spans="1:9" x14ac:dyDescent="0.25">
      <c r="B16" s="13" t="s">
        <v>1674</v>
      </c>
      <c r="C16" s="29" t="s">
        <v>145</v>
      </c>
      <c r="D16" s="13" t="s">
        <v>268</v>
      </c>
      <c r="E16" s="13" t="s">
        <v>270</v>
      </c>
      <c r="F16" s="18">
        <v>125000</v>
      </c>
      <c r="G16" s="18">
        <v>1615.31</v>
      </c>
      <c r="H16" s="18">
        <v>4.4000000000000004</v>
      </c>
    </row>
    <row r="17" spans="2:8" x14ac:dyDescent="0.25">
      <c r="B17" s="13" t="s">
        <v>1675</v>
      </c>
      <c r="C17" s="29" t="s">
        <v>145</v>
      </c>
      <c r="D17" s="13" t="s">
        <v>271</v>
      </c>
      <c r="E17" s="13" t="s">
        <v>272</v>
      </c>
      <c r="F17" s="18">
        <v>110000</v>
      </c>
      <c r="G17" s="18">
        <v>1465.26</v>
      </c>
      <c r="H17" s="18">
        <v>3.99</v>
      </c>
    </row>
    <row r="18" spans="2:8" x14ac:dyDescent="0.25">
      <c r="B18" s="13" t="s">
        <v>1670</v>
      </c>
      <c r="C18" s="29" t="s">
        <v>145</v>
      </c>
      <c r="D18" s="13" t="s">
        <v>146</v>
      </c>
      <c r="E18" s="13" t="s">
        <v>147</v>
      </c>
      <c r="F18" s="18">
        <v>80000</v>
      </c>
      <c r="G18" s="18">
        <v>1405.8</v>
      </c>
      <c r="H18" s="18">
        <v>3.83</v>
      </c>
    </row>
    <row r="19" spans="2:8" x14ac:dyDescent="0.25">
      <c r="B19" s="13" t="s">
        <v>1671</v>
      </c>
      <c r="C19" s="29" t="s">
        <v>145</v>
      </c>
      <c r="D19" s="13" t="s">
        <v>146</v>
      </c>
      <c r="E19" s="13" t="s">
        <v>148</v>
      </c>
      <c r="F19" s="18">
        <v>28000</v>
      </c>
      <c r="G19" s="18">
        <v>1111.17</v>
      </c>
      <c r="H19" s="18">
        <v>3.03</v>
      </c>
    </row>
    <row r="20" spans="2:8" x14ac:dyDescent="0.25">
      <c r="B20" s="13" t="s">
        <v>1676</v>
      </c>
      <c r="C20" s="29" t="s">
        <v>145</v>
      </c>
      <c r="D20" s="13" t="s">
        <v>273</v>
      </c>
      <c r="E20" s="13" t="s">
        <v>274</v>
      </c>
      <c r="F20" s="18">
        <v>225000</v>
      </c>
      <c r="G20" s="18">
        <v>1099.8</v>
      </c>
      <c r="H20" s="18">
        <v>3</v>
      </c>
    </row>
    <row r="21" spans="2:8" x14ac:dyDescent="0.25">
      <c r="B21" s="13" t="s">
        <v>1677</v>
      </c>
      <c r="C21" s="29" t="s">
        <v>145</v>
      </c>
      <c r="D21" s="13" t="s">
        <v>268</v>
      </c>
      <c r="E21" s="13" t="s">
        <v>275</v>
      </c>
      <c r="F21" s="18">
        <v>60000</v>
      </c>
      <c r="G21" s="18">
        <v>1038.6600000000001</v>
      </c>
      <c r="H21" s="18">
        <v>2.83</v>
      </c>
    </row>
    <row r="22" spans="2:8" x14ac:dyDescent="0.25">
      <c r="B22" s="13" t="s">
        <v>1678</v>
      </c>
      <c r="C22" s="29" t="s">
        <v>145</v>
      </c>
      <c r="D22" s="13" t="s">
        <v>268</v>
      </c>
      <c r="E22" s="13" t="s">
        <v>276</v>
      </c>
      <c r="F22" s="18">
        <v>82500</v>
      </c>
      <c r="G22" s="18">
        <v>956.63</v>
      </c>
      <c r="H22" s="18">
        <v>2.61</v>
      </c>
    </row>
    <row r="23" spans="2:8" x14ac:dyDescent="0.25">
      <c r="B23" s="13" t="s">
        <v>1679</v>
      </c>
      <c r="C23" s="29" t="s">
        <v>145</v>
      </c>
      <c r="D23" s="13" t="s">
        <v>277</v>
      </c>
      <c r="E23" s="13" t="s">
        <v>278</v>
      </c>
      <c r="F23" s="18">
        <v>23477</v>
      </c>
      <c r="G23" s="18">
        <v>850.41</v>
      </c>
      <c r="H23" s="18">
        <v>2.3199999999999998</v>
      </c>
    </row>
    <row r="24" spans="2:8" x14ac:dyDescent="0.25">
      <c r="B24" s="13" t="s">
        <v>1680</v>
      </c>
      <c r="C24" s="29" t="s">
        <v>145</v>
      </c>
      <c r="D24" s="13" t="s">
        <v>279</v>
      </c>
      <c r="E24" s="13" t="s">
        <v>280</v>
      </c>
      <c r="F24" s="18">
        <v>26000</v>
      </c>
      <c r="G24" s="18">
        <v>849.43</v>
      </c>
      <c r="H24" s="18">
        <v>2.31</v>
      </c>
    </row>
    <row r="25" spans="2:8" x14ac:dyDescent="0.25">
      <c r="B25" s="13" t="s">
        <v>1681</v>
      </c>
      <c r="C25" s="29" t="s">
        <v>145</v>
      </c>
      <c r="D25" s="13" t="s">
        <v>268</v>
      </c>
      <c r="E25" s="13" t="s">
        <v>281</v>
      </c>
      <c r="F25" s="18">
        <v>350000</v>
      </c>
      <c r="G25" s="18">
        <v>790.93</v>
      </c>
      <c r="H25" s="18">
        <v>2.15</v>
      </c>
    </row>
    <row r="26" spans="2:8" x14ac:dyDescent="0.25">
      <c r="B26" s="13" t="s">
        <v>1682</v>
      </c>
      <c r="C26" s="29" t="s">
        <v>145</v>
      </c>
      <c r="D26" s="13" t="s">
        <v>282</v>
      </c>
      <c r="E26" s="13" t="s">
        <v>283</v>
      </c>
      <c r="F26" s="18">
        <v>60000</v>
      </c>
      <c r="G26" s="18">
        <v>764.52</v>
      </c>
      <c r="H26" s="18">
        <v>2.08</v>
      </c>
    </row>
    <row r="27" spans="2:8" x14ac:dyDescent="0.25">
      <c r="B27" s="13" t="s">
        <v>1683</v>
      </c>
      <c r="C27" s="29" t="s">
        <v>145</v>
      </c>
      <c r="D27" s="13" t="s">
        <v>284</v>
      </c>
      <c r="E27" s="13" t="s">
        <v>285</v>
      </c>
      <c r="F27" s="18">
        <v>51000</v>
      </c>
      <c r="G27" s="18">
        <v>739.04</v>
      </c>
      <c r="H27" s="18">
        <v>2.0099999999999998</v>
      </c>
    </row>
    <row r="28" spans="2:8" x14ac:dyDescent="0.25">
      <c r="B28" s="13" t="s">
        <v>1684</v>
      </c>
      <c r="C28" s="29" t="s">
        <v>145</v>
      </c>
      <c r="D28" s="13" t="s">
        <v>279</v>
      </c>
      <c r="E28" s="13" t="s">
        <v>286</v>
      </c>
      <c r="F28" s="18">
        <v>200000</v>
      </c>
      <c r="G28" s="18">
        <v>695.4</v>
      </c>
      <c r="H28" s="18">
        <v>1.89</v>
      </c>
    </row>
    <row r="29" spans="2:8" x14ac:dyDescent="0.25">
      <c r="B29" s="13" t="s">
        <v>1685</v>
      </c>
      <c r="C29" s="29" t="s">
        <v>145</v>
      </c>
      <c r="D29" s="13" t="s">
        <v>287</v>
      </c>
      <c r="E29" s="13" t="s">
        <v>288</v>
      </c>
      <c r="F29" s="18">
        <v>50000</v>
      </c>
      <c r="G29" s="18">
        <v>666.75</v>
      </c>
      <c r="H29" s="18">
        <v>1.82</v>
      </c>
    </row>
    <row r="30" spans="2:8" x14ac:dyDescent="0.25">
      <c r="B30" s="13" t="s">
        <v>1686</v>
      </c>
      <c r="C30" s="29" t="s">
        <v>145</v>
      </c>
      <c r="D30" s="13" t="s">
        <v>289</v>
      </c>
      <c r="E30" s="13" t="s">
        <v>290</v>
      </c>
      <c r="F30" s="18">
        <v>500</v>
      </c>
      <c r="G30" s="18">
        <v>612.62</v>
      </c>
      <c r="H30" s="18">
        <v>1.67</v>
      </c>
    </row>
    <row r="31" spans="2:8" x14ac:dyDescent="0.25">
      <c r="B31" s="13" t="s">
        <v>1687</v>
      </c>
      <c r="C31" s="29" t="s">
        <v>145</v>
      </c>
      <c r="D31" s="13" t="s">
        <v>291</v>
      </c>
      <c r="E31" s="13" t="s">
        <v>292</v>
      </c>
      <c r="F31" s="18">
        <v>300000</v>
      </c>
      <c r="G31" s="18">
        <v>567.57000000000005</v>
      </c>
      <c r="H31" s="18">
        <v>1.55</v>
      </c>
    </row>
    <row r="32" spans="2:8" x14ac:dyDescent="0.25">
      <c r="B32" s="13" t="s">
        <v>1688</v>
      </c>
      <c r="C32" s="29" t="s">
        <v>145</v>
      </c>
      <c r="D32" s="13" t="s">
        <v>293</v>
      </c>
      <c r="E32" s="13" t="s">
        <v>294</v>
      </c>
      <c r="F32" s="18">
        <v>75000</v>
      </c>
      <c r="G32" s="18">
        <v>566.33000000000004</v>
      </c>
      <c r="H32" s="18">
        <v>1.54</v>
      </c>
    </row>
    <row r="33" spans="2:8" x14ac:dyDescent="0.25">
      <c r="B33" s="13" t="s">
        <v>1689</v>
      </c>
      <c r="C33" s="29" t="s">
        <v>145</v>
      </c>
      <c r="D33" s="13" t="s">
        <v>273</v>
      </c>
      <c r="E33" s="13" t="s">
        <v>295</v>
      </c>
      <c r="F33" s="18">
        <v>22300</v>
      </c>
      <c r="G33" s="18">
        <v>563.79999999999995</v>
      </c>
      <c r="H33" s="18">
        <v>1.54</v>
      </c>
    </row>
    <row r="34" spans="2:8" x14ac:dyDescent="0.25">
      <c r="B34" s="13" t="s">
        <v>1690</v>
      </c>
      <c r="C34" s="29" t="s">
        <v>145</v>
      </c>
      <c r="D34" s="13" t="s">
        <v>296</v>
      </c>
      <c r="E34" s="13" t="s">
        <v>297</v>
      </c>
      <c r="F34" s="18">
        <v>39560</v>
      </c>
      <c r="G34" s="18">
        <v>531.96</v>
      </c>
      <c r="H34" s="18">
        <v>1.45</v>
      </c>
    </row>
    <row r="35" spans="2:8" x14ac:dyDescent="0.25">
      <c r="B35" s="13" t="s">
        <v>1691</v>
      </c>
      <c r="C35" s="29" t="s">
        <v>145</v>
      </c>
      <c r="D35" s="13" t="s">
        <v>268</v>
      </c>
      <c r="E35" s="13" t="s">
        <v>298</v>
      </c>
      <c r="F35" s="18">
        <v>300000</v>
      </c>
      <c r="G35" s="18">
        <v>527.22</v>
      </c>
      <c r="H35" s="18">
        <v>1.44</v>
      </c>
    </row>
    <row r="36" spans="2:8" x14ac:dyDescent="0.25">
      <c r="B36" s="13" t="s">
        <v>299</v>
      </c>
      <c r="C36" s="29" t="s">
        <v>145</v>
      </c>
      <c r="D36" s="13" t="s">
        <v>293</v>
      </c>
      <c r="E36" s="13" t="s">
        <v>300</v>
      </c>
      <c r="F36" s="18">
        <v>500000</v>
      </c>
      <c r="G36" s="18">
        <v>522.35</v>
      </c>
      <c r="H36" s="18">
        <v>1.42</v>
      </c>
    </row>
    <row r="37" spans="2:8" x14ac:dyDescent="0.25">
      <c r="B37" s="13" t="s">
        <v>1692</v>
      </c>
      <c r="C37" s="29" t="s">
        <v>145</v>
      </c>
      <c r="D37" s="13" t="s">
        <v>301</v>
      </c>
      <c r="E37" s="13" t="s">
        <v>302</v>
      </c>
      <c r="F37" s="18">
        <v>60000</v>
      </c>
      <c r="G37" s="18">
        <v>520.77</v>
      </c>
      <c r="H37" s="18">
        <v>1.42</v>
      </c>
    </row>
    <row r="38" spans="2:8" x14ac:dyDescent="0.25">
      <c r="B38" s="13" t="s">
        <v>1693</v>
      </c>
      <c r="C38" s="29" t="s">
        <v>145</v>
      </c>
      <c r="D38" s="13" t="s">
        <v>303</v>
      </c>
      <c r="E38" s="13" t="s">
        <v>304</v>
      </c>
      <c r="F38" s="18">
        <v>51923</v>
      </c>
      <c r="G38" s="18">
        <v>520.54999999999995</v>
      </c>
      <c r="H38" s="18">
        <v>1.42</v>
      </c>
    </row>
    <row r="39" spans="2:8" x14ac:dyDescent="0.25">
      <c r="B39" s="13" t="s">
        <v>1694</v>
      </c>
      <c r="C39" s="29" t="s">
        <v>145</v>
      </c>
      <c r="D39" s="13" t="s">
        <v>305</v>
      </c>
      <c r="E39" s="13" t="s">
        <v>306</v>
      </c>
      <c r="F39" s="18">
        <v>27000</v>
      </c>
      <c r="G39" s="18">
        <v>517.67999999999995</v>
      </c>
      <c r="H39" s="18">
        <v>1.41</v>
      </c>
    </row>
    <row r="40" spans="2:8" x14ac:dyDescent="0.25">
      <c r="B40" s="13" t="s">
        <v>307</v>
      </c>
      <c r="C40" s="29" t="s">
        <v>145</v>
      </c>
      <c r="D40" s="13" t="s">
        <v>301</v>
      </c>
      <c r="E40" s="13" t="s">
        <v>308</v>
      </c>
      <c r="F40" s="18">
        <v>30000</v>
      </c>
      <c r="G40" s="18">
        <v>501.8</v>
      </c>
      <c r="H40" s="18">
        <v>1.37</v>
      </c>
    </row>
    <row r="41" spans="2:8" x14ac:dyDescent="0.25">
      <c r="B41" s="13" t="s">
        <v>1695</v>
      </c>
      <c r="C41" s="29" t="s">
        <v>145</v>
      </c>
      <c r="D41" s="13" t="s">
        <v>279</v>
      </c>
      <c r="E41" s="13" t="s">
        <v>309</v>
      </c>
      <c r="F41" s="18">
        <v>30000</v>
      </c>
      <c r="G41" s="18">
        <v>493.62</v>
      </c>
      <c r="H41" s="18">
        <v>1.34</v>
      </c>
    </row>
    <row r="42" spans="2:8" x14ac:dyDescent="0.25">
      <c r="B42" s="13" t="s">
        <v>1696</v>
      </c>
      <c r="C42" s="29" t="s">
        <v>145</v>
      </c>
      <c r="D42" s="13" t="s">
        <v>279</v>
      </c>
      <c r="E42" s="13" t="s">
        <v>310</v>
      </c>
      <c r="F42" s="18">
        <v>40000</v>
      </c>
      <c r="G42" s="18">
        <v>480.18</v>
      </c>
      <c r="H42" s="18">
        <v>1.31</v>
      </c>
    </row>
    <row r="43" spans="2:8" x14ac:dyDescent="0.25">
      <c r="B43" s="13" t="s">
        <v>311</v>
      </c>
      <c r="C43" s="29" t="s">
        <v>145</v>
      </c>
      <c r="D43" s="13" t="s">
        <v>282</v>
      </c>
      <c r="E43" s="13" t="s">
        <v>312</v>
      </c>
      <c r="F43" s="18">
        <v>56899</v>
      </c>
      <c r="G43" s="18">
        <v>479.03</v>
      </c>
      <c r="H43" s="18">
        <v>1.31</v>
      </c>
    </row>
    <row r="44" spans="2:8" x14ac:dyDescent="0.25">
      <c r="B44" s="13" t="s">
        <v>1697</v>
      </c>
      <c r="C44" s="29" t="s">
        <v>145</v>
      </c>
      <c r="D44" s="13" t="s">
        <v>305</v>
      </c>
      <c r="E44" s="13" t="s">
        <v>313</v>
      </c>
      <c r="F44" s="18">
        <v>65000</v>
      </c>
      <c r="G44" s="18">
        <v>468.1</v>
      </c>
      <c r="H44" s="18">
        <v>1.28</v>
      </c>
    </row>
    <row r="45" spans="2:8" x14ac:dyDescent="0.25">
      <c r="B45" s="13" t="s">
        <v>1698</v>
      </c>
      <c r="C45" s="29" t="s">
        <v>145</v>
      </c>
      <c r="D45" s="13" t="s">
        <v>303</v>
      </c>
      <c r="E45" s="13" t="s">
        <v>314</v>
      </c>
      <c r="F45" s="18">
        <v>72000</v>
      </c>
      <c r="G45" s="18">
        <v>460.8</v>
      </c>
      <c r="H45" s="18">
        <v>1.26</v>
      </c>
    </row>
    <row r="46" spans="2:8" x14ac:dyDescent="0.25">
      <c r="B46" s="13" t="s">
        <v>1699</v>
      </c>
      <c r="C46" s="29" t="s">
        <v>145</v>
      </c>
      <c r="D46" s="13" t="s">
        <v>301</v>
      </c>
      <c r="E46" s="13" t="s">
        <v>315</v>
      </c>
      <c r="F46" s="18">
        <v>97856</v>
      </c>
      <c r="G46" s="18">
        <v>460.31</v>
      </c>
      <c r="H46" s="18">
        <v>1.25</v>
      </c>
    </row>
    <row r="47" spans="2:8" x14ac:dyDescent="0.25">
      <c r="B47" s="13" t="s">
        <v>1700</v>
      </c>
      <c r="C47" s="29" t="s">
        <v>145</v>
      </c>
      <c r="D47" s="13" t="s">
        <v>316</v>
      </c>
      <c r="E47" s="13" t="s">
        <v>317</v>
      </c>
      <c r="F47" s="18">
        <v>60000</v>
      </c>
      <c r="G47" s="18">
        <v>451.32</v>
      </c>
      <c r="H47" s="18">
        <v>1.23</v>
      </c>
    </row>
    <row r="48" spans="2:8" x14ac:dyDescent="0.25">
      <c r="B48" s="13" t="s">
        <v>1701</v>
      </c>
      <c r="C48" s="29" t="s">
        <v>145</v>
      </c>
      <c r="D48" s="13" t="s">
        <v>318</v>
      </c>
      <c r="E48" s="13" t="s">
        <v>319</v>
      </c>
      <c r="F48" s="18">
        <v>1800</v>
      </c>
      <c r="G48" s="18">
        <v>451.3</v>
      </c>
      <c r="H48" s="18">
        <v>1.23</v>
      </c>
    </row>
    <row r="49" spans="2:8" x14ac:dyDescent="0.25">
      <c r="B49" s="13" t="s">
        <v>1702</v>
      </c>
      <c r="C49" s="29" t="s">
        <v>145</v>
      </c>
      <c r="D49" s="13" t="s">
        <v>320</v>
      </c>
      <c r="E49" s="13" t="s">
        <v>321</v>
      </c>
      <c r="F49" s="18">
        <v>11000</v>
      </c>
      <c r="G49" s="18">
        <v>432.38</v>
      </c>
      <c r="H49" s="18">
        <v>1.18</v>
      </c>
    </row>
    <row r="50" spans="2:8" x14ac:dyDescent="0.25">
      <c r="B50" s="13" t="s">
        <v>1703</v>
      </c>
      <c r="C50" s="29" t="s">
        <v>145</v>
      </c>
      <c r="D50" s="13" t="s">
        <v>268</v>
      </c>
      <c r="E50" s="13" t="s">
        <v>322</v>
      </c>
      <c r="F50" s="18">
        <v>40000</v>
      </c>
      <c r="G50" s="18">
        <v>422.24</v>
      </c>
      <c r="H50" s="18">
        <v>1.1499999999999999</v>
      </c>
    </row>
    <row r="51" spans="2:8" x14ac:dyDescent="0.25">
      <c r="B51" s="13" t="s">
        <v>1704</v>
      </c>
      <c r="C51" s="29" t="s">
        <v>145</v>
      </c>
      <c r="D51" s="13" t="s">
        <v>271</v>
      </c>
      <c r="E51" s="13" t="s">
        <v>323</v>
      </c>
      <c r="F51" s="18">
        <v>200000</v>
      </c>
      <c r="G51" s="18">
        <v>420.64</v>
      </c>
      <c r="H51" s="18">
        <v>1.1499999999999999</v>
      </c>
    </row>
    <row r="52" spans="2:8" x14ac:dyDescent="0.25">
      <c r="B52" s="13" t="s">
        <v>1705</v>
      </c>
      <c r="C52" s="29" t="s">
        <v>145</v>
      </c>
      <c r="D52" s="13" t="s">
        <v>324</v>
      </c>
      <c r="E52" s="13" t="s">
        <v>325</v>
      </c>
      <c r="F52" s="18">
        <v>9000</v>
      </c>
      <c r="G52" s="18">
        <v>417.49</v>
      </c>
      <c r="H52" s="18">
        <v>1.1399999999999999</v>
      </c>
    </row>
    <row r="53" spans="2:8" x14ac:dyDescent="0.25">
      <c r="B53" s="13" t="s">
        <v>1706</v>
      </c>
      <c r="C53" s="29" t="s">
        <v>145</v>
      </c>
      <c r="D53" s="13" t="s">
        <v>268</v>
      </c>
      <c r="E53" s="13" t="s">
        <v>326</v>
      </c>
      <c r="F53" s="18">
        <v>336000</v>
      </c>
      <c r="G53" s="18">
        <v>412.81</v>
      </c>
      <c r="H53" s="18">
        <v>1.1200000000000001</v>
      </c>
    </row>
    <row r="54" spans="2:8" x14ac:dyDescent="0.25">
      <c r="B54" s="13" t="s">
        <v>1707</v>
      </c>
      <c r="C54" s="29" t="s">
        <v>145</v>
      </c>
      <c r="D54" s="13" t="s">
        <v>327</v>
      </c>
      <c r="E54" s="13" t="s">
        <v>328</v>
      </c>
      <c r="F54" s="18">
        <v>85000</v>
      </c>
      <c r="G54" s="18">
        <v>400.99</v>
      </c>
      <c r="H54" s="18">
        <v>1.0900000000000001</v>
      </c>
    </row>
    <row r="55" spans="2:8" x14ac:dyDescent="0.25">
      <c r="B55" s="13" t="s">
        <v>1708</v>
      </c>
      <c r="C55" s="29" t="s">
        <v>145</v>
      </c>
      <c r="D55" s="13" t="s">
        <v>320</v>
      </c>
      <c r="E55" s="13" t="s">
        <v>329</v>
      </c>
      <c r="F55" s="18">
        <v>70000</v>
      </c>
      <c r="G55" s="18">
        <v>396.27</v>
      </c>
      <c r="H55" s="18">
        <v>1.08</v>
      </c>
    </row>
    <row r="56" spans="2:8" x14ac:dyDescent="0.25">
      <c r="B56" s="13" t="s">
        <v>330</v>
      </c>
      <c r="C56" s="29" t="s">
        <v>145</v>
      </c>
      <c r="D56" s="13" t="s">
        <v>331</v>
      </c>
      <c r="E56" s="13" t="s">
        <v>332</v>
      </c>
      <c r="F56" s="18">
        <v>97894</v>
      </c>
      <c r="G56" s="18">
        <v>394.76</v>
      </c>
      <c r="H56" s="18">
        <v>1.08</v>
      </c>
    </row>
    <row r="57" spans="2:8" x14ac:dyDescent="0.25">
      <c r="B57" s="13" t="s">
        <v>1709</v>
      </c>
      <c r="C57" s="29" t="s">
        <v>145</v>
      </c>
      <c r="D57" s="13" t="s">
        <v>318</v>
      </c>
      <c r="E57" s="13" t="s">
        <v>333</v>
      </c>
      <c r="F57" s="18">
        <v>17000</v>
      </c>
      <c r="G57" s="18">
        <v>394.47</v>
      </c>
      <c r="H57" s="18">
        <v>1.07</v>
      </c>
    </row>
    <row r="58" spans="2:8" x14ac:dyDescent="0.25">
      <c r="B58" s="13" t="s">
        <v>1710</v>
      </c>
      <c r="C58" s="29" t="s">
        <v>145</v>
      </c>
      <c r="D58" s="13" t="s">
        <v>334</v>
      </c>
      <c r="E58" s="13" t="s">
        <v>335</v>
      </c>
      <c r="F58" s="18">
        <v>14000</v>
      </c>
      <c r="G58" s="18">
        <v>390.92</v>
      </c>
      <c r="H58" s="18">
        <v>1.07</v>
      </c>
    </row>
    <row r="59" spans="2:8" x14ac:dyDescent="0.25">
      <c r="B59" s="13" t="s">
        <v>1711</v>
      </c>
      <c r="C59" s="29" t="s">
        <v>145</v>
      </c>
      <c r="D59" s="13" t="s">
        <v>146</v>
      </c>
      <c r="E59" s="13" t="s">
        <v>336</v>
      </c>
      <c r="F59" s="18">
        <v>70000</v>
      </c>
      <c r="G59" s="18">
        <v>386.26</v>
      </c>
      <c r="H59" s="18">
        <v>1.05</v>
      </c>
    </row>
    <row r="60" spans="2:8" x14ac:dyDescent="0.25">
      <c r="B60" s="13" t="s">
        <v>1712</v>
      </c>
      <c r="C60" s="29" t="s">
        <v>145</v>
      </c>
      <c r="D60" s="13" t="s">
        <v>277</v>
      </c>
      <c r="E60" s="13" t="s">
        <v>337</v>
      </c>
      <c r="F60" s="18">
        <v>120000</v>
      </c>
      <c r="G60" s="18">
        <v>381.78</v>
      </c>
      <c r="H60" s="18">
        <v>1.04</v>
      </c>
    </row>
    <row r="61" spans="2:8" x14ac:dyDescent="0.25">
      <c r="B61" s="13" t="s">
        <v>1713</v>
      </c>
      <c r="C61" s="29" t="s">
        <v>145</v>
      </c>
      <c r="D61" s="13" t="s">
        <v>296</v>
      </c>
      <c r="E61" s="13" t="s">
        <v>338</v>
      </c>
      <c r="F61" s="18">
        <v>17000</v>
      </c>
      <c r="G61" s="18">
        <v>364.85</v>
      </c>
      <c r="H61" s="18">
        <v>0.99</v>
      </c>
    </row>
    <row r="62" spans="2:8" x14ac:dyDescent="0.25">
      <c r="B62" s="13" t="s">
        <v>339</v>
      </c>
      <c r="C62" s="29" t="s">
        <v>145</v>
      </c>
      <c r="D62" s="13" t="s">
        <v>340</v>
      </c>
      <c r="E62" s="13" t="s">
        <v>341</v>
      </c>
      <c r="F62" s="18">
        <v>35000</v>
      </c>
      <c r="G62" s="18">
        <v>363.41</v>
      </c>
      <c r="H62" s="18">
        <v>0.99</v>
      </c>
    </row>
    <row r="63" spans="2:8" x14ac:dyDescent="0.25">
      <c r="B63" s="13" t="s">
        <v>1714</v>
      </c>
      <c r="C63" s="29" t="s">
        <v>145</v>
      </c>
      <c r="D63" s="13" t="s">
        <v>289</v>
      </c>
      <c r="E63" s="13" t="s">
        <v>342</v>
      </c>
      <c r="F63" s="18">
        <v>70000</v>
      </c>
      <c r="G63" s="18">
        <v>347.76</v>
      </c>
      <c r="H63" s="18">
        <v>0.95</v>
      </c>
    </row>
    <row r="64" spans="2:8" x14ac:dyDescent="0.25">
      <c r="B64" s="13" t="s">
        <v>1715</v>
      </c>
      <c r="C64" s="29" t="s">
        <v>145</v>
      </c>
      <c r="D64" s="13" t="s">
        <v>343</v>
      </c>
      <c r="E64" s="13" t="s">
        <v>344</v>
      </c>
      <c r="F64" s="18">
        <v>80000</v>
      </c>
      <c r="G64" s="18">
        <v>336.12</v>
      </c>
      <c r="H64" s="18">
        <v>0.92</v>
      </c>
    </row>
    <row r="65" spans="2:8" x14ac:dyDescent="0.25">
      <c r="B65" s="13" t="s">
        <v>1716</v>
      </c>
      <c r="C65" s="29" t="s">
        <v>145</v>
      </c>
      <c r="D65" s="13" t="s">
        <v>301</v>
      </c>
      <c r="E65" s="13" t="s">
        <v>345</v>
      </c>
      <c r="F65" s="18">
        <v>31218</v>
      </c>
      <c r="G65" s="18">
        <v>306.55</v>
      </c>
      <c r="H65" s="18">
        <v>0.84</v>
      </c>
    </row>
    <row r="66" spans="2:8" x14ac:dyDescent="0.25">
      <c r="B66" s="13" t="s">
        <v>346</v>
      </c>
      <c r="C66" s="29" t="s">
        <v>145</v>
      </c>
      <c r="D66" s="13" t="s">
        <v>289</v>
      </c>
      <c r="E66" s="13" t="s">
        <v>347</v>
      </c>
      <c r="F66" s="18">
        <v>177456</v>
      </c>
      <c r="G66" s="18">
        <v>297.72000000000003</v>
      </c>
      <c r="H66" s="18">
        <v>0.81</v>
      </c>
    </row>
    <row r="67" spans="2:8" x14ac:dyDescent="0.25">
      <c r="B67" s="13" t="s">
        <v>1717</v>
      </c>
      <c r="C67" s="29" t="s">
        <v>145</v>
      </c>
      <c r="D67" s="13" t="s">
        <v>348</v>
      </c>
      <c r="E67" s="13" t="s">
        <v>349</v>
      </c>
      <c r="F67" s="18">
        <v>85143</v>
      </c>
      <c r="G67" s="18">
        <v>289.95</v>
      </c>
      <c r="H67" s="18">
        <v>0.79</v>
      </c>
    </row>
    <row r="68" spans="2:8" x14ac:dyDescent="0.25">
      <c r="B68" s="13" t="s">
        <v>1718</v>
      </c>
      <c r="C68" s="29" t="s">
        <v>145</v>
      </c>
      <c r="D68" s="13" t="s">
        <v>350</v>
      </c>
      <c r="E68" s="13" t="s">
        <v>351</v>
      </c>
      <c r="F68" s="18">
        <v>11869</v>
      </c>
      <c r="G68" s="18">
        <v>251.6</v>
      </c>
      <c r="H68" s="18">
        <v>0.69</v>
      </c>
    </row>
    <row r="69" spans="2:8" x14ac:dyDescent="0.25">
      <c r="B69" s="13" t="s">
        <v>1719</v>
      </c>
      <c r="C69" s="29" t="s">
        <v>145</v>
      </c>
      <c r="D69" s="13" t="s">
        <v>352</v>
      </c>
      <c r="E69" s="13" t="s">
        <v>353</v>
      </c>
      <c r="F69" s="18">
        <v>53829</v>
      </c>
      <c r="G69" s="18">
        <v>220.78</v>
      </c>
      <c r="H69" s="18">
        <v>0.6</v>
      </c>
    </row>
    <row r="70" spans="2:8" x14ac:dyDescent="0.25">
      <c r="B70" s="13" t="s">
        <v>1720</v>
      </c>
      <c r="C70" s="29" t="s">
        <v>145</v>
      </c>
      <c r="D70" s="13" t="s">
        <v>279</v>
      </c>
      <c r="E70" s="13" t="s">
        <v>354</v>
      </c>
      <c r="F70" s="18">
        <v>45000</v>
      </c>
      <c r="G70" s="18">
        <v>215.03</v>
      </c>
      <c r="H70" s="18">
        <v>0.59</v>
      </c>
    </row>
    <row r="71" spans="2:8" x14ac:dyDescent="0.25">
      <c r="B71" s="32" t="s">
        <v>355</v>
      </c>
    </row>
    <row r="72" spans="2:8" x14ac:dyDescent="0.25">
      <c r="B72" s="13" t="s">
        <v>356</v>
      </c>
      <c r="C72" s="29" t="s">
        <v>145</v>
      </c>
      <c r="D72" s="13" t="s">
        <v>357</v>
      </c>
      <c r="E72" s="13" t="s">
        <v>358</v>
      </c>
      <c r="F72" s="18">
        <v>110000</v>
      </c>
      <c r="G72" s="18">
        <v>322.06</v>
      </c>
      <c r="H72" s="18">
        <v>0.88</v>
      </c>
    </row>
    <row r="73" spans="2:8" x14ac:dyDescent="0.25">
      <c r="B73" s="32" t="s">
        <v>157</v>
      </c>
      <c r="C73" s="33"/>
      <c r="D73" s="32"/>
      <c r="E73" s="32"/>
      <c r="F73" s="34"/>
      <c r="G73" s="34">
        <f>SUM(G12:G72)</f>
        <v>34690.379999999983</v>
      </c>
      <c r="H73" s="34">
        <f>SUM(H12:H72)</f>
        <v>94.550000000000026</v>
      </c>
    </row>
    <row r="74" spans="2:8" x14ac:dyDescent="0.25">
      <c r="B74" s="32" t="s">
        <v>158</v>
      </c>
      <c r="C74" s="33"/>
      <c r="D74" s="32"/>
      <c r="E74" s="32"/>
      <c r="F74" s="34"/>
      <c r="G74" s="34">
        <v>1368.66</v>
      </c>
      <c r="H74" s="34">
        <v>3.73</v>
      </c>
    </row>
    <row r="75" spans="2:8" x14ac:dyDescent="0.25">
      <c r="B75" s="32" t="s">
        <v>159</v>
      </c>
      <c r="C75" s="33"/>
      <c r="D75" s="32"/>
      <c r="E75" s="32"/>
      <c r="F75" s="34"/>
      <c r="G75" s="34">
        <v>36059.040000000001</v>
      </c>
      <c r="H75" s="34">
        <v>98.28</v>
      </c>
    </row>
    <row r="76" spans="2:8" x14ac:dyDescent="0.25">
      <c r="B76" s="32" t="s">
        <v>247</v>
      </c>
      <c r="C76" s="33"/>
      <c r="D76" s="32"/>
      <c r="E76" s="32"/>
      <c r="F76" s="34"/>
      <c r="G76" s="34">
        <v>644.97457960000224</v>
      </c>
      <c r="H76" s="34">
        <v>1.7199999999999989</v>
      </c>
    </row>
    <row r="77" spans="2:8" x14ac:dyDescent="0.25">
      <c r="B77" s="32" t="s">
        <v>161</v>
      </c>
      <c r="C77" s="33"/>
      <c r="D77" s="32"/>
      <c r="E77" s="32"/>
      <c r="F77" s="34"/>
      <c r="G77" s="34">
        <v>36704.0145796</v>
      </c>
      <c r="H77" s="34">
        <v>100</v>
      </c>
    </row>
    <row r="78" spans="2:8" x14ac:dyDescent="0.25">
      <c r="B78" s="13" t="s">
        <v>162</v>
      </c>
    </row>
    <row r="79" spans="2:8" x14ac:dyDescent="0.25">
      <c r="B79" s="32" t="s">
        <v>163</v>
      </c>
    </row>
    <row r="80" spans="2:8" x14ac:dyDescent="0.25">
      <c r="B80" s="32" t="s">
        <v>164</v>
      </c>
      <c r="C80" s="29" t="s">
        <v>165</v>
      </c>
    </row>
    <row r="81" spans="2:3" x14ac:dyDescent="0.25">
      <c r="B81" s="32" t="s">
        <v>168</v>
      </c>
      <c r="C81" s="29" t="s">
        <v>167</v>
      </c>
    </row>
    <row r="82" spans="2:3" x14ac:dyDescent="0.25">
      <c r="B82" s="32" t="s">
        <v>169</v>
      </c>
      <c r="C82" s="29" t="s">
        <v>167</v>
      </c>
    </row>
    <row r="83" spans="2:3" x14ac:dyDescent="0.25">
      <c r="B83" s="32" t="s">
        <v>170</v>
      </c>
      <c r="C83" s="29" t="s">
        <v>171</v>
      </c>
    </row>
    <row r="84" spans="2:3" x14ac:dyDescent="0.25">
      <c r="B84" s="32" t="s">
        <v>359</v>
      </c>
      <c r="C84" s="33"/>
    </row>
    <row r="85" spans="2:3" x14ac:dyDescent="0.25">
      <c r="B85" s="32" t="s">
        <v>360</v>
      </c>
      <c r="C85" s="33"/>
    </row>
    <row r="86" spans="2:3" x14ac:dyDescent="0.25">
      <c r="B86" s="32" t="s">
        <v>361</v>
      </c>
      <c r="C86" s="33"/>
    </row>
    <row r="87" spans="2:3" x14ac:dyDescent="0.25">
      <c r="B87" s="32" t="s">
        <v>362</v>
      </c>
      <c r="C87" s="33"/>
    </row>
    <row r="88" spans="2:3" x14ac:dyDescent="0.25">
      <c r="B88" s="32" t="s">
        <v>672</v>
      </c>
      <c r="C88" s="33"/>
    </row>
    <row r="89" spans="2:3" x14ac:dyDescent="0.25">
      <c r="B89" s="13" t="s">
        <v>180</v>
      </c>
    </row>
    <row r="90" spans="2:3" x14ac:dyDescent="0.25">
      <c r="B90" s="13" t="s">
        <v>250</v>
      </c>
    </row>
    <row r="93" spans="2:3" x14ac:dyDescent="0.25">
      <c r="B93" s="8" t="s">
        <v>251</v>
      </c>
      <c r="C93" s="9"/>
    </row>
    <row r="94" spans="2:3" ht="30" x14ac:dyDescent="0.25">
      <c r="B94" s="8" t="s">
        <v>252</v>
      </c>
      <c r="C94" s="10" t="s">
        <v>253</v>
      </c>
    </row>
    <row r="95" spans="2:3" x14ac:dyDescent="0.25">
      <c r="B95" s="3" t="s">
        <v>254</v>
      </c>
      <c r="C95" s="4"/>
    </row>
    <row r="96" spans="2:3" x14ac:dyDescent="0.25">
      <c r="B96" s="3" t="s">
        <v>255</v>
      </c>
      <c r="C96" s="4"/>
    </row>
    <row r="97" spans="2:7" x14ac:dyDescent="0.25">
      <c r="B97" s="3" t="s">
        <v>256</v>
      </c>
      <c r="C97" s="4"/>
    </row>
    <row r="98" spans="2:7" x14ac:dyDescent="0.25">
      <c r="B98" s="3" t="s">
        <v>257</v>
      </c>
      <c r="C98" s="4"/>
    </row>
    <row r="99" spans="2:7" x14ac:dyDescent="0.25">
      <c r="B99" s="3" t="s">
        <v>258</v>
      </c>
      <c r="C99" s="4"/>
    </row>
    <row r="100" spans="2:7" x14ac:dyDescent="0.25">
      <c r="B100" s="3" t="s">
        <v>259</v>
      </c>
      <c r="C100" s="4"/>
    </row>
    <row r="101" spans="2:7" x14ac:dyDescent="0.25">
      <c r="B101" s="8" t="s">
        <v>260</v>
      </c>
      <c r="C101" s="9"/>
    </row>
    <row r="103" spans="2:7" x14ac:dyDescent="0.25">
      <c r="B103" s="3" t="s">
        <v>189</v>
      </c>
      <c r="C103" s="4"/>
      <c r="D103" s="3"/>
    </row>
    <row r="104" spans="2:7" ht="30" x14ac:dyDescent="0.25">
      <c r="B104" s="6" t="s">
        <v>190</v>
      </c>
      <c r="C104" s="5" t="s">
        <v>191</v>
      </c>
      <c r="D104" s="6" t="s">
        <v>192</v>
      </c>
    </row>
    <row r="105" spans="2:7" x14ac:dyDescent="0.25">
      <c r="B105" s="3" t="s">
        <v>167</v>
      </c>
      <c r="C105" s="4" t="s">
        <v>167</v>
      </c>
      <c r="D105" s="3" t="s">
        <v>167</v>
      </c>
    </row>
    <row r="107" spans="2:7" x14ac:dyDescent="0.25">
      <c r="B107" s="8" t="s">
        <v>193</v>
      </c>
      <c r="C107" s="44">
        <v>45596</v>
      </c>
      <c r="D107" s="3"/>
      <c r="E107" s="37"/>
      <c r="F107" s="43"/>
    </row>
    <row r="108" spans="2:7" x14ac:dyDescent="0.25">
      <c r="B108" s="8" t="s">
        <v>194</v>
      </c>
      <c r="C108" s="9" t="s">
        <v>195</v>
      </c>
      <c r="D108" s="8" t="s">
        <v>196</v>
      </c>
      <c r="E108" s="38" t="s">
        <v>197</v>
      </c>
      <c r="F108" s="36" t="s">
        <v>198</v>
      </c>
      <c r="G108" s="34"/>
    </row>
    <row r="109" spans="2:7" x14ac:dyDescent="0.25">
      <c r="B109" s="41" t="s">
        <v>167</v>
      </c>
      <c r="C109" s="42" t="s">
        <v>167</v>
      </c>
      <c r="D109" s="41" t="s">
        <v>167</v>
      </c>
      <c r="E109" s="40" t="s">
        <v>167</v>
      </c>
      <c r="F109" s="39" t="s">
        <v>167</v>
      </c>
    </row>
    <row r="112" spans="2:7" x14ac:dyDescent="0.25">
      <c r="B112" s="32" t="s">
        <v>199</v>
      </c>
    </row>
    <row r="113" spans="2:4" x14ac:dyDescent="0.25">
      <c r="B113" s="32"/>
    </row>
    <row r="114" spans="2:4" x14ac:dyDescent="0.25">
      <c r="B114" s="32" t="s">
        <v>200</v>
      </c>
    </row>
    <row r="115" spans="2:4" x14ac:dyDescent="0.25">
      <c r="B115" s="8" t="s">
        <v>201</v>
      </c>
      <c r="C115" s="9" t="s">
        <v>202</v>
      </c>
      <c r="D115" s="32"/>
    </row>
    <row r="116" spans="2:4" x14ac:dyDescent="0.25">
      <c r="B116" s="3" t="s">
        <v>167</v>
      </c>
      <c r="C116" s="4" t="s">
        <v>167</v>
      </c>
    </row>
    <row r="118" spans="2:4" x14ac:dyDescent="0.25">
      <c r="B118" s="8" t="s">
        <v>203</v>
      </c>
      <c r="C118" s="9" t="s">
        <v>202</v>
      </c>
    </row>
    <row r="119" spans="2:4" x14ac:dyDescent="0.25">
      <c r="B119" s="3" t="s">
        <v>167</v>
      </c>
      <c r="C119" s="4" t="s">
        <v>167</v>
      </c>
    </row>
    <row r="121" spans="2:4" x14ac:dyDescent="0.25">
      <c r="B121" s="8" t="s">
        <v>167</v>
      </c>
      <c r="C121" s="9" t="s">
        <v>167</v>
      </c>
    </row>
    <row r="122" spans="2:4" x14ac:dyDescent="0.25">
      <c r="B122" s="3" t="s">
        <v>167</v>
      </c>
      <c r="C122" s="4" t="s">
        <v>167</v>
      </c>
    </row>
    <row r="124" spans="2:4" x14ac:dyDescent="0.25">
      <c r="B124" s="38" t="s">
        <v>204</v>
      </c>
      <c r="C124" s="9" t="s">
        <v>205</v>
      </c>
    </row>
    <row r="125" spans="2:4" x14ac:dyDescent="0.25">
      <c r="B125" s="37" t="s">
        <v>167</v>
      </c>
      <c r="C125" s="4" t="s">
        <v>167</v>
      </c>
    </row>
    <row r="127" spans="2:4" x14ac:dyDescent="0.25">
      <c r="B127" s="8" t="s">
        <v>206</v>
      </c>
      <c r="C127" s="9" t="s">
        <v>167</v>
      </c>
    </row>
    <row r="129" spans="2:7" x14ac:dyDescent="0.25">
      <c r="B129" s="8" t="s">
        <v>207</v>
      </c>
      <c r="C129" s="44">
        <v>45596</v>
      </c>
      <c r="D129" s="3"/>
      <c r="E129" s="37"/>
      <c r="F129" s="43"/>
    </row>
    <row r="130" spans="2:7" x14ac:dyDescent="0.25">
      <c r="B130" s="8" t="s">
        <v>194</v>
      </c>
      <c r="C130" s="9" t="s">
        <v>195</v>
      </c>
      <c r="D130" s="8" t="s">
        <v>196</v>
      </c>
      <c r="E130" s="38" t="s">
        <v>197</v>
      </c>
      <c r="F130" s="36" t="s">
        <v>198</v>
      </c>
      <c r="G130" s="34"/>
    </row>
    <row r="131" spans="2:7" x14ac:dyDescent="0.25">
      <c r="B131" s="41" t="s">
        <v>167</v>
      </c>
      <c r="C131" s="42" t="s">
        <v>167</v>
      </c>
      <c r="D131" s="41" t="s">
        <v>167</v>
      </c>
      <c r="E131" s="40" t="s">
        <v>167</v>
      </c>
      <c r="F131" s="39" t="s">
        <v>167</v>
      </c>
    </row>
    <row r="132" spans="2:7" x14ac:dyDescent="0.25">
      <c r="B132" s="32" t="s">
        <v>199</v>
      </c>
    </row>
    <row r="133" spans="2:7" x14ac:dyDescent="0.25">
      <c r="B133" s="32"/>
    </row>
    <row r="134" spans="2:7" x14ac:dyDescent="0.25">
      <c r="B134" s="32" t="s">
        <v>200</v>
      </c>
    </row>
    <row r="135" spans="2:7" x14ac:dyDescent="0.25">
      <c r="B135" s="8" t="s">
        <v>201</v>
      </c>
      <c r="C135" s="9" t="s">
        <v>202</v>
      </c>
      <c r="D135" s="32"/>
    </row>
    <row r="136" spans="2:7" x14ac:dyDescent="0.25">
      <c r="B136" s="3" t="s">
        <v>167</v>
      </c>
      <c r="C136" s="4" t="s">
        <v>167</v>
      </c>
    </row>
    <row r="138" spans="2:7" x14ac:dyDescent="0.25">
      <c r="B138" s="8" t="s">
        <v>203</v>
      </c>
      <c r="C138" s="9" t="s">
        <v>202</v>
      </c>
    </row>
    <row r="139" spans="2:7" x14ac:dyDescent="0.25">
      <c r="B139" s="3" t="s">
        <v>167</v>
      </c>
      <c r="C139" s="4" t="s">
        <v>167</v>
      </c>
    </row>
    <row r="141" spans="2:7" x14ac:dyDescent="0.25">
      <c r="B141" s="8" t="s">
        <v>167</v>
      </c>
      <c r="C141" s="9" t="s">
        <v>167</v>
      </c>
    </row>
    <row r="142" spans="2:7" x14ac:dyDescent="0.25">
      <c r="B142" s="3" t="s">
        <v>167</v>
      </c>
      <c r="C142" s="4" t="s">
        <v>167</v>
      </c>
    </row>
    <row r="144" spans="2:7" x14ac:dyDescent="0.25">
      <c r="B144" s="38" t="s">
        <v>204</v>
      </c>
      <c r="C144" s="9" t="s">
        <v>205</v>
      </c>
    </row>
    <row r="145" spans="2:80" x14ac:dyDescent="0.25">
      <c r="B145" s="37" t="s">
        <v>167</v>
      </c>
      <c r="C145" s="4" t="s">
        <v>167</v>
      </c>
    </row>
    <row r="147" spans="2:80" x14ac:dyDescent="0.25">
      <c r="B147" s="8" t="s">
        <v>206</v>
      </c>
      <c r="C147" s="9" t="s">
        <v>167</v>
      </c>
    </row>
    <row r="150" spans="2:80" x14ac:dyDescent="0.25">
      <c r="B150" s="32" t="s">
        <v>208</v>
      </c>
    </row>
    <row r="152" spans="2:80" x14ac:dyDescent="0.25">
      <c r="B152" s="8" t="s">
        <v>194</v>
      </c>
      <c r="C152" s="9" t="s">
        <v>209</v>
      </c>
      <c r="D152" s="8" t="s">
        <v>210</v>
      </c>
      <c r="E152" s="8" t="s">
        <v>211</v>
      </c>
      <c r="F152" s="34"/>
    </row>
    <row r="153" spans="2:80" x14ac:dyDescent="0.25">
      <c r="B153" s="3" t="s">
        <v>167</v>
      </c>
      <c r="C153" s="4" t="s">
        <v>167</v>
      </c>
      <c r="D153" s="3" t="s">
        <v>167</v>
      </c>
      <c r="E153" s="3" t="s">
        <v>167</v>
      </c>
    </row>
    <row r="156" spans="2:80" x14ac:dyDescent="0.25">
      <c r="B156" s="32" t="s">
        <v>212</v>
      </c>
      <c r="C156" s="33" t="s">
        <v>167</v>
      </c>
      <c r="D156" s="32"/>
      <c r="E156" s="32"/>
      <c r="F156" s="34"/>
      <c r="G156" s="34"/>
      <c r="H156" s="34"/>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32"/>
      <c r="BR156" s="32"/>
      <c r="BS156" s="32"/>
      <c r="BT156" s="32"/>
      <c r="BU156" s="32"/>
      <c r="BV156" s="32"/>
      <c r="BW156" s="32"/>
      <c r="BX156" s="32"/>
      <c r="BY156" s="32"/>
      <c r="BZ156" s="32"/>
      <c r="CA156" s="32"/>
      <c r="CB156" s="32"/>
    </row>
    <row r="158" spans="2:80" x14ac:dyDescent="0.25">
      <c r="B158" s="32" t="s">
        <v>213</v>
      </c>
    </row>
    <row r="160" spans="2:80" x14ac:dyDescent="0.25">
      <c r="B160" s="8" t="s">
        <v>214</v>
      </c>
      <c r="C160" s="9" t="s">
        <v>202</v>
      </c>
      <c r="D160" s="32"/>
    </row>
    <row r="161" spans="2:7" x14ac:dyDescent="0.25">
      <c r="B161" s="3" t="s">
        <v>167</v>
      </c>
      <c r="C161" s="4" t="s">
        <v>167</v>
      </c>
    </row>
    <row r="164" spans="2:7" x14ac:dyDescent="0.25">
      <c r="B164" s="8" t="s">
        <v>215</v>
      </c>
      <c r="C164" s="9" t="s">
        <v>216</v>
      </c>
      <c r="D164" s="32"/>
    </row>
    <row r="165" spans="2:7" x14ac:dyDescent="0.25">
      <c r="B165" s="3" t="s">
        <v>167</v>
      </c>
      <c r="C165" s="4" t="s">
        <v>167</v>
      </c>
    </row>
    <row r="168" spans="2:7" x14ac:dyDescent="0.25">
      <c r="B168" s="32" t="s">
        <v>217</v>
      </c>
    </row>
    <row r="171" spans="2:7" x14ac:dyDescent="0.25">
      <c r="B171" s="32" t="s">
        <v>218</v>
      </c>
    </row>
    <row r="173" spans="2:7" x14ac:dyDescent="0.25">
      <c r="B173" s="8" t="s">
        <v>194</v>
      </c>
      <c r="C173" s="9" t="s">
        <v>219</v>
      </c>
      <c r="D173" s="8" t="s">
        <v>209</v>
      </c>
      <c r="E173" s="8" t="s">
        <v>210</v>
      </c>
      <c r="F173" s="36" t="s">
        <v>211</v>
      </c>
      <c r="G173" s="34"/>
    </row>
    <row r="174" spans="2:7" x14ac:dyDescent="0.25">
      <c r="B174" s="3" t="s">
        <v>167</v>
      </c>
      <c r="C174" s="4" t="s">
        <v>167</v>
      </c>
      <c r="D174" s="3" t="s">
        <v>167</v>
      </c>
      <c r="E174" s="3" t="s">
        <v>167</v>
      </c>
      <c r="F174" s="35" t="s">
        <v>167</v>
      </c>
    </row>
    <row r="177" spans="2:80" x14ac:dyDescent="0.25">
      <c r="B177" s="32" t="s">
        <v>212</v>
      </c>
      <c r="C177" s="33" t="s">
        <v>167</v>
      </c>
      <c r="D177" s="32"/>
      <c r="E177" s="32"/>
      <c r="F177" s="34"/>
      <c r="G177" s="34"/>
      <c r="H177" s="34"/>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row>
    <row r="179" spans="2:80" x14ac:dyDescent="0.25">
      <c r="B179" s="32" t="s">
        <v>213</v>
      </c>
    </row>
    <row r="181" spans="2:80" x14ac:dyDescent="0.25">
      <c r="B181" s="8" t="s">
        <v>214</v>
      </c>
      <c r="C181" s="9" t="s">
        <v>202</v>
      </c>
      <c r="D181" s="32"/>
    </row>
    <row r="182" spans="2:80" x14ac:dyDescent="0.25">
      <c r="B182" s="3" t="s">
        <v>167</v>
      </c>
      <c r="C182" s="4" t="s">
        <v>167</v>
      </c>
    </row>
    <row r="185" spans="2:80" x14ac:dyDescent="0.25">
      <c r="B185" s="8" t="s">
        <v>215</v>
      </c>
      <c r="C185" s="9" t="s">
        <v>216</v>
      </c>
      <c r="D185" s="32"/>
    </row>
    <row r="186" spans="2:80" x14ac:dyDescent="0.25">
      <c r="B186" s="3" t="s">
        <v>167</v>
      </c>
      <c r="C186" s="4" t="s">
        <v>167</v>
      </c>
    </row>
    <row r="189" spans="2:80" x14ac:dyDescent="0.25">
      <c r="B189" s="32" t="s">
        <v>217</v>
      </c>
    </row>
    <row r="192" spans="2:80" x14ac:dyDescent="0.25">
      <c r="B192" s="32" t="s">
        <v>220</v>
      </c>
    </row>
    <row r="193" spans="2:7" x14ac:dyDescent="0.25">
      <c r="B193" s="8" t="s">
        <v>194</v>
      </c>
      <c r="C193" s="9" t="s">
        <v>221</v>
      </c>
      <c r="D193" s="8" t="s">
        <v>222</v>
      </c>
      <c r="E193" s="8" t="s">
        <v>223</v>
      </c>
      <c r="F193" s="36" t="s">
        <v>224</v>
      </c>
      <c r="G193" s="34"/>
    </row>
    <row r="194" spans="2:7" x14ac:dyDescent="0.25">
      <c r="B194" s="3" t="s">
        <v>167</v>
      </c>
      <c r="C194" s="4" t="s">
        <v>167</v>
      </c>
      <c r="D194" s="3" t="s">
        <v>167</v>
      </c>
      <c r="E194" s="3" t="s">
        <v>167</v>
      </c>
      <c r="F194" s="35" t="s">
        <v>167</v>
      </c>
    </row>
    <row r="195" spans="2:7" x14ac:dyDescent="0.25">
      <c r="B195" s="13" t="s">
        <v>225</v>
      </c>
    </row>
    <row r="382" spans="6:6" x14ac:dyDescent="0.25">
      <c r="F382" s="34"/>
    </row>
    <row r="529" spans="3:3" x14ac:dyDescent="0.25">
      <c r="C529" s="153">
        <v>0.67589999999999995</v>
      </c>
    </row>
  </sheetData>
  <mergeCells count="3">
    <mergeCell ref="B1:E1"/>
    <mergeCell ref="C3:C6"/>
    <mergeCell ref="D3:D6"/>
  </mergeCells>
  <hyperlinks>
    <hyperlink ref="A1" location="Index!A1" display="Index" xr:uid="{9F706178-76DF-45E4-B647-414C1AC822D7}"/>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BF506-A68A-4F3D-B890-6B9ED09D35B3}">
  <sheetPr codeName="Sheet59"/>
  <dimension ref="A1:CB529"/>
  <sheetViews>
    <sheetView workbookViewId="0">
      <selection sqref="A1:E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121</v>
      </c>
      <c r="C1" s="201"/>
      <c r="D1" s="201"/>
      <c r="E1" s="201"/>
    </row>
    <row r="3" spans="1:9" ht="18" customHeight="1" x14ac:dyDescent="0.25">
      <c r="B3" s="1" t="s">
        <v>363</v>
      </c>
      <c r="C3" s="205"/>
      <c r="D3" s="206"/>
    </row>
    <row r="4" spans="1:9" ht="18" customHeight="1" x14ac:dyDescent="0.25">
      <c r="B4" s="2" t="s">
        <v>364</v>
      </c>
      <c r="C4" s="205"/>
      <c r="D4" s="206"/>
    </row>
    <row r="5" spans="1:9" ht="18" customHeight="1" x14ac:dyDescent="0.25">
      <c r="B5" s="2" t="s">
        <v>133</v>
      </c>
      <c r="C5" s="205"/>
      <c r="D5" s="206"/>
    </row>
    <row r="6" spans="1:9" ht="18" customHeight="1" x14ac:dyDescent="0.25">
      <c r="B6" s="2" t="s">
        <v>365</v>
      </c>
      <c r="C6" s="205"/>
      <c r="D6" s="206"/>
    </row>
    <row r="7" spans="1:9" ht="18" customHeight="1" x14ac:dyDescent="0.25">
      <c r="B7" s="2" t="s">
        <v>366</v>
      </c>
      <c r="C7" s="205"/>
      <c r="D7" s="206"/>
    </row>
    <row r="8" spans="1:9" ht="30" customHeight="1" x14ac:dyDescent="0.25">
      <c r="B8" s="2" t="s">
        <v>136</v>
      </c>
      <c r="C8" s="162" t="s">
        <v>137</v>
      </c>
      <c r="D8" s="162"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1721</v>
      </c>
      <c r="C15" s="29" t="s">
        <v>145</v>
      </c>
      <c r="D15" s="13" t="s">
        <v>367</v>
      </c>
      <c r="E15" s="13" t="s">
        <v>368</v>
      </c>
      <c r="F15" s="18">
        <v>763051</v>
      </c>
      <c r="G15" s="18">
        <v>58435.97</v>
      </c>
      <c r="H15" s="18">
        <v>6.17</v>
      </c>
    </row>
    <row r="16" spans="1:9" x14ac:dyDescent="0.25">
      <c r="B16" s="13" t="s">
        <v>1722</v>
      </c>
      <c r="C16" s="29" t="s">
        <v>145</v>
      </c>
      <c r="D16" s="13" t="s">
        <v>331</v>
      </c>
      <c r="E16" s="13" t="s">
        <v>369</v>
      </c>
      <c r="F16" s="18">
        <v>2254569</v>
      </c>
      <c r="G16" s="18">
        <v>37472.06</v>
      </c>
      <c r="H16" s="18">
        <v>3.96</v>
      </c>
    </row>
    <row r="17" spans="2:8" x14ac:dyDescent="0.25">
      <c r="B17" s="13" t="s">
        <v>1723</v>
      </c>
      <c r="C17" s="29" t="s">
        <v>145</v>
      </c>
      <c r="D17" s="13" t="s">
        <v>334</v>
      </c>
      <c r="E17" s="13" t="s">
        <v>370</v>
      </c>
      <c r="F17" s="18">
        <v>4804600</v>
      </c>
      <c r="G17" s="18">
        <v>34737.26</v>
      </c>
      <c r="H17" s="18">
        <v>3.67</v>
      </c>
    </row>
    <row r="18" spans="2:8" x14ac:dyDescent="0.25">
      <c r="B18" s="13" t="s">
        <v>339</v>
      </c>
      <c r="C18" s="29" t="s">
        <v>145</v>
      </c>
      <c r="D18" s="13" t="s">
        <v>340</v>
      </c>
      <c r="E18" s="13" t="s">
        <v>341</v>
      </c>
      <c r="F18" s="18">
        <v>3020663</v>
      </c>
      <c r="G18" s="18">
        <v>31363.54</v>
      </c>
      <c r="H18" s="18">
        <v>3.31</v>
      </c>
    </row>
    <row r="19" spans="2:8" x14ac:dyDescent="0.25">
      <c r="B19" s="13" t="s">
        <v>1724</v>
      </c>
      <c r="C19" s="29" t="s">
        <v>145</v>
      </c>
      <c r="D19" s="13" t="s">
        <v>268</v>
      </c>
      <c r="E19" s="13" t="s">
        <v>371</v>
      </c>
      <c r="F19" s="18">
        <v>47450000</v>
      </c>
      <c r="G19" s="18">
        <v>31283.79</v>
      </c>
      <c r="H19" s="18">
        <v>3.31</v>
      </c>
    </row>
    <row r="20" spans="2:8" x14ac:dyDescent="0.25">
      <c r="B20" s="13" t="s">
        <v>1725</v>
      </c>
      <c r="C20" s="29" t="s">
        <v>145</v>
      </c>
      <c r="D20" s="13" t="s">
        <v>331</v>
      </c>
      <c r="E20" s="13" t="s">
        <v>372</v>
      </c>
      <c r="F20" s="18">
        <v>7101529</v>
      </c>
      <c r="G20" s="18">
        <v>30053.67</v>
      </c>
      <c r="H20" s="18">
        <v>3.18</v>
      </c>
    </row>
    <row r="21" spans="2:8" x14ac:dyDescent="0.25">
      <c r="B21" s="13" t="s">
        <v>1726</v>
      </c>
      <c r="C21" s="29" t="s">
        <v>145</v>
      </c>
      <c r="D21" s="13" t="s">
        <v>367</v>
      </c>
      <c r="E21" s="13" t="s">
        <v>373</v>
      </c>
      <c r="F21" s="18">
        <v>212256</v>
      </c>
      <c r="G21" s="18">
        <v>28566.05</v>
      </c>
      <c r="H21" s="18">
        <v>3.02</v>
      </c>
    </row>
    <row r="22" spans="2:8" x14ac:dyDescent="0.25">
      <c r="B22" s="13" t="s">
        <v>1727</v>
      </c>
      <c r="C22" s="29" t="s">
        <v>145</v>
      </c>
      <c r="D22" s="13" t="s">
        <v>284</v>
      </c>
      <c r="E22" s="13" t="s">
        <v>374</v>
      </c>
      <c r="F22" s="18">
        <v>1164705</v>
      </c>
      <c r="G22" s="18">
        <v>27708.33</v>
      </c>
      <c r="H22" s="18">
        <v>2.93</v>
      </c>
    </row>
    <row r="23" spans="2:8" x14ac:dyDescent="0.25">
      <c r="B23" s="13" t="s">
        <v>1728</v>
      </c>
      <c r="C23" s="29" t="s">
        <v>145</v>
      </c>
      <c r="D23" s="13" t="s">
        <v>357</v>
      </c>
      <c r="E23" s="13" t="s">
        <v>375</v>
      </c>
      <c r="F23" s="18">
        <v>3639258</v>
      </c>
      <c r="G23" s="18">
        <v>26959.62</v>
      </c>
      <c r="H23" s="18">
        <v>2.85</v>
      </c>
    </row>
    <row r="24" spans="2:8" x14ac:dyDescent="0.25">
      <c r="B24" s="13" t="s">
        <v>1685</v>
      </c>
      <c r="C24" s="29" t="s">
        <v>145</v>
      </c>
      <c r="D24" s="13" t="s">
        <v>287</v>
      </c>
      <c r="E24" s="13" t="s">
        <v>288</v>
      </c>
      <c r="F24" s="18">
        <v>1965500</v>
      </c>
      <c r="G24" s="18">
        <v>26209.94</v>
      </c>
      <c r="H24" s="18">
        <v>2.77</v>
      </c>
    </row>
    <row r="25" spans="2:8" x14ac:dyDescent="0.25">
      <c r="B25" s="13" t="s">
        <v>1729</v>
      </c>
      <c r="C25" s="29" t="s">
        <v>145</v>
      </c>
      <c r="D25" s="13" t="s">
        <v>282</v>
      </c>
      <c r="E25" s="13" t="s">
        <v>376</v>
      </c>
      <c r="F25" s="18">
        <v>1952426</v>
      </c>
      <c r="G25" s="18">
        <v>25643.16</v>
      </c>
      <c r="H25" s="18">
        <v>2.71</v>
      </c>
    </row>
    <row r="26" spans="2:8" x14ac:dyDescent="0.25">
      <c r="B26" s="13" t="s">
        <v>1730</v>
      </c>
      <c r="C26" s="29" t="s">
        <v>145</v>
      </c>
      <c r="D26" s="13" t="s">
        <v>296</v>
      </c>
      <c r="E26" s="13" t="s">
        <v>377</v>
      </c>
      <c r="F26" s="18">
        <v>2496000</v>
      </c>
      <c r="G26" s="18">
        <v>23508.58</v>
      </c>
      <c r="H26" s="18">
        <v>2.48</v>
      </c>
    </row>
    <row r="27" spans="2:8" x14ac:dyDescent="0.25">
      <c r="B27" s="13" t="s">
        <v>1731</v>
      </c>
      <c r="C27" s="29" t="s">
        <v>145</v>
      </c>
      <c r="D27" s="13" t="s">
        <v>378</v>
      </c>
      <c r="E27" s="13" t="s">
        <v>379</v>
      </c>
      <c r="F27" s="18">
        <v>10859605</v>
      </c>
      <c r="G27" s="18">
        <v>21433.599999999999</v>
      </c>
      <c r="H27" s="18">
        <v>2.2599999999999998</v>
      </c>
    </row>
    <row r="28" spans="2:8" x14ac:dyDescent="0.25">
      <c r="B28" s="13" t="s">
        <v>1732</v>
      </c>
      <c r="C28" s="29" t="s">
        <v>145</v>
      </c>
      <c r="D28" s="13" t="s">
        <v>146</v>
      </c>
      <c r="E28" s="13" t="s">
        <v>380</v>
      </c>
      <c r="F28" s="18">
        <v>1074368</v>
      </c>
      <c r="G28" s="18">
        <v>20994.76</v>
      </c>
      <c r="H28" s="18">
        <v>2.2200000000000002</v>
      </c>
    </row>
    <row r="29" spans="2:8" x14ac:dyDescent="0.25">
      <c r="B29" s="13" t="s">
        <v>1733</v>
      </c>
      <c r="C29" s="29" t="s">
        <v>145</v>
      </c>
      <c r="D29" s="13" t="s">
        <v>334</v>
      </c>
      <c r="E29" s="13" t="s">
        <v>381</v>
      </c>
      <c r="F29" s="18">
        <v>10673497</v>
      </c>
      <c r="G29" s="18">
        <v>20755.68</v>
      </c>
      <c r="H29" s="18">
        <v>2.19</v>
      </c>
    </row>
    <row r="30" spans="2:8" x14ac:dyDescent="0.25">
      <c r="B30" s="13" t="s">
        <v>1734</v>
      </c>
      <c r="C30" s="29" t="s">
        <v>145</v>
      </c>
      <c r="D30" s="13" t="s">
        <v>382</v>
      </c>
      <c r="E30" s="13" t="s">
        <v>383</v>
      </c>
      <c r="F30" s="18">
        <v>2320139</v>
      </c>
      <c r="G30" s="18">
        <v>20204.93</v>
      </c>
      <c r="H30" s="18">
        <v>2.13</v>
      </c>
    </row>
    <row r="31" spans="2:8" x14ac:dyDescent="0.25">
      <c r="B31" s="13" t="s">
        <v>1735</v>
      </c>
      <c r="C31" s="29" t="s">
        <v>145</v>
      </c>
      <c r="D31" s="13" t="s">
        <v>357</v>
      </c>
      <c r="E31" s="13" t="s">
        <v>384</v>
      </c>
      <c r="F31" s="18">
        <v>2734324</v>
      </c>
      <c r="G31" s="18">
        <v>19699.439999999999</v>
      </c>
      <c r="H31" s="18">
        <v>2.08</v>
      </c>
    </row>
    <row r="32" spans="2:8" x14ac:dyDescent="0.25">
      <c r="B32" s="13" t="s">
        <v>1736</v>
      </c>
      <c r="C32" s="29" t="s">
        <v>145</v>
      </c>
      <c r="D32" s="13" t="s">
        <v>385</v>
      </c>
      <c r="E32" s="13" t="s">
        <v>386</v>
      </c>
      <c r="F32" s="18">
        <v>515978</v>
      </c>
      <c r="G32" s="18">
        <v>19353.04</v>
      </c>
      <c r="H32" s="18">
        <v>2.04</v>
      </c>
    </row>
    <row r="33" spans="2:8" x14ac:dyDescent="0.25">
      <c r="B33" s="13" t="s">
        <v>1737</v>
      </c>
      <c r="C33" s="29" t="s">
        <v>145</v>
      </c>
      <c r="D33" s="13" t="s">
        <v>331</v>
      </c>
      <c r="E33" s="13" t="s">
        <v>387</v>
      </c>
      <c r="F33" s="18">
        <v>4553503</v>
      </c>
      <c r="G33" s="18">
        <v>19347.830000000002</v>
      </c>
      <c r="H33" s="18">
        <v>2.04</v>
      </c>
    </row>
    <row r="34" spans="2:8" x14ac:dyDescent="0.25">
      <c r="B34" s="13" t="s">
        <v>1684</v>
      </c>
      <c r="C34" s="29" t="s">
        <v>145</v>
      </c>
      <c r="D34" s="13" t="s">
        <v>279</v>
      </c>
      <c r="E34" s="13" t="s">
        <v>286</v>
      </c>
      <c r="F34" s="18">
        <v>5463322</v>
      </c>
      <c r="G34" s="18">
        <v>18995.97</v>
      </c>
      <c r="H34" s="18">
        <v>2.0099999999999998</v>
      </c>
    </row>
    <row r="35" spans="2:8" x14ac:dyDescent="0.25">
      <c r="B35" s="13" t="s">
        <v>388</v>
      </c>
      <c r="C35" s="29" t="s">
        <v>145</v>
      </c>
      <c r="D35" s="13" t="s">
        <v>389</v>
      </c>
      <c r="E35" s="13" t="s">
        <v>390</v>
      </c>
      <c r="F35" s="18">
        <v>619265</v>
      </c>
      <c r="G35" s="18">
        <v>16706.53</v>
      </c>
      <c r="H35" s="18">
        <v>1.77</v>
      </c>
    </row>
    <row r="36" spans="2:8" x14ac:dyDescent="0.25">
      <c r="B36" s="13" t="s">
        <v>1738</v>
      </c>
      <c r="C36" s="29" t="s">
        <v>145</v>
      </c>
      <c r="D36" s="13" t="s">
        <v>303</v>
      </c>
      <c r="E36" s="13" t="s">
        <v>391</v>
      </c>
      <c r="F36" s="18">
        <v>1782421</v>
      </c>
      <c r="G36" s="18">
        <v>16695.939999999999</v>
      </c>
      <c r="H36" s="18">
        <v>1.76</v>
      </c>
    </row>
    <row r="37" spans="2:8" x14ac:dyDescent="0.25">
      <c r="B37" s="13" t="s">
        <v>1739</v>
      </c>
      <c r="C37" s="29" t="s">
        <v>145</v>
      </c>
      <c r="D37" s="13" t="s">
        <v>331</v>
      </c>
      <c r="E37" s="13" t="s">
        <v>392</v>
      </c>
      <c r="F37" s="18">
        <v>2055590</v>
      </c>
      <c r="G37" s="18">
        <v>16458.080000000002</v>
      </c>
      <c r="H37" s="18">
        <v>1.74</v>
      </c>
    </row>
    <row r="38" spans="2:8" x14ac:dyDescent="0.25">
      <c r="B38" s="13" t="s">
        <v>1714</v>
      </c>
      <c r="C38" s="29" t="s">
        <v>145</v>
      </c>
      <c r="D38" s="13" t="s">
        <v>289</v>
      </c>
      <c r="E38" s="13" t="s">
        <v>342</v>
      </c>
      <c r="F38" s="18">
        <v>3232701</v>
      </c>
      <c r="G38" s="18">
        <v>16060.06</v>
      </c>
      <c r="H38" s="18">
        <v>1.7</v>
      </c>
    </row>
    <row r="39" spans="2:8" x14ac:dyDescent="0.25">
      <c r="B39" s="13" t="s">
        <v>1740</v>
      </c>
      <c r="C39" s="29" t="s">
        <v>145</v>
      </c>
      <c r="D39" s="13" t="s">
        <v>296</v>
      </c>
      <c r="E39" s="13" t="s">
        <v>393</v>
      </c>
      <c r="F39" s="18">
        <v>3347532</v>
      </c>
      <c r="G39" s="18">
        <v>15060.55</v>
      </c>
      <c r="H39" s="18">
        <v>1.59</v>
      </c>
    </row>
    <row r="40" spans="2:8" x14ac:dyDescent="0.25">
      <c r="B40" s="13" t="s">
        <v>1706</v>
      </c>
      <c r="C40" s="29" t="s">
        <v>145</v>
      </c>
      <c r="D40" s="13" t="s">
        <v>268</v>
      </c>
      <c r="E40" s="13" t="s">
        <v>326</v>
      </c>
      <c r="F40" s="18">
        <v>11340118</v>
      </c>
      <c r="G40" s="18">
        <v>13932.47</v>
      </c>
      <c r="H40" s="18">
        <v>1.47</v>
      </c>
    </row>
    <row r="41" spans="2:8" x14ac:dyDescent="0.25">
      <c r="B41" s="13" t="s">
        <v>1741</v>
      </c>
      <c r="C41" s="29" t="s">
        <v>145</v>
      </c>
      <c r="D41" s="13" t="s">
        <v>394</v>
      </c>
      <c r="E41" s="13" t="s">
        <v>395</v>
      </c>
      <c r="F41" s="18">
        <v>1503967</v>
      </c>
      <c r="G41" s="18">
        <v>13482.31</v>
      </c>
      <c r="H41" s="18">
        <v>1.42</v>
      </c>
    </row>
    <row r="42" spans="2:8" x14ac:dyDescent="0.25">
      <c r="B42" s="13" t="s">
        <v>1742</v>
      </c>
      <c r="C42" s="29" t="s">
        <v>145</v>
      </c>
      <c r="D42" s="13" t="s">
        <v>289</v>
      </c>
      <c r="E42" s="13" t="s">
        <v>396</v>
      </c>
      <c r="F42" s="18">
        <v>2958073</v>
      </c>
      <c r="G42" s="18">
        <v>13053.98</v>
      </c>
      <c r="H42" s="18">
        <v>1.38</v>
      </c>
    </row>
    <row r="43" spans="2:8" x14ac:dyDescent="0.25">
      <c r="B43" s="13" t="s">
        <v>1743</v>
      </c>
      <c r="C43" s="29" t="s">
        <v>145</v>
      </c>
      <c r="D43" s="13" t="s">
        <v>397</v>
      </c>
      <c r="E43" s="13" t="s">
        <v>398</v>
      </c>
      <c r="F43" s="18">
        <v>2057338</v>
      </c>
      <c r="G43" s="18">
        <v>12892.31</v>
      </c>
      <c r="H43" s="18">
        <v>1.36</v>
      </c>
    </row>
    <row r="44" spans="2:8" x14ac:dyDescent="0.25">
      <c r="B44" s="13" t="s">
        <v>1744</v>
      </c>
      <c r="C44" s="29" t="s">
        <v>145</v>
      </c>
      <c r="D44" s="13" t="s">
        <v>287</v>
      </c>
      <c r="E44" s="13" t="s">
        <v>399</v>
      </c>
      <c r="F44" s="18">
        <v>1820266</v>
      </c>
      <c r="G44" s="18">
        <v>12891.12</v>
      </c>
      <c r="H44" s="18">
        <v>1.36</v>
      </c>
    </row>
    <row r="45" spans="2:8" x14ac:dyDescent="0.25">
      <c r="B45" s="13" t="s">
        <v>1745</v>
      </c>
      <c r="C45" s="29" t="s">
        <v>145</v>
      </c>
      <c r="D45" s="13" t="s">
        <v>279</v>
      </c>
      <c r="E45" s="13" t="s">
        <v>400</v>
      </c>
      <c r="F45" s="18">
        <v>287484</v>
      </c>
      <c r="G45" s="18">
        <v>12655.91</v>
      </c>
      <c r="H45" s="18">
        <v>1.34</v>
      </c>
    </row>
    <row r="46" spans="2:8" x14ac:dyDescent="0.25">
      <c r="B46" s="13" t="s">
        <v>1746</v>
      </c>
      <c r="C46" s="29" t="s">
        <v>145</v>
      </c>
      <c r="D46" s="13" t="s">
        <v>282</v>
      </c>
      <c r="E46" s="13" t="s">
        <v>401</v>
      </c>
      <c r="F46" s="18">
        <v>3300000</v>
      </c>
      <c r="G46" s="18">
        <v>12561.45</v>
      </c>
      <c r="H46" s="18">
        <v>1.33</v>
      </c>
    </row>
    <row r="47" spans="2:8" x14ac:dyDescent="0.25">
      <c r="B47" s="13" t="s">
        <v>1747</v>
      </c>
      <c r="C47" s="29" t="s">
        <v>145</v>
      </c>
      <c r="D47" s="13" t="s">
        <v>331</v>
      </c>
      <c r="E47" s="13" t="s">
        <v>402</v>
      </c>
      <c r="F47" s="18">
        <v>522556</v>
      </c>
      <c r="G47" s="18">
        <v>11785.99</v>
      </c>
      <c r="H47" s="18">
        <v>1.25</v>
      </c>
    </row>
    <row r="48" spans="2:8" x14ac:dyDescent="0.25">
      <c r="B48" s="13" t="s">
        <v>1748</v>
      </c>
      <c r="C48" s="29" t="s">
        <v>145</v>
      </c>
      <c r="D48" s="13" t="s">
        <v>331</v>
      </c>
      <c r="E48" s="13" t="s">
        <v>403</v>
      </c>
      <c r="F48" s="18">
        <v>800000</v>
      </c>
      <c r="G48" s="18">
        <v>11031.6</v>
      </c>
      <c r="H48" s="18">
        <v>1.17</v>
      </c>
    </row>
    <row r="49" spans="2:8" x14ac:dyDescent="0.25">
      <c r="B49" s="13" t="s">
        <v>1749</v>
      </c>
      <c r="C49" s="29" t="s">
        <v>145</v>
      </c>
      <c r="D49" s="13" t="s">
        <v>331</v>
      </c>
      <c r="E49" s="13" t="s">
        <v>404</v>
      </c>
      <c r="F49" s="18">
        <v>900700</v>
      </c>
      <c r="G49" s="18">
        <v>11020.06</v>
      </c>
      <c r="H49" s="18">
        <v>1.1599999999999999</v>
      </c>
    </row>
    <row r="50" spans="2:8" x14ac:dyDescent="0.25">
      <c r="B50" s="13" t="s">
        <v>405</v>
      </c>
      <c r="C50" s="29" t="s">
        <v>145</v>
      </c>
      <c r="D50" s="13" t="s">
        <v>382</v>
      </c>
      <c r="E50" s="13" t="s">
        <v>406</v>
      </c>
      <c r="F50" s="18">
        <v>5953157</v>
      </c>
      <c r="G50" s="18">
        <v>10883.56</v>
      </c>
      <c r="H50" s="18">
        <v>1.1499999999999999</v>
      </c>
    </row>
    <row r="51" spans="2:8" x14ac:dyDescent="0.25">
      <c r="B51" s="13" t="s">
        <v>1750</v>
      </c>
      <c r="C51" s="29" t="s">
        <v>145</v>
      </c>
      <c r="D51" s="13" t="s">
        <v>282</v>
      </c>
      <c r="E51" s="13" t="s">
        <v>407</v>
      </c>
      <c r="F51" s="18">
        <v>700000</v>
      </c>
      <c r="G51" s="18">
        <v>9820.65</v>
      </c>
      <c r="H51" s="18">
        <v>1.04</v>
      </c>
    </row>
    <row r="52" spans="2:8" x14ac:dyDescent="0.25">
      <c r="B52" s="13" t="s">
        <v>1751</v>
      </c>
      <c r="C52" s="29" t="s">
        <v>145</v>
      </c>
      <c r="D52" s="13" t="s">
        <v>352</v>
      </c>
      <c r="E52" s="13" t="s">
        <v>408</v>
      </c>
      <c r="F52" s="18">
        <v>17112968</v>
      </c>
      <c r="G52" s="18">
        <v>9670.5400000000009</v>
      </c>
      <c r="H52" s="18">
        <v>1.02</v>
      </c>
    </row>
    <row r="53" spans="2:8" x14ac:dyDescent="0.25">
      <c r="B53" s="13" t="s">
        <v>1752</v>
      </c>
      <c r="C53" s="29" t="s">
        <v>145</v>
      </c>
      <c r="D53" s="13" t="s">
        <v>320</v>
      </c>
      <c r="E53" s="13" t="s">
        <v>409</v>
      </c>
      <c r="F53" s="18">
        <v>1428701</v>
      </c>
      <c r="G53" s="18">
        <v>9611.59</v>
      </c>
      <c r="H53" s="18">
        <v>1.02</v>
      </c>
    </row>
    <row r="54" spans="2:8" x14ac:dyDescent="0.25">
      <c r="B54" s="13" t="s">
        <v>1753</v>
      </c>
      <c r="C54" s="29" t="s">
        <v>145</v>
      </c>
      <c r="D54" s="13" t="s">
        <v>293</v>
      </c>
      <c r="E54" s="13" t="s">
        <v>410</v>
      </c>
      <c r="F54" s="18">
        <v>2804857</v>
      </c>
      <c r="G54" s="18">
        <v>9509.8700000000008</v>
      </c>
      <c r="H54" s="18">
        <v>1</v>
      </c>
    </row>
    <row r="55" spans="2:8" x14ac:dyDescent="0.25">
      <c r="B55" s="13" t="s">
        <v>1754</v>
      </c>
      <c r="C55" s="29" t="s">
        <v>145</v>
      </c>
      <c r="D55" s="13" t="s">
        <v>394</v>
      </c>
      <c r="E55" s="13" t="s">
        <v>411</v>
      </c>
      <c r="F55" s="18">
        <v>412753</v>
      </c>
      <c r="G55" s="18">
        <v>8683.08</v>
      </c>
      <c r="H55" s="18">
        <v>0.92</v>
      </c>
    </row>
    <row r="56" spans="2:8" x14ac:dyDescent="0.25">
      <c r="B56" s="13" t="s">
        <v>1755</v>
      </c>
      <c r="C56" s="29" t="s">
        <v>145</v>
      </c>
      <c r="D56" s="13" t="s">
        <v>352</v>
      </c>
      <c r="E56" s="13" t="s">
        <v>412</v>
      </c>
      <c r="F56" s="18">
        <v>782332</v>
      </c>
      <c r="G56" s="18">
        <v>8448.01</v>
      </c>
      <c r="H56" s="18">
        <v>0.89</v>
      </c>
    </row>
    <row r="57" spans="2:8" x14ac:dyDescent="0.25">
      <c r="B57" s="13" t="s">
        <v>413</v>
      </c>
      <c r="C57" s="29" t="s">
        <v>145</v>
      </c>
      <c r="D57" s="13" t="s">
        <v>331</v>
      </c>
      <c r="E57" s="13" t="s">
        <v>414</v>
      </c>
      <c r="F57" s="18">
        <v>539278</v>
      </c>
      <c r="G57" s="18">
        <v>8125.03</v>
      </c>
      <c r="H57" s="18">
        <v>0.86</v>
      </c>
    </row>
    <row r="58" spans="2:8" x14ac:dyDescent="0.25">
      <c r="B58" s="13" t="s">
        <v>1756</v>
      </c>
      <c r="C58" s="29" t="s">
        <v>145</v>
      </c>
      <c r="D58" s="13" t="s">
        <v>331</v>
      </c>
      <c r="E58" s="13" t="s">
        <v>415</v>
      </c>
      <c r="F58" s="18">
        <v>1576286</v>
      </c>
      <c r="G58" s="18">
        <v>7683.61</v>
      </c>
      <c r="H58" s="18">
        <v>0.81</v>
      </c>
    </row>
    <row r="59" spans="2:8" x14ac:dyDescent="0.25">
      <c r="B59" s="13" t="s">
        <v>1757</v>
      </c>
      <c r="C59" s="29" t="s">
        <v>145</v>
      </c>
      <c r="D59" s="13" t="s">
        <v>367</v>
      </c>
      <c r="E59" s="13" t="s">
        <v>416</v>
      </c>
      <c r="F59" s="18">
        <v>1844399</v>
      </c>
      <c r="G59" s="18">
        <v>7579.56</v>
      </c>
      <c r="H59" s="18">
        <v>0.8</v>
      </c>
    </row>
    <row r="60" spans="2:8" x14ac:dyDescent="0.25">
      <c r="B60" s="13" t="s">
        <v>1758</v>
      </c>
      <c r="C60" s="29" t="s">
        <v>145</v>
      </c>
      <c r="D60" s="13" t="s">
        <v>417</v>
      </c>
      <c r="E60" s="13" t="s">
        <v>418</v>
      </c>
      <c r="F60" s="18">
        <v>1772916</v>
      </c>
      <c r="G60" s="18">
        <v>7143.08</v>
      </c>
      <c r="H60" s="18">
        <v>0.75</v>
      </c>
    </row>
    <row r="61" spans="2:8" x14ac:dyDescent="0.25">
      <c r="B61" s="13" t="s">
        <v>419</v>
      </c>
      <c r="C61" s="29" t="s">
        <v>145</v>
      </c>
      <c r="D61" s="13" t="s">
        <v>279</v>
      </c>
      <c r="E61" s="13" t="s">
        <v>420</v>
      </c>
      <c r="F61" s="18">
        <v>1121339</v>
      </c>
      <c r="G61" s="18">
        <v>6345.66</v>
      </c>
      <c r="H61" s="18">
        <v>0.67</v>
      </c>
    </row>
    <row r="62" spans="2:8" x14ac:dyDescent="0.25">
      <c r="B62" s="13" t="s">
        <v>421</v>
      </c>
      <c r="C62" s="29" t="s">
        <v>145</v>
      </c>
      <c r="D62" s="13" t="s">
        <v>331</v>
      </c>
      <c r="E62" s="13" t="s">
        <v>422</v>
      </c>
      <c r="F62" s="18">
        <v>2114422</v>
      </c>
      <c r="G62" s="18">
        <v>5641.28</v>
      </c>
      <c r="H62" s="18">
        <v>0.6</v>
      </c>
    </row>
    <row r="63" spans="2:8" x14ac:dyDescent="0.25">
      <c r="B63" s="13" t="s">
        <v>1759</v>
      </c>
      <c r="C63" s="29" t="s">
        <v>145</v>
      </c>
      <c r="D63" s="13" t="s">
        <v>423</v>
      </c>
      <c r="E63" s="13" t="s">
        <v>424</v>
      </c>
      <c r="F63" s="18">
        <v>2281581</v>
      </c>
      <c r="G63" s="18">
        <v>5565.46</v>
      </c>
      <c r="H63" s="18">
        <v>0.59</v>
      </c>
    </row>
    <row r="64" spans="2:8" x14ac:dyDescent="0.25">
      <c r="B64" s="13" t="s">
        <v>1760</v>
      </c>
      <c r="C64" s="29" t="s">
        <v>145</v>
      </c>
      <c r="D64" s="13" t="s">
        <v>331</v>
      </c>
      <c r="E64" s="13" t="s">
        <v>425</v>
      </c>
      <c r="F64" s="18">
        <v>1043126</v>
      </c>
      <c r="G64" s="18">
        <v>5528.05</v>
      </c>
      <c r="H64" s="18">
        <v>0.57999999999999996</v>
      </c>
    </row>
    <row r="65" spans="2:8" x14ac:dyDescent="0.25">
      <c r="B65" s="13" t="s">
        <v>1761</v>
      </c>
      <c r="C65" s="29" t="s">
        <v>145</v>
      </c>
      <c r="D65" s="13" t="s">
        <v>289</v>
      </c>
      <c r="E65" s="13" t="s">
        <v>426</v>
      </c>
      <c r="F65" s="18">
        <v>143392</v>
      </c>
      <c r="G65" s="18">
        <v>2637.7</v>
      </c>
      <c r="H65" s="18">
        <v>0.28000000000000003</v>
      </c>
    </row>
    <row r="66" spans="2:8" x14ac:dyDescent="0.25">
      <c r="B66" s="13" t="s">
        <v>1667</v>
      </c>
      <c r="C66" s="29" t="s">
        <v>145</v>
      </c>
      <c r="D66" s="13" t="s">
        <v>352</v>
      </c>
      <c r="E66" s="13" t="s">
        <v>427</v>
      </c>
      <c r="F66" s="18">
        <v>3095712</v>
      </c>
      <c r="G66" s="18">
        <v>1237.05</v>
      </c>
      <c r="H66" s="18">
        <v>0.13</v>
      </c>
    </row>
    <row r="67" spans="2:8" x14ac:dyDescent="0.25">
      <c r="B67" s="32" t="s">
        <v>355</v>
      </c>
    </row>
    <row r="68" spans="2:8" x14ac:dyDescent="0.25">
      <c r="B68" s="13" t="s">
        <v>428</v>
      </c>
      <c r="C68" s="29" t="s">
        <v>145</v>
      </c>
      <c r="D68" s="13" t="s">
        <v>291</v>
      </c>
      <c r="E68" s="13" t="s">
        <v>429</v>
      </c>
      <c r="F68" s="18">
        <v>1043500</v>
      </c>
      <c r="G68" s="18">
        <v>944.05</v>
      </c>
      <c r="H68" s="18">
        <v>0.1</v>
      </c>
    </row>
    <row r="69" spans="2:8" x14ac:dyDescent="0.25">
      <c r="B69" s="32" t="s">
        <v>157</v>
      </c>
      <c r="C69" s="33"/>
      <c r="D69" s="32"/>
      <c r="E69" s="32"/>
      <c r="F69" s="34"/>
      <c r="G69" s="34">
        <f>SUM(G12:G67)</f>
        <v>873129.36000000022</v>
      </c>
      <c r="H69" s="34">
        <f>SUM(H12:H67)</f>
        <v>92.24</v>
      </c>
    </row>
    <row r="70" spans="2:8" x14ac:dyDescent="0.25">
      <c r="B70" s="32" t="s">
        <v>430</v>
      </c>
      <c r="C70" s="33"/>
      <c r="D70" s="32"/>
      <c r="E70" s="32"/>
      <c r="F70" s="34"/>
      <c r="G70" s="34">
        <v>12993.4</v>
      </c>
      <c r="H70" s="34">
        <v>1.37</v>
      </c>
    </row>
    <row r="71" spans="2:8" x14ac:dyDescent="0.25">
      <c r="B71" s="32" t="s">
        <v>431</v>
      </c>
      <c r="C71" s="33"/>
      <c r="D71" s="32"/>
      <c r="E71" s="32"/>
      <c r="F71" s="34"/>
      <c r="G71" s="34">
        <v>40841.81</v>
      </c>
      <c r="H71" s="34">
        <v>4.32</v>
      </c>
    </row>
    <row r="72" spans="2:8" x14ac:dyDescent="0.25">
      <c r="B72" s="32" t="s">
        <v>159</v>
      </c>
      <c r="C72" s="33"/>
      <c r="D72" s="32"/>
      <c r="E72" s="32"/>
      <c r="F72" s="34"/>
      <c r="G72" s="34">
        <v>927908.62</v>
      </c>
      <c r="H72" s="34">
        <v>98.03</v>
      </c>
    </row>
    <row r="73" spans="2:8" x14ac:dyDescent="0.25">
      <c r="B73" s="32" t="s">
        <v>247</v>
      </c>
      <c r="C73" s="33"/>
      <c r="D73" s="32"/>
      <c r="E73" s="32"/>
      <c r="F73" s="34"/>
      <c r="G73" s="34">
        <v>18469.22253211002</v>
      </c>
      <c r="H73" s="34">
        <v>1.9699999999999989</v>
      </c>
    </row>
    <row r="74" spans="2:8" x14ac:dyDescent="0.25">
      <c r="B74" s="32" t="s">
        <v>161</v>
      </c>
      <c r="C74" s="33"/>
      <c r="D74" s="32"/>
      <c r="E74" s="32"/>
      <c r="F74" s="34"/>
      <c r="G74" s="34">
        <v>946377.84253211005</v>
      </c>
      <c r="H74" s="34">
        <v>100</v>
      </c>
    </row>
    <row r="75" spans="2:8" x14ac:dyDescent="0.25">
      <c r="B75" s="13" t="s">
        <v>162</v>
      </c>
    </row>
    <row r="76" spans="2:8" x14ac:dyDescent="0.25">
      <c r="B76" s="32" t="s">
        <v>163</v>
      </c>
    </row>
    <row r="77" spans="2:8" x14ac:dyDescent="0.25">
      <c r="B77" s="32" t="s">
        <v>164</v>
      </c>
      <c r="C77" s="29" t="s">
        <v>165</v>
      </c>
    </row>
    <row r="78" spans="2:8" x14ac:dyDescent="0.25">
      <c r="B78" s="32" t="s">
        <v>168</v>
      </c>
      <c r="C78" s="29" t="s">
        <v>167</v>
      </c>
    </row>
    <row r="79" spans="2:8" x14ac:dyDescent="0.25">
      <c r="B79" s="32" t="s">
        <v>169</v>
      </c>
      <c r="C79" s="29" t="s">
        <v>167</v>
      </c>
    </row>
    <row r="80" spans="2:8" x14ac:dyDescent="0.25">
      <c r="B80" s="32" t="s">
        <v>170</v>
      </c>
      <c r="C80" s="29" t="s">
        <v>171</v>
      </c>
    </row>
    <row r="81" spans="2:3" x14ac:dyDescent="0.25">
      <c r="B81" s="32" t="s">
        <v>432</v>
      </c>
      <c r="C81" s="33"/>
    </row>
    <row r="82" spans="2:3" x14ac:dyDescent="0.25">
      <c r="B82" s="32" t="s">
        <v>433</v>
      </c>
      <c r="C82" s="33"/>
    </row>
    <row r="83" spans="2:3" x14ac:dyDescent="0.25">
      <c r="B83" s="32" t="s">
        <v>434</v>
      </c>
      <c r="C83" s="33"/>
    </row>
    <row r="84" spans="2:3" x14ac:dyDescent="0.25">
      <c r="B84" s="32" t="s">
        <v>435</v>
      </c>
      <c r="C84" s="33"/>
    </row>
    <row r="85" spans="2:3" x14ac:dyDescent="0.25">
      <c r="B85" s="32" t="s">
        <v>436</v>
      </c>
      <c r="C85" s="33"/>
    </row>
    <row r="86" spans="2:3" x14ac:dyDescent="0.25">
      <c r="B86" s="32" t="s">
        <v>437</v>
      </c>
      <c r="C86" s="33"/>
    </row>
    <row r="87" spans="2:3" x14ac:dyDescent="0.25">
      <c r="B87" s="32" t="s">
        <v>438</v>
      </c>
      <c r="C87" s="33"/>
    </row>
    <row r="88" spans="2:3" x14ac:dyDescent="0.25">
      <c r="B88" s="32" t="s">
        <v>439</v>
      </c>
      <c r="C88" s="33"/>
    </row>
    <row r="89" spans="2:3" x14ac:dyDescent="0.25">
      <c r="B89" s="32" t="s">
        <v>1040</v>
      </c>
      <c r="C89" s="33"/>
    </row>
    <row r="90" spans="2:3" x14ac:dyDescent="0.25">
      <c r="B90" s="13" t="s">
        <v>180</v>
      </c>
    </row>
    <row r="91" spans="2:3" x14ac:dyDescent="0.25">
      <c r="B91" s="13" t="s">
        <v>250</v>
      </c>
    </row>
    <row r="94" spans="2:3" x14ac:dyDescent="0.25">
      <c r="B94" s="8" t="s">
        <v>251</v>
      </c>
      <c r="C94" s="9"/>
    </row>
    <row r="95" spans="2:3" ht="30" x14ac:dyDescent="0.25">
      <c r="B95" s="8" t="s">
        <v>252</v>
      </c>
      <c r="C95" s="10" t="s">
        <v>253</v>
      </c>
    </row>
    <row r="96" spans="2:3" x14ac:dyDescent="0.25">
      <c r="B96" s="3" t="s">
        <v>254</v>
      </c>
      <c r="C96" s="4"/>
    </row>
    <row r="97" spans="2:7" x14ac:dyDescent="0.25">
      <c r="B97" s="3" t="s">
        <v>255</v>
      </c>
      <c r="C97" s="4"/>
    </row>
    <row r="98" spans="2:7" x14ac:dyDescent="0.25">
      <c r="B98" s="3" t="s">
        <v>256</v>
      </c>
      <c r="C98" s="4"/>
    </row>
    <row r="99" spans="2:7" x14ac:dyDescent="0.25">
      <c r="B99" s="3" t="s">
        <v>257</v>
      </c>
      <c r="C99" s="4"/>
    </row>
    <row r="100" spans="2:7" x14ac:dyDescent="0.25">
      <c r="B100" s="3" t="s">
        <v>258</v>
      </c>
      <c r="C100" s="4"/>
    </row>
    <row r="101" spans="2:7" x14ac:dyDescent="0.25">
      <c r="B101" s="3" t="s">
        <v>259</v>
      </c>
      <c r="C101" s="4"/>
    </row>
    <row r="102" spans="2:7" x14ac:dyDescent="0.25">
      <c r="B102" s="8" t="s">
        <v>260</v>
      </c>
      <c r="C102" s="9"/>
    </row>
    <row r="104" spans="2:7" x14ac:dyDescent="0.25">
      <c r="B104" s="3" t="s">
        <v>189</v>
      </c>
      <c r="C104" s="4"/>
      <c r="D104" s="3"/>
    </row>
    <row r="105" spans="2:7" ht="30" x14ac:dyDescent="0.25">
      <c r="B105" s="6" t="s">
        <v>190</v>
      </c>
      <c r="C105" s="5" t="s">
        <v>191</v>
      </c>
      <c r="D105" s="6" t="s">
        <v>192</v>
      </c>
    </row>
    <row r="106" spans="2:7" x14ac:dyDescent="0.25">
      <c r="B106" s="3" t="s">
        <v>167</v>
      </c>
      <c r="C106" s="4" t="s">
        <v>167</v>
      </c>
      <c r="D106" s="3" t="s">
        <v>167</v>
      </c>
    </row>
    <row r="108" spans="2:7" x14ac:dyDescent="0.25">
      <c r="B108" s="8" t="s">
        <v>193</v>
      </c>
      <c r="C108" s="44">
        <v>45596</v>
      </c>
      <c r="D108" s="3"/>
      <c r="E108" s="37"/>
      <c r="F108" s="43"/>
    </row>
    <row r="109" spans="2:7" x14ac:dyDescent="0.25">
      <c r="B109" s="8" t="s">
        <v>194</v>
      </c>
      <c r="C109" s="9" t="s">
        <v>195</v>
      </c>
      <c r="D109" s="8" t="s">
        <v>196</v>
      </c>
      <c r="E109" s="38" t="s">
        <v>197</v>
      </c>
      <c r="F109" s="36" t="s">
        <v>198</v>
      </c>
      <c r="G109" s="34"/>
    </row>
    <row r="110" spans="2:7" x14ac:dyDescent="0.25">
      <c r="B110" s="41" t="s">
        <v>167</v>
      </c>
      <c r="C110" s="42" t="s">
        <v>167</v>
      </c>
      <c r="D110" s="41" t="s">
        <v>167</v>
      </c>
      <c r="E110" s="40" t="s">
        <v>167</v>
      </c>
      <c r="F110" s="39" t="s">
        <v>167</v>
      </c>
    </row>
    <row r="113" spans="2:4" x14ac:dyDescent="0.25">
      <c r="B113" s="32" t="s">
        <v>199</v>
      </c>
    </row>
    <row r="114" spans="2:4" x14ac:dyDescent="0.25">
      <c r="B114" s="32"/>
    </row>
    <row r="115" spans="2:4" x14ac:dyDescent="0.25">
      <c r="B115" s="32" t="s">
        <v>200</v>
      </c>
    </row>
    <row r="116" spans="2:4" x14ac:dyDescent="0.25">
      <c r="B116" s="8" t="s">
        <v>201</v>
      </c>
      <c r="C116" s="9" t="s">
        <v>202</v>
      </c>
      <c r="D116" s="32"/>
    </row>
    <row r="117" spans="2:4" x14ac:dyDescent="0.25">
      <c r="B117" s="3" t="s">
        <v>167</v>
      </c>
      <c r="C117" s="4" t="s">
        <v>167</v>
      </c>
    </row>
    <row r="119" spans="2:4" x14ac:dyDescent="0.25">
      <c r="B119" s="8" t="s">
        <v>203</v>
      </c>
      <c r="C119" s="9" t="s">
        <v>202</v>
      </c>
    </row>
    <row r="120" spans="2:4" x14ac:dyDescent="0.25">
      <c r="B120" s="3" t="s">
        <v>167</v>
      </c>
      <c r="C120" s="4" t="s">
        <v>167</v>
      </c>
    </row>
    <row r="122" spans="2:4" x14ac:dyDescent="0.25">
      <c r="B122" s="8" t="s">
        <v>167</v>
      </c>
      <c r="C122" s="9" t="s">
        <v>167</v>
      </c>
    </row>
    <row r="123" spans="2:4" x14ac:dyDescent="0.25">
      <c r="B123" s="3" t="s">
        <v>167</v>
      </c>
      <c r="C123" s="4" t="s">
        <v>167</v>
      </c>
    </row>
    <row r="125" spans="2:4" x14ac:dyDescent="0.25">
      <c r="B125" s="38" t="s">
        <v>204</v>
      </c>
      <c r="C125" s="9" t="s">
        <v>205</v>
      </c>
    </row>
    <row r="126" spans="2:4" x14ac:dyDescent="0.25">
      <c r="B126" s="37" t="s">
        <v>167</v>
      </c>
      <c r="C126" s="4" t="s">
        <v>167</v>
      </c>
    </row>
    <row r="128" spans="2:4" x14ac:dyDescent="0.25">
      <c r="B128" s="8" t="s">
        <v>206</v>
      </c>
      <c r="C128" s="9" t="s">
        <v>167</v>
      </c>
    </row>
    <row r="130" spans="2:7" x14ac:dyDescent="0.25">
      <c r="B130" s="8" t="s">
        <v>207</v>
      </c>
      <c r="C130" s="44">
        <v>45596</v>
      </c>
      <c r="D130" s="3"/>
      <c r="E130" s="37"/>
      <c r="F130" s="43"/>
    </row>
    <row r="131" spans="2:7" x14ac:dyDescent="0.25">
      <c r="B131" s="8" t="s">
        <v>194</v>
      </c>
      <c r="C131" s="9" t="s">
        <v>195</v>
      </c>
      <c r="D131" s="8" t="s">
        <v>196</v>
      </c>
      <c r="E131" s="38" t="s">
        <v>197</v>
      </c>
      <c r="F131" s="36" t="s">
        <v>198</v>
      </c>
      <c r="G131" s="34"/>
    </row>
    <row r="132" spans="2:7" x14ac:dyDescent="0.25">
      <c r="B132" s="41" t="s">
        <v>167</v>
      </c>
      <c r="C132" s="42" t="s">
        <v>167</v>
      </c>
      <c r="D132" s="41" t="s">
        <v>167</v>
      </c>
      <c r="E132" s="40" t="s">
        <v>167</v>
      </c>
      <c r="F132" s="39" t="s">
        <v>167</v>
      </c>
    </row>
    <row r="133" spans="2:7" x14ac:dyDescent="0.25">
      <c r="B133" s="32" t="s">
        <v>199</v>
      </c>
    </row>
    <row r="134" spans="2:7" x14ac:dyDescent="0.25">
      <c r="B134" s="32"/>
    </row>
    <row r="135" spans="2:7" x14ac:dyDescent="0.25">
      <c r="B135" s="32" t="s">
        <v>200</v>
      </c>
    </row>
    <row r="136" spans="2:7" x14ac:dyDescent="0.25">
      <c r="B136" s="8" t="s">
        <v>201</v>
      </c>
      <c r="C136" s="9" t="s">
        <v>202</v>
      </c>
      <c r="D136" s="32"/>
    </row>
    <row r="137" spans="2:7" x14ac:dyDescent="0.25">
      <c r="B137" s="3" t="s">
        <v>167</v>
      </c>
      <c r="C137" s="4" t="s">
        <v>167</v>
      </c>
    </row>
    <row r="139" spans="2:7" x14ac:dyDescent="0.25">
      <c r="B139" s="8" t="s">
        <v>203</v>
      </c>
      <c r="C139" s="9" t="s">
        <v>202</v>
      </c>
    </row>
    <row r="140" spans="2:7" x14ac:dyDescent="0.25">
      <c r="B140" s="3" t="s">
        <v>167</v>
      </c>
      <c r="C140" s="4" t="s">
        <v>167</v>
      </c>
    </row>
    <row r="142" spans="2:7" x14ac:dyDescent="0.25">
      <c r="B142" s="8" t="s">
        <v>167</v>
      </c>
      <c r="C142" s="9" t="s">
        <v>167</v>
      </c>
    </row>
    <row r="143" spans="2:7" x14ac:dyDescent="0.25">
      <c r="B143" s="3" t="s">
        <v>167</v>
      </c>
      <c r="C143" s="4" t="s">
        <v>167</v>
      </c>
    </row>
    <row r="145" spans="2:80" x14ac:dyDescent="0.25">
      <c r="B145" s="38" t="s">
        <v>204</v>
      </c>
      <c r="C145" s="9" t="s">
        <v>205</v>
      </c>
    </row>
    <row r="146" spans="2:80" x14ac:dyDescent="0.25">
      <c r="B146" s="37" t="s">
        <v>167</v>
      </c>
      <c r="C146" s="4" t="s">
        <v>167</v>
      </c>
    </row>
    <row r="148" spans="2:80" x14ac:dyDescent="0.25">
      <c r="B148" s="8" t="s">
        <v>206</v>
      </c>
      <c r="C148" s="9" t="s">
        <v>167</v>
      </c>
    </row>
    <row r="151" spans="2:80" x14ac:dyDescent="0.25">
      <c r="B151" s="32" t="s">
        <v>208</v>
      </c>
    </row>
    <row r="153" spans="2:80" x14ac:dyDescent="0.25">
      <c r="B153" s="8" t="s">
        <v>194</v>
      </c>
      <c r="C153" s="9" t="s">
        <v>209</v>
      </c>
      <c r="D153" s="8" t="s">
        <v>210</v>
      </c>
      <c r="E153" s="8" t="s">
        <v>211</v>
      </c>
      <c r="F153" s="34"/>
    </row>
    <row r="154" spans="2:80" x14ac:dyDescent="0.25">
      <c r="B154" s="3" t="s">
        <v>167</v>
      </c>
      <c r="C154" s="4" t="s">
        <v>167</v>
      </c>
      <c r="D154" s="3" t="s">
        <v>167</v>
      </c>
      <c r="E154" s="3" t="s">
        <v>167</v>
      </c>
    </row>
    <row r="157" spans="2:80" x14ac:dyDescent="0.25">
      <c r="B157" s="32" t="s">
        <v>212</v>
      </c>
      <c r="C157" s="33" t="s">
        <v>167</v>
      </c>
      <c r="D157" s="32"/>
      <c r="E157" s="32"/>
      <c r="F157" s="34"/>
      <c r="G157" s="34"/>
      <c r="H157" s="34"/>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2"/>
      <c r="BQ157" s="32"/>
      <c r="BR157" s="32"/>
      <c r="BS157" s="32"/>
      <c r="BT157" s="32"/>
      <c r="BU157" s="32"/>
      <c r="BV157" s="32"/>
      <c r="BW157" s="32"/>
      <c r="BX157" s="32"/>
      <c r="BY157" s="32"/>
      <c r="BZ157" s="32"/>
      <c r="CA157" s="32"/>
      <c r="CB157" s="32"/>
    </row>
    <row r="159" spans="2:80" x14ac:dyDescent="0.25">
      <c r="B159" s="32" t="s">
        <v>213</v>
      </c>
    </row>
    <row r="161" spans="2:7" x14ac:dyDescent="0.25">
      <c r="B161" s="8" t="s">
        <v>214</v>
      </c>
      <c r="C161" s="9" t="s">
        <v>202</v>
      </c>
      <c r="D161" s="32"/>
    </row>
    <row r="162" spans="2:7" x14ac:dyDescent="0.25">
      <c r="B162" s="3" t="s">
        <v>167</v>
      </c>
      <c r="C162" s="4" t="s">
        <v>167</v>
      </c>
    </row>
    <row r="165" spans="2:7" x14ac:dyDescent="0.25">
      <c r="B165" s="8" t="s">
        <v>215</v>
      </c>
      <c r="C165" s="9" t="s">
        <v>216</v>
      </c>
      <c r="D165" s="32"/>
    </row>
    <row r="166" spans="2:7" x14ac:dyDescent="0.25">
      <c r="B166" s="3" t="s">
        <v>167</v>
      </c>
      <c r="C166" s="4" t="s">
        <v>167</v>
      </c>
    </row>
    <row r="169" spans="2:7" x14ac:dyDescent="0.25">
      <c r="B169" s="32" t="s">
        <v>217</v>
      </c>
    </row>
    <row r="172" spans="2:7" x14ac:dyDescent="0.25">
      <c r="B172" s="32" t="s">
        <v>218</v>
      </c>
    </row>
    <row r="174" spans="2:7" x14ac:dyDescent="0.25">
      <c r="B174" s="8" t="s">
        <v>194</v>
      </c>
      <c r="C174" s="9" t="s">
        <v>219</v>
      </c>
      <c r="D174" s="8" t="s">
        <v>209</v>
      </c>
      <c r="E174" s="8" t="s">
        <v>210</v>
      </c>
      <c r="F174" s="36" t="s">
        <v>211</v>
      </c>
      <c r="G174" s="34"/>
    </row>
    <row r="175" spans="2:7" x14ac:dyDescent="0.25">
      <c r="B175" s="3" t="s">
        <v>167</v>
      </c>
      <c r="C175" s="4" t="s">
        <v>167</v>
      </c>
      <c r="D175" s="3" t="s">
        <v>167</v>
      </c>
      <c r="E175" s="3" t="s">
        <v>167</v>
      </c>
      <c r="F175" s="35" t="s">
        <v>167</v>
      </c>
    </row>
    <row r="178" spans="2:80" x14ac:dyDescent="0.25">
      <c r="B178" s="32" t="s">
        <v>212</v>
      </c>
      <c r="C178" s="33" t="s">
        <v>167</v>
      </c>
      <c r="D178" s="32"/>
      <c r="E178" s="32"/>
      <c r="F178" s="34"/>
      <c r="G178" s="34"/>
      <c r="H178" s="34"/>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32"/>
      <c r="BR178" s="32"/>
      <c r="BS178" s="32"/>
      <c r="BT178" s="32"/>
      <c r="BU178" s="32"/>
      <c r="BV178" s="32"/>
      <c r="BW178" s="32"/>
      <c r="BX178" s="32"/>
      <c r="BY178" s="32"/>
      <c r="BZ178" s="32"/>
      <c r="CA178" s="32"/>
      <c r="CB178" s="32"/>
    </row>
    <row r="180" spans="2:80" x14ac:dyDescent="0.25">
      <c r="B180" s="32" t="s">
        <v>213</v>
      </c>
    </row>
    <row r="182" spans="2:80" x14ac:dyDescent="0.25">
      <c r="B182" s="8" t="s">
        <v>214</v>
      </c>
      <c r="C182" s="9" t="s">
        <v>202</v>
      </c>
      <c r="D182" s="32"/>
    </row>
    <row r="183" spans="2:80" x14ac:dyDescent="0.25">
      <c r="B183" s="3" t="s">
        <v>167</v>
      </c>
      <c r="C183" s="4" t="s">
        <v>167</v>
      </c>
    </row>
    <row r="186" spans="2:80" x14ac:dyDescent="0.25">
      <c r="B186" s="8" t="s">
        <v>215</v>
      </c>
      <c r="C186" s="9" t="s">
        <v>216</v>
      </c>
      <c r="D186" s="32"/>
    </row>
    <row r="187" spans="2:80" x14ac:dyDescent="0.25">
      <c r="B187" s="3" t="s">
        <v>167</v>
      </c>
      <c r="C187" s="4" t="s">
        <v>167</v>
      </c>
    </row>
    <row r="190" spans="2:80" x14ac:dyDescent="0.25">
      <c r="B190" s="32" t="s">
        <v>217</v>
      </c>
    </row>
    <row r="193" spans="2:7" x14ac:dyDescent="0.25">
      <c r="B193" s="32" t="s">
        <v>220</v>
      </c>
    </row>
    <row r="194" spans="2:7" x14ac:dyDescent="0.25">
      <c r="B194" s="8" t="s">
        <v>194</v>
      </c>
      <c r="C194" s="9" t="s">
        <v>221</v>
      </c>
      <c r="D194" s="8" t="s">
        <v>222</v>
      </c>
      <c r="E194" s="8" t="s">
        <v>223</v>
      </c>
      <c r="F194" s="36" t="s">
        <v>224</v>
      </c>
      <c r="G194" s="34"/>
    </row>
    <row r="195" spans="2:7" x14ac:dyDescent="0.25">
      <c r="B195" s="3" t="s">
        <v>167</v>
      </c>
      <c r="C195" s="4" t="s">
        <v>167</v>
      </c>
      <c r="D195" s="3" t="s">
        <v>167</v>
      </c>
      <c r="E195" s="3" t="s">
        <v>167</v>
      </c>
      <c r="F195" s="35" t="s">
        <v>167</v>
      </c>
    </row>
    <row r="196" spans="2:7" x14ac:dyDescent="0.25">
      <c r="B196"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456215DC-BAE6-46A5-90AF-4CD97E4AF8D1}"/>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0AB0F-E3E4-4E6A-86DE-BE6A3D69CECE}">
  <sheetPr codeName="Sheet58"/>
  <dimension ref="A1:CB529"/>
  <sheetViews>
    <sheetView workbookViewId="0">
      <selection sqref="A1:E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43"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43"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43"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43"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43"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43"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43"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43"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43"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43"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43"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43"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43"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43"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43"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43"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43"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43"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43"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43"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43"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43"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43"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43"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43"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43"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43"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43"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43"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43"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43"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43"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43"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43"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43"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43"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43"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43"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43"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43"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43"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43"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43"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43"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43"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43"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43"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43"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43"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43"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43"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43"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43"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43"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43"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43"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43"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43"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43"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43"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43"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43"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43"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117</v>
      </c>
      <c r="C1" s="201"/>
      <c r="D1" s="201"/>
      <c r="E1" s="201"/>
    </row>
    <row r="3" spans="1:9" ht="15" customHeight="1" x14ac:dyDescent="0.25">
      <c r="B3" s="1" t="s">
        <v>441</v>
      </c>
      <c r="C3" s="207"/>
      <c r="D3" s="203"/>
    </row>
    <row r="4" spans="1:9" ht="30" customHeight="1" x14ac:dyDescent="0.25">
      <c r="B4" s="2" t="s">
        <v>442</v>
      </c>
      <c r="C4" s="207"/>
      <c r="D4" s="203"/>
    </row>
    <row r="5" spans="1:9" ht="15" customHeight="1" x14ac:dyDescent="0.25">
      <c r="B5" s="2" t="s">
        <v>133</v>
      </c>
      <c r="C5" s="207"/>
      <c r="D5" s="203"/>
    </row>
    <row r="6" spans="1:9" ht="45" customHeight="1" x14ac:dyDescent="0.25">
      <c r="B6" s="2" t="s">
        <v>443</v>
      </c>
      <c r="C6" s="207"/>
      <c r="D6" s="203"/>
    </row>
    <row r="7" spans="1:9" ht="30" customHeight="1" x14ac:dyDescent="0.25">
      <c r="B7" s="2" t="s">
        <v>136</v>
      </c>
      <c r="C7" s="162" t="s">
        <v>137</v>
      </c>
      <c r="D7" s="162" t="s">
        <v>138</v>
      </c>
    </row>
    <row r="8" spans="1:9" ht="12.75" customHeight="1" x14ac:dyDescent="0.25"/>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754000</v>
      </c>
      <c r="G15" s="18">
        <v>13087.18</v>
      </c>
      <c r="H15" s="18">
        <v>6.27</v>
      </c>
    </row>
    <row r="16" spans="1:9" x14ac:dyDescent="0.25">
      <c r="B16" s="13" t="s">
        <v>1676</v>
      </c>
      <c r="C16" s="29" t="s">
        <v>145</v>
      </c>
      <c r="D16" s="13" t="s">
        <v>273</v>
      </c>
      <c r="E16" s="13" t="s">
        <v>274</v>
      </c>
      <c r="F16" s="18">
        <v>1728000</v>
      </c>
      <c r="G16" s="18">
        <v>8446.4599999999991</v>
      </c>
      <c r="H16" s="18">
        <v>4.04</v>
      </c>
    </row>
    <row r="17" spans="2:8" x14ac:dyDescent="0.25">
      <c r="B17" s="13" t="s">
        <v>1762</v>
      </c>
      <c r="C17" s="29" t="s">
        <v>145</v>
      </c>
      <c r="D17" s="13" t="s">
        <v>320</v>
      </c>
      <c r="E17" s="13" t="s">
        <v>444</v>
      </c>
      <c r="F17" s="18">
        <v>2718000</v>
      </c>
      <c r="G17" s="18">
        <v>6570.77</v>
      </c>
      <c r="H17" s="18">
        <v>3.15</v>
      </c>
    </row>
    <row r="18" spans="2:8" x14ac:dyDescent="0.25">
      <c r="B18" s="13" t="s">
        <v>1763</v>
      </c>
      <c r="C18" s="29" t="s">
        <v>145</v>
      </c>
      <c r="D18" s="13" t="s">
        <v>287</v>
      </c>
      <c r="E18" s="13" t="s">
        <v>445</v>
      </c>
      <c r="F18" s="18">
        <v>146000</v>
      </c>
      <c r="G18" s="18">
        <v>6519.78</v>
      </c>
      <c r="H18" s="18">
        <v>3.12</v>
      </c>
    </row>
    <row r="19" spans="2:8" x14ac:dyDescent="0.25">
      <c r="B19" s="13" t="s">
        <v>1727</v>
      </c>
      <c r="C19" s="29" t="s">
        <v>145</v>
      </c>
      <c r="D19" s="13" t="s">
        <v>284</v>
      </c>
      <c r="E19" s="13" t="s">
        <v>374</v>
      </c>
      <c r="F19" s="18">
        <v>249600</v>
      </c>
      <c r="G19" s="18">
        <v>5937.98</v>
      </c>
      <c r="H19" s="18">
        <v>2.84</v>
      </c>
    </row>
    <row r="20" spans="2:8" x14ac:dyDescent="0.25">
      <c r="B20" s="13" t="s">
        <v>1675</v>
      </c>
      <c r="C20" s="29" t="s">
        <v>145</v>
      </c>
      <c r="D20" s="13" t="s">
        <v>271</v>
      </c>
      <c r="E20" s="13" t="s">
        <v>272</v>
      </c>
      <c r="F20" s="18">
        <v>436000</v>
      </c>
      <c r="G20" s="18">
        <v>5807.74</v>
      </c>
      <c r="H20" s="18">
        <v>2.78</v>
      </c>
    </row>
    <row r="21" spans="2:8" x14ac:dyDescent="0.25">
      <c r="B21" s="13" t="s">
        <v>1671</v>
      </c>
      <c r="C21" s="29" t="s">
        <v>145</v>
      </c>
      <c r="D21" s="13" t="s">
        <v>146</v>
      </c>
      <c r="E21" s="13" t="s">
        <v>148</v>
      </c>
      <c r="F21" s="18">
        <v>144000</v>
      </c>
      <c r="G21" s="18">
        <v>5714.57</v>
      </c>
      <c r="H21" s="18">
        <v>2.74</v>
      </c>
    </row>
    <row r="22" spans="2:8" x14ac:dyDescent="0.25">
      <c r="B22" s="13" t="s">
        <v>1764</v>
      </c>
      <c r="C22" s="29" t="s">
        <v>145</v>
      </c>
      <c r="D22" s="13" t="s">
        <v>367</v>
      </c>
      <c r="E22" s="13" t="s">
        <v>446</v>
      </c>
      <c r="F22" s="18">
        <v>53755</v>
      </c>
      <c r="G22" s="18">
        <v>5499.14</v>
      </c>
      <c r="H22" s="18">
        <v>2.63</v>
      </c>
    </row>
    <row r="23" spans="2:8" x14ac:dyDescent="0.25">
      <c r="B23" s="13" t="s">
        <v>1765</v>
      </c>
      <c r="C23" s="29" t="s">
        <v>145</v>
      </c>
      <c r="D23" s="13" t="s">
        <v>343</v>
      </c>
      <c r="E23" s="13" t="s">
        <v>447</v>
      </c>
      <c r="F23" s="18">
        <v>351000</v>
      </c>
      <c r="G23" s="18">
        <v>5060.0200000000004</v>
      </c>
      <c r="H23" s="18">
        <v>2.42</v>
      </c>
    </row>
    <row r="24" spans="2:8" x14ac:dyDescent="0.25">
      <c r="B24" s="13" t="s">
        <v>1681</v>
      </c>
      <c r="C24" s="29" t="s">
        <v>145</v>
      </c>
      <c r="D24" s="13" t="s">
        <v>268</v>
      </c>
      <c r="E24" s="13" t="s">
        <v>281</v>
      </c>
      <c r="F24" s="18">
        <v>2088000</v>
      </c>
      <c r="G24" s="18">
        <v>4718.46</v>
      </c>
      <c r="H24" s="18">
        <v>2.2599999999999998</v>
      </c>
    </row>
    <row r="25" spans="2:8" x14ac:dyDescent="0.25">
      <c r="B25" s="13" t="s">
        <v>1766</v>
      </c>
      <c r="C25" s="29" t="s">
        <v>145</v>
      </c>
      <c r="D25" s="13" t="s">
        <v>417</v>
      </c>
      <c r="E25" s="13" t="s">
        <v>448</v>
      </c>
      <c r="F25" s="18">
        <v>165996</v>
      </c>
      <c r="G25" s="18">
        <v>4623.1499999999996</v>
      </c>
      <c r="H25" s="18">
        <v>2.21</v>
      </c>
    </row>
    <row r="26" spans="2:8" x14ac:dyDescent="0.25">
      <c r="B26" s="13" t="s">
        <v>1767</v>
      </c>
      <c r="C26" s="29" t="s">
        <v>145</v>
      </c>
      <c r="D26" s="13" t="s">
        <v>146</v>
      </c>
      <c r="E26" s="13" t="s">
        <v>449</v>
      </c>
      <c r="F26" s="18">
        <v>747000</v>
      </c>
      <c r="G26" s="18">
        <v>4571.6400000000003</v>
      </c>
      <c r="H26" s="18">
        <v>2.19</v>
      </c>
    </row>
    <row r="27" spans="2:8" x14ac:dyDescent="0.25">
      <c r="B27" s="13" t="s">
        <v>1722</v>
      </c>
      <c r="C27" s="29" t="s">
        <v>145</v>
      </c>
      <c r="D27" s="13" t="s">
        <v>331</v>
      </c>
      <c r="E27" s="13" t="s">
        <v>369</v>
      </c>
      <c r="F27" s="18">
        <v>275000</v>
      </c>
      <c r="G27" s="18">
        <v>4570.6400000000003</v>
      </c>
      <c r="H27" s="18">
        <v>2.19</v>
      </c>
    </row>
    <row r="28" spans="2:8" x14ac:dyDescent="0.25">
      <c r="B28" s="13" t="s">
        <v>1674</v>
      </c>
      <c r="C28" s="29" t="s">
        <v>145</v>
      </c>
      <c r="D28" s="13" t="s">
        <v>268</v>
      </c>
      <c r="E28" s="13" t="s">
        <v>270</v>
      </c>
      <c r="F28" s="18">
        <v>344000</v>
      </c>
      <c r="G28" s="18">
        <v>4445.34</v>
      </c>
      <c r="H28" s="18">
        <v>2.13</v>
      </c>
    </row>
    <row r="29" spans="2:8" x14ac:dyDescent="0.25">
      <c r="B29" s="13" t="s">
        <v>1768</v>
      </c>
      <c r="C29" s="29" t="s">
        <v>145</v>
      </c>
      <c r="D29" s="13" t="s">
        <v>318</v>
      </c>
      <c r="E29" s="13" t="s">
        <v>450</v>
      </c>
      <c r="F29" s="18">
        <v>1241532</v>
      </c>
      <c r="G29" s="18">
        <v>4378.88</v>
      </c>
      <c r="H29" s="18">
        <v>2.1</v>
      </c>
    </row>
    <row r="30" spans="2:8" x14ac:dyDescent="0.25">
      <c r="B30" s="13" t="s">
        <v>1769</v>
      </c>
      <c r="C30" s="29" t="s">
        <v>145</v>
      </c>
      <c r="D30" s="13" t="s">
        <v>305</v>
      </c>
      <c r="E30" s="13" t="s">
        <v>451</v>
      </c>
      <c r="F30" s="18">
        <v>569000</v>
      </c>
      <c r="G30" s="18">
        <v>4216.29</v>
      </c>
      <c r="H30" s="18">
        <v>2.02</v>
      </c>
    </row>
    <row r="31" spans="2:8" x14ac:dyDescent="0.25">
      <c r="B31" s="13" t="s">
        <v>1770</v>
      </c>
      <c r="C31" s="29" t="s">
        <v>145</v>
      </c>
      <c r="D31" s="13" t="s">
        <v>452</v>
      </c>
      <c r="E31" s="13" t="s">
        <v>453</v>
      </c>
      <c r="F31" s="18">
        <v>810000</v>
      </c>
      <c r="G31" s="18">
        <v>4177.58</v>
      </c>
      <c r="H31" s="18">
        <v>2</v>
      </c>
    </row>
    <row r="32" spans="2:8" x14ac:dyDescent="0.25">
      <c r="B32" s="13" t="s">
        <v>1771</v>
      </c>
      <c r="C32" s="29" t="s">
        <v>145</v>
      </c>
      <c r="D32" s="13" t="s">
        <v>378</v>
      </c>
      <c r="E32" s="13" t="s">
        <v>454</v>
      </c>
      <c r="F32" s="18">
        <v>279000</v>
      </c>
      <c r="G32" s="18">
        <v>3838.9</v>
      </c>
      <c r="H32" s="18">
        <v>1.84</v>
      </c>
    </row>
    <row r="33" spans="2:8" x14ac:dyDescent="0.25">
      <c r="B33" s="13" t="s">
        <v>1693</v>
      </c>
      <c r="C33" s="29" t="s">
        <v>145</v>
      </c>
      <c r="D33" s="13" t="s">
        <v>303</v>
      </c>
      <c r="E33" s="13" t="s">
        <v>304</v>
      </c>
      <c r="F33" s="18">
        <v>379000</v>
      </c>
      <c r="G33" s="18">
        <v>3799.66</v>
      </c>
      <c r="H33" s="18">
        <v>1.82</v>
      </c>
    </row>
    <row r="34" spans="2:8" x14ac:dyDescent="0.25">
      <c r="B34" s="13" t="s">
        <v>1772</v>
      </c>
      <c r="C34" s="29" t="s">
        <v>145</v>
      </c>
      <c r="D34" s="13" t="s">
        <v>455</v>
      </c>
      <c r="E34" s="13" t="s">
        <v>456</v>
      </c>
      <c r="F34" s="18">
        <v>219000</v>
      </c>
      <c r="G34" s="18">
        <v>3725.52</v>
      </c>
      <c r="H34" s="18">
        <v>1.78</v>
      </c>
    </row>
    <row r="35" spans="2:8" x14ac:dyDescent="0.25">
      <c r="B35" s="13" t="s">
        <v>1773</v>
      </c>
      <c r="C35" s="29" t="s">
        <v>145</v>
      </c>
      <c r="D35" s="13" t="s">
        <v>146</v>
      </c>
      <c r="E35" s="13" t="s">
        <v>457</v>
      </c>
      <c r="F35" s="18">
        <v>284276</v>
      </c>
      <c r="G35" s="18">
        <v>3649.39</v>
      </c>
      <c r="H35" s="18">
        <v>1.75</v>
      </c>
    </row>
    <row r="36" spans="2:8" x14ac:dyDescent="0.25">
      <c r="B36" s="13" t="s">
        <v>1707</v>
      </c>
      <c r="C36" s="29" t="s">
        <v>145</v>
      </c>
      <c r="D36" s="13" t="s">
        <v>327</v>
      </c>
      <c r="E36" s="13" t="s">
        <v>328</v>
      </c>
      <c r="F36" s="18">
        <v>764663</v>
      </c>
      <c r="G36" s="18">
        <v>3607.3</v>
      </c>
      <c r="H36" s="18">
        <v>1.73</v>
      </c>
    </row>
    <row r="37" spans="2:8" x14ac:dyDescent="0.25">
      <c r="B37" s="13" t="s">
        <v>1697</v>
      </c>
      <c r="C37" s="29" t="s">
        <v>145</v>
      </c>
      <c r="D37" s="13" t="s">
        <v>305</v>
      </c>
      <c r="E37" s="13" t="s">
        <v>313</v>
      </c>
      <c r="F37" s="18">
        <v>500000</v>
      </c>
      <c r="G37" s="18">
        <v>3600.75</v>
      </c>
      <c r="H37" s="18">
        <v>1.72</v>
      </c>
    </row>
    <row r="38" spans="2:8" x14ac:dyDescent="0.25">
      <c r="B38" s="13" t="s">
        <v>458</v>
      </c>
      <c r="C38" s="29" t="s">
        <v>145</v>
      </c>
      <c r="D38" s="13" t="s">
        <v>385</v>
      </c>
      <c r="E38" s="13" t="s">
        <v>459</v>
      </c>
      <c r="F38" s="18">
        <v>65200</v>
      </c>
      <c r="G38" s="18">
        <v>3546.91</v>
      </c>
      <c r="H38" s="18">
        <v>1.7</v>
      </c>
    </row>
    <row r="39" spans="2:8" x14ac:dyDescent="0.25">
      <c r="B39" s="13" t="s">
        <v>1696</v>
      </c>
      <c r="C39" s="29" t="s">
        <v>145</v>
      </c>
      <c r="D39" s="13" t="s">
        <v>279</v>
      </c>
      <c r="E39" s="13" t="s">
        <v>310</v>
      </c>
      <c r="F39" s="18">
        <v>285168</v>
      </c>
      <c r="G39" s="18">
        <v>3423.3</v>
      </c>
      <c r="H39" s="18">
        <v>1.64</v>
      </c>
    </row>
    <row r="40" spans="2:8" x14ac:dyDescent="0.25">
      <c r="B40" s="13" t="s">
        <v>1774</v>
      </c>
      <c r="C40" s="29" t="s">
        <v>145</v>
      </c>
      <c r="D40" s="13" t="s">
        <v>279</v>
      </c>
      <c r="E40" s="13" t="s">
        <v>460</v>
      </c>
      <c r="F40" s="18">
        <v>24089</v>
      </c>
      <c r="G40" s="18">
        <v>3387.3</v>
      </c>
      <c r="H40" s="18">
        <v>1.62</v>
      </c>
    </row>
    <row r="41" spans="2:8" x14ac:dyDescent="0.25">
      <c r="B41" s="13" t="s">
        <v>1775</v>
      </c>
      <c r="C41" s="29" t="s">
        <v>145</v>
      </c>
      <c r="D41" s="13" t="s">
        <v>357</v>
      </c>
      <c r="E41" s="13" t="s">
        <v>461</v>
      </c>
      <c r="F41" s="18">
        <v>586370</v>
      </c>
      <c r="G41" s="18">
        <v>3240.57</v>
      </c>
      <c r="H41" s="18">
        <v>1.55</v>
      </c>
    </row>
    <row r="42" spans="2:8" x14ac:dyDescent="0.25">
      <c r="B42" s="13" t="s">
        <v>1776</v>
      </c>
      <c r="C42" s="29" t="s">
        <v>145</v>
      </c>
      <c r="D42" s="13" t="s">
        <v>462</v>
      </c>
      <c r="E42" s="13" t="s">
        <v>463</v>
      </c>
      <c r="F42" s="18">
        <v>132000</v>
      </c>
      <c r="G42" s="18">
        <v>2987.09</v>
      </c>
      <c r="H42" s="18">
        <v>1.43</v>
      </c>
    </row>
    <row r="43" spans="2:8" x14ac:dyDescent="0.25">
      <c r="B43" s="13" t="s">
        <v>1777</v>
      </c>
      <c r="C43" s="29" t="s">
        <v>145</v>
      </c>
      <c r="D43" s="13" t="s">
        <v>331</v>
      </c>
      <c r="E43" s="13" t="s">
        <v>464</v>
      </c>
      <c r="F43" s="18">
        <v>45500</v>
      </c>
      <c r="G43" s="18">
        <v>2948.58</v>
      </c>
      <c r="H43" s="18">
        <v>1.41</v>
      </c>
    </row>
    <row r="44" spans="2:8" x14ac:dyDescent="0.25">
      <c r="B44" s="13" t="s">
        <v>1685</v>
      </c>
      <c r="C44" s="29" t="s">
        <v>145</v>
      </c>
      <c r="D44" s="13" t="s">
        <v>287</v>
      </c>
      <c r="E44" s="13" t="s">
        <v>288</v>
      </c>
      <c r="F44" s="18">
        <v>200600</v>
      </c>
      <c r="G44" s="18">
        <v>2675</v>
      </c>
      <c r="H44" s="18">
        <v>1.28</v>
      </c>
    </row>
    <row r="45" spans="2:8" x14ac:dyDescent="0.25">
      <c r="B45" s="13" t="s">
        <v>339</v>
      </c>
      <c r="C45" s="29" t="s">
        <v>145</v>
      </c>
      <c r="D45" s="13" t="s">
        <v>340</v>
      </c>
      <c r="E45" s="13" t="s">
        <v>341</v>
      </c>
      <c r="F45" s="18">
        <v>247525</v>
      </c>
      <c r="G45" s="18">
        <v>2570.0500000000002</v>
      </c>
      <c r="H45" s="18">
        <v>1.23</v>
      </c>
    </row>
    <row r="46" spans="2:8" x14ac:dyDescent="0.25">
      <c r="B46" s="13" t="s">
        <v>1778</v>
      </c>
      <c r="C46" s="29" t="s">
        <v>145</v>
      </c>
      <c r="D46" s="13" t="s">
        <v>301</v>
      </c>
      <c r="E46" s="13" t="s">
        <v>465</v>
      </c>
      <c r="F46" s="18">
        <v>129000</v>
      </c>
      <c r="G46" s="18">
        <v>2490.2800000000002</v>
      </c>
      <c r="H46" s="18">
        <v>1.19</v>
      </c>
    </row>
    <row r="47" spans="2:8" x14ac:dyDescent="0.25">
      <c r="B47" s="13" t="s">
        <v>1779</v>
      </c>
      <c r="C47" s="29" t="s">
        <v>145</v>
      </c>
      <c r="D47" s="13" t="s">
        <v>316</v>
      </c>
      <c r="E47" s="13" t="s">
        <v>466</v>
      </c>
      <c r="F47" s="18">
        <v>451960</v>
      </c>
      <c r="G47" s="18">
        <v>2432.9</v>
      </c>
      <c r="H47" s="18">
        <v>1.1599999999999999</v>
      </c>
    </row>
    <row r="48" spans="2:8" x14ac:dyDescent="0.25">
      <c r="B48" s="13" t="s">
        <v>1780</v>
      </c>
      <c r="C48" s="29" t="s">
        <v>145</v>
      </c>
      <c r="D48" s="13" t="s">
        <v>289</v>
      </c>
      <c r="E48" s="13" t="s">
        <v>467</v>
      </c>
      <c r="F48" s="18">
        <v>532500</v>
      </c>
      <c r="G48" s="18">
        <v>2425.27</v>
      </c>
      <c r="H48" s="18">
        <v>1.1599999999999999</v>
      </c>
    </row>
    <row r="49" spans="2:8" x14ac:dyDescent="0.25">
      <c r="B49" s="13" t="s">
        <v>1781</v>
      </c>
      <c r="C49" s="29" t="s">
        <v>145</v>
      </c>
      <c r="D49" s="13" t="s">
        <v>146</v>
      </c>
      <c r="E49" s="13" t="s">
        <v>468</v>
      </c>
      <c r="F49" s="18">
        <v>81000</v>
      </c>
      <c r="G49" s="18">
        <v>2340.0100000000002</v>
      </c>
      <c r="H49" s="18">
        <v>1.1200000000000001</v>
      </c>
    </row>
    <row r="50" spans="2:8" x14ac:dyDescent="0.25">
      <c r="B50" s="13" t="s">
        <v>1782</v>
      </c>
      <c r="C50" s="29" t="s">
        <v>145</v>
      </c>
      <c r="D50" s="13" t="s">
        <v>301</v>
      </c>
      <c r="E50" s="13" t="s">
        <v>469</v>
      </c>
      <c r="F50" s="18">
        <v>208666</v>
      </c>
      <c r="G50" s="18">
        <v>2275.5</v>
      </c>
      <c r="H50" s="18">
        <v>1.0900000000000001</v>
      </c>
    </row>
    <row r="51" spans="2:8" x14ac:dyDescent="0.25">
      <c r="B51" s="13" t="s">
        <v>1783</v>
      </c>
      <c r="C51" s="29" t="s">
        <v>145</v>
      </c>
      <c r="D51" s="13" t="s">
        <v>289</v>
      </c>
      <c r="E51" s="13" t="s">
        <v>470</v>
      </c>
      <c r="F51" s="18">
        <v>6370</v>
      </c>
      <c r="G51" s="18">
        <v>2237.25</v>
      </c>
      <c r="H51" s="18">
        <v>1.07</v>
      </c>
    </row>
    <row r="52" spans="2:8" x14ac:dyDescent="0.25">
      <c r="B52" s="13" t="s">
        <v>1784</v>
      </c>
      <c r="C52" s="29" t="s">
        <v>145</v>
      </c>
      <c r="D52" s="13" t="s">
        <v>146</v>
      </c>
      <c r="E52" s="13" t="s">
        <v>471</v>
      </c>
      <c r="F52" s="18">
        <v>126000</v>
      </c>
      <c r="G52" s="18">
        <v>2225.2199999999998</v>
      </c>
      <c r="H52" s="18">
        <v>1.07</v>
      </c>
    </row>
    <row r="53" spans="2:8" x14ac:dyDescent="0.25">
      <c r="B53" s="13" t="s">
        <v>1785</v>
      </c>
      <c r="C53" s="29" t="s">
        <v>145</v>
      </c>
      <c r="D53" s="13" t="s">
        <v>324</v>
      </c>
      <c r="E53" s="13" t="s">
        <v>472</v>
      </c>
      <c r="F53" s="18">
        <v>18900</v>
      </c>
      <c r="G53" s="18">
        <v>2192.75</v>
      </c>
      <c r="H53" s="18">
        <v>1.05</v>
      </c>
    </row>
    <row r="54" spans="2:8" x14ac:dyDescent="0.25">
      <c r="B54" s="13" t="s">
        <v>1786</v>
      </c>
      <c r="C54" s="29" t="s">
        <v>145</v>
      </c>
      <c r="D54" s="13" t="s">
        <v>473</v>
      </c>
      <c r="E54" s="13" t="s">
        <v>474</v>
      </c>
      <c r="F54" s="18">
        <v>42600</v>
      </c>
      <c r="G54" s="18">
        <v>2125.5500000000002</v>
      </c>
      <c r="H54" s="18">
        <v>1.02</v>
      </c>
    </row>
    <row r="55" spans="2:8" x14ac:dyDescent="0.25">
      <c r="B55" s="13" t="s">
        <v>307</v>
      </c>
      <c r="C55" s="29" t="s">
        <v>145</v>
      </c>
      <c r="D55" s="13" t="s">
        <v>301</v>
      </c>
      <c r="E55" s="13" t="s">
        <v>308</v>
      </c>
      <c r="F55" s="18">
        <v>125000</v>
      </c>
      <c r="G55" s="18">
        <v>2090.81</v>
      </c>
      <c r="H55" s="18">
        <v>1</v>
      </c>
    </row>
    <row r="56" spans="2:8" x14ac:dyDescent="0.25">
      <c r="B56" s="13" t="s">
        <v>1787</v>
      </c>
      <c r="C56" s="29" t="s">
        <v>145</v>
      </c>
      <c r="D56" s="13" t="s">
        <v>462</v>
      </c>
      <c r="E56" s="13" t="s">
        <v>475</v>
      </c>
      <c r="F56" s="18">
        <v>292000</v>
      </c>
      <c r="G56" s="18">
        <v>2081.38</v>
      </c>
      <c r="H56" s="18">
        <v>1</v>
      </c>
    </row>
    <row r="57" spans="2:8" x14ac:dyDescent="0.25">
      <c r="B57" s="13" t="s">
        <v>1788</v>
      </c>
      <c r="C57" s="29" t="s">
        <v>145</v>
      </c>
      <c r="D57" s="13" t="s">
        <v>279</v>
      </c>
      <c r="E57" s="13" t="s">
        <v>476</v>
      </c>
      <c r="F57" s="18">
        <v>702000</v>
      </c>
      <c r="G57" s="18">
        <v>2070.9</v>
      </c>
      <c r="H57" s="18">
        <v>0.99</v>
      </c>
    </row>
    <row r="58" spans="2:8" x14ac:dyDescent="0.25">
      <c r="B58" s="13" t="s">
        <v>1694</v>
      </c>
      <c r="C58" s="29" t="s">
        <v>145</v>
      </c>
      <c r="D58" s="13" t="s">
        <v>305</v>
      </c>
      <c r="E58" s="13" t="s">
        <v>306</v>
      </c>
      <c r="F58" s="18">
        <v>108000</v>
      </c>
      <c r="G58" s="18">
        <v>2070.7399999999998</v>
      </c>
      <c r="H58" s="18">
        <v>0.99</v>
      </c>
    </row>
    <row r="59" spans="2:8" x14ac:dyDescent="0.25">
      <c r="B59" s="13" t="s">
        <v>1789</v>
      </c>
      <c r="C59" s="29" t="s">
        <v>145</v>
      </c>
      <c r="D59" s="13" t="s">
        <v>289</v>
      </c>
      <c r="E59" s="13" t="s">
        <v>477</v>
      </c>
      <c r="F59" s="18">
        <v>426000</v>
      </c>
      <c r="G59" s="18">
        <v>2054.81</v>
      </c>
      <c r="H59" s="18">
        <v>0.98</v>
      </c>
    </row>
    <row r="60" spans="2:8" x14ac:dyDescent="0.25">
      <c r="B60" s="13" t="s">
        <v>1683</v>
      </c>
      <c r="C60" s="29" t="s">
        <v>145</v>
      </c>
      <c r="D60" s="13" t="s">
        <v>284</v>
      </c>
      <c r="E60" s="13" t="s">
        <v>285</v>
      </c>
      <c r="F60" s="18">
        <v>141781</v>
      </c>
      <c r="G60" s="18">
        <v>2054.5500000000002</v>
      </c>
      <c r="H60" s="18">
        <v>0.98</v>
      </c>
    </row>
    <row r="61" spans="2:8" x14ac:dyDescent="0.25">
      <c r="B61" s="13" t="s">
        <v>1790</v>
      </c>
      <c r="C61" s="29" t="s">
        <v>145</v>
      </c>
      <c r="D61" s="13" t="s">
        <v>293</v>
      </c>
      <c r="E61" s="13" t="s">
        <v>478</v>
      </c>
      <c r="F61" s="18">
        <v>30600</v>
      </c>
      <c r="G61" s="18">
        <v>2027.51</v>
      </c>
      <c r="H61" s="18">
        <v>0.97</v>
      </c>
    </row>
    <row r="62" spans="2:8" x14ac:dyDescent="0.25">
      <c r="B62" s="13" t="s">
        <v>1791</v>
      </c>
      <c r="C62" s="29" t="s">
        <v>145</v>
      </c>
      <c r="D62" s="13" t="s">
        <v>367</v>
      </c>
      <c r="E62" s="13" t="s">
        <v>479</v>
      </c>
      <c r="F62" s="18">
        <v>40364</v>
      </c>
      <c r="G62" s="18">
        <v>1963.45</v>
      </c>
      <c r="H62" s="18">
        <v>0.94</v>
      </c>
    </row>
    <row r="63" spans="2:8" x14ac:dyDescent="0.25">
      <c r="B63" s="13" t="s">
        <v>1792</v>
      </c>
      <c r="C63" s="29" t="s">
        <v>145</v>
      </c>
      <c r="D63" s="13" t="s">
        <v>473</v>
      </c>
      <c r="E63" s="13" t="s">
        <v>480</v>
      </c>
      <c r="F63" s="18">
        <v>17100</v>
      </c>
      <c r="G63" s="18">
        <v>1894.07</v>
      </c>
      <c r="H63" s="18">
        <v>0.91</v>
      </c>
    </row>
    <row r="64" spans="2:8" x14ac:dyDescent="0.25">
      <c r="B64" s="13" t="s">
        <v>1793</v>
      </c>
      <c r="C64" s="29" t="s">
        <v>145</v>
      </c>
      <c r="D64" s="13" t="s">
        <v>293</v>
      </c>
      <c r="E64" s="13" t="s">
        <v>481</v>
      </c>
      <c r="F64" s="18">
        <v>173881</v>
      </c>
      <c r="G64" s="18">
        <v>1889.83</v>
      </c>
      <c r="H64" s="18">
        <v>0.9</v>
      </c>
    </row>
    <row r="65" spans="2:8" x14ac:dyDescent="0.25">
      <c r="B65" s="13" t="s">
        <v>1709</v>
      </c>
      <c r="C65" s="29" t="s">
        <v>145</v>
      </c>
      <c r="D65" s="13" t="s">
        <v>318</v>
      </c>
      <c r="E65" s="13" t="s">
        <v>333</v>
      </c>
      <c r="F65" s="18">
        <v>76000</v>
      </c>
      <c r="G65" s="18">
        <v>1763.5</v>
      </c>
      <c r="H65" s="18">
        <v>0.84</v>
      </c>
    </row>
    <row r="66" spans="2:8" x14ac:dyDescent="0.25">
      <c r="B66" s="13" t="s">
        <v>1794</v>
      </c>
      <c r="C66" s="29" t="s">
        <v>145</v>
      </c>
      <c r="D66" s="13" t="s">
        <v>367</v>
      </c>
      <c r="E66" s="13" t="s">
        <v>482</v>
      </c>
      <c r="F66" s="18">
        <v>53000</v>
      </c>
      <c r="G66" s="18">
        <v>1667.3</v>
      </c>
      <c r="H66" s="18">
        <v>0.8</v>
      </c>
    </row>
    <row r="67" spans="2:8" x14ac:dyDescent="0.25">
      <c r="B67" s="13" t="s">
        <v>1795</v>
      </c>
      <c r="C67" s="29" t="s">
        <v>145</v>
      </c>
      <c r="D67" s="13" t="s">
        <v>483</v>
      </c>
      <c r="E67" s="13" t="s">
        <v>484</v>
      </c>
      <c r="F67" s="18">
        <v>198000</v>
      </c>
      <c r="G67" s="18">
        <v>1312.54</v>
      </c>
      <c r="H67" s="18">
        <v>0.63</v>
      </c>
    </row>
    <row r="68" spans="2:8" x14ac:dyDescent="0.25">
      <c r="B68" s="32" t="s">
        <v>157</v>
      </c>
      <c r="C68" s="33"/>
      <c r="D68" s="32"/>
      <c r="E68" s="32"/>
      <c r="F68" s="34"/>
      <c r="G68" s="34">
        <f>SUM(G12:G67)</f>
        <v>191032.05999999994</v>
      </c>
      <c r="H68" s="34">
        <f>SUM(H12:H67)</f>
        <v>91.449999999999974</v>
      </c>
    </row>
    <row r="69" spans="2:8" x14ac:dyDescent="0.25">
      <c r="B69" s="32" t="s">
        <v>158</v>
      </c>
      <c r="C69" s="33"/>
      <c r="D69" s="32"/>
      <c r="E69" s="32"/>
      <c r="F69" s="34"/>
      <c r="G69" s="34">
        <v>276.83999999999997</v>
      </c>
      <c r="H69" s="34">
        <v>0.13</v>
      </c>
    </row>
    <row r="70" spans="2:8" x14ac:dyDescent="0.25">
      <c r="B70" s="32" t="s">
        <v>159</v>
      </c>
      <c r="C70" s="33"/>
      <c r="D70" s="32"/>
      <c r="E70" s="32"/>
      <c r="F70" s="34"/>
      <c r="G70" s="34">
        <v>191308.9</v>
      </c>
      <c r="H70" s="34">
        <v>91.58</v>
      </c>
    </row>
    <row r="71" spans="2:8" x14ac:dyDescent="0.25">
      <c r="B71" s="32" t="s">
        <v>247</v>
      </c>
      <c r="C71" s="33"/>
      <c r="D71" s="32"/>
      <c r="E71" s="32"/>
      <c r="F71" s="34"/>
      <c r="G71" s="34">
        <v>17554.294540300001</v>
      </c>
      <c r="H71" s="34">
        <v>8.4200000000000017</v>
      </c>
    </row>
    <row r="72" spans="2:8" x14ac:dyDescent="0.25">
      <c r="B72" s="32" t="s">
        <v>161</v>
      </c>
      <c r="C72" s="33"/>
      <c r="D72" s="32"/>
      <c r="E72" s="32"/>
      <c r="F72" s="34"/>
      <c r="G72" s="34">
        <v>208863.1945403</v>
      </c>
      <c r="H72" s="34">
        <v>100</v>
      </c>
    </row>
    <row r="73" spans="2:8" x14ac:dyDescent="0.25">
      <c r="B73" s="13" t="s">
        <v>162</v>
      </c>
    </row>
    <row r="74" spans="2:8" x14ac:dyDescent="0.25">
      <c r="B74" s="32" t="s">
        <v>163</v>
      </c>
    </row>
    <row r="75" spans="2:8" x14ac:dyDescent="0.25">
      <c r="B75" s="32" t="s">
        <v>164</v>
      </c>
      <c r="C75" s="29" t="s">
        <v>165</v>
      </c>
    </row>
    <row r="76" spans="2:8" x14ac:dyDescent="0.25">
      <c r="B76" s="32" t="s">
        <v>168</v>
      </c>
      <c r="C76" s="29" t="s">
        <v>167</v>
      </c>
    </row>
    <row r="77" spans="2:8" x14ac:dyDescent="0.25">
      <c r="B77" s="32" t="s">
        <v>169</v>
      </c>
      <c r="C77" s="29" t="s">
        <v>167</v>
      </c>
    </row>
    <row r="78" spans="2:8" x14ac:dyDescent="0.25">
      <c r="B78" s="32" t="s">
        <v>170</v>
      </c>
      <c r="C78" s="29" t="s">
        <v>171</v>
      </c>
    </row>
    <row r="79" spans="2:8" x14ac:dyDescent="0.25">
      <c r="B79" s="32" t="s">
        <v>485</v>
      </c>
      <c r="C79" s="33"/>
    </row>
    <row r="80" spans="2:8" x14ac:dyDescent="0.25">
      <c r="B80" s="32" t="s">
        <v>486</v>
      </c>
      <c r="C80" s="33"/>
    </row>
    <row r="81" spans="2:3" x14ac:dyDescent="0.25">
      <c r="B81" s="32" t="s">
        <v>487</v>
      </c>
      <c r="C81" s="33"/>
    </row>
    <row r="82" spans="2:3" x14ac:dyDescent="0.25">
      <c r="B82" s="32" t="s">
        <v>488</v>
      </c>
      <c r="C82" s="33"/>
    </row>
    <row r="83" spans="2:3" x14ac:dyDescent="0.25">
      <c r="B83" s="32" t="s">
        <v>3812</v>
      </c>
      <c r="C83" s="33"/>
    </row>
    <row r="84" spans="2:3" x14ac:dyDescent="0.25">
      <c r="B84" s="13" t="s">
        <v>180</v>
      </c>
    </row>
    <row r="85" spans="2:3" x14ac:dyDescent="0.25">
      <c r="B85" s="13" t="s">
        <v>250</v>
      </c>
    </row>
    <row r="88" spans="2:3" x14ac:dyDescent="0.25">
      <c r="B88" s="8" t="s">
        <v>251</v>
      </c>
      <c r="C88" s="9"/>
    </row>
    <row r="89" spans="2:3" ht="30" x14ac:dyDescent="0.25">
      <c r="B89" s="8" t="s">
        <v>252</v>
      </c>
      <c r="C89" s="10" t="s">
        <v>253</v>
      </c>
    </row>
    <row r="90" spans="2:3" x14ac:dyDescent="0.25">
      <c r="B90" s="3" t="s">
        <v>254</v>
      </c>
      <c r="C90" s="4"/>
    </row>
    <row r="91" spans="2:3" x14ac:dyDescent="0.25">
      <c r="B91" s="3" t="s">
        <v>255</v>
      </c>
      <c r="C91" s="4"/>
    </row>
    <row r="92" spans="2:3" x14ac:dyDescent="0.25">
      <c r="B92" s="3" t="s">
        <v>256</v>
      </c>
      <c r="C92" s="4"/>
    </row>
    <row r="93" spans="2:3" x14ac:dyDescent="0.25">
      <c r="B93" s="3" t="s">
        <v>257</v>
      </c>
      <c r="C93" s="4"/>
    </row>
    <row r="94" spans="2:3" x14ac:dyDescent="0.25">
      <c r="B94" s="3" t="s">
        <v>258</v>
      </c>
      <c r="C94" s="4"/>
    </row>
    <row r="95" spans="2:3" x14ac:dyDescent="0.25">
      <c r="B95" s="3" t="s">
        <v>259</v>
      </c>
      <c r="C95" s="4"/>
    </row>
    <row r="96" spans="2:3" x14ac:dyDescent="0.25">
      <c r="B96" s="8" t="s">
        <v>260</v>
      </c>
      <c r="C96" s="9"/>
    </row>
    <row r="98" spans="2:7" x14ac:dyDescent="0.25">
      <c r="B98" s="3" t="s">
        <v>189</v>
      </c>
      <c r="C98" s="4"/>
      <c r="D98" s="3"/>
    </row>
    <row r="99" spans="2:7" ht="30" x14ac:dyDescent="0.25">
      <c r="B99" s="6" t="s">
        <v>190</v>
      </c>
      <c r="C99" s="5" t="s">
        <v>191</v>
      </c>
      <c r="D99" s="6" t="s">
        <v>192</v>
      </c>
    </row>
    <row r="100" spans="2:7" x14ac:dyDescent="0.25">
      <c r="B100" s="3" t="s">
        <v>167</v>
      </c>
      <c r="C100" s="4" t="s">
        <v>167</v>
      </c>
      <c r="D100" s="3" t="s">
        <v>167</v>
      </c>
    </row>
    <row r="102" spans="2:7" x14ac:dyDescent="0.25">
      <c r="B102" s="8" t="s">
        <v>193</v>
      </c>
      <c r="C102" s="44">
        <v>45596</v>
      </c>
      <c r="D102" s="3"/>
      <c r="E102" s="37"/>
      <c r="F102" s="43"/>
    </row>
    <row r="103" spans="2:7" x14ac:dyDescent="0.25">
      <c r="B103" s="8" t="s">
        <v>194</v>
      </c>
      <c r="C103" s="9" t="s">
        <v>195</v>
      </c>
      <c r="D103" s="8" t="s">
        <v>196</v>
      </c>
      <c r="E103" s="38" t="s">
        <v>197</v>
      </c>
      <c r="F103" s="36" t="s">
        <v>198</v>
      </c>
      <c r="G103" s="34"/>
    </row>
    <row r="104" spans="2:7" x14ac:dyDescent="0.25">
      <c r="B104" s="41" t="s">
        <v>167</v>
      </c>
      <c r="C104" s="42" t="s">
        <v>167</v>
      </c>
      <c r="D104" s="41" t="s">
        <v>167</v>
      </c>
      <c r="E104" s="40" t="s">
        <v>167</v>
      </c>
      <c r="F104" s="39" t="s">
        <v>167</v>
      </c>
    </row>
    <row r="107" spans="2:7" x14ac:dyDescent="0.25">
      <c r="B107" s="32" t="s">
        <v>199</v>
      </c>
    </row>
    <row r="108" spans="2:7" x14ac:dyDescent="0.25">
      <c r="B108" s="32"/>
    </row>
    <row r="109" spans="2:7" x14ac:dyDescent="0.25">
      <c r="B109" s="32" t="s">
        <v>200</v>
      </c>
    </row>
    <row r="110" spans="2:7" x14ac:dyDescent="0.25">
      <c r="B110" s="8" t="s">
        <v>201</v>
      </c>
      <c r="C110" s="9" t="s">
        <v>202</v>
      </c>
      <c r="D110" s="32"/>
    </row>
    <row r="111" spans="2:7" x14ac:dyDescent="0.25">
      <c r="B111" s="3" t="s">
        <v>167</v>
      </c>
      <c r="C111" s="4" t="s">
        <v>167</v>
      </c>
    </row>
    <row r="113" spans="2:7" x14ac:dyDescent="0.25">
      <c r="B113" s="8" t="s">
        <v>203</v>
      </c>
      <c r="C113" s="9" t="s">
        <v>202</v>
      </c>
    </row>
    <row r="114" spans="2:7" x14ac:dyDescent="0.25">
      <c r="B114" s="3" t="s">
        <v>167</v>
      </c>
      <c r="C114" s="4" t="s">
        <v>167</v>
      </c>
    </row>
    <row r="116" spans="2:7" x14ac:dyDescent="0.25">
      <c r="B116" s="8" t="s">
        <v>167</v>
      </c>
      <c r="C116" s="9" t="s">
        <v>167</v>
      </c>
    </row>
    <row r="117" spans="2:7" x14ac:dyDescent="0.25">
      <c r="B117" s="3" t="s">
        <v>167</v>
      </c>
      <c r="C117" s="4" t="s">
        <v>167</v>
      </c>
    </row>
    <row r="119" spans="2:7" x14ac:dyDescent="0.25">
      <c r="B119" s="38" t="s">
        <v>204</v>
      </c>
      <c r="C119" s="9" t="s">
        <v>205</v>
      </c>
    </row>
    <row r="120" spans="2:7" x14ac:dyDescent="0.25">
      <c r="B120" s="37" t="s">
        <v>167</v>
      </c>
      <c r="C120" s="4" t="s">
        <v>167</v>
      </c>
    </row>
    <row r="122" spans="2:7" x14ac:dyDescent="0.25">
      <c r="B122" s="8" t="s">
        <v>206</v>
      </c>
      <c r="C122" s="9" t="s">
        <v>167</v>
      </c>
    </row>
    <row r="124" spans="2:7" x14ac:dyDescent="0.25">
      <c r="B124" s="8" t="s">
        <v>207</v>
      </c>
      <c r="C124" s="44">
        <v>45596</v>
      </c>
      <c r="D124" s="3"/>
      <c r="E124" s="37"/>
      <c r="F124" s="43"/>
    </row>
    <row r="125" spans="2:7" x14ac:dyDescent="0.25">
      <c r="B125" s="8" t="s">
        <v>194</v>
      </c>
      <c r="C125" s="9" t="s">
        <v>195</v>
      </c>
      <c r="D125" s="8" t="s">
        <v>196</v>
      </c>
      <c r="E125" s="38" t="s">
        <v>197</v>
      </c>
      <c r="F125" s="36" t="s">
        <v>198</v>
      </c>
      <c r="G125" s="34"/>
    </row>
    <row r="126" spans="2:7" x14ac:dyDescent="0.25">
      <c r="B126" s="41" t="s">
        <v>167</v>
      </c>
      <c r="C126" s="42" t="s">
        <v>167</v>
      </c>
      <c r="D126" s="41" t="s">
        <v>167</v>
      </c>
      <c r="E126" s="40" t="s">
        <v>167</v>
      </c>
      <c r="F126" s="39" t="s">
        <v>167</v>
      </c>
    </row>
    <row r="127" spans="2:7" x14ac:dyDescent="0.25">
      <c r="B127" s="32" t="s">
        <v>199</v>
      </c>
    </row>
    <row r="128" spans="2:7" x14ac:dyDescent="0.25">
      <c r="B128" s="32"/>
    </row>
    <row r="129" spans="2:4" x14ac:dyDescent="0.25">
      <c r="B129" s="32" t="s">
        <v>200</v>
      </c>
    </row>
    <row r="130" spans="2:4" x14ac:dyDescent="0.25">
      <c r="B130" s="8" t="s">
        <v>201</v>
      </c>
      <c r="C130" s="9" t="s">
        <v>202</v>
      </c>
      <c r="D130" s="32"/>
    </row>
    <row r="131" spans="2:4" x14ac:dyDescent="0.25">
      <c r="B131" s="3" t="s">
        <v>167</v>
      </c>
      <c r="C131" s="4" t="s">
        <v>167</v>
      </c>
    </row>
    <row r="133" spans="2:4" x14ac:dyDescent="0.25">
      <c r="B133" s="8" t="s">
        <v>203</v>
      </c>
      <c r="C133" s="9" t="s">
        <v>202</v>
      </c>
    </row>
    <row r="134" spans="2:4" x14ac:dyDescent="0.25">
      <c r="B134" s="3" t="s">
        <v>167</v>
      </c>
      <c r="C134" s="4" t="s">
        <v>167</v>
      </c>
    </row>
    <row r="136" spans="2:4" x14ac:dyDescent="0.25">
      <c r="B136" s="8" t="s">
        <v>167</v>
      </c>
      <c r="C136" s="9" t="s">
        <v>167</v>
      </c>
    </row>
    <row r="137" spans="2:4" x14ac:dyDescent="0.25">
      <c r="B137" s="3" t="s">
        <v>167</v>
      </c>
      <c r="C137" s="4" t="s">
        <v>167</v>
      </c>
    </row>
    <row r="139" spans="2:4" x14ac:dyDescent="0.25">
      <c r="B139" s="38" t="s">
        <v>204</v>
      </c>
      <c r="C139" s="9" t="s">
        <v>205</v>
      </c>
    </row>
    <row r="140" spans="2:4" x14ac:dyDescent="0.25">
      <c r="B140" s="37" t="s">
        <v>167</v>
      </c>
      <c r="C140" s="4" t="s">
        <v>167</v>
      </c>
    </row>
    <row r="142" spans="2:4" x14ac:dyDescent="0.25">
      <c r="B142" s="8" t="s">
        <v>206</v>
      </c>
      <c r="C142" s="9" t="s">
        <v>167</v>
      </c>
    </row>
    <row r="145" spans="2:80" x14ac:dyDescent="0.25">
      <c r="B145" s="32" t="s">
        <v>208</v>
      </c>
    </row>
    <row r="147" spans="2:80" x14ac:dyDescent="0.25">
      <c r="B147" s="8" t="s">
        <v>194</v>
      </c>
      <c r="C147" s="9" t="s">
        <v>209</v>
      </c>
      <c r="D147" s="8" t="s">
        <v>210</v>
      </c>
      <c r="E147" s="8" t="s">
        <v>211</v>
      </c>
      <c r="F147" s="34"/>
    </row>
    <row r="148" spans="2:80" x14ac:dyDescent="0.25">
      <c r="B148" s="3" t="s">
        <v>167</v>
      </c>
      <c r="C148" s="4" t="s">
        <v>167</v>
      </c>
      <c r="D148" s="3" t="s">
        <v>167</v>
      </c>
      <c r="E148" s="3" t="s">
        <v>167</v>
      </c>
    </row>
    <row r="151" spans="2:80" x14ac:dyDescent="0.25">
      <c r="B151" s="32" t="s">
        <v>212</v>
      </c>
      <c r="C151" s="33" t="s">
        <v>167</v>
      </c>
      <c r="D151" s="32"/>
      <c r="E151" s="32"/>
      <c r="F151" s="34"/>
      <c r="G151" s="34"/>
      <c r="H151" s="34"/>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c r="BO151" s="32"/>
      <c r="BP151" s="32"/>
      <c r="BQ151" s="32"/>
      <c r="BR151" s="32"/>
      <c r="BS151" s="32"/>
      <c r="BT151" s="32"/>
      <c r="BU151" s="32"/>
      <c r="BV151" s="32"/>
      <c r="BW151" s="32"/>
      <c r="BX151" s="32"/>
      <c r="BY151" s="32"/>
      <c r="BZ151" s="32"/>
      <c r="CA151" s="32"/>
      <c r="CB151" s="32"/>
    </row>
    <row r="153" spans="2:80" x14ac:dyDescent="0.25">
      <c r="B153" s="32" t="s">
        <v>213</v>
      </c>
    </row>
    <row r="155" spans="2:80" x14ac:dyDescent="0.25">
      <c r="B155" s="8" t="s">
        <v>214</v>
      </c>
      <c r="C155" s="9" t="s">
        <v>202</v>
      </c>
      <c r="D155" s="32"/>
    </row>
    <row r="156" spans="2:80" x14ac:dyDescent="0.25">
      <c r="B156" s="3" t="s">
        <v>167</v>
      </c>
      <c r="C156" s="4" t="s">
        <v>167</v>
      </c>
    </row>
    <row r="159" spans="2:80" x14ac:dyDescent="0.25">
      <c r="B159" s="8" t="s">
        <v>215</v>
      </c>
      <c r="C159" s="9" t="s">
        <v>216</v>
      </c>
      <c r="D159" s="32"/>
    </row>
    <row r="160" spans="2:80" x14ac:dyDescent="0.25">
      <c r="B160" s="3" t="s">
        <v>167</v>
      </c>
      <c r="C160" s="4" t="s">
        <v>167</v>
      </c>
    </row>
    <row r="163" spans="2:80" x14ac:dyDescent="0.25">
      <c r="B163" s="32" t="s">
        <v>217</v>
      </c>
    </row>
    <row r="166" spans="2:80" x14ac:dyDescent="0.25">
      <c r="B166" s="32" t="s">
        <v>218</v>
      </c>
    </row>
    <row r="168" spans="2:80" x14ac:dyDescent="0.25">
      <c r="B168" s="8" t="s">
        <v>194</v>
      </c>
      <c r="C168" s="9" t="s">
        <v>219</v>
      </c>
      <c r="D168" s="8" t="s">
        <v>209</v>
      </c>
      <c r="E168" s="8" t="s">
        <v>210</v>
      </c>
      <c r="F168" s="36" t="s">
        <v>211</v>
      </c>
      <c r="G168" s="34"/>
    </row>
    <row r="169" spans="2:80" x14ac:dyDescent="0.25">
      <c r="B169" s="3" t="s">
        <v>167</v>
      </c>
      <c r="C169" s="4" t="s">
        <v>167</v>
      </c>
      <c r="D169" s="3" t="s">
        <v>167</v>
      </c>
      <c r="E169" s="3" t="s">
        <v>167</v>
      </c>
      <c r="F169" s="35" t="s">
        <v>167</v>
      </c>
    </row>
    <row r="172" spans="2:80" x14ac:dyDescent="0.25">
      <c r="B172" s="32" t="s">
        <v>212</v>
      </c>
      <c r="C172" s="33" t="s">
        <v>167</v>
      </c>
      <c r="D172" s="32"/>
      <c r="E172" s="32"/>
      <c r="F172" s="34"/>
      <c r="G172" s="34"/>
      <c r="H172" s="34"/>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c r="BR172" s="32"/>
      <c r="BS172" s="32"/>
      <c r="BT172" s="32"/>
      <c r="BU172" s="32"/>
      <c r="BV172" s="32"/>
      <c r="BW172" s="32"/>
      <c r="BX172" s="32"/>
      <c r="BY172" s="32"/>
      <c r="BZ172" s="32"/>
      <c r="CA172" s="32"/>
      <c r="CB172" s="32"/>
    </row>
    <row r="174" spans="2:80" x14ac:dyDescent="0.25">
      <c r="B174" s="32" t="s">
        <v>213</v>
      </c>
    </row>
    <row r="176" spans="2:80" x14ac:dyDescent="0.25">
      <c r="B176" s="8" t="s">
        <v>214</v>
      </c>
      <c r="C176" s="9" t="s">
        <v>202</v>
      </c>
      <c r="D176" s="32"/>
    </row>
    <row r="177" spans="2:7" x14ac:dyDescent="0.25">
      <c r="B177" s="3" t="s">
        <v>167</v>
      </c>
      <c r="C177" s="4" t="s">
        <v>167</v>
      </c>
    </row>
    <row r="180" spans="2:7" x14ac:dyDescent="0.25">
      <c r="B180" s="8" t="s">
        <v>215</v>
      </c>
      <c r="C180" s="9" t="s">
        <v>216</v>
      </c>
      <c r="D180" s="32"/>
    </row>
    <row r="181" spans="2:7" x14ac:dyDescent="0.25">
      <c r="B181" s="3" t="s">
        <v>167</v>
      </c>
      <c r="C181" s="4" t="s">
        <v>167</v>
      </c>
    </row>
    <row r="184" spans="2:7" x14ac:dyDescent="0.25">
      <c r="B184" s="32" t="s">
        <v>217</v>
      </c>
    </row>
    <row r="187" spans="2:7" x14ac:dyDescent="0.25">
      <c r="B187" s="32" t="s">
        <v>220</v>
      </c>
    </row>
    <row r="188" spans="2:7" x14ac:dyDescent="0.25">
      <c r="B188" s="8" t="s">
        <v>194</v>
      </c>
      <c r="C188" s="9" t="s">
        <v>221</v>
      </c>
      <c r="D188" s="8" t="s">
        <v>222</v>
      </c>
      <c r="E188" s="8" t="s">
        <v>223</v>
      </c>
      <c r="F188" s="36" t="s">
        <v>224</v>
      </c>
      <c r="G188" s="34"/>
    </row>
    <row r="189" spans="2:7" x14ac:dyDescent="0.25">
      <c r="B189" s="3" t="s">
        <v>167</v>
      </c>
      <c r="C189" s="4" t="s">
        <v>167</v>
      </c>
      <c r="D189" s="3" t="s">
        <v>167</v>
      </c>
      <c r="E189" s="3" t="s">
        <v>167</v>
      </c>
      <c r="F189" s="35" t="s">
        <v>167</v>
      </c>
    </row>
    <row r="190" spans="2:7" x14ac:dyDescent="0.25">
      <c r="B190" s="13" t="s">
        <v>225</v>
      </c>
    </row>
    <row r="382" spans="6:6" x14ac:dyDescent="0.25">
      <c r="F382" s="34"/>
    </row>
    <row r="529" spans="3:3" x14ac:dyDescent="0.25">
      <c r="C529" s="153">
        <v>0.67589999999999995</v>
      </c>
    </row>
  </sheetData>
  <mergeCells count="3">
    <mergeCell ref="B1:E1"/>
    <mergeCell ref="C3:C6"/>
    <mergeCell ref="D3:D6"/>
  </mergeCells>
  <hyperlinks>
    <hyperlink ref="A1" location="Index!A1" display="Index" xr:uid="{9622B634-416E-4343-A146-8F57A4FD5EA5}"/>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9B7B2-2CA4-46EC-A68A-18C20FAE428C}">
  <sheetPr codeName="Sheet57"/>
  <dimension ref="A1:CB529"/>
  <sheetViews>
    <sheetView workbookViewId="0"/>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43"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43"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43"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43"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43"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43"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43"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43"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43"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43"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43"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43"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43"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43"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43"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43"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43"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43"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43"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43"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43"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43"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43"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43"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43"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43"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43"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43"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43"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43"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43"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43"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43"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43"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43"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43"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43"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43"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43"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43"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43"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43"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43"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43"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43"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43"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43"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43"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43"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43"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43"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43"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43"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43"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43"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43"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43"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43"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43"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43"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43"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43"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43"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115</v>
      </c>
      <c r="C1" s="201"/>
      <c r="D1" s="201"/>
      <c r="E1" s="201"/>
    </row>
    <row r="3" spans="1:9" ht="15" customHeight="1" x14ac:dyDescent="0.25">
      <c r="B3" s="1" t="s">
        <v>490</v>
      </c>
      <c r="C3" s="207"/>
      <c r="D3" s="203"/>
    </row>
    <row r="4" spans="1:9" ht="30" customHeight="1" x14ac:dyDescent="0.25">
      <c r="B4" s="2" t="s">
        <v>442</v>
      </c>
      <c r="C4" s="207"/>
      <c r="D4" s="203"/>
    </row>
    <row r="5" spans="1:9" ht="15" customHeight="1" x14ac:dyDescent="0.25">
      <c r="B5" s="2" t="s">
        <v>133</v>
      </c>
      <c r="C5" s="207"/>
      <c r="D5" s="203"/>
    </row>
    <row r="6" spans="1:9" ht="45" customHeight="1" x14ac:dyDescent="0.25">
      <c r="B6" s="2" t="s">
        <v>491</v>
      </c>
      <c r="C6" s="207"/>
      <c r="D6" s="203"/>
    </row>
    <row r="7" spans="1:9" ht="30" customHeight="1" x14ac:dyDescent="0.25">
      <c r="B7" s="2" t="s">
        <v>136</v>
      </c>
      <c r="C7" s="57" t="s">
        <v>137</v>
      </c>
      <c r="D7" s="57" t="s">
        <v>138</v>
      </c>
    </row>
    <row r="8" spans="1:9" ht="12.75" customHeight="1" x14ac:dyDescent="0.25"/>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687500</v>
      </c>
      <c r="G15" s="18">
        <v>11932.94</v>
      </c>
      <c r="H15" s="18">
        <v>5.52</v>
      </c>
    </row>
    <row r="16" spans="1:9" x14ac:dyDescent="0.25">
      <c r="B16" s="13" t="s">
        <v>1676</v>
      </c>
      <c r="C16" s="29" t="s">
        <v>145</v>
      </c>
      <c r="D16" s="13" t="s">
        <v>273</v>
      </c>
      <c r="E16" s="13" t="s">
        <v>274</v>
      </c>
      <c r="F16" s="18">
        <v>1576000</v>
      </c>
      <c r="G16" s="18">
        <v>7703.49</v>
      </c>
      <c r="H16" s="18">
        <v>3.56</v>
      </c>
    </row>
    <row r="17" spans="2:8" x14ac:dyDescent="0.25">
      <c r="B17" s="13" t="s">
        <v>1727</v>
      </c>
      <c r="C17" s="29" t="s">
        <v>145</v>
      </c>
      <c r="D17" s="13" t="s">
        <v>284</v>
      </c>
      <c r="E17" s="13" t="s">
        <v>374</v>
      </c>
      <c r="F17" s="18">
        <v>266500</v>
      </c>
      <c r="G17" s="18">
        <v>6340.04</v>
      </c>
      <c r="H17" s="18">
        <v>2.93</v>
      </c>
    </row>
    <row r="18" spans="2:8" x14ac:dyDescent="0.25">
      <c r="B18" s="13" t="s">
        <v>1763</v>
      </c>
      <c r="C18" s="29" t="s">
        <v>145</v>
      </c>
      <c r="D18" s="13" t="s">
        <v>287</v>
      </c>
      <c r="E18" s="13" t="s">
        <v>445</v>
      </c>
      <c r="F18" s="18">
        <v>132000</v>
      </c>
      <c r="G18" s="18">
        <v>5894.59</v>
      </c>
      <c r="H18" s="18">
        <v>2.73</v>
      </c>
    </row>
    <row r="19" spans="2:8" x14ac:dyDescent="0.25">
      <c r="B19" s="13" t="s">
        <v>1762</v>
      </c>
      <c r="C19" s="29" t="s">
        <v>145</v>
      </c>
      <c r="D19" s="13" t="s">
        <v>320</v>
      </c>
      <c r="E19" s="13" t="s">
        <v>444</v>
      </c>
      <c r="F19" s="18">
        <v>2367000</v>
      </c>
      <c r="G19" s="18">
        <v>5722.22</v>
      </c>
      <c r="H19" s="18">
        <v>2.65</v>
      </c>
    </row>
    <row r="20" spans="2:8" x14ac:dyDescent="0.25">
      <c r="B20" s="13" t="s">
        <v>1722</v>
      </c>
      <c r="C20" s="29" t="s">
        <v>145</v>
      </c>
      <c r="D20" s="13" t="s">
        <v>331</v>
      </c>
      <c r="E20" s="13" t="s">
        <v>369</v>
      </c>
      <c r="F20" s="18">
        <v>305000</v>
      </c>
      <c r="G20" s="18">
        <v>5069.25</v>
      </c>
      <c r="H20" s="18">
        <v>2.34</v>
      </c>
    </row>
    <row r="21" spans="2:8" x14ac:dyDescent="0.25">
      <c r="B21" s="13" t="s">
        <v>1671</v>
      </c>
      <c r="C21" s="29" t="s">
        <v>145</v>
      </c>
      <c r="D21" s="13" t="s">
        <v>146</v>
      </c>
      <c r="E21" s="13" t="s">
        <v>148</v>
      </c>
      <c r="F21" s="18">
        <v>126000</v>
      </c>
      <c r="G21" s="18">
        <v>5000.25</v>
      </c>
      <c r="H21" s="18">
        <v>2.31</v>
      </c>
    </row>
    <row r="22" spans="2:8" x14ac:dyDescent="0.25">
      <c r="B22" s="13" t="s">
        <v>1675</v>
      </c>
      <c r="C22" s="29" t="s">
        <v>145</v>
      </c>
      <c r="D22" s="13" t="s">
        <v>271</v>
      </c>
      <c r="E22" s="13" t="s">
        <v>272</v>
      </c>
      <c r="F22" s="18">
        <v>374000</v>
      </c>
      <c r="G22" s="18">
        <v>4981.87</v>
      </c>
      <c r="H22" s="18">
        <v>2.2999999999999998</v>
      </c>
    </row>
    <row r="23" spans="2:8" x14ac:dyDescent="0.25">
      <c r="B23" s="13" t="s">
        <v>1764</v>
      </c>
      <c r="C23" s="29" t="s">
        <v>145</v>
      </c>
      <c r="D23" s="13" t="s">
        <v>367</v>
      </c>
      <c r="E23" s="13" t="s">
        <v>446</v>
      </c>
      <c r="F23" s="18">
        <v>47400</v>
      </c>
      <c r="G23" s="18">
        <v>4849.0200000000004</v>
      </c>
      <c r="H23" s="18">
        <v>2.2400000000000002</v>
      </c>
    </row>
    <row r="24" spans="2:8" x14ac:dyDescent="0.25">
      <c r="B24" s="13" t="s">
        <v>1765</v>
      </c>
      <c r="C24" s="29" t="s">
        <v>145</v>
      </c>
      <c r="D24" s="13" t="s">
        <v>343</v>
      </c>
      <c r="E24" s="13" t="s">
        <v>447</v>
      </c>
      <c r="F24" s="18">
        <v>315000</v>
      </c>
      <c r="G24" s="18">
        <v>4541.04</v>
      </c>
      <c r="H24" s="18">
        <v>2.1</v>
      </c>
    </row>
    <row r="25" spans="2:8" x14ac:dyDescent="0.25">
      <c r="B25" s="13" t="s">
        <v>1681</v>
      </c>
      <c r="C25" s="29" t="s">
        <v>145</v>
      </c>
      <c r="D25" s="13" t="s">
        <v>268</v>
      </c>
      <c r="E25" s="13" t="s">
        <v>281</v>
      </c>
      <c r="F25" s="18">
        <v>1800000</v>
      </c>
      <c r="G25" s="18">
        <v>4067.64</v>
      </c>
      <c r="H25" s="18">
        <v>1.88</v>
      </c>
    </row>
    <row r="26" spans="2:8" x14ac:dyDescent="0.25">
      <c r="B26" s="13" t="s">
        <v>1767</v>
      </c>
      <c r="C26" s="29" t="s">
        <v>145</v>
      </c>
      <c r="D26" s="13" t="s">
        <v>146</v>
      </c>
      <c r="E26" s="13" t="s">
        <v>449</v>
      </c>
      <c r="F26" s="18">
        <v>652500</v>
      </c>
      <c r="G26" s="18">
        <v>3993.3</v>
      </c>
      <c r="H26" s="18">
        <v>1.85</v>
      </c>
    </row>
    <row r="27" spans="2:8" x14ac:dyDescent="0.25">
      <c r="B27" s="13" t="s">
        <v>1766</v>
      </c>
      <c r="C27" s="29" t="s">
        <v>145</v>
      </c>
      <c r="D27" s="13" t="s">
        <v>417</v>
      </c>
      <c r="E27" s="13" t="s">
        <v>448</v>
      </c>
      <c r="F27" s="18">
        <v>142000</v>
      </c>
      <c r="G27" s="18">
        <v>3954.84</v>
      </c>
      <c r="H27" s="18">
        <v>1.83</v>
      </c>
    </row>
    <row r="28" spans="2:8" x14ac:dyDescent="0.25">
      <c r="B28" s="13" t="s">
        <v>1674</v>
      </c>
      <c r="C28" s="29" t="s">
        <v>145</v>
      </c>
      <c r="D28" s="13" t="s">
        <v>268</v>
      </c>
      <c r="E28" s="13" t="s">
        <v>270</v>
      </c>
      <c r="F28" s="18">
        <v>303000</v>
      </c>
      <c r="G28" s="18">
        <v>3915.52</v>
      </c>
      <c r="H28" s="18">
        <v>1.81</v>
      </c>
    </row>
    <row r="29" spans="2:8" x14ac:dyDescent="0.25">
      <c r="B29" s="13" t="s">
        <v>1768</v>
      </c>
      <c r="C29" s="29" t="s">
        <v>145</v>
      </c>
      <c r="D29" s="13" t="s">
        <v>318</v>
      </c>
      <c r="E29" s="13" t="s">
        <v>450</v>
      </c>
      <c r="F29" s="18">
        <v>1080000</v>
      </c>
      <c r="G29" s="18">
        <v>3809.16</v>
      </c>
      <c r="H29" s="18">
        <v>1.76</v>
      </c>
    </row>
    <row r="30" spans="2:8" x14ac:dyDescent="0.25">
      <c r="B30" s="13" t="s">
        <v>1770</v>
      </c>
      <c r="C30" s="29" t="s">
        <v>145</v>
      </c>
      <c r="D30" s="13" t="s">
        <v>452</v>
      </c>
      <c r="E30" s="13" t="s">
        <v>453</v>
      </c>
      <c r="F30" s="18">
        <v>738000</v>
      </c>
      <c r="G30" s="18">
        <v>3806.24</v>
      </c>
      <c r="H30" s="18">
        <v>1.76</v>
      </c>
    </row>
    <row r="31" spans="2:8" x14ac:dyDescent="0.25">
      <c r="B31" s="13" t="s">
        <v>1769</v>
      </c>
      <c r="C31" s="29" t="s">
        <v>145</v>
      </c>
      <c r="D31" s="13" t="s">
        <v>305</v>
      </c>
      <c r="E31" s="13" t="s">
        <v>451</v>
      </c>
      <c r="F31" s="18">
        <v>501000</v>
      </c>
      <c r="G31" s="18">
        <v>3712.41</v>
      </c>
      <c r="H31" s="18">
        <v>1.72</v>
      </c>
    </row>
    <row r="32" spans="2:8" x14ac:dyDescent="0.25">
      <c r="B32" s="13" t="s">
        <v>1771</v>
      </c>
      <c r="C32" s="29" t="s">
        <v>145</v>
      </c>
      <c r="D32" s="13" t="s">
        <v>378</v>
      </c>
      <c r="E32" s="13" t="s">
        <v>454</v>
      </c>
      <c r="F32" s="18">
        <v>261000</v>
      </c>
      <c r="G32" s="18">
        <v>3591.23</v>
      </c>
      <c r="H32" s="18">
        <v>1.66</v>
      </c>
    </row>
    <row r="33" spans="2:8" x14ac:dyDescent="0.25">
      <c r="B33" s="13" t="s">
        <v>458</v>
      </c>
      <c r="C33" s="29" t="s">
        <v>145</v>
      </c>
      <c r="D33" s="13" t="s">
        <v>385</v>
      </c>
      <c r="E33" s="13" t="s">
        <v>459</v>
      </c>
      <c r="F33" s="18">
        <v>64000</v>
      </c>
      <c r="G33" s="18">
        <v>3481.63</v>
      </c>
      <c r="H33" s="18">
        <v>1.61</v>
      </c>
    </row>
    <row r="34" spans="2:8" x14ac:dyDescent="0.25">
      <c r="B34" s="13" t="s">
        <v>1772</v>
      </c>
      <c r="C34" s="29" t="s">
        <v>145</v>
      </c>
      <c r="D34" s="13" t="s">
        <v>455</v>
      </c>
      <c r="E34" s="13" t="s">
        <v>456</v>
      </c>
      <c r="F34" s="18">
        <v>199500</v>
      </c>
      <c r="G34" s="18">
        <v>3393.79</v>
      </c>
      <c r="H34" s="18">
        <v>1.57</v>
      </c>
    </row>
    <row r="35" spans="2:8" x14ac:dyDescent="0.25">
      <c r="B35" s="13" t="s">
        <v>1696</v>
      </c>
      <c r="C35" s="29" t="s">
        <v>145</v>
      </c>
      <c r="D35" s="13" t="s">
        <v>279</v>
      </c>
      <c r="E35" s="13" t="s">
        <v>310</v>
      </c>
      <c r="F35" s="18">
        <v>282217</v>
      </c>
      <c r="G35" s="18">
        <v>3387.87</v>
      </c>
      <c r="H35" s="18">
        <v>1.57</v>
      </c>
    </row>
    <row r="36" spans="2:8" x14ac:dyDescent="0.25">
      <c r="B36" s="13" t="s">
        <v>1693</v>
      </c>
      <c r="C36" s="29" t="s">
        <v>145</v>
      </c>
      <c r="D36" s="13" t="s">
        <v>303</v>
      </c>
      <c r="E36" s="13" t="s">
        <v>304</v>
      </c>
      <c r="F36" s="18">
        <v>333000</v>
      </c>
      <c r="G36" s="18">
        <v>3338.49</v>
      </c>
      <c r="H36" s="18">
        <v>1.54</v>
      </c>
    </row>
    <row r="37" spans="2:8" x14ac:dyDescent="0.25">
      <c r="B37" s="13" t="s">
        <v>1707</v>
      </c>
      <c r="C37" s="29" t="s">
        <v>145</v>
      </c>
      <c r="D37" s="13" t="s">
        <v>327</v>
      </c>
      <c r="E37" s="13" t="s">
        <v>328</v>
      </c>
      <c r="F37" s="18">
        <v>680351</v>
      </c>
      <c r="G37" s="18">
        <v>3209.56</v>
      </c>
      <c r="H37" s="18">
        <v>1.48</v>
      </c>
    </row>
    <row r="38" spans="2:8" x14ac:dyDescent="0.25">
      <c r="B38" s="13" t="s">
        <v>1774</v>
      </c>
      <c r="C38" s="29" t="s">
        <v>145</v>
      </c>
      <c r="D38" s="13" t="s">
        <v>279</v>
      </c>
      <c r="E38" s="13" t="s">
        <v>460</v>
      </c>
      <c r="F38" s="18">
        <v>22799</v>
      </c>
      <c r="G38" s="18">
        <v>3205.9</v>
      </c>
      <c r="H38" s="18">
        <v>1.48</v>
      </c>
    </row>
    <row r="39" spans="2:8" x14ac:dyDescent="0.25">
      <c r="B39" s="13" t="s">
        <v>1697</v>
      </c>
      <c r="C39" s="29" t="s">
        <v>145</v>
      </c>
      <c r="D39" s="13" t="s">
        <v>305</v>
      </c>
      <c r="E39" s="13" t="s">
        <v>313</v>
      </c>
      <c r="F39" s="18">
        <v>441000</v>
      </c>
      <c r="G39" s="18">
        <v>3175.86</v>
      </c>
      <c r="H39" s="18">
        <v>1.47</v>
      </c>
    </row>
    <row r="40" spans="2:8" x14ac:dyDescent="0.25">
      <c r="B40" s="13" t="s">
        <v>1775</v>
      </c>
      <c r="C40" s="29" t="s">
        <v>145</v>
      </c>
      <c r="D40" s="13" t="s">
        <v>357</v>
      </c>
      <c r="E40" s="13" t="s">
        <v>461</v>
      </c>
      <c r="F40" s="18">
        <v>559371</v>
      </c>
      <c r="G40" s="18">
        <v>3091.36</v>
      </c>
      <c r="H40" s="18">
        <v>1.43</v>
      </c>
    </row>
    <row r="41" spans="2:8" x14ac:dyDescent="0.25">
      <c r="B41" s="13" t="s">
        <v>1777</v>
      </c>
      <c r="C41" s="29" t="s">
        <v>145</v>
      </c>
      <c r="D41" s="13" t="s">
        <v>331</v>
      </c>
      <c r="E41" s="13" t="s">
        <v>464</v>
      </c>
      <c r="F41" s="18">
        <v>45500</v>
      </c>
      <c r="G41" s="18">
        <v>2948.58</v>
      </c>
      <c r="H41" s="18">
        <v>1.36</v>
      </c>
    </row>
    <row r="42" spans="2:8" x14ac:dyDescent="0.25">
      <c r="B42" s="13" t="s">
        <v>1776</v>
      </c>
      <c r="C42" s="29" t="s">
        <v>145</v>
      </c>
      <c r="D42" s="13" t="s">
        <v>462</v>
      </c>
      <c r="E42" s="13" t="s">
        <v>463</v>
      </c>
      <c r="F42" s="18">
        <v>125390</v>
      </c>
      <c r="G42" s="18">
        <v>2837.51</v>
      </c>
      <c r="H42" s="18">
        <v>1.31</v>
      </c>
    </row>
    <row r="43" spans="2:8" x14ac:dyDescent="0.25">
      <c r="B43" s="13" t="s">
        <v>1685</v>
      </c>
      <c r="C43" s="29" t="s">
        <v>145</v>
      </c>
      <c r="D43" s="13" t="s">
        <v>287</v>
      </c>
      <c r="E43" s="13" t="s">
        <v>288</v>
      </c>
      <c r="F43" s="18">
        <v>201752</v>
      </c>
      <c r="G43" s="18">
        <v>2690.36</v>
      </c>
      <c r="H43" s="18">
        <v>1.24</v>
      </c>
    </row>
    <row r="44" spans="2:8" x14ac:dyDescent="0.25">
      <c r="B44" s="13" t="s">
        <v>1778</v>
      </c>
      <c r="C44" s="29" t="s">
        <v>145</v>
      </c>
      <c r="D44" s="13" t="s">
        <v>301</v>
      </c>
      <c r="E44" s="13" t="s">
        <v>465</v>
      </c>
      <c r="F44" s="18">
        <v>131000</v>
      </c>
      <c r="G44" s="18">
        <v>2528.89</v>
      </c>
      <c r="H44" s="18">
        <v>1.17</v>
      </c>
    </row>
    <row r="45" spans="2:8" x14ac:dyDescent="0.25">
      <c r="B45" s="13" t="s">
        <v>339</v>
      </c>
      <c r="C45" s="29" t="s">
        <v>145</v>
      </c>
      <c r="D45" s="13" t="s">
        <v>340</v>
      </c>
      <c r="E45" s="13" t="s">
        <v>341</v>
      </c>
      <c r="F45" s="18">
        <v>241000</v>
      </c>
      <c r="G45" s="18">
        <v>2502.3000000000002</v>
      </c>
      <c r="H45" s="18">
        <v>1.1599999999999999</v>
      </c>
    </row>
    <row r="46" spans="2:8" x14ac:dyDescent="0.25">
      <c r="B46" s="13" t="s">
        <v>1780</v>
      </c>
      <c r="C46" s="29" t="s">
        <v>145</v>
      </c>
      <c r="D46" s="13" t="s">
        <v>289</v>
      </c>
      <c r="E46" s="13" t="s">
        <v>467</v>
      </c>
      <c r="F46" s="18">
        <v>463500</v>
      </c>
      <c r="G46" s="18">
        <v>2111.0100000000002</v>
      </c>
      <c r="H46" s="18">
        <v>0.98</v>
      </c>
    </row>
    <row r="47" spans="2:8" x14ac:dyDescent="0.25">
      <c r="B47" s="13" t="s">
        <v>1786</v>
      </c>
      <c r="C47" s="29" t="s">
        <v>145</v>
      </c>
      <c r="D47" s="13" t="s">
        <v>473</v>
      </c>
      <c r="E47" s="13" t="s">
        <v>474</v>
      </c>
      <c r="F47" s="18">
        <v>41800</v>
      </c>
      <c r="G47" s="18">
        <v>2085.63</v>
      </c>
      <c r="H47" s="18">
        <v>0.96</v>
      </c>
    </row>
    <row r="48" spans="2:8" x14ac:dyDescent="0.25">
      <c r="B48" s="13" t="s">
        <v>1781</v>
      </c>
      <c r="C48" s="29" t="s">
        <v>145</v>
      </c>
      <c r="D48" s="13" t="s">
        <v>146</v>
      </c>
      <c r="E48" s="13" t="s">
        <v>468</v>
      </c>
      <c r="F48" s="18">
        <v>72000</v>
      </c>
      <c r="G48" s="18">
        <v>2080.0100000000002</v>
      </c>
      <c r="H48" s="18">
        <v>0.96</v>
      </c>
    </row>
    <row r="49" spans="2:8" x14ac:dyDescent="0.25">
      <c r="B49" s="13" t="s">
        <v>1782</v>
      </c>
      <c r="C49" s="29" t="s">
        <v>145</v>
      </c>
      <c r="D49" s="13" t="s">
        <v>301</v>
      </c>
      <c r="E49" s="13" t="s">
        <v>469</v>
      </c>
      <c r="F49" s="18">
        <v>181000</v>
      </c>
      <c r="G49" s="18">
        <v>1973.81</v>
      </c>
      <c r="H49" s="18">
        <v>0.91</v>
      </c>
    </row>
    <row r="50" spans="2:8" x14ac:dyDescent="0.25">
      <c r="B50" s="13" t="s">
        <v>1783</v>
      </c>
      <c r="C50" s="29" t="s">
        <v>145</v>
      </c>
      <c r="D50" s="13" t="s">
        <v>289</v>
      </c>
      <c r="E50" s="13" t="s">
        <v>470</v>
      </c>
      <c r="F50" s="18">
        <v>5600</v>
      </c>
      <c r="G50" s="18">
        <v>1966.81</v>
      </c>
      <c r="H50" s="18">
        <v>0.91</v>
      </c>
    </row>
    <row r="51" spans="2:8" x14ac:dyDescent="0.25">
      <c r="B51" s="13" t="s">
        <v>1789</v>
      </c>
      <c r="C51" s="29" t="s">
        <v>145</v>
      </c>
      <c r="D51" s="13" t="s">
        <v>289</v>
      </c>
      <c r="E51" s="13" t="s">
        <v>477</v>
      </c>
      <c r="F51" s="18">
        <v>402000</v>
      </c>
      <c r="G51" s="18">
        <v>1939.05</v>
      </c>
      <c r="H51" s="18">
        <v>0.9</v>
      </c>
    </row>
    <row r="52" spans="2:8" x14ac:dyDescent="0.25">
      <c r="B52" s="13" t="s">
        <v>1785</v>
      </c>
      <c r="C52" s="29" t="s">
        <v>145</v>
      </c>
      <c r="D52" s="13" t="s">
        <v>324</v>
      </c>
      <c r="E52" s="13" t="s">
        <v>472</v>
      </c>
      <c r="F52" s="18">
        <v>16600</v>
      </c>
      <c r="G52" s="18">
        <v>1925.91</v>
      </c>
      <c r="H52" s="18">
        <v>0.89</v>
      </c>
    </row>
    <row r="53" spans="2:8" x14ac:dyDescent="0.25">
      <c r="B53" s="13" t="s">
        <v>1788</v>
      </c>
      <c r="C53" s="29" t="s">
        <v>145</v>
      </c>
      <c r="D53" s="13" t="s">
        <v>279</v>
      </c>
      <c r="E53" s="13" t="s">
        <v>476</v>
      </c>
      <c r="F53" s="18">
        <v>630000</v>
      </c>
      <c r="G53" s="18">
        <v>1858.5</v>
      </c>
      <c r="H53" s="18">
        <v>0.86</v>
      </c>
    </row>
    <row r="54" spans="2:8" x14ac:dyDescent="0.25">
      <c r="B54" s="13" t="s">
        <v>307</v>
      </c>
      <c r="C54" s="29" t="s">
        <v>145</v>
      </c>
      <c r="D54" s="13" t="s">
        <v>301</v>
      </c>
      <c r="E54" s="13" t="s">
        <v>308</v>
      </c>
      <c r="F54" s="18">
        <v>109000</v>
      </c>
      <c r="G54" s="18">
        <v>1823.19</v>
      </c>
      <c r="H54" s="18">
        <v>0.84</v>
      </c>
    </row>
    <row r="55" spans="2:8" x14ac:dyDescent="0.25">
      <c r="B55" s="13" t="s">
        <v>1784</v>
      </c>
      <c r="C55" s="29" t="s">
        <v>145</v>
      </c>
      <c r="D55" s="13" t="s">
        <v>146</v>
      </c>
      <c r="E55" s="13" t="s">
        <v>471</v>
      </c>
      <c r="F55" s="18">
        <v>102600</v>
      </c>
      <c r="G55" s="18">
        <v>1811.97</v>
      </c>
      <c r="H55" s="18">
        <v>0.84</v>
      </c>
    </row>
    <row r="56" spans="2:8" x14ac:dyDescent="0.25">
      <c r="B56" s="13" t="s">
        <v>1683</v>
      </c>
      <c r="C56" s="29" t="s">
        <v>145</v>
      </c>
      <c r="D56" s="13" t="s">
        <v>284</v>
      </c>
      <c r="E56" s="13" t="s">
        <v>285</v>
      </c>
      <c r="F56" s="18">
        <v>124000</v>
      </c>
      <c r="G56" s="18">
        <v>1796.88</v>
      </c>
      <c r="H56" s="18">
        <v>0.83</v>
      </c>
    </row>
    <row r="57" spans="2:8" x14ac:dyDescent="0.25">
      <c r="B57" s="13" t="s">
        <v>1787</v>
      </c>
      <c r="C57" s="29" t="s">
        <v>145</v>
      </c>
      <c r="D57" s="13" t="s">
        <v>462</v>
      </c>
      <c r="E57" s="13" t="s">
        <v>475</v>
      </c>
      <c r="F57" s="18">
        <v>252000</v>
      </c>
      <c r="G57" s="18">
        <v>1796.26</v>
      </c>
      <c r="H57" s="18">
        <v>0.83</v>
      </c>
    </row>
    <row r="58" spans="2:8" x14ac:dyDescent="0.25">
      <c r="B58" s="13" t="s">
        <v>1790</v>
      </c>
      <c r="C58" s="29" t="s">
        <v>145</v>
      </c>
      <c r="D58" s="13" t="s">
        <v>293</v>
      </c>
      <c r="E58" s="13" t="s">
        <v>478</v>
      </c>
      <c r="F58" s="18">
        <v>27000</v>
      </c>
      <c r="G58" s="18">
        <v>1788.98</v>
      </c>
      <c r="H58" s="18">
        <v>0.83</v>
      </c>
    </row>
    <row r="59" spans="2:8" x14ac:dyDescent="0.25">
      <c r="B59" s="13" t="s">
        <v>1694</v>
      </c>
      <c r="C59" s="29" t="s">
        <v>145</v>
      </c>
      <c r="D59" s="13" t="s">
        <v>305</v>
      </c>
      <c r="E59" s="13" t="s">
        <v>306</v>
      </c>
      <c r="F59" s="18">
        <v>90000</v>
      </c>
      <c r="G59" s="18">
        <v>1725.62</v>
      </c>
      <c r="H59" s="18">
        <v>0.8</v>
      </c>
    </row>
    <row r="60" spans="2:8" x14ac:dyDescent="0.25">
      <c r="B60" s="13" t="s">
        <v>1792</v>
      </c>
      <c r="C60" s="29" t="s">
        <v>145</v>
      </c>
      <c r="D60" s="13" t="s">
        <v>473</v>
      </c>
      <c r="E60" s="13" t="s">
        <v>480</v>
      </c>
      <c r="F60" s="18">
        <v>15300</v>
      </c>
      <c r="G60" s="18">
        <v>1694.7</v>
      </c>
      <c r="H60" s="18">
        <v>0.78</v>
      </c>
    </row>
    <row r="61" spans="2:8" x14ac:dyDescent="0.25">
      <c r="B61" s="13" t="s">
        <v>1794</v>
      </c>
      <c r="C61" s="29" t="s">
        <v>145</v>
      </c>
      <c r="D61" s="13" t="s">
        <v>367</v>
      </c>
      <c r="E61" s="13" t="s">
        <v>482</v>
      </c>
      <c r="F61" s="18">
        <v>53000</v>
      </c>
      <c r="G61" s="18">
        <v>1667.3</v>
      </c>
      <c r="H61" s="18">
        <v>0.77</v>
      </c>
    </row>
    <row r="62" spans="2:8" x14ac:dyDescent="0.25">
      <c r="B62" s="13" t="s">
        <v>1709</v>
      </c>
      <c r="C62" s="29" t="s">
        <v>145</v>
      </c>
      <c r="D62" s="13" t="s">
        <v>318</v>
      </c>
      <c r="E62" s="13" t="s">
        <v>333</v>
      </c>
      <c r="F62" s="18">
        <v>68000</v>
      </c>
      <c r="G62" s="18">
        <v>1577.87</v>
      </c>
      <c r="H62" s="18">
        <v>0.73</v>
      </c>
    </row>
    <row r="63" spans="2:8" x14ac:dyDescent="0.25">
      <c r="B63" s="13" t="s">
        <v>1796</v>
      </c>
      <c r="C63" s="29" t="s">
        <v>145</v>
      </c>
      <c r="D63" s="13" t="s">
        <v>279</v>
      </c>
      <c r="E63" s="13" t="s">
        <v>492</v>
      </c>
      <c r="F63" s="18">
        <v>25000</v>
      </c>
      <c r="G63" s="18">
        <v>1510.06</v>
      </c>
      <c r="H63" s="18">
        <v>0.7</v>
      </c>
    </row>
    <row r="64" spans="2:8" x14ac:dyDescent="0.25">
      <c r="B64" s="13" t="s">
        <v>1795</v>
      </c>
      <c r="C64" s="29" t="s">
        <v>145</v>
      </c>
      <c r="D64" s="13" t="s">
        <v>483</v>
      </c>
      <c r="E64" s="13" t="s">
        <v>484</v>
      </c>
      <c r="F64" s="18">
        <v>207000</v>
      </c>
      <c r="G64" s="18">
        <v>1372.2</v>
      </c>
      <c r="H64" s="18">
        <v>0.63</v>
      </c>
    </row>
    <row r="65" spans="2:8" x14ac:dyDescent="0.25">
      <c r="B65" s="13" t="s">
        <v>1797</v>
      </c>
      <c r="C65" s="29" t="s">
        <v>145</v>
      </c>
      <c r="D65" s="13" t="s">
        <v>146</v>
      </c>
      <c r="E65" s="13" t="s">
        <v>493</v>
      </c>
      <c r="F65" s="18">
        <v>102763</v>
      </c>
      <c r="G65" s="18">
        <v>723.25</v>
      </c>
      <c r="H65" s="18">
        <v>0.33</v>
      </c>
    </row>
    <row r="66" spans="2:8" x14ac:dyDescent="0.25">
      <c r="B66" s="32" t="s">
        <v>157</v>
      </c>
      <c r="C66" s="33"/>
      <c r="D66" s="32"/>
      <c r="E66" s="32"/>
      <c r="F66" s="34"/>
      <c r="G66" s="34">
        <f>SUM(G12:G65)</f>
        <v>167906.16000000003</v>
      </c>
      <c r="H66" s="34">
        <f>SUM(H12:H65)</f>
        <v>77.619999999999976</v>
      </c>
    </row>
    <row r="67" spans="2:8" x14ac:dyDescent="0.25">
      <c r="B67" s="50" t="s">
        <v>139</v>
      </c>
      <c r="C67" s="51" t="s">
        <v>140</v>
      </c>
      <c r="D67" s="50" t="s">
        <v>235</v>
      </c>
      <c r="E67" s="50" t="s">
        <v>142</v>
      </c>
      <c r="F67" s="49" t="s">
        <v>151</v>
      </c>
      <c r="G67" s="49" t="s">
        <v>152</v>
      </c>
      <c r="H67" s="49" t="s">
        <v>153</v>
      </c>
    </row>
    <row r="68" spans="2:8" x14ac:dyDescent="0.25">
      <c r="B68" s="32" t="s">
        <v>236</v>
      </c>
    </row>
    <row r="69" spans="2:8" x14ac:dyDescent="0.25">
      <c r="B69" s="32" t="s">
        <v>144</v>
      </c>
    </row>
    <row r="70" spans="2:8" x14ac:dyDescent="0.25">
      <c r="B70" s="32" t="s">
        <v>237</v>
      </c>
    </row>
    <row r="71" spans="2:8" x14ac:dyDescent="0.25">
      <c r="B71" s="13" t="s">
        <v>494</v>
      </c>
      <c r="C71" s="29">
        <v>6.74</v>
      </c>
      <c r="D71" s="13" t="s">
        <v>238</v>
      </c>
      <c r="E71" s="13" t="s">
        <v>495</v>
      </c>
      <c r="F71" s="18">
        <v>3000000</v>
      </c>
      <c r="G71" s="18">
        <v>3045.12</v>
      </c>
      <c r="H71" s="18">
        <v>1.41</v>
      </c>
    </row>
    <row r="72" spans="2:8" x14ac:dyDescent="0.25">
      <c r="B72" s="13" t="s">
        <v>496</v>
      </c>
      <c r="C72" s="29">
        <v>6.7</v>
      </c>
      <c r="D72" s="13" t="s">
        <v>238</v>
      </c>
      <c r="E72" s="13" t="s">
        <v>497</v>
      </c>
      <c r="F72" s="18">
        <v>3000000</v>
      </c>
      <c r="G72" s="18">
        <v>3023.03</v>
      </c>
      <c r="H72" s="18">
        <v>1.4</v>
      </c>
    </row>
    <row r="73" spans="2:8" x14ac:dyDescent="0.25">
      <c r="B73" s="13" t="s">
        <v>498</v>
      </c>
      <c r="C73" s="29">
        <v>6.76</v>
      </c>
      <c r="D73" s="13" t="s">
        <v>238</v>
      </c>
      <c r="E73" s="13" t="s">
        <v>499</v>
      </c>
      <c r="F73" s="18">
        <v>2000000</v>
      </c>
      <c r="G73" s="18">
        <v>2001.94</v>
      </c>
      <c r="H73" s="18">
        <v>0.93</v>
      </c>
    </row>
    <row r="74" spans="2:8" x14ac:dyDescent="0.25">
      <c r="B74" s="13" t="s">
        <v>500</v>
      </c>
      <c r="C74" s="29">
        <v>6.81</v>
      </c>
      <c r="D74" s="13" t="s">
        <v>238</v>
      </c>
      <c r="E74" s="13" t="s">
        <v>501</v>
      </c>
      <c r="F74" s="18">
        <v>1162900</v>
      </c>
      <c r="G74" s="18">
        <v>1119.01</v>
      </c>
      <c r="H74" s="18">
        <v>0.52</v>
      </c>
    </row>
    <row r="75" spans="2:8" x14ac:dyDescent="0.25">
      <c r="B75" s="13" t="s">
        <v>502</v>
      </c>
      <c r="C75" s="29">
        <v>6.97</v>
      </c>
      <c r="D75" s="13" t="s">
        <v>238</v>
      </c>
      <c r="E75" s="13" t="s">
        <v>503</v>
      </c>
      <c r="F75" s="18">
        <v>1000000</v>
      </c>
      <c r="G75" s="18">
        <v>1047.82</v>
      </c>
      <c r="H75" s="18">
        <v>0.48</v>
      </c>
    </row>
    <row r="76" spans="2:8" x14ac:dyDescent="0.25">
      <c r="B76" s="13" t="s">
        <v>504</v>
      </c>
      <c r="C76" s="29">
        <v>6.76</v>
      </c>
      <c r="D76" s="13" t="s">
        <v>238</v>
      </c>
      <c r="E76" s="13" t="s">
        <v>505</v>
      </c>
      <c r="F76" s="18">
        <v>200000</v>
      </c>
      <c r="G76" s="18">
        <v>203.55</v>
      </c>
      <c r="H76" s="18">
        <v>0.09</v>
      </c>
    </row>
    <row r="77" spans="2:8" x14ac:dyDescent="0.25">
      <c r="B77" s="32" t="s">
        <v>239</v>
      </c>
      <c r="C77" s="33"/>
      <c r="D77" s="32"/>
      <c r="E77" s="32"/>
      <c r="F77" s="34"/>
      <c r="G77" s="34">
        <f>SUM(G67:G76)</f>
        <v>10440.469999999999</v>
      </c>
      <c r="H77" s="34">
        <f>SUM(H67:H76)</f>
        <v>4.83</v>
      </c>
    </row>
    <row r="78" spans="2:8" x14ac:dyDescent="0.25">
      <c r="B78" s="32" t="s">
        <v>506</v>
      </c>
    </row>
    <row r="79" spans="2:8" x14ac:dyDescent="0.25">
      <c r="B79" s="13" t="s">
        <v>1798</v>
      </c>
      <c r="C79" s="29">
        <v>7.46</v>
      </c>
      <c r="D79" s="13" t="s">
        <v>507</v>
      </c>
      <c r="E79" s="13" t="s">
        <v>508</v>
      </c>
      <c r="F79" s="18">
        <v>2500</v>
      </c>
      <c r="G79" s="18">
        <v>2549.8000000000002</v>
      </c>
      <c r="H79" s="18">
        <v>1.18</v>
      </c>
    </row>
    <row r="80" spans="2:8" x14ac:dyDescent="0.25">
      <c r="B80" s="13" t="s">
        <v>509</v>
      </c>
      <c r="C80" s="29">
        <v>7.7</v>
      </c>
      <c r="D80" s="13" t="s">
        <v>507</v>
      </c>
      <c r="E80" s="13" t="s">
        <v>510</v>
      </c>
      <c r="F80" s="18">
        <v>220</v>
      </c>
      <c r="G80" s="18">
        <v>2195.04</v>
      </c>
      <c r="H80" s="18">
        <v>1.02</v>
      </c>
    </row>
    <row r="81" spans="2:8" x14ac:dyDescent="0.25">
      <c r="B81" s="13" t="s">
        <v>1799</v>
      </c>
      <c r="C81" s="29">
        <v>7.71</v>
      </c>
      <c r="D81" s="13" t="s">
        <v>507</v>
      </c>
      <c r="E81" s="13" t="s">
        <v>511</v>
      </c>
      <c r="F81" s="18">
        <v>150</v>
      </c>
      <c r="G81" s="18">
        <v>1466.14</v>
      </c>
      <c r="H81" s="18">
        <v>0.68</v>
      </c>
    </row>
    <row r="82" spans="2:8" x14ac:dyDescent="0.25">
      <c r="B82" s="13" t="s">
        <v>1800</v>
      </c>
      <c r="C82" s="29">
        <v>8.5</v>
      </c>
      <c r="D82" s="13" t="s">
        <v>512</v>
      </c>
      <c r="E82" s="13" t="s">
        <v>513</v>
      </c>
      <c r="F82" s="18">
        <v>50</v>
      </c>
      <c r="G82" s="18">
        <v>500.33</v>
      </c>
      <c r="H82" s="18">
        <v>0.23</v>
      </c>
    </row>
    <row r="83" spans="2:8" x14ac:dyDescent="0.25">
      <c r="B83" s="13" t="s">
        <v>514</v>
      </c>
      <c r="C83" s="29">
        <v>7.35</v>
      </c>
      <c r="D83" s="13" t="s">
        <v>507</v>
      </c>
      <c r="E83" s="13" t="s">
        <v>515</v>
      </c>
      <c r="F83" s="18">
        <v>50</v>
      </c>
      <c r="G83" s="18">
        <v>499.89</v>
      </c>
      <c r="H83" s="18">
        <v>0.23</v>
      </c>
    </row>
    <row r="84" spans="2:8" x14ac:dyDescent="0.25">
      <c r="B84" s="13" t="s">
        <v>1801</v>
      </c>
      <c r="C84" s="29">
        <v>7.23</v>
      </c>
      <c r="D84" s="13" t="s">
        <v>516</v>
      </c>
      <c r="E84" s="13" t="s">
        <v>517</v>
      </c>
      <c r="F84" s="18">
        <v>250</v>
      </c>
      <c r="G84" s="18">
        <v>498.01</v>
      </c>
      <c r="H84" s="18">
        <v>0.23</v>
      </c>
    </row>
    <row r="85" spans="2:8" x14ac:dyDescent="0.25">
      <c r="B85" s="13" t="s">
        <v>1802</v>
      </c>
      <c r="C85" s="29">
        <v>7.45</v>
      </c>
      <c r="D85" s="13" t="s">
        <v>516</v>
      </c>
      <c r="E85" s="13" t="s">
        <v>518</v>
      </c>
      <c r="F85" s="18">
        <v>250</v>
      </c>
      <c r="G85" s="18">
        <v>497.89</v>
      </c>
      <c r="H85" s="18">
        <v>0.23</v>
      </c>
    </row>
    <row r="86" spans="2:8" x14ac:dyDescent="0.25">
      <c r="B86" s="32" t="s">
        <v>519</v>
      </c>
      <c r="C86" s="33"/>
      <c r="D86" s="32"/>
      <c r="E86" s="32"/>
      <c r="F86" s="34"/>
      <c r="G86" s="34">
        <f>SUM(G78:G85)</f>
        <v>8207.1</v>
      </c>
      <c r="H86" s="34">
        <f>SUM(H78:H85)</f>
        <v>3.8000000000000003</v>
      </c>
    </row>
    <row r="87" spans="2:8" x14ac:dyDescent="0.25">
      <c r="B87" s="32" t="s">
        <v>431</v>
      </c>
      <c r="C87" s="33"/>
      <c r="D87" s="32"/>
      <c r="E87" s="32"/>
      <c r="F87" s="34"/>
      <c r="G87" s="34">
        <v>375.41</v>
      </c>
      <c r="H87" s="34">
        <v>0.17</v>
      </c>
    </row>
    <row r="88" spans="2:8" x14ac:dyDescent="0.25">
      <c r="B88" s="32" t="s">
        <v>159</v>
      </c>
      <c r="C88" s="33"/>
      <c r="D88" s="32"/>
      <c r="E88" s="32"/>
      <c r="F88" s="34"/>
      <c r="G88" s="34">
        <v>186929.14</v>
      </c>
      <c r="H88" s="34">
        <v>86.42</v>
      </c>
    </row>
    <row r="89" spans="2:8" x14ac:dyDescent="0.25">
      <c r="B89" s="32" t="s">
        <v>247</v>
      </c>
      <c r="C89" s="33"/>
      <c r="D89" s="32"/>
      <c r="E89" s="32"/>
      <c r="F89" s="34"/>
      <c r="G89" s="34">
        <v>29268.199089599981</v>
      </c>
      <c r="H89" s="34">
        <v>13.579999999999998</v>
      </c>
    </row>
    <row r="90" spans="2:8" x14ac:dyDescent="0.25">
      <c r="B90" s="32" t="s">
        <v>161</v>
      </c>
      <c r="C90" s="33"/>
      <c r="D90" s="32"/>
      <c r="E90" s="32"/>
      <c r="F90" s="34"/>
      <c r="G90" s="34">
        <v>216197.33908959999</v>
      </c>
      <c r="H90" s="34">
        <v>100</v>
      </c>
    </row>
    <row r="91" spans="2:8" x14ac:dyDescent="0.25">
      <c r="B91" s="13" t="s">
        <v>162</v>
      </c>
    </row>
    <row r="92" spans="2:8" x14ac:dyDescent="0.25">
      <c r="B92" s="32" t="s">
        <v>163</v>
      </c>
    </row>
    <row r="93" spans="2:8" x14ac:dyDescent="0.25">
      <c r="B93" s="32" t="s">
        <v>164</v>
      </c>
      <c r="C93" s="29" t="s">
        <v>165</v>
      </c>
    </row>
    <row r="94" spans="2:8" x14ac:dyDescent="0.25">
      <c r="B94" s="32" t="s">
        <v>168</v>
      </c>
      <c r="C94" s="29" t="s">
        <v>167</v>
      </c>
    </row>
    <row r="95" spans="2:8" x14ac:dyDescent="0.25">
      <c r="B95" s="32" t="s">
        <v>169</v>
      </c>
      <c r="C95" s="29" t="s">
        <v>167</v>
      </c>
    </row>
    <row r="96" spans="2:8" x14ac:dyDescent="0.25">
      <c r="B96" s="32" t="s">
        <v>170</v>
      </c>
      <c r="C96" s="29" t="s">
        <v>171</v>
      </c>
    </row>
    <row r="97" spans="2:3" x14ac:dyDescent="0.25">
      <c r="B97" s="32" t="s">
        <v>520</v>
      </c>
      <c r="C97" s="33"/>
    </row>
    <row r="98" spans="2:3" x14ac:dyDescent="0.25">
      <c r="B98" s="32" t="s">
        <v>521</v>
      </c>
      <c r="C98" s="33"/>
    </row>
    <row r="99" spans="2:3" x14ac:dyDescent="0.25">
      <c r="B99" s="32" t="s">
        <v>522</v>
      </c>
      <c r="C99" s="33"/>
    </row>
    <row r="100" spans="2:3" x14ac:dyDescent="0.25">
      <c r="B100" s="32" t="s">
        <v>523</v>
      </c>
      <c r="C100" s="33"/>
    </row>
    <row r="101" spans="2:3" x14ac:dyDescent="0.25">
      <c r="B101" s="32" t="s">
        <v>1313</v>
      </c>
      <c r="C101" s="33"/>
    </row>
    <row r="102" spans="2:3" x14ac:dyDescent="0.25">
      <c r="B102" s="13" t="s">
        <v>180</v>
      </c>
    </row>
    <row r="103" spans="2:3" x14ac:dyDescent="0.25">
      <c r="B103" s="13" t="s">
        <v>250</v>
      </c>
    </row>
    <row r="106" spans="2:3" x14ac:dyDescent="0.25">
      <c r="B106" s="8" t="s">
        <v>251</v>
      </c>
      <c r="C106" s="9"/>
    </row>
    <row r="107" spans="2:3" ht="30" x14ac:dyDescent="0.25">
      <c r="B107" s="8" t="s">
        <v>252</v>
      </c>
      <c r="C107" s="10" t="s">
        <v>253</v>
      </c>
    </row>
    <row r="108" spans="2:3" x14ac:dyDescent="0.25">
      <c r="B108" s="3" t="s">
        <v>254</v>
      </c>
      <c r="C108" s="4"/>
    </row>
    <row r="109" spans="2:3" x14ac:dyDescent="0.25">
      <c r="B109" s="3" t="s">
        <v>255</v>
      </c>
      <c r="C109" s="4"/>
    </row>
    <row r="110" spans="2:3" x14ac:dyDescent="0.25">
      <c r="B110" s="3" t="s">
        <v>256</v>
      </c>
      <c r="C110" s="4"/>
    </row>
    <row r="111" spans="2:3" x14ac:dyDescent="0.25">
      <c r="B111" s="3" t="s">
        <v>257</v>
      </c>
      <c r="C111" s="4"/>
    </row>
    <row r="112" spans="2:3" x14ac:dyDescent="0.25">
      <c r="B112" s="3" t="s">
        <v>258</v>
      </c>
      <c r="C112" s="4"/>
    </row>
    <row r="113" spans="2:7" x14ac:dyDescent="0.25">
      <c r="B113" s="3" t="s">
        <v>259</v>
      </c>
      <c r="C113" s="4"/>
    </row>
    <row r="114" spans="2:7" x14ac:dyDescent="0.25">
      <c r="B114" s="8" t="s">
        <v>260</v>
      </c>
      <c r="C114" s="9"/>
    </row>
    <row r="116" spans="2:7" x14ac:dyDescent="0.25">
      <c r="B116" s="3" t="s">
        <v>189</v>
      </c>
      <c r="C116" s="4"/>
      <c r="D116" s="3"/>
    </row>
    <row r="117" spans="2:7" ht="30" x14ac:dyDescent="0.25">
      <c r="B117" s="6" t="s">
        <v>190</v>
      </c>
      <c r="C117" s="5" t="s">
        <v>191</v>
      </c>
      <c r="D117" s="6" t="s">
        <v>192</v>
      </c>
    </row>
    <row r="118" spans="2:7" x14ac:dyDescent="0.25">
      <c r="B118" s="3" t="s">
        <v>167</v>
      </c>
      <c r="C118" s="4" t="s">
        <v>167</v>
      </c>
      <c r="D118" s="3" t="s">
        <v>167</v>
      </c>
    </row>
    <row r="120" spans="2:7" x14ac:dyDescent="0.25">
      <c r="B120" s="8" t="s">
        <v>193</v>
      </c>
      <c r="C120" s="44">
        <v>45596</v>
      </c>
      <c r="D120" s="3"/>
      <c r="E120" s="37"/>
      <c r="F120" s="43"/>
    </row>
    <row r="121" spans="2:7" x14ac:dyDescent="0.25">
      <c r="B121" s="8" t="s">
        <v>194</v>
      </c>
      <c r="C121" s="9" t="s">
        <v>195</v>
      </c>
      <c r="D121" s="8" t="s">
        <v>196</v>
      </c>
      <c r="E121" s="38" t="s">
        <v>197</v>
      </c>
      <c r="F121" s="36" t="s">
        <v>198</v>
      </c>
      <c r="G121" s="34"/>
    </row>
    <row r="122" spans="2:7" x14ac:dyDescent="0.25">
      <c r="B122" s="41" t="s">
        <v>167</v>
      </c>
      <c r="C122" s="42" t="s">
        <v>167</v>
      </c>
      <c r="D122" s="41" t="s">
        <v>167</v>
      </c>
      <c r="E122" s="40" t="s">
        <v>167</v>
      </c>
      <c r="F122" s="39" t="s">
        <v>167</v>
      </c>
    </row>
    <row r="125" spans="2:7" x14ac:dyDescent="0.25">
      <c r="B125" s="32" t="s">
        <v>199</v>
      </c>
    </row>
    <row r="126" spans="2:7" x14ac:dyDescent="0.25">
      <c r="B126" s="32"/>
    </row>
    <row r="127" spans="2:7" x14ac:dyDescent="0.25">
      <c r="B127" s="32" t="s">
        <v>200</v>
      </c>
    </row>
    <row r="128" spans="2:7" x14ac:dyDescent="0.25">
      <c r="B128" s="8" t="s">
        <v>201</v>
      </c>
      <c r="C128" s="9" t="s">
        <v>202</v>
      </c>
      <c r="D128" s="32"/>
    </row>
    <row r="129" spans="2:7" x14ac:dyDescent="0.25">
      <c r="B129" s="3" t="s">
        <v>167</v>
      </c>
      <c r="C129" s="4" t="s">
        <v>167</v>
      </c>
    </row>
    <row r="131" spans="2:7" x14ac:dyDescent="0.25">
      <c r="B131" s="8" t="s">
        <v>203</v>
      </c>
      <c r="C131" s="9" t="s">
        <v>202</v>
      </c>
    </row>
    <row r="132" spans="2:7" x14ac:dyDescent="0.25">
      <c r="B132" s="3" t="s">
        <v>167</v>
      </c>
      <c r="C132" s="4" t="s">
        <v>167</v>
      </c>
    </row>
    <row r="134" spans="2:7" x14ac:dyDescent="0.25">
      <c r="B134" s="8" t="s">
        <v>167</v>
      </c>
      <c r="C134" s="9" t="s">
        <v>167</v>
      </c>
    </row>
    <row r="135" spans="2:7" x14ac:dyDescent="0.25">
      <c r="B135" s="3" t="s">
        <v>167</v>
      </c>
      <c r="C135" s="4" t="s">
        <v>167</v>
      </c>
    </row>
    <row r="137" spans="2:7" x14ac:dyDescent="0.25">
      <c r="B137" s="38" t="s">
        <v>204</v>
      </c>
      <c r="C137" s="9" t="s">
        <v>205</v>
      </c>
    </row>
    <row r="138" spans="2:7" x14ac:dyDescent="0.25">
      <c r="B138" s="37" t="s">
        <v>167</v>
      </c>
      <c r="C138" s="4" t="s">
        <v>167</v>
      </c>
    </row>
    <row r="140" spans="2:7" x14ac:dyDescent="0.25">
      <c r="B140" s="8" t="s">
        <v>206</v>
      </c>
      <c r="C140" s="9" t="s">
        <v>167</v>
      </c>
    </row>
    <row r="142" spans="2:7" x14ac:dyDescent="0.25">
      <c r="B142" s="8" t="s">
        <v>207</v>
      </c>
      <c r="C142" s="44">
        <v>45596</v>
      </c>
      <c r="D142" s="3"/>
      <c r="E142" s="37"/>
      <c r="F142" s="43"/>
    </row>
    <row r="143" spans="2:7" x14ac:dyDescent="0.25">
      <c r="B143" s="8" t="s">
        <v>194</v>
      </c>
      <c r="C143" s="9" t="s">
        <v>195</v>
      </c>
      <c r="D143" s="8" t="s">
        <v>196</v>
      </c>
      <c r="E143" s="38" t="s">
        <v>197</v>
      </c>
      <c r="F143" s="36" t="s">
        <v>198</v>
      </c>
      <c r="G143" s="34"/>
    </row>
    <row r="144" spans="2:7" x14ac:dyDescent="0.25">
      <c r="B144" s="41" t="s">
        <v>167</v>
      </c>
      <c r="C144" s="42" t="s">
        <v>167</v>
      </c>
      <c r="D144" s="41" t="s">
        <v>167</v>
      </c>
      <c r="E144" s="40" t="s">
        <v>167</v>
      </c>
      <c r="F144" s="39" t="s">
        <v>167</v>
      </c>
    </row>
    <row r="145" spans="2:4" x14ac:dyDescent="0.25">
      <c r="B145" s="32" t="s">
        <v>199</v>
      </c>
    </row>
    <row r="146" spans="2:4" x14ac:dyDescent="0.25">
      <c r="B146" s="32"/>
    </row>
    <row r="147" spans="2:4" x14ac:dyDescent="0.25">
      <c r="B147" s="32" t="s">
        <v>200</v>
      </c>
    </row>
    <row r="148" spans="2:4" x14ac:dyDescent="0.25">
      <c r="B148" s="8" t="s">
        <v>201</v>
      </c>
      <c r="C148" s="9" t="s">
        <v>202</v>
      </c>
      <c r="D148" s="32"/>
    </row>
    <row r="149" spans="2:4" x14ac:dyDescent="0.25">
      <c r="B149" s="3" t="s">
        <v>167</v>
      </c>
      <c r="C149" s="4" t="s">
        <v>167</v>
      </c>
    </row>
    <row r="151" spans="2:4" x14ac:dyDescent="0.25">
      <c r="B151" s="8" t="s">
        <v>203</v>
      </c>
      <c r="C151" s="9" t="s">
        <v>202</v>
      </c>
    </row>
    <row r="152" spans="2:4" x14ac:dyDescent="0.25">
      <c r="B152" s="3" t="s">
        <v>167</v>
      </c>
      <c r="C152" s="4" t="s">
        <v>167</v>
      </c>
    </row>
    <row r="154" spans="2:4" x14ac:dyDescent="0.25">
      <c r="B154" s="8" t="s">
        <v>167</v>
      </c>
      <c r="C154" s="9" t="s">
        <v>167</v>
      </c>
    </row>
    <row r="155" spans="2:4" x14ac:dyDescent="0.25">
      <c r="B155" s="3" t="s">
        <v>167</v>
      </c>
      <c r="C155" s="4" t="s">
        <v>167</v>
      </c>
    </row>
    <row r="157" spans="2:4" x14ac:dyDescent="0.25">
      <c r="B157" s="38" t="s">
        <v>204</v>
      </c>
      <c r="C157" s="9" t="s">
        <v>205</v>
      </c>
    </row>
    <row r="158" spans="2:4" x14ac:dyDescent="0.25">
      <c r="B158" s="37" t="s">
        <v>167</v>
      </c>
      <c r="C158" s="4" t="s">
        <v>167</v>
      </c>
    </row>
    <row r="160" spans="2:4" x14ac:dyDescent="0.25">
      <c r="B160" s="8" t="s">
        <v>206</v>
      </c>
      <c r="C160" s="9" t="s">
        <v>167</v>
      </c>
    </row>
    <row r="163" spans="2:80" x14ac:dyDescent="0.25">
      <c r="B163" s="32" t="s">
        <v>208</v>
      </c>
    </row>
    <row r="165" spans="2:80" x14ac:dyDescent="0.25">
      <c r="B165" s="8" t="s">
        <v>194</v>
      </c>
      <c r="C165" s="9" t="s">
        <v>209</v>
      </c>
      <c r="D165" s="8" t="s">
        <v>210</v>
      </c>
      <c r="E165" s="8" t="s">
        <v>211</v>
      </c>
      <c r="F165" s="34"/>
    </row>
    <row r="166" spans="2:80" x14ac:dyDescent="0.25">
      <c r="B166" s="3" t="s">
        <v>167</v>
      </c>
      <c r="C166" s="4" t="s">
        <v>167</v>
      </c>
      <c r="D166" s="3" t="s">
        <v>167</v>
      </c>
      <c r="E166" s="3" t="s">
        <v>167</v>
      </c>
    </row>
    <row r="169" spans="2:80" x14ac:dyDescent="0.25">
      <c r="B169" s="32" t="s">
        <v>212</v>
      </c>
      <c r="C169" s="33" t="s">
        <v>167</v>
      </c>
      <c r="D169" s="32"/>
      <c r="E169" s="32"/>
      <c r="F169" s="34"/>
      <c r="G169" s="34"/>
      <c r="H169" s="34"/>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c r="BR169" s="32"/>
      <c r="BS169" s="32"/>
      <c r="BT169" s="32"/>
      <c r="BU169" s="32"/>
      <c r="BV169" s="32"/>
      <c r="BW169" s="32"/>
      <c r="BX169" s="32"/>
      <c r="BY169" s="32"/>
      <c r="BZ169" s="32"/>
      <c r="CA169" s="32"/>
      <c r="CB169" s="32"/>
    </row>
    <row r="171" spans="2:80" x14ac:dyDescent="0.25">
      <c r="B171" s="32" t="s">
        <v>213</v>
      </c>
    </row>
    <row r="173" spans="2:80" x14ac:dyDescent="0.25">
      <c r="B173" s="8" t="s">
        <v>214</v>
      </c>
      <c r="C173" s="9" t="s">
        <v>202</v>
      </c>
      <c r="D173" s="32"/>
    </row>
    <row r="174" spans="2:80" x14ac:dyDescent="0.25">
      <c r="B174" s="3" t="s">
        <v>167</v>
      </c>
      <c r="C174" s="4" t="s">
        <v>167</v>
      </c>
    </row>
    <row r="177" spans="2:80" x14ac:dyDescent="0.25">
      <c r="B177" s="8" t="s">
        <v>215</v>
      </c>
      <c r="C177" s="9" t="s">
        <v>216</v>
      </c>
      <c r="D177" s="32"/>
    </row>
    <row r="178" spans="2:80" x14ac:dyDescent="0.25">
      <c r="B178" s="3" t="s">
        <v>167</v>
      </c>
      <c r="C178" s="4" t="s">
        <v>167</v>
      </c>
    </row>
    <row r="181" spans="2:80" x14ac:dyDescent="0.25">
      <c r="B181" s="32" t="s">
        <v>217</v>
      </c>
    </row>
    <row r="184" spans="2:80" x14ac:dyDescent="0.25">
      <c r="B184" s="32" t="s">
        <v>218</v>
      </c>
    </row>
    <row r="186" spans="2:80" x14ac:dyDescent="0.25">
      <c r="B186" s="8" t="s">
        <v>194</v>
      </c>
      <c r="C186" s="9" t="s">
        <v>219</v>
      </c>
      <c r="D186" s="8" t="s">
        <v>209</v>
      </c>
      <c r="E186" s="8" t="s">
        <v>210</v>
      </c>
      <c r="F186" s="36" t="s">
        <v>211</v>
      </c>
      <c r="G186" s="34"/>
    </row>
    <row r="187" spans="2:80" x14ac:dyDescent="0.25">
      <c r="B187" s="3" t="s">
        <v>167</v>
      </c>
      <c r="C187" s="4" t="s">
        <v>167</v>
      </c>
      <c r="D187" s="3" t="s">
        <v>167</v>
      </c>
      <c r="E187" s="3" t="s">
        <v>167</v>
      </c>
      <c r="F187" s="35" t="s">
        <v>167</v>
      </c>
    </row>
    <row r="190" spans="2:80" x14ac:dyDescent="0.25">
      <c r="B190" s="32" t="s">
        <v>212</v>
      </c>
      <c r="C190" s="33" t="s">
        <v>167</v>
      </c>
      <c r="D190" s="32"/>
      <c r="E190" s="32"/>
      <c r="F190" s="34"/>
      <c r="G190" s="34"/>
      <c r="H190" s="34"/>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c r="BO190" s="32"/>
      <c r="BP190" s="32"/>
      <c r="BQ190" s="32"/>
      <c r="BR190" s="32"/>
      <c r="BS190" s="32"/>
      <c r="BT190" s="32"/>
      <c r="BU190" s="32"/>
      <c r="BV190" s="32"/>
      <c r="BW190" s="32"/>
      <c r="BX190" s="32"/>
      <c r="BY190" s="32"/>
      <c r="BZ190" s="32"/>
      <c r="CA190" s="32"/>
      <c r="CB190" s="32"/>
    </row>
    <row r="192" spans="2:80" x14ac:dyDescent="0.25">
      <c r="B192" s="32" t="s">
        <v>213</v>
      </c>
    </row>
    <row r="194" spans="2:7" x14ac:dyDescent="0.25">
      <c r="B194" s="8" t="s">
        <v>214</v>
      </c>
      <c r="C194" s="9" t="s">
        <v>202</v>
      </c>
      <c r="D194" s="32"/>
    </row>
    <row r="195" spans="2:7" x14ac:dyDescent="0.25">
      <c r="B195" s="3" t="s">
        <v>167</v>
      </c>
      <c r="C195" s="4" t="s">
        <v>167</v>
      </c>
    </row>
    <row r="198" spans="2:7" x14ac:dyDescent="0.25">
      <c r="B198" s="8" t="s">
        <v>215</v>
      </c>
      <c r="C198" s="9" t="s">
        <v>216</v>
      </c>
      <c r="D198" s="32"/>
    </row>
    <row r="199" spans="2:7" x14ac:dyDescent="0.25">
      <c r="B199" s="3" t="s">
        <v>167</v>
      </c>
      <c r="C199" s="4" t="s">
        <v>167</v>
      </c>
    </row>
    <row r="202" spans="2:7" x14ac:dyDescent="0.25">
      <c r="B202" s="32" t="s">
        <v>217</v>
      </c>
    </row>
    <row r="205" spans="2:7" x14ac:dyDescent="0.25">
      <c r="B205" s="32" t="s">
        <v>220</v>
      </c>
    </row>
    <row r="206" spans="2:7" x14ac:dyDescent="0.25">
      <c r="B206" s="8" t="s">
        <v>194</v>
      </c>
      <c r="C206" s="9" t="s">
        <v>221</v>
      </c>
      <c r="D206" s="8" t="s">
        <v>222</v>
      </c>
      <c r="E206" s="8" t="s">
        <v>223</v>
      </c>
      <c r="F206" s="36" t="s">
        <v>224</v>
      </c>
      <c r="G206" s="34"/>
    </row>
    <row r="207" spans="2:7" x14ac:dyDescent="0.25">
      <c r="B207" s="3" t="s">
        <v>167</v>
      </c>
      <c r="C207" s="4" t="s">
        <v>167</v>
      </c>
      <c r="D207" s="3" t="s">
        <v>167</v>
      </c>
      <c r="E207" s="3" t="s">
        <v>167</v>
      </c>
      <c r="F207" s="35" t="s">
        <v>167</v>
      </c>
    </row>
    <row r="208" spans="2:7" x14ac:dyDescent="0.25">
      <c r="B208" s="13" t="s">
        <v>225</v>
      </c>
    </row>
    <row r="382" spans="6:6" x14ac:dyDescent="0.25">
      <c r="F382" s="34"/>
    </row>
    <row r="529" spans="3:3" x14ac:dyDescent="0.25">
      <c r="C529" s="153">
        <v>0.67589999999999995</v>
      </c>
    </row>
  </sheetData>
  <mergeCells count="3">
    <mergeCell ref="B1:E1"/>
    <mergeCell ref="C3:C6"/>
    <mergeCell ref="D3:D6"/>
  </mergeCells>
  <hyperlinks>
    <hyperlink ref="A1" location="Index!A1" display="Index" xr:uid="{3B462434-1D79-49CB-8D50-F2963614FDB4}"/>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F6AB3-C924-4BF6-A10A-0454B11FD687}">
  <sheetPr codeName="Sheet56"/>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113</v>
      </c>
      <c r="C1" s="201"/>
      <c r="D1" s="201"/>
      <c r="E1" s="201"/>
    </row>
    <row r="3" spans="1:9" ht="15" customHeight="1" x14ac:dyDescent="0.25">
      <c r="B3" s="1" t="s">
        <v>524</v>
      </c>
      <c r="C3" s="202"/>
      <c r="D3" s="203"/>
    </row>
    <row r="4" spans="1:9" ht="15" customHeight="1" x14ac:dyDescent="0.25">
      <c r="B4" s="2" t="s">
        <v>525</v>
      </c>
      <c r="C4" s="202"/>
      <c r="D4" s="203"/>
    </row>
    <row r="5" spans="1:9" ht="15" customHeight="1" x14ac:dyDescent="0.25">
      <c r="B5" s="2" t="s">
        <v>133</v>
      </c>
      <c r="C5" s="202"/>
      <c r="D5" s="203"/>
    </row>
    <row r="6" spans="1:9" ht="15" customHeight="1" x14ac:dyDescent="0.25">
      <c r="B6" s="7" t="s">
        <v>134</v>
      </c>
      <c r="C6" s="202"/>
      <c r="D6" s="203"/>
    </row>
    <row r="7" spans="1:9" ht="30" customHeight="1" x14ac:dyDescent="0.25">
      <c r="B7" s="7" t="s">
        <v>526</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1803</v>
      </c>
      <c r="C15" s="29" t="s">
        <v>145</v>
      </c>
      <c r="D15" s="13" t="s">
        <v>291</v>
      </c>
      <c r="E15" s="13" t="s">
        <v>527</v>
      </c>
      <c r="F15" s="18">
        <v>2000000</v>
      </c>
      <c r="G15" s="18">
        <v>8163</v>
      </c>
      <c r="H15" s="18">
        <v>7.83</v>
      </c>
    </row>
    <row r="16" spans="1:9" x14ac:dyDescent="0.25">
      <c r="B16" s="13" t="s">
        <v>1675</v>
      </c>
      <c r="C16" s="29" t="s">
        <v>145</v>
      </c>
      <c r="D16" s="13" t="s">
        <v>271</v>
      </c>
      <c r="E16" s="13" t="s">
        <v>272</v>
      </c>
      <c r="F16" s="18">
        <v>418000</v>
      </c>
      <c r="G16" s="18">
        <v>5567.97</v>
      </c>
      <c r="H16" s="18">
        <v>5.34</v>
      </c>
    </row>
    <row r="17" spans="2:8" x14ac:dyDescent="0.25">
      <c r="B17" s="13" t="s">
        <v>1804</v>
      </c>
      <c r="C17" s="29" t="s">
        <v>145</v>
      </c>
      <c r="D17" s="13" t="s">
        <v>528</v>
      </c>
      <c r="E17" s="13" t="s">
        <v>529</v>
      </c>
      <c r="F17" s="18">
        <v>1000000</v>
      </c>
      <c r="G17" s="18">
        <v>4640.5</v>
      </c>
      <c r="H17" s="18">
        <v>4.45</v>
      </c>
    </row>
    <row r="18" spans="2:8" x14ac:dyDescent="0.25">
      <c r="B18" s="13" t="s">
        <v>1805</v>
      </c>
      <c r="C18" s="29" t="s">
        <v>145</v>
      </c>
      <c r="D18" s="13" t="s">
        <v>318</v>
      </c>
      <c r="E18" s="13" t="s">
        <v>530</v>
      </c>
      <c r="F18" s="18">
        <v>40000</v>
      </c>
      <c r="G18" s="18">
        <v>4426.26</v>
      </c>
      <c r="H18" s="18">
        <v>4.25</v>
      </c>
    </row>
    <row r="19" spans="2:8" x14ac:dyDescent="0.25">
      <c r="B19" s="13" t="s">
        <v>299</v>
      </c>
      <c r="C19" s="29" t="s">
        <v>145</v>
      </c>
      <c r="D19" s="13" t="s">
        <v>293</v>
      </c>
      <c r="E19" s="13" t="s">
        <v>300</v>
      </c>
      <c r="F19" s="18">
        <v>3833386</v>
      </c>
      <c r="G19" s="18">
        <v>4004.74</v>
      </c>
      <c r="H19" s="18">
        <v>3.84</v>
      </c>
    </row>
    <row r="20" spans="2:8" x14ac:dyDescent="0.25">
      <c r="B20" s="13" t="s">
        <v>1806</v>
      </c>
      <c r="C20" s="29" t="s">
        <v>145</v>
      </c>
      <c r="D20" s="13" t="s">
        <v>318</v>
      </c>
      <c r="E20" s="13" t="s">
        <v>531</v>
      </c>
      <c r="F20" s="18">
        <v>600000</v>
      </c>
      <c r="G20" s="18">
        <v>3483.3</v>
      </c>
      <c r="H20" s="18">
        <v>3.34</v>
      </c>
    </row>
    <row r="21" spans="2:8" x14ac:dyDescent="0.25">
      <c r="B21" s="13" t="s">
        <v>1807</v>
      </c>
      <c r="C21" s="29" t="s">
        <v>145</v>
      </c>
      <c r="D21" s="13" t="s">
        <v>271</v>
      </c>
      <c r="E21" s="13" t="s">
        <v>532</v>
      </c>
      <c r="F21" s="18">
        <v>1000000</v>
      </c>
      <c r="G21" s="18">
        <v>3107.5</v>
      </c>
      <c r="H21" s="18">
        <v>2.98</v>
      </c>
    </row>
    <row r="22" spans="2:8" x14ac:dyDescent="0.25">
      <c r="B22" s="13" t="s">
        <v>1808</v>
      </c>
      <c r="C22" s="29" t="s">
        <v>145</v>
      </c>
      <c r="D22" s="13" t="s">
        <v>350</v>
      </c>
      <c r="E22" s="13" t="s">
        <v>533</v>
      </c>
      <c r="F22" s="18">
        <v>1400000</v>
      </c>
      <c r="G22" s="18">
        <v>3106.18</v>
      </c>
      <c r="H22" s="18">
        <v>2.98</v>
      </c>
    </row>
    <row r="23" spans="2:8" x14ac:dyDescent="0.25">
      <c r="B23" s="13" t="s">
        <v>534</v>
      </c>
      <c r="C23" s="29" t="s">
        <v>145</v>
      </c>
      <c r="D23" s="13" t="s">
        <v>327</v>
      </c>
      <c r="E23" s="13" t="s">
        <v>535</v>
      </c>
      <c r="F23" s="18">
        <v>1050000</v>
      </c>
      <c r="G23" s="18">
        <v>2794.58</v>
      </c>
      <c r="H23" s="18">
        <v>2.68</v>
      </c>
    </row>
    <row r="24" spans="2:8" x14ac:dyDescent="0.25">
      <c r="B24" s="13" t="s">
        <v>1809</v>
      </c>
      <c r="C24" s="29" t="s">
        <v>145</v>
      </c>
      <c r="D24" s="13" t="s">
        <v>291</v>
      </c>
      <c r="E24" s="13" t="s">
        <v>536</v>
      </c>
      <c r="F24" s="18">
        <v>281967</v>
      </c>
      <c r="G24" s="18">
        <v>2752.56</v>
      </c>
      <c r="H24" s="18">
        <v>2.64</v>
      </c>
    </row>
    <row r="25" spans="2:8" x14ac:dyDescent="0.25">
      <c r="B25" s="13" t="s">
        <v>1810</v>
      </c>
      <c r="C25" s="29" t="s">
        <v>145</v>
      </c>
      <c r="D25" s="13" t="s">
        <v>537</v>
      </c>
      <c r="E25" s="13" t="s">
        <v>538</v>
      </c>
      <c r="F25" s="18">
        <v>600000</v>
      </c>
      <c r="G25" s="18">
        <v>2712.3</v>
      </c>
      <c r="H25" s="18">
        <v>2.6</v>
      </c>
    </row>
    <row r="26" spans="2:8" x14ac:dyDescent="0.25">
      <c r="B26" s="13" t="s">
        <v>1811</v>
      </c>
      <c r="C26" s="29" t="s">
        <v>145</v>
      </c>
      <c r="D26" s="13" t="s">
        <v>291</v>
      </c>
      <c r="E26" s="13" t="s">
        <v>539</v>
      </c>
      <c r="F26" s="18">
        <v>445000</v>
      </c>
      <c r="G26" s="18">
        <v>2637.52</v>
      </c>
      <c r="H26" s="18">
        <v>2.5299999999999998</v>
      </c>
    </row>
    <row r="27" spans="2:8" x14ac:dyDescent="0.25">
      <c r="B27" s="13" t="s">
        <v>1754</v>
      </c>
      <c r="C27" s="29" t="s">
        <v>145</v>
      </c>
      <c r="D27" s="13" t="s">
        <v>394</v>
      </c>
      <c r="E27" s="13" t="s">
        <v>411</v>
      </c>
      <c r="F27" s="18">
        <v>125000</v>
      </c>
      <c r="G27" s="18">
        <v>2629.63</v>
      </c>
      <c r="H27" s="18">
        <v>2.52</v>
      </c>
    </row>
    <row r="28" spans="2:8" x14ac:dyDescent="0.25">
      <c r="B28" s="13" t="s">
        <v>1812</v>
      </c>
      <c r="C28" s="29" t="s">
        <v>145</v>
      </c>
      <c r="D28" s="13" t="s">
        <v>291</v>
      </c>
      <c r="E28" s="13" t="s">
        <v>540</v>
      </c>
      <c r="F28" s="18">
        <v>595000</v>
      </c>
      <c r="G28" s="18">
        <v>2618.3000000000002</v>
      </c>
      <c r="H28" s="18">
        <v>2.5099999999999998</v>
      </c>
    </row>
    <row r="29" spans="2:8" x14ac:dyDescent="0.25">
      <c r="B29" s="13" t="s">
        <v>1813</v>
      </c>
      <c r="C29" s="29" t="s">
        <v>145</v>
      </c>
      <c r="D29" s="13" t="s">
        <v>318</v>
      </c>
      <c r="E29" s="13" t="s">
        <v>541</v>
      </c>
      <c r="F29" s="18">
        <v>691600</v>
      </c>
      <c r="G29" s="18">
        <v>2516.73</v>
      </c>
      <c r="H29" s="18">
        <v>2.41</v>
      </c>
    </row>
    <row r="30" spans="2:8" x14ac:dyDescent="0.25">
      <c r="B30" s="13" t="s">
        <v>1814</v>
      </c>
      <c r="C30" s="29" t="s">
        <v>145</v>
      </c>
      <c r="D30" s="13" t="s">
        <v>318</v>
      </c>
      <c r="E30" s="13" t="s">
        <v>542</v>
      </c>
      <c r="F30" s="18">
        <v>87000</v>
      </c>
      <c r="G30" s="18">
        <v>2345.39</v>
      </c>
      <c r="H30" s="18">
        <v>2.25</v>
      </c>
    </row>
    <row r="31" spans="2:8" x14ac:dyDescent="0.25">
      <c r="B31" s="13" t="s">
        <v>1815</v>
      </c>
      <c r="C31" s="29" t="s">
        <v>145</v>
      </c>
      <c r="D31" s="13" t="s">
        <v>397</v>
      </c>
      <c r="E31" s="13" t="s">
        <v>543</v>
      </c>
      <c r="F31" s="18">
        <v>250000</v>
      </c>
      <c r="G31" s="18">
        <v>2301.25</v>
      </c>
      <c r="H31" s="18">
        <v>2.21</v>
      </c>
    </row>
    <row r="32" spans="2:8" x14ac:dyDescent="0.25">
      <c r="B32" s="13" t="s">
        <v>1816</v>
      </c>
      <c r="C32" s="29" t="s">
        <v>145</v>
      </c>
      <c r="D32" s="13" t="s">
        <v>293</v>
      </c>
      <c r="E32" s="13" t="s">
        <v>544</v>
      </c>
      <c r="F32" s="18">
        <v>400000</v>
      </c>
      <c r="G32" s="18">
        <v>2293.1999999999998</v>
      </c>
      <c r="H32" s="18">
        <v>2.2000000000000002</v>
      </c>
    </row>
    <row r="33" spans="2:8" x14ac:dyDescent="0.25">
      <c r="B33" s="13" t="s">
        <v>1687</v>
      </c>
      <c r="C33" s="29" t="s">
        <v>145</v>
      </c>
      <c r="D33" s="13" t="s">
        <v>291</v>
      </c>
      <c r="E33" s="13" t="s">
        <v>292</v>
      </c>
      <c r="F33" s="18">
        <v>1200000</v>
      </c>
      <c r="G33" s="18">
        <v>2270.2800000000002</v>
      </c>
      <c r="H33" s="18">
        <v>2.1800000000000002</v>
      </c>
    </row>
    <row r="34" spans="2:8" x14ac:dyDescent="0.25">
      <c r="B34" s="13" t="s">
        <v>1817</v>
      </c>
      <c r="C34" s="29" t="s">
        <v>145</v>
      </c>
      <c r="D34" s="13" t="s">
        <v>318</v>
      </c>
      <c r="E34" s="13" t="s">
        <v>545</v>
      </c>
      <c r="F34" s="18">
        <v>115000</v>
      </c>
      <c r="G34" s="18">
        <v>2108.1799999999998</v>
      </c>
      <c r="H34" s="18">
        <v>2.02</v>
      </c>
    </row>
    <row r="35" spans="2:8" x14ac:dyDescent="0.25">
      <c r="B35" s="13" t="s">
        <v>1818</v>
      </c>
      <c r="C35" s="29" t="s">
        <v>145</v>
      </c>
      <c r="D35" s="13" t="s">
        <v>271</v>
      </c>
      <c r="E35" s="13" t="s">
        <v>546</v>
      </c>
      <c r="F35" s="18">
        <v>550000</v>
      </c>
      <c r="G35" s="18">
        <v>2094.9499999999998</v>
      </c>
      <c r="H35" s="18">
        <v>2.0099999999999998</v>
      </c>
    </row>
    <row r="36" spans="2:8" x14ac:dyDescent="0.25">
      <c r="B36" s="13" t="s">
        <v>1819</v>
      </c>
      <c r="C36" s="29" t="s">
        <v>145</v>
      </c>
      <c r="D36" s="13" t="s">
        <v>331</v>
      </c>
      <c r="E36" s="13" t="s">
        <v>547</v>
      </c>
      <c r="F36" s="18">
        <v>130000</v>
      </c>
      <c r="G36" s="18">
        <v>1976.59</v>
      </c>
      <c r="H36" s="18">
        <v>1.9</v>
      </c>
    </row>
    <row r="37" spans="2:8" x14ac:dyDescent="0.25">
      <c r="B37" s="13" t="s">
        <v>1820</v>
      </c>
      <c r="C37" s="29" t="s">
        <v>145</v>
      </c>
      <c r="D37" s="13" t="s">
        <v>367</v>
      </c>
      <c r="E37" s="13" t="s">
        <v>548</v>
      </c>
      <c r="F37" s="18">
        <v>58916</v>
      </c>
      <c r="G37" s="18">
        <v>1961.81</v>
      </c>
      <c r="H37" s="18">
        <v>1.88</v>
      </c>
    </row>
    <row r="38" spans="2:8" x14ac:dyDescent="0.25">
      <c r="B38" s="13" t="s">
        <v>1821</v>
      </c>
      <c r="C38" s="29" t="s">
        <v>145</v>
      </c>
      <c r="D38" s="13" t="s">
        <v>291</v>
      </c>
      <c r="E38" s="13" t="s">
        <v>549</v>
      </c>
      <c r="F38" s="18">
        <v>600000</v>
      </c>
      <c r="G38" s="18">
        <v>1924.8</v>
      </c>
      <c r="H38" s="18">
        <v>1.85</v>
      </c>
    </row>
    <row r="39" spans="2:8" x14ac:dyDescent="0.25">
      <c r="B39" s="13" t="s">
        <v>1688</v>
      </c>
      <c r="C39" s="29" t="s">
        <v>145</v>
      </c>
      <c r="D39" s="13" t="s">
        <v>293</v>
      </c>
      <c r="E39" s="13" t="s">
        <v>294</v>
      </c>
      <c r="F39" s="18">
        <v>228844</v>
      </c>
      <c r="G39" s="18">
        <v>1728</v>
      </c>
      <c r="H39" s="18">
        <v>1.66</v>
      </c>
    </row>
    <row r="40" spans="2:8" x14ac:dyDescent="0.25">
      <c r="B40" s="13" t="s">
        <v>1701</v>
      </c>
      <c r="C40" s="29" t="s">
        <v>145</v>
      </c>
      <c r="D40" s="13" t="s">
        <v>318</v>
      </c>
      <c r="E40" s="13" t="s">
        <v>319</v>
      </c>
      <c r="F40" s="18">
        <v>6700</v>
      </c>
      <c r="G40" s="18">
        <v>1679.83</v>
      </c>
      <c r="H40" s="18">
        <v>1.61</v>
      </c>
    </row>
    <row r="41" spans="2:8" x14ac:dyDescent="0.25">
      <c r="B41" s="13" t="s">
        <v>1822</v>
      </c>
      <c r="C41" s="29" t="s">
        <v>145</v>
      </c>
      <c r="D41" s="13" t="s">
        <v>271</v>
      </c>
      <c r="E41" s="13" t="s">
        <v>550</v>
      </c>
      <c r="F41" s="18">
        <v>1100000</v>
      </c>
      <c r="G41" s="18">
        <v>1568.82</v>
      </c>
      <c r="H41" s="18">
        <v>1.5</v>
      </c>
    </row>
    <row r="42" spans="2:8" x14ac:dyDescent="0.25">
      <c r="B42" s="13" t="s">
        <v>1823</v>
      </c>
      <c r="C42" s="29" t="s">
        <v>145</v>
      </c>
      <c r="D42" s="13" t="s">
        <v>397</v>
      </c>
      <c r="E42" s="13" t="s">
        <v>551</v>
      </c>
      <c r="F42" s="18">
        <v>1000000</v>
      </c>
      <c r="G42" s="18">
        <v>1485.6</v>
      </c>
      <c r="H42" s="18">
        <v>1.43</v>
      </c>
    </row>
    <row r="43" spans="2:8" x14ac:dyDescent="0.25">
      <c r="B43" s="13" t="s">
        <v>1824</v>
      </c>
      <c r="C43" s="29" t="s">
        <v>145</v>
      </c>
      <c r="D43" s="13" t="s">
        <v>318</v>
      </c>
      <c r="E43" s="13" t="s">
        <v>552</v>
      </c>
      <c r="F43" s="18">
        <v>165000</v>
      </c>
      <c r="G43" s="18">
        <v>1462.81</v>
      </c>
      <c r="H43" s="18">
        <v>1.4</v>
      </c>
    </row>
    <row r="44" spans="2:8" x14ac:dyDescent="0.25">
      <c r="B44" s="13" t="s">
        <v>1825</v>
      </c>
      <c r="C44" s="29" t="s">
        <v>145</v>
      </c>
      <c r="D44" s="13" t="s">
        <v>343</v>
      </c>
      <c r="E44" s="13" t="s">
        <v>553</v>
      </c>
      <c r="F44" s="18">
        <v>725000</v>
      </c>
      <c r="G44" s="18">
        <v>1449.93</v>
      </c>
      <c r="H44" s="18">
        <v>1.39</v>
      </c>
    </row>
    <row r="45" spans="2:8" x14ac:dyDescent="0.25">
      <c r="B45" s="13" t="s">
        <v>1826</v>
      </c>
      <c r="C45" s="29" t="s">
        <v>145</v>
      </c>
      <c r="D45" s="13" t="s">
        <v>340</v>
      </c>
      <c r="E45" s="13" t="s">
        <v>554</v>
      </c>
      <c r="F45" s="18">
        <v>130800</v>
      </c>
      <c r="G45" s="18">
        <v>1370.98</v>
      </c>
      <c r="H45" s="18">
        <v>1.32</v>
      </c>
    </row>
    <row r="46" spans="2:8" x14ac:dyDescent="0.25">
      <c r="B46" s="13" t="s">
        <v>1827</v>
      </c>
      <c r="C46" s="29" t="s">
        <v>145</v>
      </c>
      <c r="D46" s="13" t="s">
        <v>555</v>
      </c>
      <c r="E46" s="13" t="s">
        <v>556</v>
      </c>
      <c r="F46" s="18">
        <v>195000</v>
      </c>
      <c r="G46" s="18">
        <v>1337.8</v>
      </c>
      <c r="H46" s="18">
        <v>1.28</v>
      </c>
    </row>
    <row r="47" spans="2:8" x14ac:dyDescent="0.25">
      <c r="B47" s="13" t="s">
        <v>1828</v>
      </c>
      <c r="C47" s="29" t="s">
        <v>145</v>
      </c>
      <c r="D47" s="13" t="s">
        <v>385</v>
      </c>
      <c r="E47" s="13" t="s">
        <v>557</v>
      </c>
      <c r="F47" s="18">
        <v>500000</v>
      </c>
      <c r="G47" s="18">
        <v>1319</v>
      </c>
      <c r="H47" s="18">
        <v>1.27</v>
      </c>
    </row>
    <row r="48" spans="2:8" x14ac:dyDescent="0.25">
      <c r="B48" s="13" t="s">
        <v>1829</v>
      </c>
      <c r="C48" s="29" t="s">
        <v>145</v>
      </c>
      <c r="D48" s="13" t="s">
        <v>291</v>
      </c>
      <c r="E48" s="13" t="s">
        <v>558</v>
      </c>
      <c r="F48" s="18">
        <v>1500000</v>
      </c>
      <c r="G48" s="18">
        <v>1239</v>
      </c>
      <c r="H48" s="18">
        <v>1.19</v>
      </c>
    </row>
    <row r="49" spans="2:8" x14ac:dyDescent="0.25">
      <c r="B49" s="13" t="s">
        <v>1830</v>
      </c>
      <c r="C49" s="29" t="s">
        <v>145</v>
      </c>
      <c r="D49" s="13" t="s">
        <v>397</v>
      </c>
      <c r="E49" s="13" t="s">
        <v>559</v>
      </c>
      <c r="F49" s="18">
        <v>175600</v>
      </c>
      <c r="G49" s="18">
        <v>1185.83</v>
      </c>
      <c r="H49" s="18">
        <v>1.1399999999999999</v>
      </c>
    </row>
    <row r="50" spans="2:8" x14ac:dyDescent="0.25">
      <c r="B50" s="13" t="s">
        <v>1831</v>
      </c>
      <c r="C50" s="29" t="s">
        <v>145</v>
      </c>
      <c r="D50" s="13" t="s">
        <v>293</v>
      </c>
      <c r="E50" s="13" t="s">
        <v>560</v>
      </c>
      <c r="F50" s="18">
        <v>200000</v>
      </c>
      <c r="G50" s="18">
        <v>1107.3</v>
      </c>
      <c r="H50" s="18">
        <v>1.06</v>
      </c>
    </row>
    <row r="51" spans="2:8" x14ac:dyDescent="0.25">
      <c r="B51" s="13" t="s">
        <v>1709</v>
      </c>
      <c r="C51" s="29" t="s">
        <v>145</v>
      </c>
      <c r="D51" s="13" t="s">
        <v>318</v>
      </c>
      <c r="E51" s="13" t="s">
        <v>333</v>
      </c>
      <c r="F51" s="18">
        <v>47000</v>
      </c>
      <c r="G51" s="18">
        <v>1090.5899999999999</v>
      </c>
      <c r="H51" s="18">
        <v>1.05</v>
      </c>
    </row>
    <row r="52" spans="2:8" x14ac:dyDescent="0.25">
      <c r="B52" s="13" t="s">
        <v>1832</v>
      </c>
      <c r="C52" s="29" t="s">
        <v>145</v>
      </c>
      <c r="D52" s="13" t="s">
        <v>331</v>
      </c>
      <c r="E52" s="13" t="s">
        <v>561</v>
      </c>
      <c r="F52" s="18">
        <v>25658</v>
      </c>
      <c r="G52" s="18">
        <v>944.2</v>
      </c>
      <c r="H52" s="18">
        <v>0.91</v>
      </c>
    </row>
    <row r="53" spans="2:8" x14ac:dyDescent="0.25">
      <c r="B53" s="13" t="s">
        <v>1833</v>
      </c>
      <c r="C53" s="29" t="s">
        <v>145</v>
      </c>
      <c r="D53" s="13" t="s">
        <v>367</v>
      </c>
      <c r="E53" s="13" t="s">
        <v>562</v>
      </c>
      <c r="F53" s="18">
        <v>41000</v>
      </c>
      <c r="G53" s="18">
        <v>919.69</v>
      </c>
      <c r="H53" s="18">
        <v>0.88</v>
      </c>
    </row>
    <row r="54" spans="2:8" x14ac:dyDescent="0.25">
      <c r="B54" s="13" t="s">
        <v>1834</v>
      </c>
      <c r="C54" s="29" t="s">
        <v>145</v>
      </c>
      <c r="D54" s="13" t="s">
        <v>293</v>
      </c>
      <c r="E54" s="13" t="s">
        <v>563</v>
      </c>
      <c r="F54" s="18">
        <v>49414</v>
      </c>
      <c r="G54" s="18">
        <v>824.55</v>
      </c>
      <c r="H54" s="18">
        <v>0.79</v>
      </c>
    </row>
    <row r="55" spans="2:8" x14ac:dyDescent="0.25">
      <c r="B55" s="13" t="s">
        <v>1835</v>
      </c>
      <c r="C55" s="29" t="s">
        <v>145</v>
      </c>
      <c r="D55" s="13" t="s">
        <v>303</v>
      </c>
      <c r="E55" s="13" t="s">
        <v>564</v>
      </c>
      <c r="F55" s="18">
        <v>120100</v>
      </c>
      <c r="G55" s="18">
        <v>814.46</v>
      </c>
      <c r="H55" s="18">
        <v>0.78</v>
      </c>
    </row>
    <row r="56" spans="2:8" x14ac:dyDescent="0.25">
      <c r="B56" s="13" t="s">
        <v>1704</v>
      </c>
      <c r="C56" s="29" t="s">
        <v>145</v>
      </c>
      <c r="D56" s="13" t="s">
        <v>271</v>
      </c>
      <c r="E56" s="13" t="s">
        <v>323</v>
      </c>
      <c r="F56" s="18">
        <v>350000</v>
      </c>
      <c r="G56" s="18">
        <v>736.12</v>
      </c>
      <c r="H56" s="18">
        <v>0.71</v>
      </c>
    </row>
    <row r="57" spans="2:8" x14ac:dyDescent="0.25">
      <c r="B57" s="13" t="s">
        <v>1707</v>
      </c>
      <c r="C57" s="29" t="s">
        <v>145</v>
      </c>
      <c r="D57" s="13" t="s">
        <v>327</v>
      </c>
      <c r="E57" s="13" t="s">
        <v>328</v>
      </c>
      <c r="F57" s="18">
        <v>150000</v>
      </c>
      <c r="G57" s="18">
        <v>707.63</v>
      </c>
      <c r="H57" s="18">
        <v>0.68</v>
      </c>
    </row>
    <row r="58" spans="2:8" x14ac:dyDescent="0.25">
      <c r="B58" s="13" t="s">
        <v>1836</v>
      </c>
      <c r="C58" s="29" t="s">
        <v>145</v>
      </c>
      <c r="D58" s="13" t="s">
        <v>367</v>
      </c>
      <c r="E58" s="13" t="s">
        <v>565</v>
      </c>
      <c r="F58" s="18">
        <v>25700</v>
      </c>
      <c r="G58" s="18">
        <v>677.53</v>
      </c>
      <c r="H58" s="18">
        <v>0.65</v>
      </c>
    </row>
    <row r="59" spans="2:8" x14ac:dyDescent="0.25">
      <c r="B59" s="13" t="s">
        <v>1837</v>
      </c>
      <c r="C59" s="29" t="s">
        <v>145</v>
      </c>
      <c r="D59" s="13" t="s">
        <v>331</v>
      </c>
      <c r="E59" s="13" t="s">
        <v>566</v>
      </c>
      <c r="F59" s="18">
        <v>100000</v>
      </c>
      <c r="G59" s="18">
        <v>592.9</v>
      </c>
      <c r="H59" s="18">
        <v>0.56999999999999995</v>
      </c>
    </row>
    <row r="60" spans="2:8" x14ac:dyDescent="0.25">
      <c r="B60" s="13" t="s">
        <v>1838</v>
      </c>
      <c r="C60" s="29" t="s">
        <v>145</v>
      </c>
      <c r="D60" s="13" t="s">
        <v>343</v>
      </c>
      <c r="E60" s="13" t="s">
        <v>567</v>
      </c>
      <c r="F60" s="18">
        <v>110000</v>
      </c>
      <c r="G60" s="18">
        <v>571.07000000000005</v>
      </c>
      <c r="H60" s="18">
        <v>0.55000000000000004</v>
      </c>
    </row>
    <row r="61" spans="2:8" x14ac:dyDescent="0.25">
      <c r="B61" s="13" t="s">
        <v>1839</v>
      </c>
      <c r="C61" s="29" t="s">
        <v>145</v>
      </c>
      <c r="D61" s="13" t="s">
        <v>367</v>
      </c>
      <c r="E61" s="13" t="s">
        <v>568</v>
      </c>
      <c r="F61" s="18">
        <v>95000</v>
      </c>
      <c r="G61" s="18">
        <v>485.36</v>
      </c>
      <c r="H61" s="18">
        <v>0.47</v>
      </c>
    </row>
    <row r="62" spans="2:8" x14ac:dyDescent="0.25">
      <c r="B62" s="13" t="s">
        <v>1840</v>
      </c>
      <c r="C62" s="29" t="s">
        <v>145</v>
      </c>
      <c r="D62" s="13" t="s">
        <v>357</v>
      </c>
      <c r="E62" s="13" t="s">
        <v>569</v>
      </c>
      <c r="F62" s="18">
        <v>74910</v>
      </c>
      <c r="G62" s="18">
        <v>374.4</v>
      </c>
      <c r="H62" s="18">
        <v>0.36</v>
      </c>
    </row>
    <row r="63" spans="2:8" x14ac:dyDescent="0.25">
      <c r="B63" s="13" t="s">
        <v>1841</v>
      </c>
      <c r="C63" s="29" t="s">
        <v>145</v>
      </c>
      <c r="D63" s="13" t="s">
        <v>367</v>
      </c>
      <c r="E63" s="13" t="s">
        <v>570</v>
      </c>
      <c r="F63" s="18">
        <v>100000</v>
      </c>
      <c r="G63" s="18">
        <v>248.05</v>
      </c>
      <c r="H63" s="18">
        <v>0.24</v>
      </c>
    </row>
    <row r="64" spans="2:8" x14ac:dyDescent="0.25">
      <c r="B64" s="13" t="s">
        <v>1842</v>
      </c>
      <c r="C64" s="29" t="s">
        <v>145</v>
      </c>
      <c r="D64" s="13" t="s">
        <v>318</v>
      </c>
      <c r="E64" s="13" t="s">
        <v>571</v>
      </c>
      <c r="F64" s="18">
        <v>2011</v>
      </c>
      <c r="G64" s="18">
        <v>35.479999999999997</v>
      </c>
      <c r="H64" s="18">
        <v>0.03</v>
      </c>
    </row>
    <row r="65" spans="2:8" x14ac:dyDescent="0.25">
      <c r="B65" s="32" t="s">
        <v>157</v>
      </c>
      <c r="C65" s="33"/>
      <c r="D65" s="32"/>
      <c r="E65" s="32"/>
      <c r="F65" s="34"/>
      <c r="G65" s="34">
        <f>SUM(G12:G64)</f>
        <v>100394.45</v>
      </c>
      <c r="H65" s="34">
        <f>SUM(H12:H64)</f>
        <v>96.32</v>
      </c>
    </row>
    <row r="66" spans="2:8" x14ac:dyDescent="0.25">
      <c r="B66" s="32" t="s">
        <v>158</v>
      </c>
      <c r="C66" s="33"/>
      <c r="D66" s="32"/>
      <c r="E66" s="32"/>
      <c r="F66" s="34"/>
      <c r="G66" s="34">
        <v>2863.92</v>
      </c>
      <c r="H66" s="34">
        <v>2.75</v>
      </c>
    </row>
    <row r="67" spans="2:8" x14ac:dyDescent="0.25">
      <c r="B67" s="32" t="s">
        <v>159</v>
      </c>
      <c r="C67" s="33"/>
      <c r="D67" s="32"/>
      <c r="E67" s="32"/>
      <c r="F67" s="34"/>
      <c r="G67" s="34">
        <v>103258.37</v>
      </c>
      <c r="H67" s="34">
        <v>99.07</v>
      </c>
    </row>
    <row r="68" spans="2:8" x14ac:dyDescent="0.25">
      <c r="B68" s="32" t="s">
        <v>247</v>
      </c>
      <c r="C68" s="33"/>
      <c r="D68" s="32"/>
      <c r="E68" s="32"/>
      <c r="F68" s="34"/>
      <c r="G68" s="34">
        <v>982.82272152000041</v>
      </c>
      <c r="H68" s="34">
        <v>0.93000000000000682</v>
      </c>
    </row>
    <row r="69" spans="2:8" x14ac:dyDescent="0.25">
      <c r="B69" s="32" t="s">
        <v>161</v>
      </c>
      <c r="C69" s="33"/>
      <c r="D69" s="32"/>
      <c r="E69" s="32"/>
      <c r="F69" s="34"/>
      <c r="G69" s="34">
        <v>104241.19272152</v>
      </c>
      <c r="H69" s="34">
        <v>100</v>
      </c>
    </row>
    <row r="70" spans="2:8" x14ac:dyDescent="0.25">
      <c r="B70" s="13" t="s">
        <v>162</v>
      </c>
    </row>
    <row r="71" spans="2:8" x14ac:dyDescent="0.25">
      <c r="B71" s="32" t="s">
        <v>163</v>
      </c>
    </row>
    <row r="72" spans="2:8" x14ac:dyDescent="0.25">
      <c r="B72" s="32" t="s">
        <v>164</v>
      </c>
      <c r="C72" s="29" t="s">
        <v>165</v>
      </c>
    </row>
    <row r="73" spans="2:8" x14ac:dyDescent="0.25">
      <c r="B73" s="32" t="s">
        <v>168</v>
      </c>
      <c r="C73" s="29" t="s">
        <v>167</v>
      </c>
    </row>
    <row r="74" spans="2:8" x14ac:dyDescent="0.25">
      <c r="B74" s="32" t="s">
        <v>169</v>
      </c>
      <c r="C74" s="29" t="s">
        <v>167</v>
      </c>
    </row>
    <row r="75" spans="2:8" x14ac:dyDescent="0.25">
      <c r="B75" s="32" t="s">
        <v>170</v>
      </c>
      <c r="C75" s="29" t="s">
        <v>171</v>
      </c>
    </row>
    <row r="76" spans="2:8" x14ac:dyDescent="0.25">
      <c r="B76" s="32" t="s">
        <v>572</v>
      </c>
      <c r="C76" s="33"/>
    </row>
    <row r="77" spans="2:8" x14ac:dyDescent="0.25">
      <c r="B77" s="32" t="s">
        <v>573</v>
      </c>
      <c r="C77" s="33"/>
    </row>
    <row r="78" spans="2:8" x14ac:dyDescent="0.25">
      <c r="B78" s="32" t="s">
        <v>574</v>
      </c>
      <c r="C78" s="33"/>
    </row>
    <row r="79" spans="2:8" x14ac:dyDescent="0.25">
      <c r="B79" s="32" t="s">
        <v>575</v>
      </c>
      <c r="C79" s="33"/>
    </row>
    <row r="80" spans="2:8" x14ac:dyDescent="0.25">
      <c r="B80" s="32" t="s">
        <v>576</v>
      </c>
      <c r="C80" s="33"/>
    </row>
    <row r="81" spans="2:3" x14ac:dyDescent="0.25">
      <c r="B81" s="32" t="s">
        <v>577</v>
      </c>
      <c r="C81" s="33"/>
    </row>
    <row r="82" spans="2:3" x14ac:dyDescent="0.25">
      <c r="B82" s="32" t="s">
        <v>578</v>
      </c>
      <c r="C82" s="33"/>
    </row>
    <row r="83" spans="2:3" x14ac:dyDescent="0.25">
      <c r="B83" s="32" t="s">
        <v>579</v>
      </c>
      <c r="C83" s="33"/>
    </row>
    <row r="84" spans="2:3" x14ac:dyDescent="0.25">
      <c r="B84" s="32" t="s">
        <v>440</v>
      </c>
      <c r="C84" s="33"/>
    </row>
    <row r="85" spans="2:3" x14ac:dyDescent="0.25">
      <c r="B85" s="13" t="s">
        <v>180</v>
      </c>
    </row>
    <row r="86" spans="2:3" x14ac:dyDescent="0.25">
      <c r="B86" s="13" t="s">
        <v>250</v>
      </c>
    </row>
    <row r="89" spans="2:3" x14ac:dyDescent="0.25">
      <c r="B89" s="8" t="s">
        <v>251</v>
      </c>
      <c r="C89" s="9"/>
    </row>
    <row r="90" spans="2:3" ht="30" x14ac:dyDescent="0.25">
      <c r="B90" s="8" t="s">
        <v>252</v>
      </c>
      <c r="C90" s="10" t="s">
        <v>253</v>
      </c>
    </row>
    <row r="91" spans="2:3" x14ac:dyDescent="0.25">
      <c r="B91" s="3" t="s">
        <v>254</v>
      </c>
      <c r="C91" s="148">
        <v>200</v>
      </c>
    </row>
    <row r="92" spans="2:3" x14ac:dyDescent="0.25">
      <c r="B92" s="3" t="s">
        <v>255</v>
      </c>
      <c r="C92" s="148">
        <v>0</v>
      </c>
    </row>
    <row r="93" spans="2:3" x14ac:dyDescent="0.25">
      <c r="B93" s="3" t="s">
        <v>256</v>
      </c>
      <c r="C93" s="148">
        <v>0</v>
      </c>
    </row>
    <row r="94" spans="2:3" x14ac:dyDescent="0.25">
      <c r="B94" s="3" t="s">
        <v>257</v>
      </c>
      <c r="C94" s="148">
        <v>0</v>
      </c>
    </row>
    <row r="95" spans="2:3" x14ac:dyDescent="0.25">
      <c r="B95" s="3" t="s">
        <v>258</v>
      </c>
      <c r="C95" s="148">
        <v>0</v>
      </c>
    </row>
    <row r="96" spans="2:3" x14ac:dyDescent="0.25">
      <c r="B96" s="3" t="s">
        <v>259</v>
      </c>
      <c r="C96" s="148">
        <v>0</v>
      </c>
    </row>
    <row r="97" spans="2:7" x14ac:dyDescent="0.25">
      <c r="B97" s="8" t="s">
        <v>260</v>
      </c>
      <c r="C97" s="121">
        <v>200</v>
      </c>
    </row>
    <row r="99" spans="2:7" x14ac:dyDescent="0.25">
      <c r="B99" s="3" t="s">
        <v>189</v>
      </c>
      <c r="C99" s="4"/>
      <c r="D99" s="3"/>
    </row>
    <row r="100" spans="2:7" ht="30" x14ac:dyDescent="0.25">
      <c r="B100" s="6" t="s">
        <v>190</v>
      </c>
      <c r="C100" s="5" t="s">
        <v>191</v>
      </c>
      <c r="D100" s="6" t="s">
        <v>192</v>
      </c>
    </row>
    <row r="101" spans="2:7" x14ac:dyDescent="0.25">
      <c r="B101" s="3" t="s">
        <v>167</v>
      </c>
      <c r="C101" s="4" t="s">
        <v>167</v>
      </c>
      <c r="D101" s="3" t="s">
        <v>167</v>
      </c>
    </row>
    <row r="103" spans="2:7" x14ac:dyDescent="0.25">
      <c r="B103" s="8" t="s">
        <v>193</v>
      </c>
      <c r="C103" s="44">
        <v>45596</v>
      </c>
      <c r="D103" s="3"/>
      <c r="E103" s="37"/>
      <c r="F103" s="43"/>
    </row>
    <row r="104" spans="2:7" x14ac:dyDescent="0.25">
      <c r="B104" s="8" t="s">
        <v>194</v>
      </c>
      <c r="C104" s="9" t="s">
        <v>195</v>
      </c>
      <c r="D104" s="8" t="s">
        <v>196</v>
      </c>
      <c r="E104" s="38" t="s">
        <v>197</v>
      </c>
      <c r="F104" s="36" t="s">
        <v>198</v>
      </c>
      <c r="G104" s="34"/>
    </row>
    <row r="105" spans="2:7" x14ac:dyDescent="0.25">
      <c r="B105" s="41" t="s">
        <v>167</v>
      </c>
      <c r="C105" s="42" t="s">
        <v>167</v>
      </c>
      <c r="D105" s="41" t="s">
        <v>167</v>
      </c>
      <c r="E105" s="40" t="s">
        <v>167</v>
      </c>
      <c r="F105" s="39" t="s">
        <v>167</v>
      </c>
    </row>
    <row r="108" spans="2:7" x14ac:dyDescent="0.25">
      <c r="B108" s="32" t="s">
        <v>199</v>
      </c>
    </row>
    <row r="109" spans="2:7" x14ac:dyDescent="0.25">
      <c r="B109" s="32"/>
    </row>
    <row r="110" spans="2:7" x14ac:dyDescent="0.25">
      <c r="B110" s="32" t="s">
        <v>200</v>
      </c>
    </row>
    <row r="111" spans="2:7" x14ac:dyDescent="0.25">
      <c r="B111" s="8" t="s">
        <v>201</v>
      </c>
      <c r="C111" s="9" t="s">
        <v>202</v>
      </c>
      <c r="D111" s="32"/>
    </row>
    <row r="112" spans="2:7" x14ac:dyDescent="0.25">
      <c r="B112" s="3" t="s">
        <v>167</v>
      </c>
      <c r="C112" s="4" t="s">
        <v>167</v>
      </c>
    </row>
    <row r="114" spans="2:7" x14ac:dyDescent="0.25">
      <c r="B114" s="8" t="s">
        <v>203</v>
      </c>
      <c r="C114" s="9" t="s">
        <v>202</v>
      </c>
    </row>
    <row r="115" spans="2:7" x14ac:dyDescent="0.25">
      <c r="B115" s="3" t="s">
        <v>167</v>
      </c>
      <c r="C115" s="4" t="s">
        <v>167</v>
      </c>
    </row>
    <row r="117" spans="2:7" x14ac:dyDescent="0.25">
      <c r="B117" s="8" t="s">
        <v>167</v>
      </c>
      <c r="C117" s="9" t="s">
        <v>167</v>
      </c>
    </row>
    <row r="118" spans="2:7" x14ac:dyDescent="0.25">
      <c r="B118" s="3" t="s">
        <v>167</v>
      </c>
      <c r="C118" s="4" t="s">
        <v>167</v>
      </c>
    </row>
    <row r="120" spans="2:7" x14ac:dyDescent="0.25">
      <c r="B120" s="38" t="s">
        <v>204</v>
      </c>
      <c r="C120" s="9" t="s">
        <v>205</v>
      </c>
    </row>
    <row r="121" spans="2:7" x14ac:dyDescent="0.25">
      <c r="B121" s="37" t="s">
        <v>167</v>
      </c>
      <c r="C121" s="4" t="s">
        <v>167</v>
      </c>
    </row>
    <row r="123" spans="2:7" x14ac:dyDescent="0.25">
      <c r="B123" s="8" t="s">
        <v>206</v>
      </c>
      <c r="C123" s="9" t="s">
        <v>167</v>
      </c>
    </row>
    <row r="125" spans="2:7" x14ac:dyDescent="0.25">
      <c r="B125" s="8" t="s">
        <v>207</v>
      </c>
      <c r="C125" s="44">
        <v>45596</v>
      </c>
      <c r="D125" s="3"/>
      <c r="E125" s="37"/>
      <c r="F125" s="43"/>
    </row>
    <row r="126" spans="2:7" x14ac:dyDescent="0.25">
      <c r="B126" s="8" t="s">
        <v>194</v>
      </c>
      <c r="C126" s="9" t="s">
        <v>195</v>
      </c>
      <c r="D126" s="8" t="s">
        <v>196</v>
      </c>
      <c r="E126" s="38" t="s">
        <v>197</v>
      </c>
      <c r="F126" s="36" t="s">
        <v>198</v>
      </c>
      <c r="G126" s="34"/>
    </row>
    <row r="127" spans="2:7" x14ac:dyDescent="0.25">
      <c r="B127" s="41" t="s">
        <v>167</v>
      </c>
      <c r="C127" s="42" t="s">
        <v>167</v>
      </c>
      <c r="D127" s="41" t="s">
        <v>167</v>
      </c>
      <c r="E127" s="40" t="s">
        <v>167</v>
      </c>
      <c r="F127" s="39" t="s">
        <v>167</v>
      </c>
    </row>
    <row r="128" spans="2:7" x14ac:dyDescent="0.25">
      <c r="B128" s="32" t="s">
        <v>199</v>
      </c>
    </row>
    <row r="129" spans="2:4" x14ac:dyDescent="0.25">
      <c r="B129" s="32"/>
    </row>
    <row r="130" spans="2:4" x14ac:dyDescent="0.25">
      <c r="B130" s="32" t="s">
        <v>200</v>
      </c>
    </row>
    <row r="131" spans="2:4" x14ac:dyDescent="0.25">
      <c r="B131" s="8" t="s">
        <v>201</v>
      </c>
      <c r="C131" s="9" t="s">
        <v>202</v>
      </c>
      <c r="D131" s="32"/>
    </row>
    <row r="132" spans="2:4" x14ac:dyDescent="0.25">
      <c r="B132" s="3" t="s">
        <v>167</v>
      </c>
      <c r="C132" s="4" t="s">
        <v>167</v>
      </c>
    </row>
    <row r="134" spans="2:4" x14ac:dyDescent="0.25">
      <c r="B134" s="8" t="s">
        <v>203</v>
      </c>
      <c r="C134" s="9" t="s">
        <v>202</v>
      </c>
    </row>
    <row r="135" spans="2:4" x14ac:dyDescent="0.25">
      <c r="B135" s="3" t="s">
        <v>167</v>
      </c>
      <c r="C135" s="4" t="s">
        <v>167</v>
      </c>
    </row>
    <row r="137" spans="2:4" x14ac:dyDescent="0.25">
      <c r="B137" s="8" t="s">
        <v>167</v>
      </c>
      <c r="C137" s="9" t="s">
        <v>167</v>
      </c>
    </row>
    <row r="138" spans="2:4" x14ac:dyDescent="0.25">
      <c r="B138" s="3" t="s">
        <v>167</v>
      </c>
      <c r="C138" s="4" t="s">
        <v>167</v>
      </c>
    </row>
    <row r="140" spans="2:4" x14ac:dyDescent="0.25">
      <c r="B140" s="38" t="s">
        <v>204</v>
      </c>
      <c r="C140" s="9" t="s">
        <v>205</v>
      </c>
    </row>
    <row r="141" spans="2:4" x14ac:dyDescent="0.25">
      <c r="B141" s="37" t="s">
        <v>167</v>
      </c>
      <c r="C141" s="4" t="s">
        <v>167</v>
      </c>
    </row>
    <row r="143" spans="2:4" x14ac:dyDescent="0.25">
      <c r="B143" s="8" t="s">
        <v>206</v>
      </c>
      <c r="C143" s="9" t="s">
        <v>167</v>
      </c>
    </row>
    <row r="146" spans="2:80" x14ac:dyDescent="0.25">
      <c r="B146" s="32" t="s">
        <v>208</v>
      </c>
    </row>
    <row r="148" spans="2:80" x14ac:dyDescent="0.25">
      <c r="B148" s="8" t="s">
        <v>194</v>
      </c>
      <c r="C148" s="9" t="s">
        <v>209</v>
      </c>
      <c r="D148" s="8" t="s">
        <v>210</v>
      </c>
      <c r="E148" s="8" t="s">
        <v>211</v>
      </c>
      <c r="F148" s="34"/>
    </row>
    <row r="149" spans="2:80" x14ac:dyDescent="0.25">
      <c r="B149" s="3" t="s">
        <v>167</v>
      </c>
      <c r="C149" s="4" t="s">
        <v>167</v>
      </c>
      <c r="D149" s="3" t="s">
        <v>167</v>
      </c>
      <c r="E149" s="3" t="s">
        <v>167</v>
      </c>
    </row>
    <row r="152" spans="2:80" x14ac:dyDescent="0.25">
      <c r="B152" s="32" t="s">
        <v>212</v>
      </c>
      <c r="C152" s="33" t="s">
        <v>167</v>
      </c>
      <c r="D152" s="32"/>
      <c r="E152" s="32"/>
      <c r="F152" s="34"/>
      <c r="G152" s="34"/>
      <c r="H152" s="34"/>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2"/>
      <c r="BQ152" s="32"/>
      <c r="BR152" s="32"/>
      <c r="BS152" s="32"/>
      <c r="BT152" s="32"/>
      <c r="BU152" s="32"/>
      <c r="BV152" s="32"/>
      <c r="BW152" s="32"/>
      <c r="BX152" s="32"/>
      <c r="BY152" s="32"/>
      <c r="BZ152" s="32"/>
      <c r="CA152" s="32"/>
      <c r="CB152" s="32"/>
    </row>
    <row r="154" spans="2:80" x14ac:dyDescent="0.25">
      <c r="B154" s="32" t="s">
        <v>213</v>
      </c>
    </row>
    <row r="156" spans="2:80" x14ac:dyDescent="0.25">
      <c r="B156" s="8" t="s">
        <v>214</v>
      </c>
      <c r="C156" s="9" t="s">
        <v>202</v>
      </c>
      <c r="D156" s="32"/>
    </row>
    <row r="157" spans="2:80" x14ac:dyDescent="0.25">
      <c r="B157" s="3" t="s">
        <v>167</v>
      </c>
      <c r="C157" s="4" t="s">
        <v>167</v>
      </c>
    </row>
    <row r="160" spans="2:80" x14ac:dyDescent="0.25">
      <c r="B160" s="8" t="s">
        <v>215</v>
      </c>
      <c r="C160" s="9" t="s">
        <v>216</v>
      </c>
      <c r="D160" s="32"/>
    </row>
    <row r="161" spans="2:80" x14ac:dyDescent="0.25">
      <c r="B161" s="3" t="s">
        <v>167</v>
      </c>
      <c r="C161" s="4" t="s">
        <v>167</v>
      </c>
    </row>
    <row r="164" spans="2:80" x14ac:dyDescent="0.25">
      <c r="B164" s="32" t="s">
        <v>217</v>
      </c>
    </row>
    <row r="167" spans="2:80" x14ac:dyDescent="0.25">
      <c r="B167" s="32" t="s">
        <v>218</v>
      </c>
    </row>
    <row r="169" spans="2:80" x14ac:dyDescent="0.25">
      <c r="B169" s="8" t="s">
        <v>194</v>
      </c>
      <c r="C169" s="9" t="s">
        <v>219</v>
      </c>
      <c r="D169" s="8" t="s">
        <v>209</v>
      </c>
      <c r="E169" s="8" t="s">
        <v>210</v>
      </c>
      <c r="F169" s="36" t="s">
        <v>211</v>
      </c>
      <c r="G169" s="34"/>
    </row>
    <row r="170" spans="2:80" x14ac:dyDescent="0.25">
      <c r="B170" s="3" t="s">
        <v>167</v>
      </c>
      <c r="C170" s="4" t="s">
        <v>167</v>
      </c>
      <c r="D170" s="3" t="s">
        <v>167</v>
      </c>
      <c r="E170" s="3" t="s">
        <v>167</v>
      </c>
      <c r="F170" s="35" t="s">
        <v>167</v>
      </c>
    </row>
    <row r="173" spans="2:80" x14ac:dyDescent="0.25">
      <c r="B173" s="32" t="s">
        <v>212</v>
      </c>
      <c r="C173" s="33" t="s">
        <v>167</v>
      </c>
      <c r="D173" s="32"/>
      <c r="E173" s="32"/>
      <c r="F173" s="34"/>
      <c r="G173" s="34"/>
      <c r="H173" s="34"/>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c r="CA173" s="32"/>
      <c r="CB173" s="32"/>
    </row>
    <row r="175" spans="2:80" x14ac:dyDescent="0.25">
      <c r="B175" s="32" t="s">
        <v>213</v>
      </c>
    </row>
    <row r="177" spans="2:7" x14ac:dyDescent="0.25">
      <c r="B177" s="8" t="s">
        <v>214</v>
      </c>
      <c r="C177" s="9" t="s">
        <v>202</v>
      </c>
      <c r="D177" s="32"/>
    </row>
    <row r="178" spans="2:7" x14ac:dyDescent="0.25">
      <c r="B178" s="3" t="s">
        <v>167</v>
      </c>
      <c r="C178" s="4" t="s">
        <v>167</v>
      </c>
    </row>
    <row r="181" spans="2:7" x14ac:dyDescent="0.25">
      <c r="B181" s="8" t="s">
        <v>215</v>
      </c>
      <c r="C181" s="9" t="s">
        <v>216</v>
      </c>
      <c r="D181" s="32"/>
    </row>
    <row r="182" spans="2:7" x14ac:dyDescent="0.25">
      <c r="B182" s="3" t="s">
        <v>167</v>
      </c>
      <c r="C182" s="4" t="s">
        <v>167</v>
      </c>
    </row>
    <row r="185" spans="2:7" x14ac:dyDescent="0.25">
      <c r="B185" s="32" t="s">
        <v>217</v>
      </c>
    </row>
    <row r="188" spans="2:7" x14ac:dyDescent="0.25">
      <c r="B188" s="32" t="s">
        <v>220</v>
      </c>
    </row>
    <row r="189" spans="2:7" x14ac:dyDescent="0.25">
      <c r="B189" s="8" t="s">
        <v>194</v>
      </c>
      <c r="C189" s="9" t="s">
        <v>221</v>
      </c>
      <c r="D189" s="8" t="s">
        <v>222</v>
      </c>
      <c r="E189" s="8" t="s">
        <v>223</v>
      </c>
      <c r="F189" s="36" t="s">
        <v>224</v>
      </c>
      <c r="G189" s="34"/>
    </row>
    <row r="190" spans="2:7" x14ac:dyDescent="0.25">
      <c r="B190" s="3" t="s">
        <v>167</v>
      </c>
      <c r="C190" s="4" t="s">
        <v>167</v>
      </c>
      <c r="D190" s="3" t="s">
        <v>167</v>
      </c>
      <c r="E190" s="3" t="s">
        <v>167</v>
      </c>
      <c r="F190" s="35" t="s">
        <v>167</v>
      </c>
    </row>
    <row r="191" spans="2:7" x14ac:dyDescent="0.25">
      <c r="B191"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8FBE55B8-FED0-4894-ABC6-136407BAF91B}"/>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921A2-7ED7-4559-B001-DF1627834142}">
  <sheetPr codeName="Sheet55"/>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9" x14ac:dyDescent="0.25">
      <c r="A1" s="58" t="s">
        <v>0</v>
      </c>
      <c r="B1" s="201" t="s">
        <v>111</v>
      </c>
      <c r="C1" s="201"/>
      <c r="D1" s="201"/>
      <c r="E1" s="201"/>
    </row>
    <row r="3" spans="1:9" ht="18" customHeight="1" x14ac:dyDescent="0.25">
      <c r="B3" s="1" t="s">
        <v>580</v>
      </c>
      <c r="C3" s="202"/>
      <c r="D3" s="203"/>
    </row>
    <row r="4" spans="1:9" ht="18" customHeight="1" x14ac:dyDescent="0.25">
      <c r="B4" s="2" t="s">
        <v>581</v>
      </c>
      <c r="C4" s="202"/>
      <c r="D4" s="203"/>
    </row>
    <row r="5" spans="1:9" ht="18" customHeight="1" x14ac:dyDescent="0.25">
      <c r="B5" s="2" t="s">
        <v>133</v>
      </c>
      <c r="C5" s="202"/>
      <c r="D5" s="203"/>
    </row>
    <row r="6" spans="1:9" ht="18" customHeight="1" x14ac:dyDescent="0.25">
      <c r="B6" s="2" t="s">
        <v>582</v>
      </c>
      <c r="C6" s="202"/>
      <c r="D6" s="203"/>
    </row>
    <row r="7" spans="1:9" ht="18" customHeight="1" x14ac:dyDescent="0.25">
      <c r="B7" s="2" t="s">
        <v>583</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1794</v>
      </c>
      <c r="C15" s="29" t="s">
        <v>145</v>
      </c>
      <c r="D15" s="13" t="s">
        <v>367</v>
      </c>
      <c r="E15" s="13" t="s">
        <v>482</v>
      </c>
      <c r="F15" s="18">
        <v>17442</v>
      </c>
      <c r="G15" s="18">
        <v>548.70000000000005</v>
      </c>
      <c r="H15" s="18">
        <v>8.1</v>
      </c>
    </row>
    <row r="16" spans="1:9" x14ac:dyDescent="0.25">
      <c r="B16" s="13" t="s">
        <v>1807</v>
      </c>
      <c r="C16" s="29" t="s">
        <v>145</v>
      </c>
      <c r="D16" s="13" t="s">
        <v>271</v>
      </c>
      <c r="E16" s="13" t="s">
        <v>532</v>
      </c>
      <c r="F16" s="18">
        <v>164309</v>
      </c>
      <c r="G16" s="18">
        <v>510.59</v>
      </c>
      <c r="H16" s="18">
        <v>7.53</v>
      </c>
    </row>
    <row r="17" spans="2:8" x14ac:dyDescent="0.25">
      <c r="B17" s="13" t="s">
        <v>1805</v>
      </c>
      <c r="C17" s="29" t="s">
        <v>145</v>
      </c>
      <c r="D17" s="13" t="s">
        <v>318</v>
      </c>
      <c r="E17" s="13" t="s">
        <v>530</v>
      </c>
      <c r="F17" s="18">
        <v>3576</v>
      </c>
      <c r="G17" s="18">
        <v>395.71</v>
      </c>
      <c r="H17" s="18">
        <v>5.84</v>
      </c>
    </row>
    <row r="18" spans="2:8" x14ac:dyDescent="0.25">
      <c r="B18" s="13" t="s">
        <v>1776</v>
      </c>
      <c r="C18" s="29" t="s">
        <v>145</v>
      </c>
      <c r="D18" s="13" t="s">
        <v>462</v>
      </c>
      <c r="E18" s="13" t="s">
        <v>463</v>
      </c>
      <c r="F18" s="18">
        <v>15638</v>
      </c>
      <c r="G18" s="18">
        <v>353.88</v>
      </c>
      <c r="H18" s="18">
        <v>5.22</v>
      </c>
    </row>
    <row r="19" spans="2:8" x14ac:dyDescent="0.25">
      <c r="B19" s="13" t="s">
        <v>1843</v>
      </c>
      <c r="C19" s="29" t="s">
        <v>145</v>
      </c>
      <c r="D19" s="13" t="s">
        <v>357</v>
      </c>
      <c r="E19" s="13" t="s">
        <v>584</v>
      </c>
      <c r="F19" s="18">
        <v>28929</v>
      </c>
      <c r="G19" s="18">
        <v>348.96</v>
      </c>
      <c r="H19" s="18">
        <v>5.15</v>
      </c>
    </row>
    <row r="20" spans="2:8" x14ac:dyDescent="0.25">
      <c r="B20" s="13" t="s">
        <v>1806</v>
      </c>
      <c r="C20" s="29" t="s">
        <v>145</v>
      </c>
      <c r="D20" s="13" t="s">
        <v>318</v>
      </c>
      <c r="E20" s="13" t="s">
        <v>531</v>
      </c>
      <c r="F20" s="18">
        <v>59727</v>
      </c>
      <c r="G20" s="18">
        <v>346.75</v>
      </c>
      <c r="H20" s="18">
        <v>5.12</v>
      </c>
    </row>
    <row r="21" spans="2:8" x14ac:dyDescent="0.25">
      <c r="B21" s="13" t="s">
        <v>1792</v>
      </c>
      <c r="C21" s="29" t="s">
        <v>145</v>
      </c>
      <c r="D21" s="13" t="s">
        <v>473</v>
      </c>
      <c r="E21" s="13" t="s">
        <v>480</v>
      </c>
      <c r="F21" s="18">
        <v>3074</v>
      </c>
      <c r="G21" s="18">
        <v>340.49</v>
      </c>
      <c r="H21" s="18">
        <v>5.0199999999999996</v>
      </c>
    </row>
    <row r="22" spans="2:8" x14ac:dyDescent="0.25">
      <c r="B22" s="13" t="s">
        <v>1844</v>
      </c>
      <c r="C22" s="29" t="s">
        <v>145</v>
      </c>
      <c r="D22" s="13" t="s">
        <v>301</v>
      </c>
      <c r="E22" s="13" t="s">
        <v>585</v>
      </c>
      <c r="F22" s="18">
        <v>53066</v>
      </c>
      <c r="G22" s="18">
        <v>334.87</v>
      </c>
      <c r="H22" s="18">
        <v>4.9400000000000004</v>
      </c>
    </row>
    <row r="23" spans="2:8" x14ac:dyDescent="0.25">
      <c r="B23" s="13" t="s">
        <v>1771</v>
      </c>
      <c r="C23" s="29" t="s">
        <v>145</v>
      </c>
      <c r="D23" s="13" t="s">
        <v>378</v>
      </c>
      <c r="E23" s="13" t="s">
        <v>454</v>
      </c>
      <c r="F23" s="18">
        <v>24210</v>
      </c>
      <c r="G23" s="18">
        <v>333.12</v>
      </c>
      <c r="H23" s="18">
        <v>4.91</v>
      </c>
    </row>
    <row r="24" spans="2:8" x14ac:dyDescent="0.25">
      <c r="B24" s="13" t="s">
        <v>1845</v>
      </c>
      <c r="C24" s="29" t="s">
        <v>145</v>
      </c>
      <c r="D24" s="13" t="s">
        <v>352</v>
      </c>
      <c r="E24" s="13" t="s">
        <v>586</v>
      </c>
      <c r="F24" s="18">
        <v>34337</v>
      </c>
      <c r="G24" s="18">
        <v>290.87</v>
      </c>
      <c r="H24" s="18">
        <v>4.29</v>
      </c>
    </row>
    <row r="25" spans="2:8" x14ac:dyDescent="0.25">
      <c r="B25" s="13" t="s">
        <v>1846</v>
      </c>
      <c r="C25" s="29" t="s">
        <v>145</v>
      </c>
      <c r="D25" s="13" t="s">
        <v>331</v>
      </c>
      <c r="E25" s="13" t="s">
        <v>587</v>
      </c>
      <c r="F25" s="18">
        <v>5963</v>
      </c>
      <c r="G25" s="18">
        <v>256.10000000000002</v>
      </c>
      <c r="H25" s="18">
        <v>3.78</v>
      </c>
    </row>
    <row r="26" spans="2:8" x14ac:dyDescent="0.25">
      <c r="B26" s="13" t="s">
        <v>1847</v>
      </c>
      <c r="C26" s="29" t="s">
        <v>145</v>
      </c>
      <c r="D26" s="13" t="s">
        <v>301</v>
      </c>
      <c r="E26" s="13" t="s">
        <v>588</v>
      </c>
      <c r="F26" s="18">
        <v>47306</v>
      </c>
      <c r="G26" s="18">
        <v>247.22</v>
      </c>
      <c r="H26" s="18">
        <v>3.65</v>
      </c>
    </row>
    <row r="27" spans="2:8" x14ac:dyDescent="0.25">
      <c r="B27" s="13" t="s">
        <v>1709</v>
      </c>
      <c r="C27" s="29" t="s">
        <v>145</v>
      </c>
      <c r="D27" s="13" t="s">
        <v>318</v>
      </c>
      <c r="E27" s="13" t="s">
        <v>333</v>
      </c>
      <c r="F27" s="18">
        <v>10544</v>
      </c>
      <c r="G27" s="18">
        <v>244.66</v>
      </c>
      <c r="H27" s="18">
        <v>3.61</v>
      </c>
    </row>
    <row r="28" spans="2:8" x14ac:dyDescent="0.25">
      <c r="B28" s="13" t="s">
        <v>534</v>
      </c>
      <c r="C28" s="29" t="s">
        <v>145</v>
      </c>
      <c r="D28" s="13" t="s">
        <v>327</v>
      </c>
      <c r="E28" s="13" t="s">
        <v>535</v>
      </c>
      <c r="F28" s="18">
        <v>69006</v>
      </c>
      <c r="G28" s="18">
        <v>183.66</v>
      </c>
      <c r="H28" s="18">
        <v>2.71</v>
      </c>
    </row>
    <row r="29" spans="2:8" x14ac:dyDescent="0.25">
      <c r="B29" s="13" t="s">
        <v>1848</v>
      </c>
      <c r="C29" s="29" t="s">
        <v>145</v>
      </c>
      <c r="D29" s="13" t="s">
        <v>282</v>
      </c>
      <c r="E29" s="13" t="s">
        <v>589</v>
      </c>
      <c r="F29" s="18">
        <v>11528</v>
      </c>
      <c r="G29" s="18">
        <v>178.89</v>
      </c>
      <c r="H29" s="18">
        <v>2.64</v>
      </c>
    </row>
    <row r="30" spans="2:8" x14ac:dyDescent="0.25">
      <c r="B30" s="13" t="s">
        <v>1849</v>
      </c>
      <c r="C30" s="29" t="s">
        <v>145</v>
      </c>
      <c r="D30" s="13" t="s">
        <v>279</v>
      </c>
      <c r="E30" s="13" t="s">
        <v>590</v>
      </c>
      <c r="F30" s="18">
        <v>6022</v>
      </c>
      <c r="G30" s="18">
        <v>176.78</v>
      </c>
      <c r="H30" s="18">
        <v>2.61</v>
      </c>
    </row>
    <row r="31" spans="2:8" x14ac:dyDescent="0.25">
      <c r="B31" s="13" t="s">
        <v>1850</v>
      </c>
      <c r="C31" s="29" t="s">
        <v>145</v>
      </c>
      <c r="D31" s="13" t="s">
        <v>340</v>
      </c>
      <c r="E31" s="13" t="s">
        <v>591</v>
      </c>
      <c r="F31" s="18">
        <v>490</v>
      </c>
      <c r="G31" s="18">
        <v>176.63</v>
      </c>
      <c r="H31" s="18">
        <v>2.61</v>
      </c>
    </row>
    <row r="32" spans="2:8" x14ac:dyDescent="0.25">
      <c r="B32" s="13" t="s">
        <v>1679</v>
      </c>
      <c r="C32" s="29" t="s">
        <v>145</v>
      </c>
      <c r="D32" s="13" t="s">
        <v>277</v>
      </c>
      <c r="E32" s="13" t="s">
        <v>278</v>
      </c>
      <c r="F32" s="18">
        <v>4545</v>
      </c>
      <c r="G32" s="18">
        <v>164.63</v>
      </c>
      <c r="H32" s="18">
        <v>2.4300000000000002</v>
      </c>
    </row>
    <row r="33" spans="2:8" x14ac:dyDescent="0.25">
      <c r="B33" s="13" t="s">
        <v>1851</v>
      </c>
      <c r="C33" s="29" t="s">
        <v>145</v>
      </c>
      <c r="D33" s="13" t="s">
        <v>331</v>
      </c>
      <c r="E33" s="13" t="s">
        <v>592</v>
      </c>
      <c r="F33" s="18">
        <v>7928</v>
      </c>
      <c r="G33" s="18">
        <v>140.35</v>
      </c>
      <c r="H33" s="18">
        <v>2.0699999999999998</v>
      </c>
    </row>
    <row r="34" spans="2:8" x14ac:dyDescent="0.25">
      <c r="B34" s="13" t="s">
        <v>593</v>
      </c>
      <c r="C34" s="29" t="s">
        <v>145</v>
      </c>
      <c r="D34" s="13" t="s">
        <v>282</v>
      </c>
      <c r="E34" s="13" t="s">
        <v>594</v>
      </c>
      <c r="F34" s="18">
        <v>4908</v>
      </c>
      <c r="G34" s="18">
        <v>130.91</v>
      </c>
      <c r="H34" s="18">
        <v>1.93</v>
      </c>
    </row>
    <row r="35" spans="2:8" x14ac:dyDescent="0.25">
      <c r="B35" s="13" t="s">
        <v>1677</v>
      </c>
      <c r="C35" s="29" t="s">
        <v>145</v>
      </c>
      <c r="D35" s="13" t="s">
        <v>268</v>
      </c>
      <c r="E35" s="13" t="s">
        <v>275</v>
      </c>
      <c r="F35" s="18">
        <v>6844</v>
      </c>
      <c r="G35" s="18">
        <v>118.48</v>
      </c>
      <c r="H35" s="18">
        <v>1.75</v>
      </c>
    </row>
    <row r="36" spans="2:8" x14ac:dyDescent="0.25">
      <c r="B36" s="13" t="s">
        <v>1686</v>
      </c>
      <c r="C36" s="29" t="s">
        <v>145</v>
      </c>
      <c r="D36" s="13" t="s">
        <v>289</v>
      </c>
      <c r="E36" s="13" t="s">
        <v>290</v>
      </c>
      <c r="F36" s="18">
        <v>73</v>
      </c>
      <c r="G36" s="18">
        <v>89.44</v>
      </c>
      <c r="H36" s="18">
        <v>1.32</v>
      </c>
    </row>
    <row r="37" spans="2:8" x14ac:dyDescent="0.25">
      <c r="B37" s="13" t="s">
        <v>1852</v>
      </c>
      <c r="C37" s="29" t="s">
        <v>145</v>
      </c>
      <c r="D37" s="13" t="s">
        <v>301</v>
      </c>
      <c r="E37" s="13" t="s">
        <v>595</v>
      </c>
      <c r="F37" s="18">
        <v>19422</v>
      </c>
      <c r="G37" s="18">
        <v>88.36</v>
      </c>
      <c r="H37" s="18">
        <v>1.3</v>
      </c>
    </row>
    <row r="38" spans="2:8" x14ac:dyDescent="0.25">
      <c r="B38" s="13" t="s">
        <v>1701</v>
      </c>
      <c r="C38" s="29" t="s">
        <v>145</v>
      </c>
      <c r="D38" s="13" t="s">
        <v>318</v>
      </c>
      <c r="E38" s="13" t="s">
        <v>319</v>
      </c>
      <c r="F38" s="18">
        <v>341</v>
      </c>
      <c r="G38" s="18">
        <v>85.5</v>
      </c>
      <c r="H38" s="18">
        <v>1.26</v>
      </c>
    </row>
    <row r="39" spans="2:8" x14ac:dyDescent="0.25">
      <c r="B39" s="13" t="s">
        <v>1853</v>
      </c>
      <c r="C39" s="29" t="s">
        <v>145</v>
      </c>
      <c r="D39" s="13" t="s">
        <v>596</v>
      </c>
      <c r="E39" s="13" t="s">
        <v>597</v>
      </c>
      <c r="F39" s="18">
        <v>13423</v>
      </c>
      <c r="G39" s="18">
        <v>38.24</v>
      </c>
      <c r="H39" s="18">
        <v>0.56000000000000005</v>
      </c>
    </row>
    <row r="40" spans="2:8" x14ac:dyDescent="0.25">
      <c r="B40" s="13" t="s">
        <v>1854</v>
      </c>
      <c r="C40" s="29" t="s">
        <v>145</v>
      </c>
      <c r="D40" s="13" t="s">
        <v>268</v>
      </c>
      <c r="E40" s="13" t="s">
        <v>598</v>
      </c>
      <c r="F40" s="18">
        <v>14638</v>
      </c>
      <c r="G40" s="18">
        <v>26.67</v>
      </c>
      <c r="H40" s="18">
        <v>0.39</v>
      </c>
    </row>
    <row r="41" spans="2:8" x14ac:dyDescent="0.25">
      <c r="B41" s="13" t="s">
        <v>599</v>
      </c>
      <c r="C41" s="29" t="s">
        <v>145</v>
      </c>
      <c r="D41" s="13" t="s">
        <v>268</v>
      </c>
      <c r="E41" s="13" t="s">
        <v>600</v>
      </c>
      <c r="F41" s="18">
        <v>3873</v>
      </c>
      <c r="G41" s="18">
        <v>22.95</v>
      </c>
      <c r="H41" s="18">
        <v>0.34</v>
      </c>
    </row>
    <row r="42" spans="2:8" x14ac:dyDescent="0.25">
      <c r="B42" s="13" t="s">
        <v>1855</v>
      </c>
      <c r="C42" s="29" t="s">
        <v>145</v>
      </c>
      <c r="D42" s="13" t="s">
        <v>596</v>
      </c>
      <c r="E42" s="13" t="s">
        <v>601</v>
      </c>
      <c r="F42" s="18">
        <v>538</v>
      </c>
      <c r="G42" s="18">
        <v>22.85</v>
      </c>
      <c r="H42" s="18">
        <v>0.34</v>
      </c>
    </row>
    <row r="43" spans="2:8" x14ac:dyDescent="0.25">
      <c r="B43" s="13" t="s">
        <v>1856</v>
      </c>
      <c r="C43" s="29" t="s">
        <v>145</v>
      </c>
      <c r="D43" s="13" t="s">
        <v>289</v>
      </c>
      <c r="E43" s="13" t="s">
        <v>602</v>
      </c>
      <c r="F43" s="18">
        <v>711</v>
      </c>
      <c r="G43" s="18">
        <v>20.170000000000002</v>
      </c>
      <c r="H43" s="18">
        <v>0.3</v>
      </c>
    </row>
    <row r="44" spans="2:8" x14ac:dyDescent="0.25">
      <c r="B44" s="13" t="s">
        <v>1857</v>
      </c>
      <c r="C44" s="29" t="s">
        <v>145</v>
      </c>
      <c r="D44" s="13" t="s">
        <v>282</v>
      </c>
      <c r="E44" s="13" t="s">
        <v>603</v>
      </c>
      <c r="F44" s="18">
        <v>23</v>
      </c>
      <c r="G44" s="18">
        <v>6.67</v>
      </c>
      <c r="H44" s="18">
        <v>0.1</v>
      </c>
    </row>
    <row r="45" spans="2:8" x14ac:dyDescent="0.25">
      <c r="B45" s="32" t="s">
        <v>157</v>
      </c>
      <c r="C45" s="33"/>
      <c r="D45" s="32"/>
      <c r="E45" s="32"/>
      <c r="F45" s="34"/>
      <c r="G45" s="34">
        <f>SUM(G12:G44)</f>
        <v>6223.0999999999985</v>
      </c>
      <c r="H45" s="34">
        <f>SUM(H12:H44)</f>
        <v>91.819999999999979</v>
      </c>
    </row>
    <row r="46" spans="2:8" x14ac:dyDescent="0.25">
      <c r="B46" s="32" t="s">
        <v>158</v>
      </c>
      <c r="C46" s="33"/>
      <c r="D46" s="32"/>
      <c r="E46" s="32"/>
      <c r="F46" s="34"/>
      <c r="G46" s="34">
        <v>563.11</v>
      </c>
      <c r="H46" s="34">
        <v>8.31</v>
      </c>
    </row>
    <row r="47" spans="2:8" x14ac:dyDescent="0.25">
      <c r="B47" s="32" t="s">
        <v>159</v>
      </c>
      <c r="C47" s="33"/>
      <c r="D47" s="32"/>
      <c r="E47" s="32"/>
      <c r="F47" s="34"/>
      <c r="G47" s="34">
        <v>6786.21</v>
      </c>
      <c r="H47" s="34">
        <v>100.13</v>
      </c>
    </row>
    <row r="48" spans="2:8" x14ac:dyDescent="0.25">
      <c r="B48" s="32" t="s">
        <v>160</v>
      </c>
      <c r="C48" s="33"/>
      <c r="D48" s="32"/>
      <c r="E48" s="32"/>
      <c r="F48" s="34"/>
      <c r="G48" s="34">
        <v>-8.1751959200004194</v>
      </c>
      <c r="H48" s="34">
        <v>-0.12999999999999545</v>
      </c>
    </row>
    <row r="49" spans="2:8" x14ac:dyDescent="0.25">
      <c r="B49" s="32" t="s">
        <v>161</v>
      </c>
      <c r="C49" s="33"/>
      <c r="D49" s="32"/>
      <c r="E49" s="32"/>
      <c r="F49" s="34"/>
      <c r="G49" s="34">
        <v>6778.03480408</v>
      </c>
      <c r="H49" s="34">
        <v>100</v>
      </c>
    </row>
    <row r="50" spans="2:8" x14ac:dyDescent="0.25">
      <c r="B50" s="13" t="s">
        <v>162</v>
      </c>
    </row>
    <row r="51" spans="2:8" x14ac:dyDescent="0.25">
      <c r="B51" s="32" t="s">
        <v>163</v>
      </c>
    </row>
    <row r="52" spans="2:8" x14ac:dyDescent="0.25">
      <c r="B52" s="32" t="s">
        <v>164</v>
      </c>
      <c r="C52" s="29" t="s">
        <v>165</v>
      </c>
    </row>
    <row r="53" spans="2:8" x14ac:dyDescent="0.25">
      <c r="B53" s="32" t="s">
        <v>168</v>
      </c>
      <c r="C53" s="29" t="s">
        <v>167</v>
      </c>
    </row>
    <row r="54" spans="2:8" x14ac:dyDescent="0.25">
      <c r="B54" s="32" t="s">
        <v>169</v>
      </c>
      <c r="C54" s="29" t="s">
        <v>167</v>
      </c>
    </row>
    <row r="55" spans="2:8" x14ac:dyDescent="0.25">
      <c r="B55" s="32" t="s">
        <v>170</v>
      </c>
      <c r="C55" s="29" t="s">
        <v>171</v>
      </c>
    </row>
    <row r="56" spans="2:8" x14ac:dyDescent="0.25">
      <c r="B56" s="32" t="s">
        <v>604</v>
      </c>
      <c r="C56" s="33"/>
    </row>
    <row r="57" spans="2:8" x14ac:dyDescent="0.25">
      <c r="B57" s="32" t="s">
        <v>605</v>
      </c>
      <c r="C57" s="33"/>
    </row>
    <row r="58" spans="2:8" x14ac:dyDescent="0.25">
      <c r="B58" s="32" t="s">
        <v>606</v>
      </c>
      <c r="C58" s="33"/>
    </row>
    <row r="59" spans="2:8" x14ac:dyDescent="0.25">
      <c r="B59" s="32" t="s">
        <v>607</v>
      </c>
      <c r="C59" s="33"/>
    </row>
    <row r="60" spans="2:8" x14ac:dyDescent="0.25">
      <c r="B60" s="32" t="s">
        <v>608</v>
      </c>
      <c r="C60" s="33"/>
    </row>
    <row r="61" spans="2:8" x14ac:dyDescent="0.25">
      <c r="B61" s="32" t="s">
        <v>609</v>
      </c>
      <c r="C61" s="33"/>
    </row>
    <row r="62" spans="2:8" x14ac:dyDescent="0.25">
      <c r="B62" s="32" t="s">
        <v>610</v>
      </c>
      <c r="C62" s="33"/>
    </row>
    <row r="63" spans="2:8" x14ac:dyDescent="0.25">
      <c r="B63" s="32" t="s">
        <v>611</v>
      </c>
      <c r="C63" s="33"/>
    </row>
    <row r="64" spans="2:8" x14ac:dyDescent="0.25">
      <c r="B64" s="32" t="s">
        <v>3813</v>
      </c>
      <c r="C64" s="33"/>
    </row>
    <row r="65" spans="2:4" x14ac:dyDescent="0.25">
      <c r="B65" s="13" t="s">
        <v>180</v>
      </c>
    </row>
    <row r="66" spans="2:4" x14ac:dyDescent="0.25">
      <c r="B66" s="13" t="s">
        <v>250</v>
      </c>
    </row>
    <row r="69" spans="2:4" x14ac:dyDescent="0.25">
      <c r="B69" s="8" t="s">
        <v>251</v>
      </c>
      <c r="C69" s="9"/>
    </row>
    <row r="70" spans="2:4" ht="30" x14ac:dyDescent="0.25">
      <c r="B70" s="8" t="s">
        <v>252</v>
      </c>
      <c r="C70" s="10" t="s">
        <v>253</v>
      </c>
    </row>
    <row r="71" spans="2:4" x14ac:dyDescent="0.25">
      <c r="B71" s="3" t="s">
        <v>254</v>
      </c>
      <c r="C71" s="4"/>
    </row>
    <row r="72" spans="2:4" x14ac:dyDescent="0.25">
      <c r="B72" s="3" t="s">
        <v>255</v>
      </c>
      <c r="C72" s="4"/>
    </row>
    <row r="73" spans="2:4" x14ac:dyDescent="0.25">
      <c r="B73" s="3" t="s">
        <v>256</v>
      </c>
      <c r="C73" s="4"/>
    </row>
    <row r="74" spans="2:4" x14ac:dyDescent="0.25">
      <c r="B74" s="3" t="s">
        <v>257</v>
      </c>
      <c r="C74" s="4"/>
    </row>
    <row r="75" spans="2:4" x14ac:dyDescent="0.25">
      <c r="B75" s="3" t="s">
        <v>258</v>
      </c>
      <c r="C75" s="4"/>
    </row>
    <row r="76" spans="2:4" x14ac:dyDescent="0.25">
      <c r="B76" s="3" t="s">
        <v>259</v>
      </c>
      <c r="C76" s="4"/>
    </row>
    <row r="77" spans="2:4" x14ac:dyDescent="0.25">
      <c r="B77" s="8" t="s">
        <v>260</v>
      </c>
      <c r="C77" s="9"/>
    </row>
    <row r="79" spans="2:4" x14ac:dyDescent="0.25">
      <c r="B79" s="3" t="s">
        <v>189</v>
      </c>
      <c r="C79" s="4"/>
      <c r="D79" s="3"/>
    </row>
    <row r="80" spans="2:4" ht="30" x14ac:dyDescent="0.25">
      <c r="B80" s="6" t="s">
        <v>190</v>
      </c>
      <c r="C80" s="5" t="s">
        <v>191</v>
      </c>
      <c r="D80" s="6" t="s">
        <v>192</v>
      </c>
    </row>
    <row r="81" spans="2:7" x14ac:dyDescent="0.25">
      <c r="B81" s="3" t="s">
        <v>167</v>
      </c>
      <c r="C81" s="4" t="s">
        <v>167</v>
      </c>
      <c r="D81" s="3" t="s">
        <v>167</v>
      </c>
    </row>
    <row r="83" spans="2:7" x14ac:dyDescent="0.25">
      <c r="B83" s="8" t="s">
        <v>193</v>
      </c>
      <c r="C83" s="44">
        <v>45596</v>
      </c>
      <c r="D83" s="3"/>
      <c r="E83" s="37"/>
      <c r="F83" s="43"/>
    </row>
    <row r="84" spans="2:7" x14ac:dyDescent="0.25">
      <c r="B84" s="8" t="s">
        <v>194</v>
      </c>
      <c r="C84" s="9" t="s">
        <v>195</v>
      </c>
      <c r="D84" s="8" t="s">
        <v>196</v>
      </c>
      <c r="E84" s="38" t="s">
        <v>197</v>
      </c>
      <c r="F84" s="36" t="s">
        <v>198</v>
      </c>
      <c r="G84" s="34"/>
    </row>
    <row r="85" spans="2:7" x14ac:dyDescent="0.25">
      <c r="B85" s="41" t="s">
        <v>167</v>
      </c>
      <c r="C85" s="42" t="s">
        <v>167</v>
      </c>
      <c r="D85" s="41" t="s">
        <v>167</v>
      </c>
      <c r="E85" s="40" t="s">
        <v>167</v>
      </c>
      <c r="F85" s="39" t="s">
        <v>167</v>
      </c>
    </row>
    <row r="88" spans="2:7" x14ac:dyDescent="0.25">
      <c r="B88" s="32" t="s">
        <v>199</v>
      </c>
    </row>
    <row r="89" spans="2:7" x14ac:dyDescent="0.25">
      <c r="B89" s="32"/>
    </row>
    <row r="90" spans="2:7" x14ac:dyDescent="0.25">
      <c r="B90" s="32" t="s">
        <v>200</v>
      </c>
    </row>
    <row r="91" spans="2:7" x14ac:dyDescent="0.25">
      <c r="B91" s="8" t="s">
        <v>201</v>
      </c>
      <c r="C91" s="9" t="s">
        <v>202</v>
      </c>
      <c r="D91" s="32"/>
    </row>
    <row r="92" spans="2:7" x14ac:dyDescent="0.25">
      <c r="B92" s="3" t="s">
        <v>167</v>
      </c>
      <c r="C92" s="4" t="s">
        <v>167</v>
      </c>
    </row>
    <row r="94" spans="2:7" x14ac:dyDescent="0.25">
      <c r="B94" s="8" t="s">
        <v>203</v>
      </c>
      <c r="C94" s="9" t="s">
        <v>202</v>
      </c>
    </row>
    <row r="95" spans="2:7" x14ac:dyDescent="0.25">
      <c r="B95" s="3" t="s">
        <v>167</v>
      </c>
      <c r="C95" s="4" t="s">
        <v>167</v>
      </c>
    </row>
    <row r="97" spans="2:7" x14ac:dyDescent="0.25">
      <c r="B97" s="8" t="s">
        <v>167</v>
      </c>
      <c r="C97" s="9" t="s">
        <v>167</v>
      </c>
    </row>
    <row r="98" spans="2:7" x14ac:dyDescent="0.25">
      <c r="B98" s="3" t="s">
        <v>167</v>
      </c>
      <c r="C98" s="4" t="s">
        <v>167</v>
      </c>
    </row>
    <row r="100" spans="2:7" x14ac:dyDescent="0.25">
      <c r="B100" s="38" t="s">
        <v>204</v>
      </c>
      <c r="C100" s="9" t="s">
        <v>205</v>
      </c>
    </row>
    <row r="101" spans="2:7" x14ac:dyDescent="0.25">
      <c r="B101" s="37" t="s">
        <v>167</v>
      </c>
      <c r="C101" s="4" t="s">
        <v>167</v>
      </c>
    </row>
    <row r="103" spans="2:7" x14ac:dyDescent="0.25">
      <c r="B103" s="8" t="s">
        <v>206</v>
      </c>
      <c r="C103" s="9" t="s">
        <v>167</v>
      </c>
    </row>
    <row r="105" spans="2:7" x14ac:dyDescent="0.25">
      <c r="B105" s="8" t="s">
        <v>207</v>
      </c>
      <c r="C105" s="44">
        <v>45596</v>
      </c>
      <c r="D105" s="3"/>
      <c r="E105" s="37"/>
      <c r="F105" s="43"/>
    </row>
    <row r="106" spans="2:7" x14ac:dyDescent="0.25">
      <c r="B106" s="8" t="s">
        <v>194</v>
      </c>
      <c r="C106" s="9" t="s">
        <v>195</v>
      </c>
      <c r="D106" s="8" t="s">
        <v>196</v>
      </c>
      <c r="E106" s="38" t="s">
        <v>197</v>
      </c>
      <c r="F106" s="36" t="s">
        <v>198</v>
      </c>
      <c r="G106" s="34"/>
    </row>
    <row r="107" spans="2:7" x14ac:dyDescent="0.25">
      <c r="B107" s="41" t="s">
        <v>167</v>
      </c>
      <c r="C107" s="42" t="s">
        <v>167</v>
      </c>
      <c r="D107" s="41" t="s">
        <v>167</v>
      </c>
      <c r="E107" s="40" t="s">
        <v>167</v>
      </c>
      <c r="F107" s="39" t="s">
        <v>167</v>
      </c>
    </row>
    <row r="108" spans="2:7" x14ac:dyDescent="0.25">
      <c r="B108" s="32" t="s">
        <v>199</v>
      </c>
    </row>
    <row r="109" spans="2:7" x14ac:dyDescent="0.25">
      <c r="B109" s="32"/>
    </row>
    <row r="110" spans="2:7" x14ac:dyDescent="0.25">
      <c r="B110" s="32" t="s">
        <v>200</v>
      </c>
    </row>
    <row r="111" spans="2:7" x14ac:dyDescent="0.25">
      <c r="B111" s="8" t="s">
        <v>201</v>
      </c>
      <c r="C111" s="9" t="s">
        <v>202</v>
      </c>
      <c r="D111" s="32"/>
    </row>
    <row r="112" spans="2:7" x14ac:dyDescent="0.25">
      <c r="B112" s="3" t="s">
        <v>167</v>
      </c>
      <c r="C112" s="4" t="s">
        <v>167</v>
      </c>
    </row>
    <row r="114" spans="2:6" x14ac:dyDescent="0.25">
      <c r="B114" s="8" t="s">
        <v>203</v>
      </c>
      <c r="C114" s="9" t="s">
        <v>202</v>
      </c>
    </row>
    <row r="115" spans="2:6" x14ac:dyDescent="0.25">
      <c r="B115" s="3" t="s">
        <v>167</v>
      </c>
      <c r="C115" s="4" t="s">
        <v>167</v>
      </c>
    </row>
    <row r="117" spans="2:6" x14ac:dyDescent="0.25">
      <c r="B117" s="8" t="s">
        <v>167</v>
      </c>
      <c r="C117" s="9" t="s">
        <v>167</v>
      </c>
    </row>
    <row r="118" spans="2:6" x14ac:dyDescent="0.25">
      <c r="B118" s="3" t="s">
        <v>167</v>
      </c>
      <c r="C118" s="4" t="s">
        <v>167</v>
      </c>
    </row>
    <row r="120" spans="2:6" x14ac:dyDescent="0.25">
      <c r="B120" s="38" t="s">
        <v>204</v>
      </c>
      <c r="C120" s="9" t="s">
        <v>205</v>
      </c>
    </row>
    <row r="121" spans="2:6" x14ac:dyDescent="0.25">
      <c r="B121" s="37" t="s">
        <v>167</v>
      </c>
      <c r="C121" s="4" t="s">
        <v>167</v>
      </c>
    </row>
    <row r="123" spans="2:6" x14ac:dyDescent="0.25">
      <c r="B123" s="8" t="s">
        <v>206</v>
      </c>
      <c r="C123" s="9" t="s">
        <v>167</v>
      </c>
    </row>
    <row r="126" spans="2:6" x14ac:dyDescent="0.25">
      <c r="B126" s="32" t="s">
        <v>208</v>
      </c>
    </row>
    <row r="128" spans="2:6" x14ac:dyDescent="0.25">
      <c r="B128" s="8" t="s">
        <v>194</v>
      </c>
      <c r="C128" s="9" t="s">
        <v>209</v>
      </c>
      <c r="D128" s="8" t="s">
        <v>210</v>
      </c>
      <c r="E128" s="8" t="s">
        <v>211</v>
      </c>
      <c r="F128" s="34"/>
    </row>
    <row r="129" spans="2:80" x14ac:dyDescent="0.25">
      <c r="B129" s="3" t="s">
        <v>167</v>
      </c>
      <c r="C129" s="4" t="s">
        <v>167</v>
      </c>
      <c r="D129" s="3" t="s">
        <v>167</v>
      </c>
      <c r="E129" s="3" t="s">
        <v>167</v>
      </c>
    </row>
    <row r="132" spans="2:80" x14ac:dyDescent="0.25">
      <c r="B132" s="32" t="s">
        <v>212</v>
      </c>
      <c r="C132" s="33" t="s">
        <v>167</v>
      </c>
      <c r="D132" s="32"/>
      <c r="E132" s="32"/>
      <c r="F132" s="34"/>
      <c r="G132" s="34"/>
      <c r="H132" s="34"/>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32"/>
      <c r="BR132" s="32"/>
      <c r="BS132" s="32"/>
      <c r="BT132" s="32"/>
      <c r="BU132" s="32"/>
      <c r="BV132" s="32"/>
      <c r="BW132" s="32"/>
      <c r="BX132" s="32"/>
      <c r="BY132" s="32"/>
      <c r="BZ132" s="32"/>
      <c r="CA132" s="32"/>
      <c r="CB132" s="32"/>
    </row>
    <row r="134" spans="2:80" x14ac:dyDescent="0.25">
      <c r="B134" s="32" t="s">
        <v>213</v>
      </c>
    </row>
    <row r="136" spans="2:80" x14ac:dyDescent="0.25">
      <c r="B136" s="8" t="s">
        <v>214</v>
      </c>
      <c r="C136" s="9" t="s">
        <v>202</v>
      </c>
      <c r="D136" s="32"/>
    </row>
    <row r="137" spans="2:80" x14ac:dyDescent="0.25">
      <c r="B137" s="3" t="s">
        <v>167</v>
      </c>
      <c r="C137" s="4" t="s">
        <v>167</v>
      </c>
    </row>
    <row r="140" spans="2:80" x14ac:dyDescent="0.25">
      <c r="B140" s="8" t="s">
        <v>215</v>
      </c>
      <c r="C140" s="9" t="s">
        <v>216</v>
      </c>
      <c r="D140" s="32"/>
    </row>
    <row r="141" spans="2:80" x14ac:dyDescent="0.25">
      <c r="B141" s="3" t="s">
        <v>167</v>
      </c>
      <c r="C141" s="4" t="s">
        <v>167</v>
      </c>
    </row>
    <row r="144" spans="2:80" x14ac:dyDescent="0.25">
      <c r="B144" s="32" t="s">
        <v>217</v>
      </c>
    </row>
    <row r="147" spans="2:80" x14ac:dyDescent="0.25">
      <c r="B147" s="32" t="s">
        <v>218</v>
      </c>
    </row>
    <row r="149" spans="2:80" x14ac:dyDescent="0.25">
      <c r="B149" s="8" t="s">
        <v>194</v>
      </c>
      <c r="C149" s="9" t="s">
        <v>219</v>
      </c>
      <c r="D149" s="8" t="s">
        <v>209</v>
      </c>
      <c r="E149" s="8" t="s">
        <v>210</v>
      </c>
      <c r="F149" s="36" t="s">
        <v>211</v>
      </c>
      <c r="G149" s="34"/>
    </row>
    <row r="150" spans="2:80" x14ac:dyDescent="0.25">
      <c r="B150" s="3" t="s">
        <v>167</v>
      </c>
      <c r="C150" s="4" t="s">
        <v>167</v>
      </c>
      <c r="D150" s="3" t="s">
        <v>167</v>
      </c>
      <c r="E150" s="3" t="s">
        <v>167</v>
      </c>
      <c r="F150" s="35" t="s">
        <v>167</v>
      </c>
    </row>
    <row r="153" spans="2:80" x14ac:dyDescent="0.25">
      <c r="B153" s="32" t="s">
        <v>212</v>
      </c>
      <c r="C153" s="33" t="s">
        <v>167</v>
      </c>
      <c r="D153" s="32"/>
      <c r="E153" s="32"/>
      <c r="F153" s="34"/>
      <c r="G153" s="34"/>
      <c r="H153" s="34"/>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2"/>
      <c r="BQ153" s="32"/>
      <c r="BR153" s="32"/>
      <c r="BS153" s="32"/>
      <c r="BT153" s="32"/>
      <c r="BU153" s="32"/>
      <c r="BV153" s="32"/>
      <c r="BW153" s="32"/>
      <c r="BX153" s="32"/>
      <c r="BY153" s="32"/>
      <c r="BZ153" s="32"/>
      <c r="CA153" s="32"/>
      <c r="CB153" s="32"/>
    </row>
    <row r="155" spans="2:80" x14ac:dyDescent="0.25">
      <c r="B155" s="32" t="s">
        <v>213</v>
      </c>
    </row>
    <row r="157" spans="2:80" x14ac:dyDescent="0.25">
      <c r="B157" s="8" t="s">
        <v>214</v>
      </c>
      <c r="C157" s="9" t="s">
        <v>202</v>
      </c>
      <c r="D157" s="32"/>
    </row>
    <row r="158" spans="2:80" x14ac:dyDescent="0.25">
      <c r="B158" s="3" t="s">
        <v>167</v>
      </c>
      <c r="C158" s="4" t="s">
        <v>167</v>
      </c>
    </row>
    <row r="161" spans="2:7" x14ac:dyDescent="0.25">
      <c r="B161" s="8" t="s">
        <v>215</v>
      </c>
      <c r="C161" s="9" t="s">
        <v>216</v>
      </c>
      <c r="D161" s="32"/>
    </row>
    <row r="162" spans="2:7" x14ac:dyDescent="0.25">
      <c r="B162" s="3" t="s">
        <v>167</v>
      </c>
      <c r="C162" s="4" t="s">
        <v>167</v>
      </c>
    </row>
    <row r="165" spans="2:7" x14ac:dyDescent="0.25">
      <c r="B165" s="32" t="s">
        <v>217</v>
      </c>
    </row>
    <row r="168" spans="2:7" x14ac:dyDescent="0.25">
      <c r="B168" s="32" t="s">
        <v>220</v>
      </c>
    </row>
    <row r="169" spans="2:7" x14ac:dyDescent="0.25">
      <c r="B169" s="8" t="s">
        <v>194</v>
      </c>
      <c r="C169" s="9" t="s">
        <v>221</v>
      </c>
      <c r="D169" s="8" t="s">
        <v>222</v>
      </c>
      <c r="E169" s="8" t="s">
        <v>223</v>
      </c>
      <c r="F169" s="36" t="s">
        <v>224</v>
      </c>
      <c r="G169" s="34"/>
    </row>
    <row r="170" spans="2:7" x14ac:dyDescent="0.25">
      <c r="B170" s="3" t="s">
        <v>167</v>
      </c>
      <c r="C170" s="4" t="s">
        <v>167</v>
      </c>
      <c r="D170" s="3" t="s">
        <v>167</v>
      </c>
      <c r="E170" s="3" t="s">
        <v>167</v>
      </c>
      <c r="F170" s="35" t="s">
        <v>167</v>
      </c>
    </row>
    <row r="171" spans="2:7" x14ac:dyDescent="0.25">
      <c r="B171"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5F0A057D-091E-42A9-AACA-2BACC8D32574}"/>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2134A-1428-458B-8BF7-0DD845CA1CEF}">
  <sheetPr codeName="Sheet54"/>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col min="9" max="256" width="9.140625" style="13"/>
    <col min="257" max="257" width="5.42578125" style="13" bestFit="1" customWidth="1"/>
    <col min="258" max="258" width="130.7109375" style="13" bestFit="1" customWidth="1"/>
    <col min="259" max="259" width="19.7109375" style="13" bestFit="1" customWidth="1"/>
    <col min="260" max="260" width="43"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19.7109375" style="13" bestFit="1" customWidth="1"/>
    <col min="516" max="516" width="43"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19.7109375" style="13" bestFit="1" customWidth="1"/>
    <col min="772" max="772" width="43"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19.7109375" style="13" bestFit="1" customWidth="1"/>
    <col min="1028" max="1028" width="43"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19.7109375" style="13" bestFit="1" customWidth="1"/>
    <col min="1284" max="1284" width="43"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19.7109375" style="13" bestFit="1" customWidth="1"/>
    <col min="1540" max="1540" width="43"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19.7109375" style="13" bestFit="1" customWidth="1"/>
    <col min="1796" max="1796" width="43"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19.7109375" style="13" bestFit="1" customWidth="1"/>
    <col min="2052" max="2052" width="43"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19.7109375" style="13" bestFit="1" customWidth="1"/>
    <col min="2308" max="2308" width="43"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19.7109375" style="13" bestFit="1" customWidth="1"/>
    <col min="2564" max="2564" width="43"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19.7109375" style="13" bestFit="1" customWidth="1"/>
    <col min="2820" max="2820" width="43"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19.7109375" style="13" bestFit="1" customWidth="1"/>
    <col min="3076" max="3076" width="43"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19.7109375" style="13" bestFit="1" customWidth="1"/>
    <col min="3332" max="3332" width="43"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19.7109375" style="13" bestFit="1" customWidth="1"/>
    <col min="3588" max="3588" width="43"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19.7109375" style="13" bestFit="1" customWidth="1"/>
    <col min="3844" max="3844" width="43"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19.7109375" style="13" bestFit="1" customWidth="1"/>
    <col min="4100" max="4100" width="43"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19.7109375" style="13" bestFit="1" customWidth="1"/>
    <col min="4356" max="4356" width="43"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19.7109375" style="13" bestFit="1" customWidth="1"/>
    <col min="4612" max="4612" width="43"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19.7109375" style="13" bestFit="1" customWidth="1"/>
    <col min="4868" max="4868" width="43"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19.7109375" style="13" bestFit="1" customWidth="1"/>
    <col min="5124" max="5124" width="43"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19.7109375" style="13" bestFit="1" customWidth="1"/>
    <col min="5380" max="5380" width="43"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19.7109375" style="13" bestFit="1" customWidth="1"/>
    <col min="5636" max="5636" width="43"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19.7109375" style="13" bestFit="1" customWidth="1"/>
    <col min="5892" max="5892" width="43"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19.7109375" style="13" bestFit="1" customWidth="1"/>
    <col min="6148" max="6148" width="43"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19.7109375" style="13" bestFit="1" customWidth="1"/>
    <col min="6404" max="6404" width="43"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19.7109375" style="13" bestFit="1" customWidth="1"/>
    <col min="6660" max="6660" width="43"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19.7109375" style="13" bestFit="1" customWidth="1"/>
    <col min="6916" max="6916" width="43"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19.7109375" style="13" bestFit="1" customWidth="1"/>
    <col min="7172" max="7172" width="43"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19.7109375" style="13" bestFit="1" customWidth="1"/>
    <col min="7428" max="7428" width="43"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19.7109375" style="13" bestFit="1" customWidth="1"/>
    <col min="7684" max="7684" width="43"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19.7109375" style="13" bestFit="1" customWidth="1"/>
    <col min="7940" max="7940" width="43"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19.7109375" style="13" bestFit="1" customWidth="1"/>
    <col min="8196" max="8196" width="43"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19.7109375" style="13" bestFit="1" customWidth="1"/>
    <col min="8452" max="8452" width="43"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19.7109375" style="13" bestFit="1" customWidth="1"/>
    <col min="8708" max="8708" width="43"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19.7109375" style="13" bestFit="1" customWidth="1"/>
    <col min="8964" max="8964" width="43"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19.7109375" style="13" bestFit="1" customWidth="1"/>
    <col min="9220" max="9220" width="43"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19.7109375" style="13" bestFit="1" customWidth="1"/>
    <col min="9476" max="9476" width="43"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19.7109375" style="13" bestFit="1" customWidth="1"/>
    <col min="9732" max="9732" width="43"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19.7109375" style="13" bestFit="1" customWidth="1"/>
    <col min="9988" max="9988" width="43"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19.7109375" style="13" bestFit="1" customWidth="1"/>
    <col min="10244" max="10244" width="43"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19.7109375" style="13" bestFit="1" customWidth="1"/>
    <col min="10500" max="10500" width="43"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19.7109375" style="13" bestFit="1" customWidth="1"/>
    <col min="10756" max="10756" width="43"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19.7109375" style="13" bestFit="1" customWidth="1"/>
    <col min="11012" max="11012" width="43"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19.7109375" style="13" bestFit="1" customWidth="1"/>
    <col min="11268" max="11268" width="43"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19.7109375" style="13" bestFit="1" customWidth="1"/>
    <col min="11524" max="11524" width="43"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19.7109375" style="13" bestFit="1" customWidth="1"/>
    <col min="11780" max="11780" width="43"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19.7109375" style="13" bestFit="1" customWidth="1"/>
    <col min="12036" max="12036" width="43"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19.7109375" style="13" bestFit="1" customWidth="1"/>
    <col min="12292" max="12292" width="43"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19.7109375" style="13" bestFit="1" customWidth="1"/>
    <col min="12548" max="12548" width="43"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19.7109375" style="13" bestFit="1" customWidth="1"/>
    <col min="12804" max="12804" width="43"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19.7109375" style="13" bestFit="1" customWidth="1"/>
    <col min="13060" max="13060" width="43"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19.7109375" style="13" bestFit="1" customWidth="1"/>
    <col min="13316" max="13316" width="43"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19.7109375" style="13" bestFit="1" customWidth="1"/>
    <col min="13572" max="13572" width="43"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19.7109375" style="13" bestFit="1" customWidth="1"/>
    <col min="13828" max="13828" width="43"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19.7109375" style="13" bestFit="1" customWidth="1"/>
    <col min="14084" max="14084" width="43"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19.7109375" style="13" bestFit="1" customWidth="1"/>
    <col min="14340" max="14340" width="43"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19.7109375" style="13" bestFit="1" customWidth="1"/>
    <col min="14596" max="14596" width="43"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19.7109375" style="13" bestFit="1" customWidth="1"/>
    <col min="14852" max="14852" width="43"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19.7109375" style="13" bestFit="1" customWidth="1"/>
    <col min="15108" max="15108" width="43"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19.7109375" style="13" bestFit="1" customWidth="1"/>
    <col min="15364" max="15364" width="43"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19.7109375" style="13" bestFit="1" customWidth="1"/>
    <col min="15620" max="15620" width="43"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19.7109375" style="13" bestFit="1" customWidth="1"/>
    <col min="15876" max="15876" width="43"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19.7109375" style="13" bestFit="1" customWidth="1"/>
    <col min="16132" max="16132" width="43"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9" x14ac:dyDescent="0.25">
      <c r="A1" s="58" t="s">
        <v>0</v>
      </c>
      <c r="B1" s="201" t="s">
        <v>109</v>
      </c>
      <c r="C1" s="201"/>
      <c r="D1" s="201"/>
      <c r="E1" s="201"/>
    </row>
    <row r="3" spans="1:9" x14ac:dyDescent="0.25">
      <c r="B3" s="1" t="s">
        <v>109</v>
      </c>
      <c r="C3" s="202"/>
      <c r="D3" s="203"/>
    </row>
    <row r="4" spans="1:9" x14ac:dyDescent="0.25">
      <c r="B4" s="2" t="s">
        <v>3837</v>
      </c>
      <c r="C4" s="202"/>
      <c r="D4" s="203"/>
    </row>
    <row r="5" spans="1:9" x14ac:dyDescent="0.25">
      <c r="B5" s="2" t="s">
        <v>133</v>
      </c>
      <c r="C5" s="202"/>
      <c r="D5" s="203"/>
    </row>
    <row r="6" spans="1:9" x14ac:dyDescent="0.25">
      <c r="B6" s="3" t="s">
        <v>3838</v>
      </c>
      <c r="C6" s="202"/>
      <c r="D6" s="203"/>
    </row>
    <row r="7" spans="1:9" x14ac:dyDescent="0.25">
      <c r="B7" s="3" t="s">
        <v>3839</v>
      </c>
      <c r="C7" s="202"/>
      <c r="D7" s="203"/>
    </row>
    <row r="8" spans="1:9" ht="30"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144</v>
      </c>
    </row>
    <row r="14" spans="1:9" x14ac:dyDescent="0.25">
      <c r="B14" s="32" t="s">
        <v>143</v>
      </c>
    </row>
    <row r="15" spans="1:9" x14ac:dyDescent="0.25">
      <c r="B15" s="13" t="s">
        <v>1675</v>
      </c>
      <c r="C15" s="29" t="s">
        <v>145</v>
      </c>
      <c r="D15" s="13" t="s">
        <v>271</v>
      </c>
      <c r="E15" s="13" t="s">
        <v>272</v>
      </c>
      <c r="F15" s="18">
        <v>57462</v>
      </c>
      <c r="G15" s="18">
        <v>765.42</v>
      </c>
      <c r="H15" s="18">
        <v>9.6300000000000008</v>
      </c>
    </row>
    <row r="16" spans="1:9" x14ac:dyDescent="0.25">
      <c r="B16" s="13" t="s">
        <v>1858</v>
      </c>
      <c r="C16" s="29" t="s">
        <v>145</v>
      </c>
      <c r="D16" s="13" t="s">
        <v>348</v>
      </c>
      <c r="E16" s="13" t="s">
        <v>612</v>
      </c>
      <c r="F16" s="18">
        <v>42435</v>
      </c>
      <c r="G16" s="18">
        <v>684.31</v>
      </c>
      <c r="H16" s="18">
        <v>8.61</v>
      </c>
    </row>
    <row r="17" spans="2:8" x14ac:dyDescent="0.25">
      <c r="B17" s="13" t="s">
        <v>1679</v>
      </c>
      <c r="C17" s="29" t="s">
        <v>145</v>
      </c>
      <c r="D17" s="13" t="s">
        <v>277</v>
      </c>
      <c r="E17" s="13" t="s">
        <v>278</v>
      </c>
      <c r="F17" s="18">
        <v>18640</v>
      </c>
      <c r="G17" s="18">
        <v>675.2</v>
      </c>
      <c r="H17" s="18">
        <v>8.5</v>
      </c>
    </row>
    <row r="18" spans="2:8" x14ac:dyDescent="0.25">
      <c r="B18" s="13" t="s">
        <v>1803</v>
      </c>
      <c r="C18" s="29" t="s">
        <v>145</v>
      </c>
      <c r="D18" s="13" t="s">
        <v>291</v>
      </c>
      <c r="E18" s="13" t="s">
        <v>527</v>
      </c>
      <c r="F18" s="18">
        <v>74973</v>
      </c>
      <c r="G18" s="18">
        <v>306</v>
      </c>
      <c r="H18" s="18">
        <v>3.85</v>
      </c>
    </row>
    <row r="19" spans="2:8" x14ac:dyDescent="0.25">
      <c r="B19" s="13" t="s">
        <v>1859</v>
      </c>
      <c r="C19" s="29" t="s">
        <v>145</v>
      </c>
      <c r="D19" s="13" t="s">
        <v>324</v>
      </c>
      <c r="E19" s="13" t="s">
        <v>613</v>
      </c>
      <c r="F19" s="18">
        <v>355487</v>
      </c>
      <c r="G19" s="18">
        <v>238</v>
      </c>
      <c r="H19" s="18">
        <v>2.99</v>
      </c>
    </row>
    <row r="20" spans="2:8" x14ac:dyDescent="0.25">
      <c r="B20" s="13" t="s">
        <v>1821</v>
      </c>
      <c r="C20" s="29" t="s">
        <v>145</v>
      </c>
      <c r="D20" s="13" t="s">
        <v>291</v>
      </c>
      <c r="E20" s="13" t="s">
        <v>549</v>
      </c>
      <c r="F20" s="18">
        <v>71724</v>
      </c>
      <c r="G20" s="18">
        <v>230.09</v>
      </c>
      <c r="H20" s="18">
        <v>2.89</v>
      </c>
    </row>
    <row r="21" spans="2:8" x14ac:dyDescent="0.25">
      <c r="B21" s="13" t="s">
        <v>1860</v>
      </c>
      <c r="C21" s="29" t="s">
        <v>145</v>
      </c>
      <c r="D21" s="13" t="s">
        <v>296</v>
      </c>
      <c r="E21" s="13" t="s">
        <v>614</v>
      </c>
      <c r="F21" s="18">
        <v>22274</v>
      </c>
      <c r="G21" s="18">
        <v>226.66</v>
      </c>
      <c r="H21" s="18">
        <v>2.85</v>
      </c>
    </row>
    <row r="22" spans="2:8" x14ac:dyDescent="0.25">
      <c r="B22" s="13" t="s">
        <v>1805</v>
      </c>
      <c r="C22" s="29" t="s">
        <v>145</v>
      </c>
      <c r="D22" s="13" t="s">
        <v>318</v>
      </c>
      <c r="E22" s="13" t="s">
        <v>530</v>
      </c>
      <c r="F22" s="18">
        <v>1806</v>
      </c>
      <c r="G22" s="18">
        <v>199.85</v>
      </c>
      <c r="H22" s="18">
        <v>2.5099999999999998</v>
      </c>
    </row>
    <row r="23" spans="2:8" x14ac:dyDescent="0.25">
      <c r="B23" s="13" t="s">
        <v>1861</v>
      </c>
      <c r="C23" s="29" t="s">
        <v>145</v>
      </c>
      <c r="D23" s="13" t="s">
        <v>382</v>
      </c>
      <c r="E23" s="13" t="s">
        <v>615</v>
      </c>
      <c r="F23" s="18">
        <v>26295</v>
      </c>
      <c r="G23" s="18">
        <v>177.94</v>
      </c>
      <c r="H23" s="18">
        <v>2.2400000000000002</v>
      </c>
    </row>
    <row r="24" spans="2:8" x14ac:dyDescent="0.25">
      <c r="B24" s="13" t="s">
        <v>534</v>
      </c>
      <c r="C24" s="29" t="s">
        <v>145</v>
      </c>
      <c r="D24" s="13" t="s">
        <v>327</v>
      </c>
      <c r="E24" s="13" t="s">
        <v>535</v>
      </c>
      <c r="F24" s="18">
        <v>61421</v>
      </c>
      <c r="G24" s="18">
        <v>163.47</v>
      </c>
      <c r="H24" s="18">
        <v>2.06</v>
      </c>
    </row>
    <row r="25" spans="2:8" x14ac:dyDescent="0.25">
      <c r="B25" s="13" t="s">
        <v>1771</v>
      </c>
      <c r="C25" s="29" t="s">
        <v>145</v>
      </c>
      <c r="D25" s="13" t="s">
        <v>378</v>
      </c>
      <c r="E25" s="13" t="s">
        <v>454</v>
      </c>
      <c r="F25" s="18">
        <v>11670</v>
      </c>
      <c r="G25" s="18">
        <v>160.57</v>
      </c>
      <c r="H25" s="18">
        <v>2.02</v>
      </c>
    </row>
    <row r="26" spans="2:8" x14ac:dyDescent="0.25">
      <c r="B26" s="13" t="s">
        <v>1814</v>
      </c>
      <c r="C26" s="29" t="s">
        <v>145</v>
      </c>
      <c r="D26" s="13" t="s">
        <v>318</v>
      </c>
      <c r="E26" s="13" t="s">
        <v>542</v>
      </c>
      <c r="F26" s="18">
        <v>5890</v>
      </c>
      <c r="G26" s="18">
        <v>158.79</v>
      </c>
      <c r="H26" s="18">
        <v>2</v>
      </c>
    </row>
    <row r="27" spans="2:8" x14ac:dyDescent="0.25">
      <c r="B27" s="13" t="s">
        <v>1862</v>
      </c>
      <c r="C27" s="29" t="s">
        <v>145</v>
      </c>
      <c r="D27" s="13" t="s">
        <v>289</v>
      </c>
      <c r="E27" s="13" t="s">
        <v>616</v>
      </c>
      <c r="F27" s="18">
        <v>3191</v>
      </c>
      <c r="G27" s="18">
        <v>143.02000000000001</v>
      </c>
      <c r="H27" s="18">
        <v>1.8</v>
      </c>
    </row>
    <row r="28" spans="2:8" x14ac:dyDescent="0.25">
      <c r="B28" s="13" t="s">
        <v>1863</v>
      </c>
      <c r="C28" s="29" t="s">
        <v>145</v>
      </c>
      <c r="D28" s="13" t="s">
        <v>331</v>
      </c>
      <c r="E28" s="13" t="s">
        <v>617</v>
      </c>
      <c r="F28" s="18">
        <v>4063</v>
      </c>
      <c r="G28" s="18">
        <v>142.22999999999999</v>
      </c>
      <c r="H28" s="18">
        <v>1.79</v>
      </c>
    </row>
    <row r="29" spans="2:8" x14ac:dyDescent="0.25">
      <c r="B29" s="13" t="s">
        <v>1717</v>
      </c>
      <c r="C29" s="29" t="s">
        <v>145</v>
      </c>
      <c r="D29" s="13" t="s">
        <v>348</v>
      </c>
      <c r="E29" s="13" t="s">
        <v>349</v>
      </c>
      <c r="F29" s="18">
        <v>37245</v>
      </c>
      <c r="G29" s="18">
        <v>126.84</v>
      </c>
      <c r="H29" s="18">
        <v>1.6</v>
      </c>
    </row>
    <row r="30" spans="2:8" x14ac:dyDescent="0.25">
      <c r="B30" s="13" t="s">
        <v>1812</v>
      </c>
      <c r="C30" s="29" t="s">
        <v>145</v>
      </c>
      <c r="D30" s="13" t="s">
        <v>291</v>
      </c>
      <c r="E30" s="13" t="s">
        <v>540</v>
      </c>
      <c r="F30" s="18">
        <v>26729</v>
      </c>
      <c r="G30" s="18">
        <v>117.62</v>
      </c>
      <c r="H30" s="18">
        <v>1.48</v>
      </c>
    </row>
    <row r="31" spans="2:8" x14ac:dyDescent="0.25">
      <c r="B31" s="13" t="s">
        <v>1864</v>
      </c>
      <c r="C31" s="29" t="s">
        <v>145</v>
      </c>
      <c r="D31" s="13" t="s">
        <v>296</v>
      </c>
      <c r="E31" s="13" t="s">
        <v>618</v>
      </c>
      <c r="F31" s="18">
        <v>1603</v>
      </c>
      <c r="G31" s="18">
        <v>112.57</v>
      </c>
      <c r="H31" s="18">
        <v>1.42</v>
      </c>
    </row>
    <row r="32" spans="2:8" x14ac:dyDescent="0.25">
      <c r="B32" s="13" t="s">
        <v>1865</v>
      </c>
      <c r="C32" s="29" t="s">
        <v>145</v>
      </c>
      <c r="D32" s="13" t="s">
        <v>352</v>
      </c>
      <c r="E32" s="13" t="s">
        <v>619</v>
      </c>
      <c r="F32" s="18">
        <v>2738</v>
      </c>
      <c r="G32" s="18">
        <v>110.96</v>
      </c>
      <c r="H32" s="18">
        <v>1.4</v>
      </c>
    </row>
    <row r="33" spans="2:8" x14ac:dyDescent="0.25">
      <c r="B33" s="13" t="s">
        <v>1818</v>
      </c>
      <c r="C33" s="29" t="s">
        <v>145</v>
      </c>
      <c r="D33" s="13" t="s">
        <v>271</v>
      </c>
      <c r="E33" s="13" t="s">
        <v>546</v>
      </c>
      <c r="F33" s="18">
        <v>28789</v>
      </c>
      <c r="G33" s="18">
        <v>109.66</v>
      </c>
      <c r="H33" s="18">
        <v>1.38</v>
      </c>
    </row>
    <row r="34" spans="2:8" x14ac:dyDescent="0.25">
      <c r="B34" s="13" t="s">
        <v>1866</v>
      </c>
      <c r="C34" s="29" t="s">
        <v>145</v>
      </c>
      <c r="D34" s="13" t="s">
        <v>331</v>
      </c>
      <c r="E34" s="13" t="s">
        <v>620</v>
      </c>
      <c r="F34" s="18">
        <v>7640</v>
      </c>
      <c r="G34" s="18">
        <v>107.74</v>
      </c>
      <c r="H34" s="18">
        <v>1.36</v>
      </c>
    </row>
    <row r="35" spans="2:8" x14ac:dyDescent="0.25">
      <c r="B35" s="13" t="s">
        <v>1867</v>
      </c>
      <c r="C35" s="29" t="s">
        <v>145</v>
      </c>
      <c r="D35" s="13" t="s">
        <v>357</v>
      </c>
      <c r="E35" s="13" t="s">
        <v>621</v>
      </c>
      <c r="F35" s="18">
        <v>3466</v>
      </c>
      <c r="G35" s="18">
        <v>99.67</v>
      </c>
      <c r="H35" s="18">
        <v>1.25</v>
      </c>
    </row>
    <row r="36" spans="2:8" x14ac:dyDescent="0.25">
      <c r="B36" s="13" t="s">
        <v>1807</v>
      </c>
      <c r="C36" s="29" t="s">
        <v>145</v>
      </c>
      <c r="D36" s="13" t="s">
        <v>271</v>
      </c>
      <c r="E36" s="13" t="s">
        <v>532</v>
      </c>
      <c r="F36" s="18">
        <v>30646</v>
      </c>
      <c r="G36" s="18">
        <v>95.23</v>
      </c>
      <c r="H36" s="18">
        <v>1.2</v>
      </c>
    </row>
    <row r="37" spans="2:8" x14ac:dyDescent="0.25">
      <c r="B37" s="13" t="s">
        <v>1868</v>
      </c>
      <c r="C37" s="29" t="s">
        <v>145</v>
      </c>
      <c r="D37" s="13" t="s">
        <v>452</v>
      </c>
      <c r="E37" s="13" t="s">
        <v>622</v>
      </c>
      <c r="F37" s="18">
        <v>42940</v>
      </c>
      <c r="G37" s="18">
        <v>89.39</v>
      </c>
      <c r="H37" s="18">
        <v>1.1200000000000001</v>
      </c>
    </row>
    <row r="38" spans="2:8" x14ac:dyDescent="0.25">
      <c r="B38" s="13" t="s">
        <v>623</v>
      </c>
      <c r="C38" s="29" t="s">
        <v>145</v>
      </c>
      <c r="D38" s="13" t="s">
        <v>378</v>
      </c>
      <c r="E38" s="13" t="s">
        <v>624</v>
      </c>
      <c r="F38" s="18">
        <v>107476</v>
      </c>
      <c r="G38" s="18">
        <v>85.25</v>
      </c>
      <c r="H38" s="18">
        <v>1.07</v>
      </c>
    </row>
    <row r="39" spans="2:8" x14ac:dyDescent="0.25">
      <c r="B39" s="13" t="s">
        <v>1822</v>
      </c>
      <c r="C39" s="29" t="s">
        <v>145</v>
      </c>
      <c r="D39" s="13" t="s">
        <v>271</v>
      </c>
      <c r="E39" s="13" t="s">
        <v>550</v>
      </c>
      <c r="F39" s="18">
        <v>59313</v>
      </c>
      <c r="G39" s="18">
        <v>84.59</v>
      </c>
      <c r="H39" s="18">
        <v>1.06</v>
      </c>
    </row>
    <row r="40" spans="2:8" x14ac:dyDescent="0.25">
      <c r="B40" s="13" t="s">
        <v>1869</v>
      </c>
      <c r="C40" s="29" t="s">
        <v>145</v>
      </c>
      <c r="D40" s="13" t="s">
        <v>357</v>
      </c>
      <c r="E40" s="13" t="s">
        <v>625</v>
      </c>
      <c r="F40" s="18">
        <v>10146</v>
      </c>
      <c r="G40" s="18">
        <v>83.18</v>
      </c>
      <c r="H40" s="18">
        <v>1.05</v>
      </c>
    </row>
    <row r="41" spans="2:8" x14ac:dyDescent="0.25">
      <c r="B41" s="13" t="s">
        <v>1870</v>
      </c>
      <c r="C41" s="29" t="s">
        <v>145</v>
      </c>
      <c r="D41" s="13" t="s">
        <v>289</v>
      </c>
      <c r="E41" s="13" t="s">
        <v>626</v>
      </c>
      <c r="F41" s="18">
        <v>5511</v>
      </c>
      <c r="G41" s="18">
        <v>76.64</v>
      </c>
      <c r="H41" s="18">
        <v>0.96</v>
      </c>
    </row>
    <row r="42" spans="2:8" x14ac:dyDescent="0.25">
      <c r="B42" s="13" t="s">
        <v>1871</v>
      </c>
      <c r="C42" s="29" t="s">
        <v>145</v>
      </c>
      <c r="D42" s="13" t="s">
        <v>343</v>
      </c>
      <c r="E42" s="13" t="s">
        <v>627</v>
      </c>
      <c r="F42" s="18">
        <v>22463</v>
      </c>
      <c r="G42" s="18">
        <v>74.8</v>
      </c>
      <c r="H42" s="18">
        <v>0.94</v>
      </c>
    </row>
    <row r="43" spans="2:8" x14ac:dyDescent="0.25">
      <c r="B43" s="13" t="s">
        <v>1872</v>
      </c>
      <c r="C43" s="29" t="s">
        <v>145</v>
      </c>
      <c r="D43" s="13" t="s">
        <v>357</v>
      </c>
      <c r="E43" s="13" t="s">
        <v>628</v>
      </c>
      <c r="F43" s="18">
        <v>6212</v>
      </c>
      <c r="G43" s="18">
        <v>73.23</v>
      </c>
      <c r="H43" s="18">
        <v>0.92</v>
      </c>
    </row>
    <row r="44" spans="2:8" x14ac:dyDescent="0.25">
      <c r="B44" s="13" t="s">
        <v>1686</v>
      </c>
      <c r="C44" s="29" t="s">
        <v>145</v>
      </c>
      <c r="D44" s="13" t="s">
        <v>289</v>
      </c>
      <c r="E44" s="13" t="s">
        <v>290</v>
      </c>
      <c r="F44" s="18">
        <v>59</v>
      </c>
      <c r="G44" s="18">
        <v>72.290000000000006</v>
      </c>
      <c r="H44" s="18">
        <v>0.91</v>
      </c>
    </row>
    <row r="45" spans="2:8" x14ac:dyDescent="0.25">
      <c r="B45" s="13" t="s">
        <v>1845</v>
      </c>
      <c r="C45" s="29" t="s">
        <v>145</v>
      </c>
      <c r="D45" s="13" t="s">
        <v>352</v>
      </c>
      <c r="E45" s="13" t="s">
        <v>586</v>
      </c>
      <c r="F45" s="18">
        <v>8254</v>
      </c>
      <c r="G45" s="18">
        <v>69.92</v>
      </c>
      <c r="H45" s="18">
        <v>0.88</v>
      </c>
    </row>
    <row r="46" spans="2:8" x14ac:dyDescent="0.25">
      <c r="B46" s="13" t="s">
        <v>1873</v>
      </c>
      <c r="C46" s="29" t="s">
        <v>145</v>
      </c>
      <c r="D46" s="13" t="s">
        <v>357</v>
      </c>
      <c r="E46" s="13" t="s">
        <v>629</v>
      </c>
      <c r="F46" s="18">
        <v>3527</v>
      </c>
      <c r="G46" s="18">
        <v>69.37</v>
      </c>
      <c r="H46" s="18">
        <v>0.87</v>
      </c>
    </row>
    <row r="47" spans="2:8" x14ac:dyDescent="0.25">
      <c r="B47" s="13" t="s">
        <v>1856</v>
      </c>
      <c r="C47" s="29" t="s">
        <v>145</v>
      </c>
      <c r="D47" s="13" t="s">
        <v>289</v>
      </c>
      <c r="E47" s="13" t="s">
        <v>602</v>
      </c>
      <c r="F47" s="18">
        <v>2408</v>
      </c>
      <c r="G47" s="18">
        <v>68.33</v>
      </c>
      <c r="H47" s="18">
        <v>0.86</v>
      </c>
    </row>
    <row r="48" spans="2:8" x14ac:dyDescent="0.25">
      <c r="B48" s="13" t="s">
        <v>458</v>
      </c>
      <c r="C48" s="29" t="s">
        <v>145</v>
      </c>
      <c r="D48" s="13" t="s">
        <v>385</v>
      </c>
      <c r="E48" s="13" t="s">
        <v>459</v>
      </c>
      <c r="F48" s="18">
        <v>1216</v>
      </c>
      <c r="G48" s="18">
        <v>66.150000000000006</v>
      </c>
      <c r="H48" s="18">
        <v>0.83</v>
      </c>
    </row>
    <row r="49" spans="2:8" x14ac:dyDescent="0.25">
      <c r="B49" s="13" t="s">
        <v>1874</v>
      </c>
      <c r="C49" s="29" t="s">
        <v>145</v>
      </c>
      <c r="D49" s="13" t="s">
        <v>277</v>
      </c>
      <c r="E49" s="13" t="s">
        <v>630</v>
      </c>
      <c r="F49" s="18">
        <v>22065</v>
      </c>
      <c r="G49" s="18">
        <v>65.930000000000007</v>
      </c>
      <c r="H49" s="18">
        <v>0.83</v>
      </c>
    </row>
    <row r="50" spans="2:8" x14ac:dyDescent="0.25">
      <c r="B50" s="13" t="s">
        <v>631</v>
      </c>
      <c r="C50" s="29" t="s">
        <v>145</v>
      </c>
      <c r="D50" s="13" t="s">
        <v>324</v>
      </c>
      <c r="E50" s="13" t="s">
        <v>632</v>
      </c>
      <c r="F50" s="18">
        <v>29212</v>
      </c>
      <c r="G50" s="18">
        <v>65.38</v>
      </c>
      <c r="H50" s="18">
        <v>0.82</v>
      </c>
    </row>
    <row r="51" spans="2:8" x14ac:dyDescent="0.25">
      <c r="B51" s="13" t="s">
        <v>1875</v>
      </c>
      <c r="C51" s="29" t="s">
        <v>145</v>
      </c>
      <c r="D51" s="13" t="s">
        <v>331</v>
      </c>
      <c r="E51" s="13" t="s">
        <v>633</v>
      </c>
      <c r="F51" s="18">
        <v>9707</v>
      </c>
      <c r="G51" s="18">
        <v>64.31</v>
      </c>
      <c r="H51" s="18">
        <v>0.81</v>
      </c>
    </row>
    <row r="52" spans="2:8" x14ac:dyDescent="0.25">
      <c r="B52" s="13" t="s">
        <v>1876</v>
      </c>
      <c r="C52" s="29" t="s">
        <v>145</v>
      </c>
      <c r="D52" s="13" t="s">
        <v>348</v>
      </c>
      <c r="E52" s="13" t="s">
        <v>634</v>
      </c>
      <c r="F52" s="18">
        <v>3519</v>
      </c>
      <c r="G52" s="18">
        <v>62.45</v>
      </c>
      <c r="H52" s="18">
        <v>0.79</v>
      </c>
    </row>
    <row r="53" spans="2:8" x14ac:dyDescent="0.25">
      <c r="B53" s="13" t="s">
        <v>1780</v>
      </c>
      <c r="C53" s="29" t="s">
        <v>145</v>
      </c>
      <c r="D53" s="13" t="s">
        <v>289</v>
      </c>
      <c r="E53" s="13" t="s">
        <v>467</v>
      </c>
      <c r="F53" s="18">
        <v>13643</v>
      </c>
      <c r="G53" s="18">
        <v>62.14</v>
      </c>
      <c r="H53" s="18">
        <v>0.78</v>
      </c>
    </row>
    <row r="54" spans="2:8" x14ac:dyDescent="0.25">
      <c r="B54" s="13" t="s">
        <v>1877</v>
      </c>
      <c r="C54" s="29" t="s">
        <v>145</v>
      </c>
      <c r="D54" s="13" t="s">
        <v>277</v>
      </c>
      <c r="E54" s="13" t="s">
        <v>635</v>
      </c>
      <c r="F54" s="18">
        <v>4736</v>
      </c>
      <c r="G54" s="18">
        <v>60.34</v>
      </c>
      <c r="H54" s="18">
        <v>0.76</v>
      </c>
    </row>
    <row r="55" spans="2:8" x14ac:dyDescent="0.25">
      <c r="B55" s="13" t="s">
        <v>1878</v>
      </c>
      <c r="C55" s="29" t="s">
        <v>145</v>
      </c>
      <c r="D55" s="13" t="s">
        <v>296</v>
      </c>
      <c r="E55" s="13" t="s">
        <v>636</v>
      </c>
      <c r="F55" s="18">
        <v>11042</v>
      </c>
      <c r="G55" s="18">
        <v>60.17</v>
      </c>
      <c r="H55" s="18">
        <v>0.76</v>
      </c>
    </row>
    <row r="56" spans="2:8" x14ac:dyDescent="0.25">
      <c r="B56" s="13" t="s">
        <v>1879</v>
      </c>
      <c r="C56" s="29" t="s">
        <v>145</v>
      </c>
      <c r="D56" s="13" t="s">
        <v>352</v>
      </c>
      <c r="E56" s="13" t="s">
        <v>637</v>
      </c>
      <c r="F56" s="18">
        <v>4461</v>
      </c>
      <c r="G56" s="18">
        <v>57.52</v>
      </c>
      <c r="H56" s="18">
        <v>0.72</v>
      </c>
    </row>
    <row r="57" spans="2:8" x14ac:dyDescent="0.25">
      <c r="B57" s="13" t="s">
        <v>1880</v>
      </c>
      <c r="C57" s="29" t="s">
        <v>145</v>
      </c>
      <c r="D57" s="13" t="s">
        <v>348</v>
      </c>
      <c r="E57" s="13" t="s">
        <v>638</v>
      </c>
      <c r="F57" s="18">
        <v>707288</v>
      </c>
      <c r="G57" s="18">
        <v>57.43</v>
      </c>
      <c r="H57" s="18">
        <v>0.72</v>
      </c>
    </row>
    <row r="58" spans="2:8" x14ac:dyDescent="0.25">
      <c r="B58" s="13" t="s">
        <v>1881</v>
      </c>
      <c r="C58" s="29" t="s">
        <v>145</v>
      </c>
      <c r="D58" s="13" t="s">
        <v>318</v>
      </c>
      <c r="E58" s="13" t="s">
        <v>639</v>
      </c>
      <c r="F58" s="18">
        <v>1252</v>
      </c>
      <c r="G58" s="18">
        <v>54.12</v>
      </c>
      <c r="H58" s="18">
        <v>0.68</v>
      </c>
    </row>
    <row r="59" spans="2:8" x14ac:dyDescent="0.25">
      <c r="B59" s="13" t="s">
        <v>1687</v>
      </c>
      <c r="C59" s="29" t="s">
        <v>145</v>
      </c>
      <c r="D59" s="13" t="s">
        <v>291</v>
      </c>
      <c r="E59" s="13" t="s">
        <v>292</v>
      </c>
      <c r="F59" s="18">
        <v>28373</v>
      </c>
      <c r="G59" s="18">
        <v>53.68</v>
      </c>
      <c r="H59" s="18">
        <v>0.68</v>
      </c>
    </row>
    <row r="60" spans="2:8" x14ac:dyDescent="0.25">
      <c r="B60" s="13" t="s">
        <v>1882</v>
      </c>
      <c r="C60" s="29" t="s">
        <v>145</v>
      </c>
      <c r="D60" s="13" t="s">
        <v>324</v>
      </c>
      <c r="E60" s="13" t="s">
        <v>640</v>
      </c>
      <c r="F60" s="18">
        <v>5429</v>
      </c>
      <c r="G60" s="18">
        <v>53.47</v>
      </c>
      <c r="H60" s="18">
        <v>0.67</v>
      </c>
    </row>
    <row r="61" spans="2:8" x14ac:dyDescent="0.25">
      <c r="B61" s="13" t="s">
        <v>1824</v>
      </c>
      <c r="C61" s="29" t="s">
        <v>145</v>
      </c>
      <c r="D61" s="13" t="s">
        <v>318</v>
      </c>
      <c r="E61" s="13" t="s">
        <v>552</v>
      </c>
      <c r="F61" s="18">
        <v>5711</v>
      </c>
      <c r="G61" s="18">
        <v>50.63</v>
      </c>
      <c r="H61" s="18">
        <v>0.64</v>
      </c>
    </row>
    <row r="62" spans="2:8" x14ac:dyDescent="0.25">
      <c r="B62" s="13" t="s">
        <v>1883</v>
      </c>
      <c r="C62" s="29" t="s">
        <v>145</v>
      </c>
      <c r="D62" s="13" t="s">
        <v>343</v>
      </c>
      <c r="E62" s="13" t="s">
        <v>641</v>
      </c>
      <c r="F62" s="18">
        <v>12952</v>
      </c>
      <c r="G62" s="18">
        <v>50.4</v>
      </c>
      <c r="H62" s="18">
        <v>0.63</v>
      </c>
    </row>
    <row r="63" spans="2:8" x14ac:dyDescent="0.25">
      <c r="B63" s="13" t="s">
        <v>1884</v>
      </c>
      <c r="C63" s="29" t="s">
        <v>145</v>
      </c>
      <c r="D63" s="13" t="s">
        <v>289</v>
      </c>
      <c r="E63" s="13" t="s">
        <v>642</v>
      </c>
      <c r="F63" s="18">
        <v>9974</v>
      </c>
      <c r="G63" s="18">
        <v>50.36</v>
      </c>
      <c r="H63" s="18">
        <v>0.63</v>
      </c>
    </row>
    <row r="64" spans="2:8" x14ac:dyDescent="0.25">
      <c r="B64" s="13" t="s">
        <v>1885</v>
      </c>
      <c r="C64" s="29" t="s">
        <v>145</v>
      </c>
      <c r="D64" s="13" t="s">
        <v>324</v>
      </c>
      <c r="E64" s="13" t="s">
        <v>643</v>
      </c>
      <c r="F64" s="18">
        <v>2810</v>
      </c>
      <c r="G64" s="18">
        <v>50.18</v>
      </c>
      <c r="H64" s="18">
        <v>0.63</v>
      </c>
    </row>
    <row r="65" spans="2:8" x14ac:dyDescent="0.25">
      <c r="B65" s="13" t="s">
        <v>1886</v>
      </c>
      <c r="C65" s="29" t="s">
        <v>145</v>
      </c>
      <c r="D65" s="13" t="s">
        <v>348</v>
      </c>
      <c r="E65" s="13" t="s">
        <v>644</v>
      </c>
      <c r="F65" s="18">
        <v>40353</v>
      </c>
      <c r="G65" s="18">
        <v>49.11</v>
      </c>
      <c r="H65" s="18">
        <v>0.62</v>
      </c>
    </row>
    <row r="66" spans="2:8" x14ac:dyDescent="0.25">
      <c r="B66" s="13" t="s">
        <v>1709</v>
      </c>
      <c r="C66" s="29" t="s">
        <v>145</v>
      </c>
      <c r="D66" s="13" t="s">
        <v>318</v>
      </c>
      <c r="E66" s="13" t="s">
        <v>333</v>
      </c>
      <c r="F66" s="18">
        <v>2039</v>
      </c>
      <c r="G66" s="18">
        <v>47.31</v>
      </c>
      <c r="H66" s="18">
        <v>0.6</v>
      </c>
    </row>
    <row r="67" spans="2:8" x14ac:dyDescent="0.25">
      <c r="B67" s="13" t="s">
        <v>1887</v>
      </c>
      <c r="C67" s="29" t="s">
        <v>145</v>
      </c>
      <c r="D67" s="13" t="s">
        <v>645</v>
      </c>
      <c r="E67" s="13" t="s">
        <v>646</v>
      </c>
      <c r="F67" s="18">
        <v>3435</v>
      </c>
      <c r="G67" s="18">
        <v>46.09</v>
      </c>
      <c r="H67" s="18">
        <v>0.57999999999999996</v>
      </c>
    </row>
    <row r="68" spans="2:8" x14ac:dyDescent="0.25">
      <c r="B68" s="13" t="s">
        <v>1704</v>
      </c>
      <c r="C68" s="29" t="s">
        <v>145</v>
      </c>
      <c r="D68" s="13" t="s">
        <v>271</v>
      </c>
      <c r="E68" s="13" t="s">
        <v>323</v>
      </c>
      <c r="F68" s="18">
        <v>21768</v>
      </c>
      <c r="G68" s="18">
        <v>45.78</v>
      </c>
      <c r="H68" s="18">
        <v>0.57999999999999996</v>
      </c>
    </row>
    <row r="69" spans="2:8" x14ac:dyDescent="0.25">
      <c r="B69" s="13" t="s">
        <v>1888</v>
      </c>
      <c r="C69" s="29" t="s">
        <v>145</v>
      </c>
      <c r="D69" s="13" t="s">
        <v>343</v>
      </c>
      <c r="E69" s="13" t="s">
        <v>647</v>
      </c>
      <c r="F69" s="18">
        <v>5655</v>
      </c>
      <c r="G69" s="18">
        <v>45.27</v>
      </c>
      <c r="H69" s="18">
        <v>0.56999999999999995</v>
      </c>
    </row>
    <row r="70" spans="2:8" x14ac:dyDescent="0.25">
      <c r="B70" s="13" t="s">
        <v>1889</v>
      </c>
      <c r="C70" s="29" t="s">
        <v>145</v>
      </c>
      <c r="D70" s="13" t="s">
        <v>277</v>
      </c>
      <c r="E70" s="13" t="s">
        <v>648</v>
      </c>
      <c r="F70" s="18">
        <v>46574</v>
      </c>
      <c r="G70" s="18">
        <v>45.27</v>
      </c>
      <c r="H70" s="18">
        <v>0.56999999999999995</v>
      </c>
    </row>
    <row r="71" spans="2:8" x14ac:dyDescent="0.25">
      <c r="B71" s="13" t="s">
        <v>1715</v>
      </c>
      <c r="C71" s="29" t="s">
        <v>145</v>
      </c>
      <c r="D71" s="13" t="s">
        <v>343</v>
      </c>
      <c r="E71" s="13" t="s">
        <v>344</v>
      </c>
      <c r="F71" s="18">
        <v>10510</v>
      </c>
      <c r="G71" s="18">
        <v>44.16</v>
      </c>
      <c r="H71" s="18">
        <v>0.56000000000000005</v>
      </c>
    </row>
    <row r="72" spans="2:8" x14ac:dyDescent="0.25">
      <c r="B72" s="13" t="s">
        <v>649</v>
      </c>
      <c r="C72" s="29" t="s">
        <v>145</v>
      </c>
      <c r="D72" s="13" t="s">
        <v>385</v>
      </c>
      <c r="E72" s="13" t="s">
        <v>650</v>
      </c>
      <c r="F72" s="18">
        <v>3605</v>
      </c>
      <c r="G72" s="18">
        <v>44.04</v>
      </c>
      <c r="H72" s="18">
        <v>0.55000000000000004</v>
      </c>
    </row>
    <row r="73" spans="2:8" x14ac:dyDescent="0.25">
      <c r="B73" s="13" t="s">
        <v>1817</v>
      </c>
      <c r="C73" s="29" t="s">
        <v>145</v>
      </c>
      <c r="D73" s="13" t="s">
        <v>318</v>
      </c>
      <c r="E73" s="13" t="s">
        <v>545</v>
      </c>
      <c r="F73" s="18">
        <v>2395</v>
      </c>
      <c r="G73" s="18">
        <v>43.91</v>
      </c>
      <c r="H73" s="18">
        <v>0.55000000000000004</v>
      </c>
    </row>
    <row r="74" spans="2:8" x14ac:dyDescent="0.25">
      <c r="B74" s="13" t="s">
        <v>1890</v>
      </c>
      <c r="C74" s="29" t="s">
        <v>145</v>
      </c>
      <c r="D74" s="13" t="s">
        <v>331</v>
      </c>
      <c r="E74" s="13" t="s">
        <v>651</v>
      </c>
      <c r="F74" s="18">
        <v>3739</v>
      </c>
      <c r="G74" s="18">
        <v>42.88</v>
      </c>
      <c r="H74" s="18">
        <v>0.54</v>
      </c>
    </row>
    <row r="75" spans="2:8" x14ac:dyDescent="0.25">
      <c r="B75" s="13" t="s">
        <v>1891</v>
      </c>
      <c r="C75" s="29" t="s">
        <v>145</v>
      </c>
      <c r="D75" s="13" t="s">
        <v>296</v>
      </c>
      <c r="E75" s="13" t="s">
        <v>652</v>
      </c>
      <c r="F75" s="18">
        <v>9619</v>
      </c>
      <c r="G75" s="18">
        <v>42.77</v>
      </c>
      <c r="H75" s="18">
        <v>0.54</v>
      </c>
    </row>
    <row r="76" spans="2:8" x14ac:dyDescent="0.25">
      <c r="B76" s="13" t="s">
        <v>1892</v>
      </c>
      <c r="C76" s="29" t="s">
        <v>145</v>
      </c>
      <c r="D76" s="13" t="s">
        <v>331</v>
      </c>
      <c r="E76" s="13" t="s">
        <v>653</v>
      </c>
      <c r="F76" s="18">
        <v>4617</v>
      </c>
      <c r="G76" s="18">
        <v>42.52</v>
      </c>
      <c r="H76" s="18">
        <v>0.53</v>
      </c>
    </row>
    <row r="77" spans="2:8" x14ac:dyDescent="0.25">
      <c r="B77" s="13" t="s">
        <v>1893</v>
      </c>
      <c r="C77" s="29" t="s">
        <v>145</v>
      </c>
      <c r="D77" s="13" t="s">
        <v>385</v>
      </c>
      <c r="E77" s="13" t="s">
        <v>654</v>
      </c>
      <c r="F77" s="18">
        <v>5545</v>
      </c>
      <c r="G77" s="18">
        <v>40.99</v>
      </c>
      <c r="H77" s="18">
        <v>0.52</v>
      </c>
    </row>
    <row r="78" spans="2:8" x14ac:dyDescent="0.25">
      <c r="B78" s="13" t="s">
        <v>1894</v>
      </c>
      <c r="C78" s="29" t="s">
        <v>145</v>
      </c>
      <c r="D78" s="13" t="s">
        <v>291</v>
      </c>
      <c r="E78" s="13" t="s">
        <v>655</v>
      </c>
      <c r="F78" s="18">
        <v>214520</v>
      </c>
      <c r="G78" s="18">
        <v>39.04</v>
      </c>
      <c r="H78" s="18">
        <v>0.49</v>
      </c>
    </row>
    <row r="79" spans="2:8" x14ac:dyDescent="0.25">
      <c r="B79" s="13" t="s">
        <v>1895</v>
      </c>
      <c r="C79" s="29" t="s">
        <v>145</v>
      </c>
      <c r="D79" s="13" t="s">
        <v>296</v>
      </c>
      <c r="E79" s="13" t="s">
        <v>656</v>
      </c>
      <c r="F79" s="18">
        <v>3054</v>
      </c>
      <c r="G79" s="18">
        <v>38.869999999999997</v>
      </c>
      <c r="H79" s="18">
        <v>0.49</v>
      </c>
    </row>
    <row r="80" spans="2:8" x14ac:dyDescent="0.25">
      <c r="B80" s="13" t="s">
        <v>1896</v>
      </c>
      <c r="C80" s="29" t="s">
        <v>145</v>
      </c>
      <c r="D80" s="13" t="s">
        <v>289</v>
      </c>
      <c r="E80" s="13" t="s">
        <v>657</v>
      </c>
      <c r="F80" s="18">
        <v>4952</v>
      </c>
      <c r="G80" s="18">
        <v>37.15</v>
      </c>
      <c r="H80" s="18">
        <v>0.47</v>
      </c>
    </row>
    <row r="81" spans="2:8" x14ac:dyDescent="0.25">
      <c r="B81" s="13" t="s">
        <v>1765</v>
      </c>
      <c r="C81" s="29" t="s">
        <v>145</v>
      </c>
      <c r="D81" s="13" t="s">
        <v>343</v>
      </c>
      <c r="E81" s="13" t="s">
        <v>447</v>
      </c>
      <c r="F81" s="18">
        <v>2562</v>
      </c>
      <c r="G81" s="18">
        <v>36.93</v>
      </c>
      <c r="H81" s="18">
        <v>0.46</v>
      </c>
    </row>
    <row r="82" spans="2:8" x14ac:dyDescent="0.25">
      <c r="B82" s="13" t="s">
        <v>1897</v>
      </c>
      <c r="C82" s="29" t="s">
        <v>145</v>
      </c>
      <c r="D82" s="13" t="s">
        <v>382</v>
      </c>
      <c r="E82" s="13" t="s">
        <v>658</v>
      </c>
      <c r="F82" s="18">
        <v>9616</v>
      </c>
      <c r="G82" s="18">
        <v>35.049999999999997</v>
      </c>
      <c r="H82" s="18">
        <v>0.44</v>
      </c>
    </row>
    <row r="83" spans="2:8" x14ac:dyDescent="0.25">
      <c r="B83" s="13" t="s">
        <v>1898</v>
      </c>
      <c r="C83" s="29" t="s">
        <v>145</v>
      </c>
      <c r="D83" s="13" t="s">
        <v>452</v>
      </c>
      <c r="E83" s="13" t="s">
        <v>659</v>
      </c>
      <c r="F83" s="18">
        <v>859</v>
      </c>
      <c r="G83" s="18">
        <v>34.97</v>
      </c>
      <c r="H83" s="18">
        <v>0.44</v>
      </c>
    </row>
    <row r="84" spans="2:8" x14ac:dyDescent="0.25">
      <c r="B84" s="13" t="s">
        <v>660</v>
      </c>
      <c r="C84" s="29" t="s">
        <v>145</v>
      </c>
      <c r="D84" s="13" t="s">
        <v>277</v>
      </c>
      <c r="E84" s="13" t="s">
        <v>661</v>
      </c>
      <c r="F84" s="18">
        <v>14666</v>
      </c>
      <c r="G84" s="18">
        <v>31.92</v>
      </c>
      <c r="H84" s="18">
        <v>0.4</v>
      </c>
    </row>
    <row r="85" spans="2:8" x14ac:dyDescent="0.25">
      <c r="B85" s="13" t="s">
        <v>1714</v>
      </c>
      <c r="C85" s="29" t="s">
        <v>145</v>
      </c>
      <c r="D85" s="13" t="s">
        <v>289</v>
      </c>
      <c r="E85" s="13" t="s">
        <v>342</v>
      </c>
      <c r="F85" s="18">
        <v>5722</v>
      </c>
      <c r="G85" s="18">
        <v>28.43</v>
      </c>
      <c r="H85" s="18">
        <v>0.36</v>
      </c>
    </row>
    <row r="86" spans="2:8" x14ac:dyDescent="0.25">
      <c r="B86" s="13" t="s">
        <v>1838</v>
      </c>
      <c r="C86" s="29" t="s">
        <v>145</v>
      </c>
      <c r="D86" s="13" t="s">
        <v>343</v>
      </c>
      <c r="E86" s="13" t="s">
        <v>567</v>
      </c>
      <c r="F86" s="18">
        <v>5168</v>
      </c>
      <c r="G86" s="18">
        <v>26.83</v>
      </c>
      <c r="H86" s="18">
        <v>0.34</v>
      </c>
    </row>
    <row r="87" spans="2:8" x14ac:dyDescent="0.25">
      <c r="B87" s="13" t="s">
        <v>1899</v>
      </c>
      <c r="C87" s="29" t="s">
        <v>145</v>
      </c>
      <c r="D87" s="13" t="s">
        <v>382</v>
      </c>
      <c r="E87" s="13" t="s">
        <v>662</v>
      </c>
      <c r="F87" s="18">
        <v>22167</v>
      </c>
      <c r="G87" s="18">
        <v>26.1</v>
      </c>
      <c r="H87" s="18">
        <v>0.33</v>
      </c>
    </row>
    <row r="88" spans="2:8" x14ac:dyDescent="0.25">
      <c r="B88" s="13" t="s">
        <v>1900</v>
      </c>
      <c r="C88" s="29" t="s">
        <v>145</v>
      </c>
      <c r="D88" s="13" t="s">
        <v>318</v>
      </c>
      <c r="E88" s="13" t="s">
        <v>663</v>
      </c>
      <c r="F88" s="18">
        <v>2794</v>
      </c>
      <c r="G88" s="18">
        <v>22.64</v>
      </c>
      <c r="H88" s="18">
        <v>0.28000000000000003</v>
      </c>
    </row>
    <row r="89" spans="2:8" x14ac:dyDescent="0.25">
      <c r="B89" s="13" t="s">
        <v>1712</v>
      </c>
      <c r="C89" s="29" t="s">
        <v>145</v>
      </c>
      <c r="D89" s="13" t="s">
        <v>277</v>
      </c>
      <c r="E89" s="13" t="s">
        <v>337</v>
      </c>
      <c r="F89" s="18">
        <v>5079</v>
      </c>
      <c r="G89" s="18">
        <v>16.16</v>
      </c>
      <c r="H89" s="18">
        <v>0.2</v>
      </c>
    </row>
    <row r="90" spans="2:8" x14ac:dyDescent="0.25">
      <c r="B90" s="32" t="s">
        <v>157</v>
      </c>
      <c r="C90" s="33"/>
      <c r="D90" s="32"/>
      <c r="E90" s="32"/>
      <c r="F90" s="34"/>
      <c r="G90" s="34">
        <f>SUM(G12:G89)</f>
        <v>7937.6800000000039</v>
      </c>
      <c r="H90" s="34">
        <f>SUM(H12:H89)</f>
        <v>99.859999999999985</v>
      </c>
    </row>
    <row r="91" spans="2:8" x14ac:dyDescent="0.25">
      <c r="B91" s="32" t="s">
        <v>158</v>
      </c>
      <c r="C91" s="33"/>
      <c r="D91" s="32"/>
      <c r="E91" s="32"/>
      <c r="F91" s="34"/>
      <c r="G91" s="34">
        <v>6.29</v>
      </c>
      <c r="H91" s="34">
        <v>0.08</v>
      </c>
    </row>
    <row r="92" spans="2:8" x14ac:dyDescent="0.25">
      <c r="B92" s="32" t="s">
        <v>159</v>
      </c>
      <c r="C92" s="33"/>
      <c r="D92" s="32"/>
      <c r="E92" s="32"/>
      <c r="F92" s="34"/>
      <c r="G92" s="34">
        <v>7943.97</v>
      </c>
      <c r="H92" s="34">
        <v>99.94</v>
      </c>
    </row>
    <row r="93" spans="2:8" x14ac:dyDescent="0.25">
      <c r="B93" s="32" t="s">
        <v>247</v>
      </c>
      <c r="C93" s="33"/>
      <c r="D93" s="32"/>
      <c r="E93" s="32"/>
      <c r="F93" s="34"/>
      <c r="G93" s="34">
        <v>4.0053821399996741</v>
      </c>
      <c r="H93" s="34">
        <v>6.0000000000002274E-2</v>
      </c>
    </row>
    <row r="94" spans="2:8" x14ac:dyDescent="0.25">
      <c r="B94" s="32" t="s">
        <v>161</v>
      </c>
      <c r="C94" s="33"/>
      <c r="D94" s="32"/>
      <c r="E94" s="32"/>
      <c r="F94" s="34"/>
      <c r="G94" s="34">
        <v>7947.97538214</v>
      </c>
      <c r="H94" s="34">
        <v>100</v>
      </c>
    </row>
    <row r="95" spans="2:8" x14ac:dyDescent="0.25">
      <c r="B95" s="13" t="s">
        <v>162</v>
      </c>
    </row>
    <row r="96" spans="2:8" x14ac:dyDescent="0.25">
      <c r="B96" s="32" t="s">
        <v>163</v>
      </c>
    </row>
    <row r="97" spans="2:3" x14ac:dyDescent="0.25">
      <c r="B97" s="32" t="s">
        <v>164</v>
      </c>
      <c r="C97" s="29" t="s">
        <v>165</v>
      </c>
    </row>
    <row r="98" spans="2:3" x14ac:dyDescent="0.25">
      <c r="B98" s="32" t="s">
        <v>168</v>
      </c>
      <c r="C98" s="29" t="s">
        <v>167</v>
      </c>
    </row>
    <row r="99" spans="2:3" x14ac:dyDescent="0.25">
      <c r="B99" s="32" t="s">
        <v>169</v>
      </c>
      <c r="C99" s="29" t="s">
        <v>167</v>
      </c>
    </row>
    <row r="100" spans="2:3" x14ac:dyDescent="0.25">
      <c r="B100" s="32" t="s">
        <v>170</v>
      </c>
      <c r="C100" s="29" t="s">
        <v>171</v>
      </c>
    </row>
    <row r="101" spans="2:3" x14ac:dyDescent="0.25">
      <c r="B101" s="32" t="s">
        <v>664</v>
      </c>
      <c r="C101" s="33"/>
    </row>
    <row r="102" spans="2:3" x14ac:dyDescent="0.25">
      <c r="B102" s="32" t="s">
        <v>665</v>
      </c>
      <c r="C102" s="33"/>
    </row>
    <row r="103" spans="2:3" x14ac:dyDescent="0.25">
      <c r="B103" s="32" t="s">
        <v>666</v>
      </c>
      <c r="C103" s="33"/>
    </row>
    <row r="104" spans="2:3" x14ac:dyDescent="0.25">
      <c r="B104" s="32" t="s">
        <v>667</v>
      </c>
      <c r="C104" s="33"/>
    </row>
    <row r="105" spans="2:3" x14ac:dyDescent="0.25">
      <c r="B105" s="32" t="s">
        <v>668</v>
      </c>
      <c r="C105" s="33"/>
    </row>
    <row r="106" spans="2:3" x14ac:dyDescent="0.25">
      <c r="B106" s="32" t="s">
        <v>669</v>
      </c>
      <c r="C106" s="33"/>
    </row>
    <row r="107" spans="2:3" x14ac:dyDescent="0.25">
      <c r="B107" s="32" t="s">
        <v>670</v>
      </c>
      <c r="C107" s="33"/>
    </row>
    <row r="108" spans="2:3" x14ac:dyDescent="0.25">
      <c r="B108" s="32" t="s">
        <v>671</v>
      </c>
      <c r="C108" s="33"/>
    </row>
    <row r="109" spans="2:3" x14ac:dyDescent="0.25">
      <c r="B109" s="32" t="s">
        <v>672</v>
      </c>
      <c r="C109" s="33"/>
    </row>
    <row r="110" spans="2:3" x14ac:dyDescent="0.25">
      <c r="B110" s="13" t="s">
        <v>180</v>
      </c>
    </row>
    <row r="111" spans="2:3" x14ac:dyDescent="0.25">
      <c r="B111" s="13" t="s">
        <v>250</v>
      </c>
    </row>
    <row r="114" spans="2:6" x14ac:dyDescent="0.25">
      <c r="B114" s="8" t="s">
        <v>251</v>
      </c>
      <c r="C114" s="9"/>
    </row>
    <row r="115" spans="2:6" ht="30" x14ac:dyDescent="0.25">
      <c r="B115" s="8" t="s">
        <v>252</v>
      </c>
      <c r="C115" s="10" t="s">
        <v>253</v>
      </c>
    </row>
    <row r="116" spans="2:6" x14ac:dyDescent="0.25">
      <c r="B116" s="3" t="s">
        <v>254</v>
      </c>
      <c r="C116" s="4"/>
    </row>
    <row r="117" spans="2:6" x14ac:dyDescent="0.25">
      <c r="B117" s="3" t="s">
        <v>255</v>
      </c>
      <c r="C117" s="4"/>
    </row>
    <row r="118" spans="2:6" x14ac:dyDescent="0.25">
      <c r="B118" s="3" t="s">
        <v>256</v>
      </c>
      <c r="C118" s="4"/>
    </row>
    <row r="119" spans="2:6" x14ac:dyDescent="0.25">
      <c r="B119" s="3" t="s">
        <v>257</v>
      </c>
      <c r="C119" s="4"/>
    </row>
    <row r="120" spans="2:6" x14ac:dyDescent="0.25">
      <c r="B120" s="3" t="s">
        <v>258</v>
      </c>
      <c r="C120" s="4"/>
    </row>
    <row r="121" spans="2:6" x14ac:dyDescent="0.25">
      <c r="B121" s="3" t="s">
        <v>259</v>
      </c>
      <c r="C121" s="4"/>
    </row>
    <row r="122" spans="2:6" x14ac:dyDescent="0.25">
      <c r="B122" s="8" t="s">
        <v>260</v>
      </c>
      <c r="C122" s="9"/>
    </row>
    <row r="124" spans="2:6" x14ac:dyDescent="0.25">
      <c r="B124" s="3" t="s">
        <v>189</v>
      </c>
      <c r="C124" s="4"/>
      <c r="D124" s="3"/>
    </row>
    <row r="125" spans="2:6" ht="30" x14ac:dyDescent="0.25">
      <c r="B125" s="6" t="s">
        <v>190</v>
      </c>
      <c r="C125" s="5" t="s">
        <v>191</v>
      </c>
      <c r="D125" s="6" t="s">
        <v>192</v>
      </c>
    </row>
    <row r="126" spans="2:6" x14ac:dyDescent="0.25">
      <c r="B126" s="3" t="s">
        <v>167</v>
      </c>
      <c r="C126" s="4" t="s">
        <v>167</v>
      </c>
      <c r="D126" s="3" t="s">
        <v>167</v>
      </c>
    </row>
    <row r="128" spans="2:6" x14ac:dyDescent="0.25">
      <c r="B128" s="8" t="s">
        <v>193</v>
      </c>
      <c r="C128" s="44">
        <v>45596</v>
      </c>
      <c r="D128" s="3"/>
      <c r="E128" s="37"/>
      <c r="F128" s="43"/>
    </row>
    <row r="129" spans="2:7" x14ac:dyDescent="0.25">
      <c r="B129" s="8" t="s">
        <v>194</v>
      </c>
      <c r="C129" s="9" t="s">
        <v>195</v>
      </c>
      <c r="D129" s="8" t="s">
        <v>196</v>
      </c>
      <c r="E129" s="38" t="s">
        <v>197</v>
      </c>
      <c r="F129" s="36" t="s">
        <v>198</v>
      </c>
      <c r="G129" s="34"/>
    </row>
    <row r="130" spans="2:7" x14ac:dyDescent="0.25">
      <c r="B130" s="41" t="s">
        <v>167</v>
      </c>
      <c r="C130" s="42" t="s">
        <v>167</v>
      </c>
      <c r="D130" s="41" t="s">
        <v>167</v>
      </c>
      <c r="E130" s="40" t="s">
        <v>167</v>
      </c>
      <c r="F130" s="39" t="s">
        <v>167</v>
      </c>
    </row>
    <row r="133" spans="2:7" x14ac:dyDescent="0.25">
      <c r="B133" s="32" t="s">
        <v>199</v>
      </c>
    </row>
    <row r="134" spans="2:7" x14ac:dyDescent="0.25">
      <c r="B134" s="32"/>
    </row>
    <row r="135" spans="2:7" x14ac:dyDescent="0.25">
      <c r="B135" s="32" t="s">
        <v>200</v>
      </c>
    </row>
    <row r="136" spans="2:7" x14ac:dyDescent="0.25">
      <c r="B136" s="8" t="s">
        <v>201</v>
      </c>
      <c r="C136" s="9" t="s">
        <v>202</v>
      </c>
      <c r="D136" s="32"/>
    </row>
    <row r="137" spans="2:7" x14ac:dyDescent="0.25">
      <c r="B137" s="3" t="s">
        <v>167</v>
      </c>
      <c r="C137" s="4" t="s">
        <v>167</v>
      </c>
    </row>
    <row r="139" spans="2:7" x14ac:dyDescent="0.25">
      <c r="B139" s="8" t="s">
        <v>203</v>
      </c>
      <c r="C139" s="9" t="s">
        <v>202</v>
      </c>
    </row>
    <row r="140" spans="2:7" x14ac:dyDescent="0.25">
      <c r="B140" s="3" t="s">
        <v>167</v>
      </c>
      <c r="C140" s="4" t="s">
        <v>167</v>
      </c>
    </row>
    <row r="142" spans="2:7" x14ac:dyDescent="0.25">
      <c r="B142" s="8" t="s">
        <v>167</v>
      </c>
      <c r="C142" s="9" t="s">
        <v>167</v>
      </c>
    </row>
    <row r="143" spans="2:7" x14ac:dyDescent="0.25">
      <c r="B143" s="3" t="s">
        <v>167</v>
      </c>
      <c r="C143" s="4" t="s">
        <v>167</v>
      </c>
    </row>
    <row r="145" spans="2:7" x14ac:dyDescent="0.25">
      <c r="B145" s="38" t="s">
        <v>204</v>
      </c>
      <c r="C145" s="9" t="s">
        <v>205</v>
      </c>
    </row>
    <row r="146" spans="2:7" x14ac:dyDescent="0.25">
      <c r="B146" s="37" t="s">
        <v>167</v>
      </c>
      <c r="C146" s="4" t="s">
        <v>167</v>
      </c>
    </row>
    <row r="148" spans="2:7" x14ac:dyDescent="0.25">
      <c r="B148" s="8" t="s">
        <v>206</v>
      </c>
      <c r="C148" s="9" t="s">
        <v>167</v>
      </c>
    </row>
    <row r="150" spans="2:7" x14ac:dyDescent="0.25">
      <c r="B150" s="8" t="s">
        <v>207</v>
      </c>
      <c r="C150" s="44">
        <v>45596</v>
      </c>
      <c r="D150" s="3"/>
      <c r="E150" s="37"/>
      <c r="F150" s="43"/>
    </row>
    <row r="151" spans="2:7" x14ac:dyDescent="0.25">
      <c r="B151" s="8" t="s">
        <v>194</v>
      </c>
      <c r="C151" s="9" t="s">
        <v>195</v>
      </c>
      <c r="D151" s="8" t="s">
        <v>196</v>
      </c>
      <c r="E151" s="38" t="s">
        <v>197</v>
      </c>
      <c r="F151" s="36" t="s">
        <v>198</v>
      </c>
      <c r="G151" s="34"/>
    </row>
    <row r="152" spans="2:7" x14ac:dyDescent="0.25">
      <c r="B152" s="41" t="s">
        <v>167</v>
      </c>
      <c r="C152" s="42" t="s">
        <v>167</v>
      </c>
      <c r="D152" s="41" t="s">
        <v>167</v>
      </c>
      <c r="E152" s="40" t="s">
        <v>167</v>
      </c>
      <c r="F152" s="39" t="s">
        <v>167</v>
      </c>
    </row>
    <row r="153" spans="2:7" x14ac:dyDescent="0.25">
      <c r="B153" s="32" t="s">
        <v>199</v>
      </c>
    </row>
    <row r="154" spans="2:7" x14ac:dyDescent="0.25">
      <c r="B154" s="32"/>
    </row>
    <row r="155" spans="2:7" x14ac:dyDescent="0.25">
      <c r="B155" s="32" t="s">
        <v>200</v>
      </c>
    </row>
    <row r="156" spans="2:7" x14ac:dyDescent="0.25">
      <c r="B156" s="8" t="s">
        <v>201</v>
      </c>
      <c r="C156" s="9" t="s">
        <v>202</v>
      </c>
      <c r="D156" s="32"/>
    </row>
    <row r="157" spans="2:7" x14ac:dyDescent="0.25">
      <c r="B157" s="3" t="s">
        <v>167</v>
      </c>
      <c r="C157" s="4" t="s">
        <v>167</v>
      </c>
    </row>
    <row r="159" spans="2:7" x14ac:dyDescent="0.25">
      <c r="B159" s="8" t="s">
        <v>203</v>
      </c>
      <c r="C159" s="9" t="s">
        <v>202</v>
      </c>
    </row>
    <row r="160" spans="2:7" x14ac:dyDescent="0.25">
      <c r="B160" s="3" t="s">
        <v>167</v>
      </c>
      <c r="C160" s="4" t="s">
        <v>167</v>
      </c>
    </row>
    <row r="162" spans="2:6" x14ac:dyDescent="0.25">
      <c r="B162" s="8" t="s">
        <v>167</v>
      </c>
      <c r="C162" s="9" t="s">
        <v>167</v>
      </c>
    </row>
    <row r="163" spans="2:6" x14ac:dyDescent="0.25">
      <c r="B163" s="3" t="s">
        <v>167</v>
      </c>
      <c r="C163" s="4" t="s">
        <v>167</v>
      </c>
    </row>
    <row r="165" spans="2:6" x14ac:dyDescent="0.25">
      <c r="B165" s="38" t="s">
        <v>204</v>
      </c>
      <c r="C165" s="9" t="s">
        <v>205</v>
      </c>
    </row>
    <row r="166" spans="2:6" x14ac:dyDescent="0.25">
      <c r="B166" s="37" t="s">
        <v>167</v>
      </c>
      <c r="C166" s="4" t="s">
        <v>167</v>
      </c>
    </row>
    <row r="168" spans="2:6" x14ac:dyDescent="0.25">
      <c r="B168" s="8" t="s">
        <v>206</v>
      </c>
      <c r="C168" s="9" t="s">
        <v>167</v>
      </c>
    </row>
    <row r="171" spans="2:6" x14ac:dyDescent="0.25">
      <c r="B171" s="32" t="s">
        <v>208</v>
      </c>
    </row>
    <row r="173" spans="2:6" x14ac:dyDescent="0.25">
      <c r="B173" s="8" t="s">
        <v>194</v>
      </c>
      <c r="C173" s="9" t="s">
        <v>209</v>
      </c>
      <c r="D173" s="8" t="s">
        <v>210</v>
      </c>
      <c r="E173" s="8" t="s">
        <v>211</v>
      </c>
      <c r="F173" s="34"/>
    </row>
    <row r="174" spans="2:6" x14ac:dyDescent="0.25">
      <c r="B174" s="3" t="s">
        <v>167</v>
      </c>
      <c r="C174" s="4" t="s">
        <v>167</v>
      </c>
      <c r="D174" s="3" t="s">
        <v>167</v>
      </c>
      <c r="E174" s="3" t="s">
        <v>167</v>
      </c>
    </row>
    <row r="177" spans="2:80" x14ac:dyDescent="0.25">
      <c r="B177" s="32" t="s">
        <v>212</v>
      </c>
      <c r="C177" s="33" t="s">
        <v>167</v>
      </c>
      <c r="D177" s="32"/>
      <c r="E177" s="32"/>
      <c r="F177" s="34"/>
      <c r="G177" s="34"/>
      <c r="H177" s="34"/>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row>
    <row r="179" spans="2:80" x14ac:dyDescent="0.25">
      <c r="B179" s="32" t="s">
        <v>213</v>
      </c>
    </row>
    <row r="181" spans="2:80" x14ac:dyDescent="0.25">
      <c r="B181" s="8" t="s">
        <v>214</v>
      </c>
      <c r="C181" s="9" t="s">
        <v>202</v>
      </c>
      <c r="D181" s="32"/>
    </row>
    <row r="182" spans="2:80" x14ac:dyDescent="0.25">
      <c r="B182" s="3" t="s">
        <v>167</v>
      </c>
      <c r="C182" s="4" t="s">
        <v>167</v>
      </c>
    </row>
    <row r="185" spans="2:80" x14ac:dyDescent="0.25">
      <c r="B185" s="8" t="s">
        <v>215</v>
      </c>
      <c r="C185" s="9" t="s">
        <v>216</v>
      </c>
      <c r="D185" s="32"/>
    </row>
    <row r="186" spans="2:80" x14ac:dyDescent="0.25">
      <c r="B186" s="3" t="s">
        <v>167</v>
      </c>
      <c r="C186" s="4" t="s">
        <v>167</v>
      </c>
    </row>
    <row r="189" spans="2:80" x14ac:dyDescent="0.25">
      <c r="B189" s="32" t="s">
        <v>217</v>
      </c>
    </row>
    <row r="192" spans="2:80" x14ac:dyDescent="0.25">
      <c r="B192" s="32" t="s">
        <v>218</v>
      </c>
    </row>
    <row r="194" spans="2:80" x14ac:dyDescent="0.25">
      <c r="B194" s="8" t="s">
        <v>194</v>
      </c>
      <c r="C194" s="9" t="s">
        <v>219</v>
      </c>
      <c r="D194" s="8" t="s">
        <v>209</v>
      </c>
      <c r="E194" s="8" t="s">
        <v>210</v>
      </c>
      <c r="F194" s="36" t="s">
        <v>211</v>
      </c>
      <c r="G194" s="34"/>
    </row>
    <row r="195" spans="2:80" x14ac:dyDescent="0.25">
      <c r="B195" s="3" t="s">
        <v>167</v>
      </c>
      <c r="C195" s="4" t="s">
        <v>167</v>
      </c>
      <c r="D195" s="3" t="s">
        <v>167</v>
      </c>
      <c r="E195" s="3" t="s">
        <v>167</v>
      </c>
      <c r="F195" s="35" t="s">
        <v>167</v>
      </c>
    </row>
    <row r="198" spans="2:80" x14ac:dyDescent="0.25">
      <c r="B198" s="32" t="s">
        <v>212</v>
      </c>
      <c r="C198" s="33" t="s">
        <v>167</v>
      </c>
      <c r="D198" s="32"/>
      <c r="E198" s="32"/>
      <c r="F198" s="34"/>
      <c r="G198" s="34"/>
      <c r="H198" s="34"/>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c r="BO198" s="32"/>
      <c r="BP198" s="32"/>
      <c r="BQ198" s="32"/>
      <c r="BR198" s="32"/>
      <c r="BS198" s="32"/>
      <c r="BT198" s="32"/>
      <c r="BU198" s="32"/>
      <c r="BV198" s="32"/>
      <c r="BW198" s="32"/>
      <c r="BX198" s="32"/>
      <c r="BY198" s="32"/>
      <c r="BZ198" s="32"/>
      <c r="CA198" s="32"/>
      <c r="CB198" s="32"/>
    </row>
    <row r="200" spans="2:80" x14ac:dyDescent="0.25">
      <c r="B200" s="32" t="s">
        <v>213</v>
      </c>
    </row>
    <row r="202" spans="2:80" x14ac:dyDescent="0.25">
      <c r="B202" s="8" t="s">
        <v>214</v>
      </c>
      <c r="C202" s="9" t="s">
        <v>202</v>
      </c>
      <c r="D202" s="32"/>
    </row>
    <row r="203" spans="2:80" x14ac:dyDescent="0.25">
      <c r="B203" s="3" t="s">
        <v>167</v>
      </c>
      <c r="C203" s="4" t="s">
        <v>167</v>
      </c>
    </row>
    <row r="206" spans="2:80" x14ac:dyDescent="0.25">
      <c r="B206" s="8" t="s">
        <v>215</v>
      </c>
      <c r="C206" s="9" t="s">
        <v>216</v>
      </c>
      <c r="D206" s="32"/>
    </row>
    <row r="207" spans="2:80" x14ac:dyDescent="0.25">
      <c r="B207" s="3" t="s">
        <v>167</v>
      </c>
      <c r="C207" s="4" t="s">
        <v>167</v>
      </c>
    </row>
    <row r="210" spans="2:7" x14ac:dyDescent="0.25">
      <c r="B210" s="32" t="s">
        <v>217</v>
      </c>
    </row>
    <row r="213" spans="2:7" x14ac:dyDescent="0.25">
      <c r="B213" s="32" t="s">
        <v>220</v>
      </c>
    </row>
    <row r="214" spans="2:7" x14ac:dyDescent="0.25">
      <c r="B214" s="8" t="s">
        <v>194</v>
      </c>
      <c r="C214" s="9" t="s">
        <v>221</v>
      </c>
      <c r="D214" s="8" t="s">
        <v>222</v>
      </c>
      <c r="E214" s="8" t="s">
        <v>223</v>
      </c>
      <c r="F214" s="36" t="s">
        <v>224</v>
      </c>
      <c r="G214" s="34"/>
    </row>
    <row r="215" spans="2:7" x14ac:dyDescent="0.25">
      <c r="B215" s="3" t="s">
        <v>167</v>
      </c>
      <c r="C215" s="4" t="s">
        <v>167</v>
      </c>
      <c r="D215" s="3" t="s">
        <v>167</v>
      </c>
      <c r="E215" s="3" t="s">
        <v>167</v>
      </c>
      <c r="F215" s="35" t="s">
        <v>167</v>
      </c>
    </row>
    <row r="216" spans="2:7" x14ac:dyDescent="0.25">
      <c r="B216"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E4A14E7A-36AD-403A-B700-AECBF991FE84}"/>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0201D-E610-47F4-9B45-C83AC0D938A0}">
  <sheetPr codeName="Sheet53"/>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col min="9" max="256" width="9.140625" style="13"/>
    <col min="257" max="257" width="5.42578125" style="13" bestFit="1" customWidth="1"/>
    <col min="258" max="258" width="130.7109375" style="13" bestFit="1" customWidth="1"/>
    <col min="259" max="259" width="19.7109375" style="13" bestFit="1" customWidth="1"/>
    <col min="260" max="260" width="43"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19.7109375" style="13" bestFit="1" customWidth="1"/>
    <col min="516" max="516" width="43"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19.7109375" style="13" bestFit="1" customWidth="1"/>
    <col min="772" max="772" width="43"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19.7109375" style="13" bestFit="1" customWidth="1"/>
    <col min="1028" max="1028" width="43"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19.7109375" style="13" bestFit="1" customWidth="1"/>
    <col min="1284" max="1284" width="43"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19.7109375" style="13" bestFit="1" customWidth="1"/>
    <col min="1540" max="1540" width="43"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19.7109375" style="13" bestFit="1" customWidth="1"/>
    <col min="1796" max="1796" width="43"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19.7109375" style="13" bestFit="1" customWidth="1"/>
    <col min="2052" max="2052" width="43"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19.7109375" style="13" bestFit="1" customWidth="1"/>
    <col min="2308" max="2308" width="43"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19.7109375" style="13" bestFit="1" customWidth="1"/>
    <col min="2564" max="2564" width="43"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19.7109375" style="13" bestFit="1" customWidth="1"/>
    <col min="2820" max="2820" width="43"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19.7109375" style="13" bestFit="1" customWidth="1"/>
    <col min="3076" max="3076" width="43"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19.7109375" style="13" bestFit="1" customWidth="1"/>
    <col min="3332" max="3332" width="43"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19.7109375" style="13" bestFit="1" customWidth="1"/>
    <col min="3588" max="3588" width="43"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19.7109375" style="13" bestFit="1" customWidth="1"/>
    <col min="3844" max="3844" width="43"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19.7109375" style="13" bestFit="1" customWidth="1"/>
    <col min="4100" max="4100" width="43"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19.7109375" style="13" bestFit="1" customWidth="1"/>
    <col min="4356" max="4356" width="43"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19.7109375" style="13" bestFit="1" customWidth="1"/>
    <col min="4612" max="4612" width="43"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19.7109375" style="13" bestFit="1" customWidth="1"/>
    <col min="4868" max="4868" width="43"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19.7109375" style="13" bestFit="1" customWidth="1"/>
    <col min="5124" max="5124" width="43"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19.7109375" style="13" bestFit="1" customWidth="1"/>
    <col min="5380" max="5380" width="43"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19.7109375" style="13" bestFit="1" customWidth="1"/>
    <col min="5636" max="5636" width="43"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19.7109375" style="13" bestFit="1" customWidth="1"/>
    <col min="5892" max="5892" width="43"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19.7109375" style="13" bestFit="1" customWidth="1"/>
    <col min="6148" max="6148" width="43"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19.7109375" style="13" bestFit="1" customWidth="1"/>
    <col min="6404" max="6404" width="43"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19.7109375" style="13" bestFit="1" customWidth="1"/>
    <col min="6660" max="6660" width="43"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19.7109375" style="13" bestFit="1" customWidth="1"/>
    <col min="6916" max="6916" width="43"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19.7109375" style="13" bestFit="1" customWidth="1"/>
    <col min="7172" max="7172" width="43"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19.7109375" style="13" bestFit="1" customWidth="1"/>
    <col min="7428" max="7428" width="43"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19.7109375" style="13" bestFit="1" customWidth="1"/>
    <col min="7684" max="7684" width="43"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19.7109375" style="13" bestFit="1" customWidth="1"/>
    <col min="7940" max="7940" width="43"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19.7109375" style="13" bestFit="1" customWidth="1"/>
    <col min="8196" max="8196" width="43"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19.7109375" style="13" bestFit="1" customWidth="1"/>
    <col min="8452" max="8452" width="43"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19.7109375" style="13" bestFit="1" customWidth="1"/>
    <col min="8708" max="8708" width="43"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19.7109375" style="13" bestFit="1" customWidth="1"/>
    <col min="8964" max="8964" width="43"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19.7109375" style="13" bestFit="1" customWidth="1"/>
    <col min="9220" max="9220" width="43"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19.7109375" style="13" bestFit="1" customWidth="1"/>
    <col min="9476" max="9476" width="43"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19.7109375" style="13" bestFit="1" customWidth="1"/>
    <col min="9732" max="9732" width="43"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19.7109375" style="13" bestFit="1" customWidth="1"/>
    <col min="9988" max="9988" width="43"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19.7109375" style="13" bestFit="1" customWidth="1"/>
    <col min="10244" max="10244" width="43"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19.7109375" style="13" bestFit="1" customWidth="1"/>
    <col min="10500" max="10500" width="43"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19.7109375" style="13" bestFit="1" customWidth="1"/>
    <col min="10756" max="10756" width="43"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19.7109375" style="13" bestFit="1" customWidth="1"/>
    <col min="11012" max="11012" width="43"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19.7109375" style="13" bestFit="1" customWidth="1"/>
    <col min="11268" max="11268" width="43"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19.7109375" style="13" bestFit="1" customWidth="1"/>
    <col min="11524" max="11524" width="43"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19.7109375" style="13" bestFit="1" customWidth="1"/>
    <col min="11780" max="11780" width="43"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19.7109375" style="13" bestFit="1" customWidth="1"/>
    <col min="12036" max="12036" width="43"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19.7109375" style="13" bestFit="1" customWidth="1"/>
    <col min="12292" max="12292" width="43"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19.7109375" style="13" bestFit="1" customWidth="1"/>
    <col min="12548" max="12548" width="43"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19.7109375" style="13" bestFit="1" customWidth="1"/>
    <col min="12804" max="12804" width="43"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19.7109375" style="13" bestFit="1" customWidth="1"/>
    <col min="13060" max="13060" width="43"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19.7109375" style="13" bestFit="1" customWidth="1"/>
    <col min="13316" max="13316" width="43"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19.7109375" style="13" bestFit="1" customWidth="1"/>
    <col min="13572" max="13572" width="43"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19.7109375" style="13" bestFit="1" customWidth="1"/>
    <col min="13828" max="13828" width="43"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19.7109375" style="13" bestFit="1" customWidth="1"/>
    <col min="14084" max="14084" width="43"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19.7109375" style="13" bestFit="1" customWidth="1"/>
    <col min="14340" max="14340" width="43"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19.7109375" style="13" bestFit="1" customWidth="1"/>
    <col min="14596" max="14596" width="43"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19.7109375" style="13" bestFit="1" customWidth="1"/>
    <col min="14852" max="14852" width="43"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19.7109375" style="13" bestFit="1" customWidth="1"/>
    <col min="15108" max="15108" width="43"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19.7109375" style="13" bestFit="1" customWidth="1"/>
    <col min="15364" max="15364" width="43"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19.7109375" style="13" bestFit="1" customWidth="1"/>
    <col min="15620" max="15620" width="43"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19.7109375" style="13" bestFit="1" customWidth="1"/>
    <col min="15876" max="15876" width="43"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19.7109375" style="13" bestFit="1" customWidth="1"/>
    <col min="16132" max="16132" width="43"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9" x14ac:dyDescent="0.25">
      <c r="A1" s="58" t="s">
        <v>0</v>
      </c>
      <c r="B1" s="201" t="s">
        <v>107</v>
      </c>
      <c r="C1" s="201"/>
      <c r="D1" s="201"/>
      <c r="E1" s="201"/>
    </row>
    <row r="3" spans="1:9" x14ac:dyDescent="0.25">
      <c r="B3" s="1" t="s">
        <v>107</v>
      </c>
      <c r="C3" s="202"/>
      <c r="D3" s="203"/>
    </row>
    <row r="4" spans="1:9" x14ac:dyDescent="0.25">
      <c r="B4" s="2" t="s">
        <v>3840</v>
      </c>
      <c r="C4" s="202"/>
      <c r="D4" s="203"/>
    </row>
    <row r="5" spans="1:9" x14ac:dyDescent="0.25">
      <c r="B5" s="2" t="s">
        <v>133</v>
      </c>
      <c r="C5" s="202"/>
      <c r="D5" s="203"/>
    </row>
    <row r="6" spans="1:9" x14ac:dyDescent="0.25">
      <c r="B6" s="3" t="s">
        <v>3838</v>
      </c>
      <c r="C6" s="202"/>
      <c r="D6" s="203"/>
    </row>
    <row r="7" spans="1:9" ht="30" x14ac:dyDescent="0.25">
      <c r="B7" s="6" t="s">
        <v>3841</v>
      </c>
      <c r="C7" s="202"/>
      <c r="D7" s="203"/>
    </row>
    <row r="8" spans="1:9" ht="30"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1675</v>
      </c>
      <c r="C15" s="29" t="s">
        <v>145</v>
      </c>
      <c r="D15" s="13" t="s">
        <v>271</v>
      </c>
      <c r="E15" s="13" t="s">
        <v>272</v>
      </c>
      <c r="F15" s="18">
        <v>86918</v>
      </c>
      <c r="G15" s="18">
        <v>1157.79</v>
      </c>
      <c r="H15" s="18">
        <v>9.56</v>
      </c>
    </row>
    <row r="16" spans="1:9" x14ac:dyDescent="0.25">
      <c r="B16" s="13" t="s">
        <v>1901</v>
      </c>
      <c r="C16" s="29" t="s">
        <v>145</v>
      </c>
      <c r="D16" s="13" t="s">
        <v>473</v>
      </c>
      <c r="E16" s="13" t="s">
        <v>673</v>
      </c>
      <c r="F16" s="18">
        <v>25351</v>
      </c>
      <c r="G16" s="18">
        <v>691.71</v>
      </c>
      <c r="H16" s="18">
        <v>5.71</v>
      </c>
    </row>
    <row r="17" spans="2:8" x14ac:dyDescent="0.25">
      <c r="B17" s="13" t="s">
        <v>1902</v>
      </c>
      <c r="C17" s="29" t="s">
        <v>145</v>
      </c>
      <c r="D17" s="13" t="s">
        <v>282</v>
      </c>
      <c r="E17" s="13" t="s">
        <v>674</v>
      </c>
      <c r="F17" s="18">
        <v>30714</v>
      </c>
      <c r="G17" s="18">
        <v>567.87</v>
      </c>
      <c r="H17" s="18">
        <v>4.6900000000000004</v>
      </c>
    </row>
    <row r="18" spans="2:8" x14ac:dyDescent="0.25">
      <c r="B18" s="13" t="s">
        <v>1903</v>
      </c>
      <c r="C18" s="29" t="s">
        <v>145</v>
      </c>
      <c r="D18" s="13" t="s">
        <v>473</v>
      </c>
      <c r="E18" s="13" t="s">
        <v>675</v>
      </c>
      <c r="F18" s="18">
        <v>60388</v>
      </c>
      <c r="G18" s="18">
        <v>503.67</v>
      </c>
      <c r="H18" s="18">
        <v>4.16</v>
      </c>
    </row>
    <row r="19" spans="2:8" x14ac:dyDescent="0.25">
      <c r="B19" s="13" t="s">
        <v>1792</v>
      </c>
      <c r="C19" s="29" t="s">
        <v>145</v>
      </c>
      <c r="D19" s="13" t="s">
        <v>473</v>
      </c>
      <c r="E19" s="13" t="s">
        <v>480</v>
      </c>
      <c r="F19" s="18">
        <v>3745</v>
      </c>
      <c r="G19" s="18">
        <v>414.81</v>
      </c>
      <c r="H19" s="18">
        <v>3.42</v>
      </c>
    </row>
    <row r="20" spans="2:8" x14ac:dyDescent="0.25">
      <c r="B20" s="13" t="s">
        <v>1823</v>
      </c>
      <c r="C20" s="29" t="s">
        <v>145</v>
      </c>
      <c r="D20" s="13" t="s">
        <v>397</v>
      </c>
      <c r="E20" s="13" t="s">
        <v>551</v>
      </c>
      <c r="F20" s="18">
        <v>235777</v>
      </c>
      <c r="G20" s="18">
        <v>350.27</v>
      </c>
      <c r="H20" s="18">
        <v>2.89</v>
      </c>
    </row>
    <row r="21" spans="2:8" x14ac:dyDescent="0.25">
      <c r="B21" s="13" t="s">
        <v>1904</v>
      </c>
      <c r="C21" s="29" t="s">
        <v>145</v>
      </c>
      <c r="D21" s="13" t="s">
        <v>473</v>
      </c>
      <c r="E21" s="13" t="s">
        <v>676</v>
      </c>
      <c r="F21" s="18">
        <v>3155</v>
      </c>
      <c r="G21" s="18">
        <v>310.33999999999997</v>
      </c>
      <c r="H21" s="18">
        <v>2.56</v>
      </c>
    </row>
    <row r="22" spans="2:8" x14ac:dyDescent="0.25">
      <c r="B22" s="13" t="s">
        <v>1853</v>
      </c>
      <c r="C22" s="29" t="s">
        <v>145</v>
      </c>
      <c r="D22" s="13" t="s">
        <v>596</v>
      </c>
      <c r="E22" s="13" t="s">
        <v>597</v>
      </c>
      <c r="F22" s="18">
        <v>101763</v>
      </c>
      <c r="G22" s="18">
        <v>289.92</v>
      </c>
      <c r="H22" s="18">
        <v>2.39</v>
      </c>
    </row>
    <row r="23" spans="2:8" x14ac:dyDescent="0.25">
      <c r="B23" s="13" t="s">
        <v>1827</v>
      </c>
      <c r="C23" s="29" t="s">
        <v>145</v>
      </c>
      <c r="D23" s="13" t="s">
        <v>555</v>
      </c>
      <c r="E23" s="13" t="s">
        <v>556</v>
      </c>
      <c r="F23" s="18">
        <v>41399</v>
      </c>
      <c r="G23" s="18">
        <v>284.02</v>
      </c>
      <c r="H23" s="18">
        <v>2.34</v>
      </c>
    </row>
    <row r="24" spans="2:8" x14ac:dyDescent="0.25">
      <c r="B24" s="13" t="s">
        <v>1774</v>
      </c>
      <c r="C24" s="29" t="s">
        <v>145</v>
      </c>
      <c r="D24" s="13" t="s">
        <v>279</v>
      </c>
      <c r="E24" s="13" t="s">
        <v>460</v>
      </c>
      <c r="F24" s="18">
        <v>1890</v>
      </c>
      <c r="G24" s="18">
        <v>265.76</v>
      </c>
      <c r="H24" s="18">
        <v>2.19</v>
      </c>
    </row>
    <row r="25" spans="2:8" x14ac:dyDescent="0.25">
      <c r="B25" s="13" t="s">
        <v>1905</v>
      </c>
      <c r="C25" s="29" t="s">
        <v>145</v>
      </c>
      <c r="D25" s="13" t="s">
        <v>282</v>
      </c>
      <c r="E25" s="13" t="s">
        <v>677</v>
      </c>
      <c r="F25" s="18">
        <v>12060</v>
      </c>
      <c r="G25" s="18">
        <v>263.75</v>
      </c>
      <c r="H25" s="18">
        <v>2.1800000000000002</v>
      </c>
    </row>
    <row r="26" spans="2:8" x14ac:dyDescent="0.25">
      <c r="B26" s="13" t="s">
        <v>1906</v>
      </c>
      <c r="C26" s="29" t="s">
        <v>145</v>
      </c>
      <c r="D26" s="13" t="s">
        <v>397</v>
      </c>
      <c r="E26" s="13" t="s">
        <v>678</v>
      </c>
      <c r="F26" s="18">
        <v>27287</v>
      </c>
      <c r="G26" s="18">
        <v>262.95</v>
      </c>
      <c r="H26" s="18">
        <v>2.17</v>
      </c>
    </row>
    <row r="27" spans="2:8" x14ac:dyDescent="0.25">
      <c r="B27" s="13" t="s">
        <v>1848</v>
      </c>
      <c r="C27" s="29" t="s">
        <v>145</v>
      </c>
      <c r="D27" s="13" t="s">
        <v>282</v>
      </c>
      <c r="E27" s="13" t="s">
        <v>589</v>
      </c>
      <c r="F27" s="18">
        <v>15633</v>
      </c>
      <c r="G27" s="18">
        <v>242.59</v>
      </c>
      <c r="H27" s="18">
        <v>2</v>
      </c>
    </row>
    <row r="28" spans="2:8" x14ac:dyDescent="0.25">
      <c r="B28" s="13" t="s">
        <v>1863</v>
      </c>
      <c r="C28" s="29" t="s">
        <v>145</v>
      </c>
      <c r="D28" s="13" t="s">
        <v>331</v>
      </c>
      <c r="E28" s="13" t="s">
        <v>617</v>
      </c>
      <c r="F28" s="18">
        <v>6778</v>
      </c>
      <c r="G28" s="18">
        <v>237.27</v>
      </c>
      <c r="H28" s="18">
        <v>1.96</v>
      </c>
    </row>
    <row r="29" spans="2:8" x14ac:dyDescent="0.25">
      <c r="B29" s="13" t="s">
        <v>1855</v>
      </c>
      <c r="C29" s="29" t="s">
        <v>145</v>
      </c>
      <c r="D29" s="13" t="s">
        <v>596</v>
      </c>
      <c r="E29" s="13" t="s">
        <v>601</v>
      </c>
      <c r="F29" s="18">
        <v>5404</v>
      </c>
      <c r="G29" s="18">
        <v>229.49</v>
      </c>
      <c r="H29" s="18">
        <v>1.89</v>
      </c>
    </row>
    <row r="30" spans="2:8" x14ac:dyDescent="0.25">
      <c r="B30" s="13" t="s">
        <v>1682</v>
      </c>
      <c r="C30" s="29" t="s">
        <v>145</v>
      </c>
      <c r="D30" s="13" t="s">
        <v>282</v>
      </c>
      <c r="E30" s="13" t="s">
        <v>283</v>
      </c>
      <c r="F30" s="18">
        <v>17348</v>
      </c>
      <c r="G30" s="18">
        <v>221.05</v>
      </c>
      <c r="H30" s="18">
        <v>1.82</v>
      </c>
    </row>
    <row r="31" spans="2:8" x14ac:dyDescent="0.25">
      <c r="B31" s="13" t="s">
        <v>1907</v>
      </c>
      <c r="C31" s="29" t="s">
        <v>145</v>
      </c>
      <c r="D31" s="13" t="s">
        <v>282</v>
      </c>
      <c r="E31" s="13" t="s">
        <v>679</v>
      </c>
      <c r="F31" s="18">
        <v>13990</v>
      </c>
      <c r="G31" s="18">
        <v>195.37</v>
      </c>
      <c r="H31" s="18">
        <v>1.61</v>
      </c>
    </row>
    <row r="32" spans="2:8" x14ac:dyDescent="0.25">
      <c r="B32" s="13" t="s">
        <v>1908</v>
      </c>
      <c r="C32" s="29" t="s">
        <v>145</v>
      </c>
      <c r="D32" s="13" t="s">
        <v>473</v>
      </c>
      <c r="E32" s="13" t="s">
        <v>680</v>
      </c>
      <c r="F32" s="18">
        <v>3913</v>
      </c>
      <c r="G32" s="18">
        <v>191.53</v>
      </c>
      <c r="H32" s="18">
        <v>1.58</v>
      </c>
    </row>
    <row r="33" spans="2:8" x14ac:dyDescent="0.25">
      <c r="B33" s="13" t="s">
        <v>1909</v>
      </c>
      <c r="C33" s="29" t="s">
        <v>145</v>
      </c>
      <c r="D33" s="13" t="s">
        <v>279</v>
      </c>
      <c r="E33" s="13" t="s">
        <v>681</v>
      </c>
      <c r="F33" s="18">
        <v>11419</v>
      </c>
      <c r="G33" s="18">
        <v>188.36</v>
      </c>
      <c r="H33" s="18">
        <v>1.55</v>
      </c>
    </row>
    <row r="34" spans="2:8" x14ac:dyDescent="0.25">
      <c r="B34" s="13" t="s">
        <v>1786</v>
      </c>
      <c r="C34" s="29" t="s">
        <v>145</v>
      </c>
      <c r="D34" s="13" t="s">
        <v>473</v>
      </c>
      <c r="E34" s="13" t="s">
        <v>474</v>
      </c>
      <c r="F34" s="18">
        <v>3688</v>
      </c>
      <c r="G34" s="18">
        <v>184.01</v>
      </c>
      <c r="H34" s="18">
        <v>1.52</v>
      </c>
    </row>
    <row r="35" spans="2:8" x14ac:dyDescent="0.25">
      <c r="B35" s="13" t="s">
        <v>1818</v>
      </c>
      <c r="C35" s="29" t="s">
        <v>145</v>
      </c>
      <c r="D35" s="13" t="s">
        <v>271</v>
      </c>
      <c r="E35" s="13" t="s">
        <v>546</v>
      </c>
      <c r="F35" s="18">
        <v>48024</v>
      </c>
      <c r="G35" s="18">
        <v>182.92</v>
      </c>
      <c r="H35" s="18">
        <v>1.51</v>
      </c>
    </row>
    <row r="36" spans="2:8" x14ac:dyDescent="0.25">
      <c r="B36" s="13" t="s">
        <v>1910</v>
      </c>
      <c r="C36" s="29" t="s">
        <v>145</v>
      </c>
      <c r="D36" s="13" t="s">
        <v>293</v>
      </c>
      <c r="E36" s="13" t="s">
        <v>682</v>
      </c>
      <c r="F36" s="18">
        <v>4060</v>
      </c>
      <c r="G36" s="18">
        <v>182.23</v>
      </c>
      <c r="H36" s="18">
        <v>1.5</v>
      </c>
    </row>
    <row r="37" spans="2:8" x14ac:dyDescent="0.25">
      <c r="B37" s="13" t="s">
        <v>1866</v>
      </c>
      <c r="C37" s="29" t="s">
        <v>145</v>
      </c>
      <c r="D37" s="13" t="s">
        <v>331</v>
      </c>
      <c r="E37" s="13" t="s">
        <v>620</v>
      </c>
      <c r="F37" s="18">
        <v>12745</v>
      </c>
      <c r="G37" s="18">
        <v>179.72</v>
      </c>
      <c r="H37" s="18">
        <v>1.48</v>
      </c>
    </row>
    <row r="38" spans="2:8" x14ac:dyDescent="0.25">
      <c r="B38" s="13" t="s">
        <v>1833</v>
      </c>
      <c r="C38" s="29" t="s">
        <v>145</v>
      </c>
      <c r="D38" s="13" t="s">
        <v>367</v>
      </c>
      <c r="E38" s="13" t="s">
        <v>562</v>
      </c>
      <c r="F38" s="18">
        <v>7259</v>
      </c>
      <c r="G38" s="18">
        <v>162.83000000000001</v>
      </c>
      <c r="H38" s="18">
        <v>1.34</v>
      </c>
    </row>
    <row r="39" spans="2:8" x14ac:dyDescent="0.25">
      <c r="B39" s="13" t="s">
        <v>1777</v>
      </c>
      <c r="C39" s="29" t="s">
        <v>145</v>
      </c>
      <c r="D39" s="13" t="s">
        <v>331</v>
      </c>
      <c r="E39" s="13" t="s">
        <v>464</v>
      </c>
      <c r="F39" s="18">
        <v>2359</v>
      </c>
      <c r="G39" s="18">
        <v>152.87</v>
      </c>
      <c r="H39" s="18">
        <v>1.26</v>
      </c>
    </row>
    <row r="40" spans="2:8" x14ac:dyDescent="0.25">
      <c r="B40" s="13" t="s">
        <v>1911</v>
      </c>
      <c r="C40" s="29" t="s">
        <v>145</v>
      </c>
      <c r="D40" s="13" t="s">
        <v>282</v>
      </c>
      <c r="E40" s="13" t="s">
        <v>683</v>
      </c>
      <c r="F40" s="18">
        <v>2614</v>
      </c>
      <c r="G40" s="18">
        <v>151.07</v>
      </c>
      <c r="H40" s="18">
        <v>1.25</v>
      </c>
    </row>
    <row r="41" spans="2:8" x14ac:dyDescent="0.25">
      <c r="B41" s="13" t="s">
        <v>1868</v>
      </c>
      <c r="C41" s="29" t="s">
        <v>145</v>
      </c>
      <c r="D41" s="13" t="s">
        <v>452</v>
      </c>
      <c r="E41" s="13" t="s">
        <v>622</v>
      </c>
      <c r="F41" s="18">
        <v>71633</v>
      </c>
      <c r="G41" s="18">
        <v>149.13</v>
      </c>
      <c r="H41" s="18">
        <v>1.23</v>
      </c>
    </row>
    <row r="42" spans="2:8" x14ac:dyDescent="0.25">
      <c r="B42" s="13" t="s">
        <v>1912</v>
      </c>
      <c r="C42" s="29" t="s">
        <v>145</v>
      </c>
      <c r="D42" s="13" t="s">
        <v>282</v>
      </c>
      <c r="E42" s="13" t="s">
        <v>684</v>
      </c>
      <c r="F42" s="18">
        <v>8692</v>
      </c>
      <c r="G42" s="18">
        <v>147.29</v>
      </c>
      <c r="H42" s="18">
        <v>1.22</v>
      </c>
    </row>
    <row r="43" spans="2:8" x14ac:dyDescent="0.25">
      <c r="B43" s="13" t="s">
        <v>1913</v>
      </c>
      <c r="C43" s="29" t="s">
        <v>145</v>
      </c>
      <c r="D43" s="13" t="s">
        <v>279</v>
      </c>
      <c r="E43" s="13" t="s">
        <v>685</v>
      </c>
      <c r="F43" s="18">
        <v>37134</v>
      </c>
      <c r="G43" s="18">
        <v>145.19</v>
      </c>
      <c r="H43" s="18">
        <v>1.2</v>
      </c>
    </row>
    <row r="44" spans="2:8" x14ac:dyDescent="0.25">
      <c r="B44" s="13" t="s">
        <v>1831</v>
      </c>
      <c r="C44" s="29" t="s">
        <v>145</v>
      </c>
      <c r="D44" s="13" t="s">
        <v>293</v>
      </c>
      <c r="E44" s="13" t="s">
        <v>560</v>
      </c>
      <c r="F44" s="18">
        <v>25307</v>
      </c>
      <c r="G44" s="18">
        <v>140.11000000000001</v>
      </c>
      <c r="H44" s="18">
        <v>1.1599999999999999</v>
      </c>
    </row>
    <row r="45" spans="2:8" x14ac:dyDescent="0.25">
      <c r="B45" s="13" t="s">
        <v>1914</v>
      </c>
      <c r="C45" s="29" t="s">
        <v>145</v>
      </c>
      <c r="D45" s="13" t="s">
        <v>279</v>
      </c>
      <c r="E45" s="13" t="s">
        <v>686</v>
      </c>
      <c r="F45" s="18">
        <v>7483</v>
      </c>
      <c r="G45" s="18">
        <v>140.01</v>
      </c>
      <c r="H45" s="18">
        <v>1.1599999999999999</v>
      </c>
    </row>
    <row r="46" spans="2:8" x14ac:dyDescent="0.25">
      <c r="B46" s="13" t="s">
        <v>1915</v>
      </c>
      <c r="C46" s="29" t="s">
        <v>145</v>
      </c>
      <c r="D46" s="13" t="s">
        <v>394</v>
      </c>
      <c r="E46" s="13" t="s">
        <v>687</v>
      </c>
      <c r="F46" s="18">
        <v>307</v>
      </c>
      <c r="G46" s="18">
        <v>132.51</v>
      </c>
      <c r="H46" s="18">
        <v>1.0900000000000001</v>
      </c>
    </row>
    <row r="47" spans="2:8" x14ac:dyDescent="0.25">
      <c r="B47" s="13" t="s">
        <v>1686</v>
      </c>
      <c r="C47" s="29" t="s">
        <v>145</v>
      </c>
      <c r="D47" s="13" t="s">
        <v>289</v>
      </c>
      <c r="E47" s="13" t="s">
        <v>290</v>
      </c>
      <c r="F47" s="18">
        <v>101</v>
      </c>
      <c r="G47" s="18">
        <v>123.75</v>
      </c>
      <c r="H47" s="18">
        <v>1.02</v>
      </c>
    </row>
    <row r="48" spans="2:8" x14ac:dyDescent="0.25">
      <c r="B48" s="13" t="s">
        <v>1916</v>
      </c>
      <c r="C48" s="29" t="s">
        <v>145</v>
      </c>
      <c r="D48" s="13" t="s">
        <v>555</v>
      </c>
      <c r="E48" s="13" t="s">
        <v>688</v>
      </c>
      <c r="F48" s="18">
        <v>51727</v>
      </c>
      <c r="G48" s="18">
        <v>117.59</v>
      </c>
      <c r="H48" s="18">
        <v>0.97</v>
      </c>
    </row>
    <row r="49" spans="2:8" x14ac:dyDescent="0.25">
      <c r="B49" s="13" t="s">
        <v>1856</v>
      </c>
      <c r="C49" s="29" t="s">
        <v>145</v>
      </c>
      <c r="D49" s="13" t="s">
        <v>289</v>
      </c>
      <c r="E49" s="13" t="s">
        <v>602</v>
      </c>
      <c r="F49" s="18">
        <v>4018</v>
      </c>
      <c r="G49" s="18">
        <v>114.01</v>
      </c>
      <c r="H49" s="18">
        <v>0.94</v>
      </c>
    </row>
    <row r="50" spans="2:8" x14ac:dyDescent="0.25">
      <c r="B50" s="13" t="s">
        <v>1917</v>
      </c>
      <c r="C50" s="29" t="s">
        <v>145</v>
      </c>
      <c r="D50" s="13" t="s">
        <v>282</v>
      </c>
      <c r="E50" s="13" t="s">
        <v>689</v>
      </c>
      <c r="F50" s="18">
        <v>22710</v>
      </c>
      <c r="G50" s="18">
        <v>111.56</v>
      </c>
      <c r="H50" s="18">
        <v>0.92</v>
      </c>
    </row>
    <row r="51" spans="2:8" x14ac:dyDescent="0.25">
      <c r="B51" s="13" t="s">
        <v>1851</v>
      </c>
      <c r="C51" s="29" t="s">
        <v>145</v>
      </c>
      <c r="D51" s="13" t="s">
        <v>331</v>
      </c>
      <c r="E51" s="13" t="s">
        <v>592</v>
      </c>
      <c r="F51" s="18">
        <v>6180</v>
      </c>
      <c r="G51" s="18">
        <v>109.41</v>
      </c>
      <c r="H51" s="18">
        <v>0.9</v>
      </c>
    </row>
    <row r="52" spans="2:8" x14ac:dyDescent="0.25">
      <c r="B52" s="13" t="s">
        <v>1918</v>
      </c>
      <c r="C52" s="29" t="s">
        <v>145</v>
      </c>
      <c r="D52" s="13" t="s">
        <v>282</v>
      </c>
      <c r="E52" s="13" t="s">
        <v>690</v>
      </c>
      <c r="F52" s="18">
        <v>6789</v>
      </c>
      <c r="G52" s="18">
        <v>107.86</v>
      </c>
      <c r="H52" s="18">
        <v>0.89</v>
      </c>
    </row>
    <row r="53" spans="2:8" x14ac:dyDescent="0.25">
      <c r="B53" s="13" t="s">
        <v>1780</v>
      </c>
      <c r="C53" s="29" t="s">
        <v>145</v>
      </c>
      <c r="D53" s="13" t="s">
        <v>289</v>
      </c>
      <c r="E53" s="13" t="s">
        <v>467</v>
      </c>
      <c r="F53" s="18">
        <v>22760</v>
      </c>
      <c r="G53" s="18">
        <v>103.66</v>
      </c>
      <c r="H53" s="18">
        <v>0.86</v>
      </c>
    </row>
    <row r="54" spans="2:8" x14ac:dyDescent="0.25">
      <c r="B54" s="13" t="s">
        <v>1870</v>
      </c>
      <c r="C54" s="29" t="s">
        <v>145</v>
      </c>
      <c r="D54" s="13" t="s">
        <v>289</v>
      </c>
      <c r="E54" s="13" t="s">
        <v>626</v>
      </c>
      <c r="F54" s="18">
        <v>7066</v>
      </c>
      <c r="G54" s="18">
        <v>98.26</v>
      </c>
      <c r="H54" s="18">
        <v>0.81</v>
      </c>
    </row>
    <row r="55" spans="2:8" x14ac:dyDescent="0.25">
      <c r="B55" s="13" t="s">
        <v>1834</v>
      </c>
      <c r="C55" s="29" t="s">
        <v>145</v>
      </c>
      <c r="D55" s="13" t="s">
        <v>293</v>
      </c>
      <c r="E55" s="13" t="s">
        <v>563</v>
      </c>
      <c r="F55" s="18">
        <v>5857</v>
      </c>
      <c r="G55" s="18">
        <v>97.73</v>
      </c>
      <c r="H55" s="18">
        <v>0.81</v>
      </c>
    </row>
    <row r="56" spans="2:8" x14ac:dyDescent="0.25">
      <c r="B56" s="13" t="s">
        <v>1729</v>
      </c>
      <c r="C56" s="29" t="s">
        <v>145</v>
      </c>
      <c r="D56" s="13" t="s">
        <v>282</v>
      </c>
      <c r="E56" s="13" t="s">
        <v>376</v>
      </c>
      <c r="F56" s="18">
        <v>7327</v>
      </c>
      <c r="G56" s="18">
        <v>96.23</v>
      </c>
      <c r="H56" s="18">
        <v>0.79</v>
      </c>
    </row>
    <row r="57" spans="2:8" x14ac:dyDescent="0.25">
      <c r="B57" s="13" t="s">
        <v>691</v>
      </c>
      <c r="C57" s="29" t="s">
        <v>145</v>
      </c>
      <c r="D57" s="13" t="s">
        <v>282</v>
      </c>
      <c r="E57" s="13" t="s">
        <v>692</v>
      </c>
      <c r="F57" s="18">
        <v>35521</v>
      </c>
      <c r="G57" s="18">
        <v>95.36</v>
      </c>
      <c r="H57" s="18">
        <v>0.79</v>
      </c>
    </row>
    <row r="58" spans="2:8" x14ac:dyDescent="0.25">
      <c r="B58" s="13" t="s">
        <v>1836</v>
      </c>
      <c r="C58" s="29" t="s">
        <v>145</v>
      </c>
      <c r="D58" s="13" t="s">
        <v>367</v>
      </c>
      <c r="E58" s="13" t="s">
        <v>565</v>
      </c>
      <c r="F58" s="18">
        <v>3439</v>
      </c>
      <c r="G58" s="18">
        <v>90.66</v>
      </c>
      <c r="H58" s="18">
        <v>0.75</v>
      </c>
    </row>
    <row r="59" spans="2:8" x14ac:dyDescent="0.25">
      <c r="B59" s="13" t="s">
        <v>1919</v>
      </c>
      <c r="C59" s="29" t="s">
        <v>145</v>
      </c>
      <c r="D59" s="13" t="s">
        <v>367</v>
      </c>
      <c r="E59" s="13" t="s">
        <v>693</v>
      </c>
      <c r="F59" s="18">
        <v>7830</v>
      </c>
      <c r="G59" s="18">
        <v>89.96</v>
      </c>
      <c r="H59" s="18">
        <v>0.74</v>
      </c>
    </row>
    <row r="60" spans="2:8" x14ac:dyDescent="0.25">
      <c r="B60" s="13" t="s">
        <v>458</v>
      </c>
      <c r="C60" s="29" t="s">
        <v>145</v>
      </c>
      <c r="D60" s="13" t="s">
        <v>385</v>
      </c>
      <c r="E60" s="13" t="s">
        <v>459</v>
      </c>
      <c r="F60" s="18">
        <v>1560</v>
      </c>
      <c r="G60" s="18">
        <v>84.86</v>
      </c>
      <c r="H60" s="18">
        <v>0.7</v>
      </c>
    </row>
    <row r="61" spans="2:8" x14ac:dyDescent="0.25">
      <c r="B61" s="13" t="s">
        <v>1884</v>
      </c>
      <c r="C61" s="29" t="s">
        <v>145</v>
      </c>
      <c r="D61" s="13" t="s">
        <v>289</v>
      </c>
      <c r="E61" s="13" t="s">
        <v>642</v>
      </c>
      <c r="F61" s="18">
        <v>16639</v>
      </c>
      <c r="G61" s="18">
        <v>84.02</v>
      </c>
      <c r="H61" s="18">
        <v>0.69</v>
      </c>
    </row>
    <row r="62" spans="2:8" x14ac:dyDescent="0.25">
      <c r="B62" s="13" t="s">
        <v>1920</v>
      </c>
      <c r="C62" s="29" t="s">
        <v>145</v>
      </c>
      <c r="D62" s="13" t="s">
        <v>397</v>
      </c>
      <c r="E62" s="13" t="s">
        <v>694</v>
      </c>
      <c r="F62" s="18">
        <v>72266</v>
      </c>
      <c r="G62" s="18">
        <v>83.65</v>
      </c>
      <c r="H62" s="18">
        <v>0.69</v>
      </c>
    </row>
    <row r="63" spans="2:8" x14ac:dyDescent="0.25">
      <c r="B63" s="13" t="s">
        <v>1921</v>
      </c>
      <c r="C63" s="29" t="s">
        <v>145</v>
      </c>
      <c r="D63" s="13" t="s">
        <v>695</v>
      </c>
      <c r="E63" s="13" t="s">
        <v>696</v>
      </c>
      <c r="F63" s="18">
        <v>3016</v>
      </c>
      <c r="G63" s="18">
        <v>82.72</v>
      </c>
      <c r="H63" s="18">
        <v>0.68</v>
      </c>
    </row>
    <row r="64" spans="2:8" x14ac:dyDescent="0.25">
      <c r="B64" s="13" t="s">
        <v>1875</v>
      </c>
      <c r="C64" s="29" t="s">
        <v>145</v>
      </c>
      <c r="D64" s="13" t="s">
        <v>331</v>
      </c>
      <c r="E64" s="13" t="s">
        <v>633</v>
      </c>
      <c r="F64" s="18">
        <v>12446</v>
      </c>
      <c r="G64" s="18">
        <v>82.46</v>
      </c>
      <c r="H64" s="18">
        <v>0.68</v>
      </c>
    </row>
    <row r="65" spans="2:8" x14ac:dyDescent="0.25">
      <c r="B65" s="13" t="s">
        <v>1922</v>
      </c>
      <c r="C65" s="29" t="s">
        <v>145</v>
      </c>
      <c r="D65" s="13" t="s">
        <v>282</v>
      </c>
      <c r="E65" s="13" t="s">
        <v>697</v>
      </c>
      <c r="F65" s="18">
        <v>4118</v>
      </c>
      <c r="G65" s="18">
        <v>80.760000000000005</v>
      </c>
      <c r="H65" s="18">
        <v>0.67</v>
      </c>
    </row>
    <row r="66" spans="2:8" x14ac:dyDescent="0.25">
      <c r="B66" s="13" t="s">
        <v>1857</v>
      </c>
      <c r="C66" s="29" t="s">
        <v>145</v>
      </c>
      <c r="D66" s="13" t="s">
        <v>282</v>
      </c>
      <c r="E66" s="13" t="s">
        <v>603</v>
      </c>
      <c r="F66" s="18">
        <v>261</v>
      </c>
      <c r="G66" s="18">
        <v>75.63</v>
      </c>
      <c r="H66" s="18">
        <v>0.62</v>
      </c>
    </row>
    <row r="67" spans="2:8" x14ac:dyDescent="0.25">
      <c r="B67" s="13" t="s">
        <v>1750</v>
      </c>
      <c r="C67" s="29" t="s">
        <v>145</v>
      </c>
      <c r="D67" s="13" t="s">
        <v>282</v>
      </c>
      <c r="E67" s="13" t="s">
        <v>407</v>
      </c>
      <c r="F67" s="18">
        <v>5227</v>
      </c>
      <c r="G67" s="18">
        <v>73.33</v>
      </c>
      <c r="H67" s="18">
        <v>0.61</v>
      </c>
    </row>
    <row r="68" spans="2:8" x14ac:dyDescent="0.25">
      <c r="B68" s="13" t="s">
        <v>1923</v>
      </c>
      <c r="C68" s="29" t="s">
        <v>145</v>
      </c>
      <c r="D68" s="13" t="s">
        <v>367</v>
      </c>
      <c r="E68" s="13" t="s">
        <v>698</v>
      </c>
      <c r="F68" s="18">
        <v>918</v>
      </c>
      <c r="G68" s="18">
        <v>71.989999999999995</v>
      </c>
      <c r="H68" s="18">
        <v>0.59</v>
      </c>
    </row>
    <row r="69" spans="2:8" x14ac:dyDescent="0.25">
      <c r="B69" s="13" t="s">
        <v>1924</v>
      </c>
      <c r="C69" s="29" t="s">
        <v>145</v>
      </c>
      <c r="D69" s="13" t="s">
        <v>279</v>
      </c>
      <c r="E69" s="13" t="s">
        <v>699</v>
      </c>
      <c r="F69" s="18">
        <v>3596</v>
      </c>
      <c r="G69" s="18">
        <v>71.540000000000006</v>
      </c>
      <c r="H69" s="18">
        <v>0.59</v>
      </c>
    </row>
    <row r="70" spans="2:8" x14ac:dyDescent="0.25">
      <c r="B70" s="13" t="s">
        <v>1820</v>
      </c>
      <c r="C70" s="29" t="s">
        <v>145</v>
      </c>
      <c r="D70" s="13" t="s">
        <v>367</v>
      </c>
      <c r="E70" s="13" t="s">
        <v>548</v>
      </c>
      <c r="F70" s="18">
        <v>2005</v>
      </c>
      <c r="G70" s="18">
        <v>66.760000000000005</v>
      </c>
      <c r="H70" s="18">
        <v>0.55000000000000004</v>
      </c>
    </row>
    <row r="71" spans="2:8" x14ac:dyDescent="0.25">
      <c r="B71" s="13" t="s">
        <v>1796</v>
      </c>
      <c r="C71" s="29" t="s">
        <v>145</v>
      </c>
      <c r="D71" s="13" t="s">
        <v>279</v>
      </c>
      <c r="E71" s="13" t="s">
        <v>492</v>
      </c>
      <c r="F71" s="18">
        <v>1089</v>
      </c>
      <c r="G71" s="18">
        <v>65.78</v>
      </c>
      <c r="H71" s="18">
        <v>0.54</v>
      </c>
    </row>
    <row r="72" spans="2:8" x14ac:dyDescent="0.25">
      <c r="B72" s="13" t="s">
        <v>1839</v>
      </c>
      <c r="C72" s="29" t="s">
        <v>145</v>
      </c>
      <c r="D72" s="13" t="s">
        <v>367</v>
      </c>
      <c r="E72" s="13" t="s">
        <v>568</v>
      </c>
      <c r="F72" s="18">
        <v>11627</v>
      </c>
      <c r="G72" s="18">
        <v>59.4</v>
      </c>
      <c r="H72" s="18">
        <v>0.49</v>
      </c>
    </row>
    <row r="73" spans="2:8" x14ac:dyDescent="0.25">
      <c r="B73" s="13" t="s">
        <v>1887</v>
      </c>
      <c r="C73" s="29" t="s">
        <v>145</v>
      </c>
      <c r="D73" s="13" t="s">
        <v>645</v>
      </c>
      <c r="E73" s="13" t="s">
        <v>646</v>
      </c>
      <c r="F73" s="18">
        <v>4404</v>
      </c>
      <c r="G73" s="18">
        <v>59.1</v>
      </c>
      <c r="H73" s="18">
        <v>0.49</v>
      </c>
    </row>
    <row r="74" spans="2:8" x14ac:dyDescent="0.25">
      <c r="B74" s="13" t="s">
        <v>1704</v>
      </c>
      <c r="C74" s="29" t="s">
        <v>145</v>
      </c>
      <c r="D74" s="13" t="s">
        <v>271</v>
      </c>
      <c r="E74" s="13" t="s">
        <v>323</v>
      </c>
      <c r="F74" s="18">
        <v>27914</v>
      </c>
      <c r="G74" s="18">
        <v>58.71</v>
      </c>
      <c r="H74" s="18">
        <v>0.48</v>
      </c>
    </row>
    <row r="75" spans="2:8" x14ac:dyDescent="0.25">
      <c r="B75" s="13" t="s">
        <v>1925</v>
      </c>
      <c r="C75" s="29" t="s">
        <v>145</v>
      </c>
      <c r="D75" s="13" t="s">
        <v>279</v>
      </c>
      <c r="E75" s="13" t="s">
        <v>700</v>
      </c>
      <c r="F75" s="18">
        <v>4803</v>
      </c>
      <c r="G75" s="18">
        <v>57.67</v>
      </c>
      <c r="H75" s="18">
        <v>0.48</v>
      </c>
    </row>
    <row r="76" spans="2:8" x14ac:dyDescent="0.25">
      <c r="B76" s="13" t="s">
        <v>649</v>
      </c>
      <c r="C76" s="29" t="s">
        <v>145</v>
      </c>
      <c r="D76" s="13" t="s">
        <v>385</v>
      </c>
      <c r="E76" s="13" t="s">
        <v>650</v>
      </c>
      <c r="F76" s="18">
        <v>4622</v>
      </c>
      <c r="G76" s="18">
        <v>56.46</v>
      </c>
      <c r="H76" s="18">
        <v>0.47</v>
      </c>
    </row>
    <row r="77" spans="2:8" x14ac:dyDescent="0.25">
      <c r="B77" s="13" t="s">
        <v>1926</v>
      </c>
      <c r="C77" s="29" t="s">
        <v>145</v>
      </c>
      <c r="D77" s="13" t="s">
        <v>555</v>
      </c>
      <c r="E77" s="13" t="s">
        <v>701</v>
      </c>
      <c r="F77" s="18">
        <v>18930</v>
      </c>
      <c r="G77" s="18">
        <v>55.69</v>
      </c>
      <c r="H77" s="18">
        <v>0.46</v>
      </c>
    </row>
    <row r="78" spans="2:8" x14ac:dyDescent="0.25">
      <c r="B78" s="13" t="s">
        <v>1832</v>
      </c>
      <c r="C78" s="29" t="s">
        <v>145</v>
      </c>
      <c r="D78" s="13" t="s">
        <v>331</v>
      </c>
      <c r="E78" s="13" t="s">
        <v>561</v>
      </c>
      <c r="F78" s="18">
        <v>1495</v>
      </c>
      <c r="G78" s="18">
        <v>55.02</v>
      </c>
      <c r="H78" s="18">
        <v>0.45</v>
      </c>
    </row>
    <row r="79" spans="2:8" x14ac:dyDescent="0.25">
      <c r="B79" s="13" t="s">
        <v>1927</v>
      </c>
      <c r="C79" s="29" t="s">
        <v>145</v>
      </c>
      <c r="D79" s="13" t="s">
        <v>331</v>
      </c>
      <c r="E79" s="13" t="s">
        <v>702</v>
      </c>
      <c r="F79" s="18">
        <v>7533</v>
      </c>
      <c r="G79" s="18">
        <v>54.83</v>
      </c>
      <c r="H79" s="18">
        <v>0.45</v>
      </c>
    </row>
    <row r="80" spans="2:8" x14ac:dyDescent="0.25">
      <c r="B80" s="13" t="s">
        <v>1892</v>
      </c>
      <c r="C80" s="29" t="s">
        <v>145</v>
      </c>
      <c r="D80" s="13" t="s">
        <v>331</v>
      </c>
      <c r="E80" s="13" t="s">
        <v>653</v>
      </c>
      <c r="F80" s="18">
        <v>5922</v>
      </c>
      <c r="G80" s="18">
        <v>54.53</v>
      </c>
      <c r="H80" s="18">
        <v>0.45</v>
      </c>
    </row>
    <row r="81" spans="2:8" x14ac:dyDescent="0.25">
      <c r="B81" s="13" t="s">
        <v>1749</v>
      </c>
      <c r="C81" s="29" t="s">
        <v>145</v>
      </c>
      <c r="D81" s="13" t="s">
        <v>331</v>
      </c>
      <c r="E81" s="13" t="s">
        <v>404</v>
      </c>
      <c r="F81" s="18">
        <v>4367</v>
      </c>
      <c r="G81" s="18">
        <v>53.43</v>
      </c>
      <c r="H81" s="18">
        <v>0.44</v>
      </c>
    </row>
    <row r="82" spans="2:8" x14ac:dyDescent="0.25">
      <c r="B82" s="13" t="s">
        <v>1893</v>
      </c>
      <c r="C82" s="29" t="s">
        <v>145</v>
      </c>
      <c r="D82" s="13" t="s">
        <v>385</v>
      </c>
      <c r="E82" s="13" t="s">
        <v>654</v>
      </c>
      <c r="F82" s="18">
        <v>7110</v>
      </c>
      <c r="G82" s="18">
        <v>52.56</v>
      </c>
      <c r="H82" s="18">
        <v>0.43</v>
      </c>
    </row>
    <row r="83" spans="2:8" x14ac:dyDescent="0.25">
      <c r="B83" s="13" t="s">
        <v>1928</v>
      </c>
      <c r="C83" s="29" t="s">
        <v>145</v>
      </c>
      <c r="D83" s="13" t="s">
        <v>279</v>
      </c>
      <c r="E83" s="13" t="s">
        <v>703</v>
      </c>
      <c r="F83" s="18">
        <v>3686</v>
      </c>
      <c r="G83" s="18">
        <v>49.97</v>
      </c>
      <c r="H83" s="18">
        <v>0.41</v>
      </c>
    </row>
    <row r="84" spans="2:8" x14ac:dyDescent="0.25">
      <c r="B84" s="13" t="s">
        <v>1929</v>
      </c>
      <c r="C84" s="29" t="s">
        <v>145</v>
      </c>
      <c r="D84" s="13" t="s">
        <v>331</v>
      </c>
      <c r="E84" s="13" t="s">
        <v>704</v>
      </c>
      <c r="F84" s="18">
        <v>16379</v>
      </c>
      <c r="G84" s="18">
        <v>49.69</v>
      </c>
      <c r="H84" s="18">
        <v>0.41</v>
      </c>
    </row>
    <row r="85" spans="2:8" x14ac:dyDescent="0.25">
      <c r="B85" s="13" t="s">
        <v>1896</v>
      </c>
      <c r="C85" s="29" t="s">
        <v>145</v>
      </c>
      <c r="D85" s="13" t="s">
        <v>289</v>
      </c>
      <c r="E85" s="13" t="s">
        <v>657</v>
      </c>
      <c r="F85" s="18">
        <v>6349</v>
      </c>
      <c r="G85" s="18">
        <v>47.64</v>
      </c>
      <c r="H85" s="18">
        <v>0.39</v>
      </c>
    </row>
    <row r="86" spans="2:8" x14ac:dyDescent="0.25">
      <c r="B86" s="13" t="s">
        <v>1930</v>
      </c>
      <c r="C86" s="29" t="s">
        <v>145</v>
      </c>
      <c r="D86" s="13" t="s">
        <v>282</v>
      </c>
      <c r="E86" s="13" t="s">
        <v>705</v>
      </c>
      <c r="F86" s="18">
        <v>8352</v>
      </c>
      <c r="G86" s="18">
        <v>47.57</v>
      </c>
      <c r="H86" s="18">
        <v>0.39</v>
      </c>
    </row>
    <row r="87" spans="2:8" x14ac:dyDescent="0.25">
      <c r="B87" s="13" t="s">
        <v>1931</v>
      </c>
      <c r="C87" s="29" t="s">
        <v>145</v>
      </c>
      <c r="D87" s="13" t="s">
        <v>293</v>
      </c>
      <c r="E87" s="13" t="s">
        <v>706</v>
      </c>
      <c r="F87" s="18">
        <v>8739</v>
      </c>
      <c r="G87" s="18">
        <v>42.26</v>
      </c>
      <c r="H87" s="18">
        <v>0.35</v>
      </c>
    </row>
    <row r="88" spans="2:8" x14ac:dyDescent="0.25">
      <c r="B88" s="13" t="s">
        <v>1714</v>
      </c>
      <c r="C88" s="29" t="s">
        <v>145</v>
      </c>
      <c r="D88" s="13" t="s">
        <v>289</v>
      </c>
      <c r="E88" s="13" t="s">
        <v>342</v>
      </c>
      <c r="F88" s="18">
        <v>7337</v>
      </c>
      <c r="G88" s="18">
        <v>36.450000000000003</v>
      </c>
      <c r="H88" s="18">
        <v>0.3</v>
      </c>
    </row>
    <row r="89" spans="2:8" x14ac:dyDescent="0.25">
      <c r="B89" s="13" t="s">
        <v>1932</v>
      </c>
      <c r="C89" s="29" t="s">
        <v>145</v>
      </c>
      <c r="D89" s="13" t="s">
        <v>367</v>
      </c>
      <c r="E89" s="13" t="s">
        <v>707</v>
      </c>
      <c r="F89" s="18">
        <v>4819</v>
      </c>
      <c r="G89" s="18">
        <v>30.13</v>
      </c>
      <c r="H89" s="18">
        <v>0.25</v>
      </c>
    </row>
    <row r="90" spans="2:8" x14ac:dyDescent="0.25">
      <c r="B90" s="32" t="s">
        <v>157</v>
      </c>
      <c r="C90" s="33"/>
      <c r="D90" s="32"/>
      <c r="E90" s="32"/>
      <c r="F90" s="34"/>
      <c r="G90" s="34">
        <f>SUM(G12:G89)</f>
        <v>12119.06</v>
      </c>
      <c r="H90" s="34">
        <f>SUM(H12:H89)</f>
        <v>99.980000000000032</v>
      </c>
    </row>
    <row r="91" spans="2:8" x14ac:dyDescent="0.25">
      <c r="B91" s="32" t="s">
        <v>158</v>
      </c>
      <c r="C91" s="33"/>
      <c r="D91" s="32"/>
      <c r="E91" s="32"/>
      <c r="F91" s="34"/>
      <c r="G91" s="34">
        <v>6.29</v>
      </c>
      <c r="H91" s="34">
        <v>0.05</v>
      </c>
    </row>
    <row r="92" spans="2:8" x14ac:dyDescent="0.25">
      <c r="B92" s="32" t="s">
        <v>159</v>
      </c>
      <c r="C92" s="33"/>
      <c r="D92" s="32"/>
      <c r="E92" s="32"/>
      <c r="F92" s="34"/>
      <c r="G92" s="34">
        <v>12125.35</v>
      </c>
      <c r="H92" s="34">
        <v>100.03</v>
      </c>
    </row>
    <row r="93" spans="2:8" x14ac:dyDescent="0.25">
      <c r="B93" s="32" t="s">
        <v>160</v>
      </c>
      <c r="C93" s="33"/>
      <c r="D93" s="32"/>
      <c r="E93" s="32"/>
      <c r="F93" s="34"/>
      <c r="G93" s="34">
        <v>-9.7766696600001879</v>
      </c>
      <c r="H93" s="34">
        <v>-3.0000000000001137E-2</v>
      </c>
    </row>
    <row r="94" spans="2:8" x14ac:dyDescent="0.25">
      <c r="B94" s="32" t="s">
        <v>161</v>
      </c>
      <c r="C94" s="33"/>
      <c r="D94" s="32"/>
      <c r="E94" s="32"/>
      <c r="F94" s="34"/>
      <c r="G94" s="34">
        <v>12115.573330339999</v>
      </c>
      <c r="H94" s="34">
        <v>100</v>
      </c>
    </row>
    <row r="95" spans="2:8" x14ac:dyDescent="0.25">
      <c r="B95" s="13" t="s">
        <v>162</v>
      </c>
    </row>
    <row r="96" spans="2:8" x14ac:dyDescent="0.25">
      <c r="B96" s="32" t="s">
        <v>163</v>
      </c>
    </row>
    <row r="97" spans="2:3" x14ac:dyDescent="0.25">
      <c r="B97" s="32" t="s">
        <v>164</v>
      </c>
      <c r="C97" s="29" t="s">
        <v>165</v>
      </c>
    </row>
    <row r="98" spans="2:3" x14ac:dyDescent="0.25">
      <c r="B98" s="32" t="s">
        <v>168</v>
      </c>
      <c r="C98" s="29" t="s">
        <v>167</v>
      </c>
    </row>
    <row r="99" spans="2:3" x14ac:dyDescent="0.25">
      <c r="B99" s="32" t="s">
        <v>169</v>
      </c>
      <c r="C99" s="29" t="s">
        <v>167</v>
      </c>
    </row>
    <row r="100" spans="2:3" x14ac:dyDescent="0.25">
      <c r="B100" s="32" t="s">
        <v>170</v>
      </c>
      <c r="C100" s="29" t="s">
        <v>171</v>
      </c>
    </row>
    <row r="101" spans="2:3" x14ac:dyDescent="0.25">
      <c r="B101" s="32" t="s">
        <v>708</v>
      </c>
      <c r="C101" s="33"/>
    </row>
    <row r="102" spans="2:3" x14ac:dyDescent="0.25">
      <c r="B102" s="32" t="s">
        <v>709</v>
      </c>
      <c r="C102" s="33"/>
    </row>
    <row r="103" spans="2:3" x14ac:dyDescent="0.25">
      <c r="B103" s="32" t="s">
        <v>710</v>
      </c>
      <c r="C103" s="33"/>
    </row>
    <row r="104" spans="2:3" x14ac:dyDescent="0.25">
      <c r="B104" s="32" t="s">
        <v>711</v>
      </c>
      <c r="C104" s="33"/>
    </row>
    <row r="105" spans="2:3" x14ac:dyDescent="0.25">
      <c r="B105" s="32" t="s">
        <v>712</v>
      </c>
      <c r="C105" s="33"/>
    </row>
    <row r="106" spans="2:3" x14ac:dyDescent="0.25">
      <c r="B106" s="32" t="s">
        <v>713</v>
      </c>
      <c r="C106" s="33"/>
    </row>
    <row r="107" spans="2:3" x14ac:dyDescent="0.25">
      <c r="B107" s="32" t="s">
        <v>714</v>
      </c>
      <c r="C107" s="33"/>
    </row>
    <row r="108" spans="2:3" x14ac:dyDescent="0.25">
      <c r="B108" s="32" t="s">
        <v>715</v>
      </c>
      <c r="C108" s="33"/>
    </row>
    <row r="109" spans="2:3" x14ac:dyDescent="0.25">
      <c r="B109" s="32" t="s">
        <v>716</v>
      </c>
      <c r="C109" s="33"/>
    </row>
    <row r="110" spans="2:3" x14ac:dyDescent="0.25">
      <c r="B110" s="13" t="s">
        <v>180</v>
      </c>
    </row>
    <row r="111" spans="2:3" x14ac:dyDescent="0.25">
      <c r="B111" s="13" t="s">
        <v>250</v>
      </c>
    </row>
    <row r="114" spans="2:6" x14ac:dyDescent="0.25">
      <c r="B114" s="8" t="s">
        <v>251</v>
      </c>
      <c r="C114" s="9"/>
    </row>
    <row r="115" spans="2:6" ht="30" x14ac:dyDescent="0.25">
      <c r="B115" s="8" t="s">
        <v>252</v>
      </c>
      <c r="C115" s="10" t="s">
        <v>253</v>
      </c>
    </row>
    <row r="116" spans="2:6" x14ac:dyDescent="0.25">
      <c r="B116" s="3" t="s">
        <v>254</v>
      </c>
      <c r="C116" s="4"/>
    </row>
    <row r="117" spans="2:6" x14ac:dyDescent="0.25">
      <c r="B117" s="3" t="s">
        <v>255</v>
      </c>
      <c r="C117" s="4"/>
    </row>
    <row r="118" spans="2:6" x14ac:dyDescent="0.25">
      <c r="B118" s="3" t="s">
        <v>256</v>
      </c>
      <c r="C118" s="4"/>
    </row>
    <row r="119" spans="2:6" x14ac:dyDescent="0.25">
      <c r="B119" s="3" t="s">
        <v>257</v>
      </c>
      <c r="C119" s="4"/>
    </row>
    <row r="120" spans="2:6" x14ac:dyDescent="0.25">
      <c r="B120" s="3" t="s">
        <v>258</v>
      </c>
      <c r="C120" s="4"/>
    </row>
    <row r="121" spans="2:6" x14ac:dyDescent="0.25">
      <c r="B121" s="3" t="s">
        <v>259</v>
      </c>
      <c r="C121" s="4"/>
    </row>
    <row r="122" spans="2:6" x14ac:dyDescent="0.25">
      <c r="B122" s="8" t="s">
        <v>260</v>
      </c>
      <c r="C122" s="9"/>
    </row>
    <row r="124" spans="2:6" x14ac:dyDescent="0.25">
      <c r="B124" s="3" t="s">
        <v>189</v>
      </c>
      <c r="C124" s="4"/>
      <c r="D124" s="3"/>
    </row>
    <row r="125" spans="2:6" ht="30" x14ac:dyDescent="0.25">
      <c r="B125" s="6" t="s">
        <v>190</v>
      </c>
      <c r="C125" s="5" t="s">
        <v>191</v>
      </c>
      <c r="D125" s="6" t="s">
        <v>192</v>
      </c>
    </row>
    <row r="126" spans="2:6" x14ac:dyDescent="0.25">
      <c r="B126" s="3" t="s">
        <v>167</v>
      </c>
      <c r="C126" s="4" t="s">
        <v>167</v>
      </c>
      <c r="D126" s="3" t="s">
        <v>167</v>
      </c>
    </row>
    <row r="128" spans="2:6" x14ac:dyDescent="0.25">
      <c r="B128" s="8" t="s">
        <v>193</v>
      </c>
      <c r="C128" s="44">
        <v>45596</v>
      </c>
      <c r="D128" s="3"/>
      <c r="E128" s="37"/>
      <c r="F128" s="43"/>
    </row>
    <row r="129" spans="2:7" x14ac:dyDescent="0.25">
      <c r="B129" s="8" t="s">
        <v>194</v>
      </c>
      <c r="C129" s="9" t="s">
        <v>195</v>
      </c>
      <c r="D129" s="8" t="s">
        <v>196</v>
      </c>
      <c r="E129" s="38" t="s">
        <v>197</v>
      </c>
      <c r="F129" s="36" t="s">
        <v>198</v>
      </c>
      <c r="G129" s="34"/>
    </row>
    <row r="130" spans="2:7" x14ac:dyDescent="0.25">
      <c r="B130" s="41" t="s">
        <v>167</v>
      </c>
      <c r="C130" s="42" t="s">
        <v>167</v>
      </c>
      <c r="D130" s="41" t="s">
        <v>167</v>
      </c>
      <c r="E130" s="40" t="s">
        <v>167</v>
      </c>
      <c r="F130" s="39" t="s">
        <v>167</v>
      </c>
    </row>
    <row r="133" spans="2:7" x14ac:dyDescent="0.25">
      <c r="B133" s="32" t="s">
        <v>199</v>
      </c>
    </row>
    <row r="134" spans="2:7" x14ac:dyDescent="0.25">
      <c r="B134" s="32"/>
    </row>
    <row r="135" spans="2:7" x14ac:dyDescent="0.25">
      <c r="B135" s="32" t="s">
        <v>200</v>
      </c>
    </row>
    <row r="136" spans="2:7" x14ac:dyDescent="0.25">
      <c r="B136" s="8" t="s">
        <v>201</v>
      </c>
      <c r="C136" s="9" t="s">
        <v>202</v>
      </c>
      <c r="D136" s="32"/>
    </row>
    <row r="137" spans="2:7" x14ac:dyDescent="0.25">
      <c r="B137" s="3" t="s">
        <v>167</v>
      </c>
      <c r="C137" s="4" t="s">
        <v>167</v>
      </c>
    </row>
    <row r="139" spans="2:7" x14ac:dyDescent="0.25">
      <c r="B139" s="8" t="s">
        <v>203</v>
      </c>
      <c r="C139" s="9" t="s">
        <v>202</v>
      </c>
    </row>
    <row r="140" spans="2:7" x14ac:dyDescent="0.25">
      <c r="B140" s="3" t="s">
        <v>167</v>
      </c>
      <c r="C140" s="4" t="s">
        <v>167</v>
      </c>
    </row>
    <row r="142" spans="2:7" x14ac:dyDescent="0.25">
      <c r="B142" s="8" t="s">
        <v>167</v>
      </c>
      <c r="C142" s="9" t="s">
        <v>167</v>
      </c>
    </row>
    <row r="143" spans="2:7" x14ac:dyDescent="0.25">
      <c r="B143" s="3" t="s">
        <v>167</v>
      </c>
      <c r="C143" s="4" t="s">
        <v>167</v>
      </c>
    </row>
    <row r="145" spans="2:7" x14ac:dyDescent="0.25">
      <c r="B145" s="38" t="s">
        <v>204</v>
      </c>
      <c r="C145" s="9" t="s">
        <v>205</v>
      </c>
    </row>
    <row r="146" spans="2:7" x14ac:dyDescent="0.25">
      <c r="B146" s="37" t="s">
        <v>167</v>
      </c>
      <c r="C146" s="4" t="s">
        <v>167</v>
      </c>
    </row>
    <row r="148" spans="2:7" x14ac:dyDescent="0.25">
      <c r="B148" s="8" t="s">
        <v>206</v>
      </c>
      <c r="C148" s="9" t="s">
        <v>167</v>
      </c>
    </row>
    <row r="150" spans="2:7" x14ac:dyDescent="0.25">
      <c r="B150" s="8" t="s">
        <v>207</v>
      </c>
      <c r="C150" s="44">
        <v>45596</v>
      </c>
      <c r="D150" s="3"/>
      <c r="E150" s="37"/>
      <c r="F150" s="43"/>
    </row>
    <row r="151" spans="2:7" x14ac:dyDescent="0.25">
      <c r="B151" s="8" t="s">
        <v>194</v>
      </c>
      <c r="C151" s="9" t="s">
        <v>195</v>
      </c>
      <c r="D151" s="8" t="s">
        <v>196</v>
      </c>
      <c r="E151" s="38" t="s">
        <v>197</v>
      </c>
      <c r="F151" s="36" t="s">
        <v>198</v>
      </c>
      <c r="G151" s="34"/>
    </row>
    <row r="152" spans="2:7" x14ac:dyDescent="0.25">
      <c r="B152" s="41" t="s">
        <v>167</v>
      </c>
      <c r="C152" s="42" t="s">
        <v>167</v>
      </c>
      <c r="D152" s="41" t="s">
        <v>167</v>
      </c>
      <c r="E152" s="40" t="s">
        <v>167</v>
      </c>
      <c r="F152" s="39" t="s">
        <v>167</v>
      </c>
    </row>
    <row r="153" spans="2:7" x14ac:dyDescent="0.25">
      <c r="B153" s="32" t="s">
        <v>199</v>
      </c>
    </row>
    <row r="154" spans="2:7" x14ac:dyDescent="0.25">
      <c r="B154" s="32"/>
    </row>
    <row r="155" spans="2:7" x14ac:dyDescent="0.25">
      <c r="B155" s="32" t="s">
        <v>200</v>
      </c>
    </row>
    <row r="156" spans="2:7" x14ac:dyDescent="0.25">
      <c r="B156" s="8" t="s">
        <v>201</v>
      </c>
      <c r="C156" s="9" t="s">
        <v>202</v>
      </c>
      <c r="D156" s="32"/>
    </row>
    <row r="157" spans="2:7" x14ac:dyDescent="0.25">
      <c r="B157" s="3" t="s">
        <v>167</v>
      </c>
      <c r="C157" s="4" t="s">
        <v>167</v>
      </c>
    </row>
    <row r="159" spans="2:7" x14ac:dyDescent="0.25">
      <c r="B159" s="8" t="s">
        <v>203</v>
      </c>
      <c r="C159" s="9" t="s">
        <v>202</v>
      </c>
    </row>
    <row r="160" spans="2:7" x14ac:dyDescent="0.25">
      <c r="B160" s="3" t="s">
        <v>167</v>
      </c>
      <c r="C160" s="4" t="s">
        <v>167</v>
      </c>
    </row>
    <row r="162" spans="2:6" x14ac:dyDescent="0.25">
      <c r="B162" s="8" t="s">
        <v>167</v>
      </c>
      <c r="C162" s="9" t="s">
        <v>167</v>
      </c>
    </row>
    <row r="163" spans="2:6" x14ac:dyDescent="0.25">
      <c r="B163" s="3" t="s">
        <v>167</v>
      </c>
      <c r="C163" s="4" t="s">
        <v>167</v>
      </c>
    </row>
    <row r="165" spans="2:6" x14ac:dyDescent="0.25">
      <c r="B165" s="38" t="s">
        <v>204</v>
      </c>
      <c r="C165" s="9" t="s">
        <v>205</v>
      </c>
    </row>
    <row r="166" spans="2:6" x14ac:dyDescent="0.25">
      <c r="B166" s="37" t="s">
        <v>167</v>
      </c>
      <c r="C166" s="4" t="s">
        <v>167</v>
      </c>
    </row>
    <row r="168" spans="2:6" x14ac:dyDescent="0.25">
      <c r="B168" s="8" t="s">
        <v>206</v>
      </c>
      <c r="C168" s="9" t="s">
        <v>167</v>
      </c>
    </row>
    <row r="171" spans="2:6" x14ac:dyDescent="0.25">
      <c r="B171" s="32" t="s">
        <v>208</v>
      </c>
    </row>
    <row r="173" spans="2:6" x14ac:dyDescent="0.25">
      <c r="B173" s="8" t="s">
        <v>194</v>
      </c>
      <c r="C173" s="9" t="s">
        <v>209</v>
      </c>
      <c r="D173" s="8" t="s">
        <v>210</v>
      </c>
      <c r="E173" s="8" t="s">
        <v>211</v>
      </c>
      <c r="F173" s="34"/>
    </row>
    <row r="174" spans="2:6" x14ac:dyDescent="0.25">
      <c r="B174" s="3" t="s">
        <v>167</v>
      </c>
      <c r="C174" s="4" t="s">
        <v>167</v>
      </c>
      <c r="D174" s="3" t="s">
        <v>167</v>
      </c>
      <c r="E174" s="3" t="s">
        <v>167</v>
      </c>
    </row>
    <row r="177" spans="2:80" x14ac:dyDescent="0.25">
      <c r="B177" s="32" t="s">
        <v>212</v>
      </c>
      <c r="C177" s="33" t="s">
        <v>167</v>
      </c>
      <c r="D177" s="32"/>
      <c r="E177" s="32"/>
      <c r="F177" s="34"/>
      <c r="G177" s="34"/>
      <c r="H177" s="34"/>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row>
    <row r="179" spans="2:80" x14ac:dyDescent="0.25">
      <c r="B179" s="32" t="s">
        <v>213</v>
      </c>
    </row>
    <row r="181" spans="2:80" x14ac:dyDescent="0.25">
      <c r="B181" s="8" t="s">
        <v>214</v>
      </c>
      <c r="C181" s="9" t="s">
        <v>202</v>
      </c>
      <c r="D181" s="32"/>
    </row>
    <row r="182" spans="2:80" x14ac:dyDescent="0.25">
      <c r="B182" s="3" t="s">
        <v>167</v>
      </c>
      <c r="C182" s="4" t="s">
        <v>167</v>
      </c>
    </row>
    <row r="185" spans="2:80" x14ac:dyDescent="0.25">
      <c r="B185" s="8" t="s">
        <v>215</v>
      </c>
      <c r="C185" s="9" t="s">
        <v>216</v>
      </c>
      <c r="D185" s="32"/>
    </row>
    <row r="186" spans="2:80" x14ac:dyDescent="0.25">
      <c r="B186" s="3" t="s">
        <v>167</v>
      </c>
      <c r="C186" s="4" t="s">
        <v>167</v>
      </c>
    </row>
    <row r="189" spans="2:80" x14ac:dyDescent="0.25">
      <c r="B189" s="32" t="s">
        <v>217</v>
      </c>
    </row>
    <row r="192" spans="2:80" x14ac:dyDescent="0.25">
      <c r="B192" s="32" t="s">
        <v>218</v>
      </c>
    </row>
    <row r="194" spans="2:80" x14ac:dyDescent="0.25">
      <c r="B194" s="8" t="s">
        <v>194</v>
      </c>
      <c r="C194" s="9" t="s">
        <v>219</v>
      </c>
      <c r="D194" s="8" t="s">
        <v>209</v>
      </c>
      <c r="E194" s="8" t="s">
        <v>210</v>
      </c>
      <c r="F194" s="36" t="s">
        <v>211</v>
      </c>
      <c r="G194" s="34"/>
    </row>
    <row r="195" spans="2:80" x14ac:dyDescent="0.25">
      <c r="B195" s="3" t="s">
        <v>167</v>
      </c>
      <c r="C195" s="4" t="s">
        <v>167</v>
      </c>
      <c r="D195" s="3" t="s">
        <v>167</v>
      </c>
      <c r="E195" s="3" t="s">
        <v>167</v>
      </c>
      <c r="F195" s="35" t="s">
        <v>167</v>
      </c>
    </row>
    <row r="198" spans="2:80" x14ac:dyDescent="0.25">
      <c r="B198" s="32" t="s">
        <v>212</v>
      </c>
      <c r="C198" s="33" t="s">
        <v>167</v>
      </c>
      <c r="D198" s="32"/>
      <c r="E198" s="32"/>
      <c r="F198" s="34"/>
      <c r="G198" s="34"/>
      <c r="H198" s="34"/>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c r="BO198" s="32"/>
      <c r="BP198" s="32"/>
      <c r="BQ198" s="32"/>
      <c r="BR198" s="32"/>
      <c r="BS198" s="32"/>
      <c r="BT198" s="32"/>
      <c r="BU198" s="32"/>
      <c r="BV198" s="32"/>
      <c r="BW198" s="32"/>
      <c r="BX198" s="32"/>
      <c r="BY198" s="32"/>
      <c r="BZ198" s="32"/>
      <c r="CA198" s="32"/>
      <c r="CB198" s="32"/>
    </row>
    <row r="200" spans="2:80" x14ac:dyDescent="0.25">
      <c r="B200" s="32" t="s">
        <v>213</v>
      </c>
    </row>
    <row r="202" spans="2:80" x14ac:dyDescent="0.25">
      <c r="B202" s="8" t="s">
        <v>214</v>
      </c>
      <c r="C202" s="9" t="s">
        <v>202</v>
      </c>
      <c r="D202" s="32"/>
    </row>
    <row r="203" spans="2:80" x14ac:dyDescent="0.25">
      <c r="B203" s="3" t="s">
        <v>167</v>
      </c>
      <c r="C203" s="4" t="s">
        <v>167</v>
      </c>
    </row>
    <row r="206" spans="2:80" x14ac:dyDescent="0.25">
      <c r="B206" s="8" t="s">
        <v>215</v>
      </c>
      <c r="C206" s="9" t="s">
        <v>216</v>
      </c>
      <c r="D206" s="32"/>
    </row>
    <row r="207" spans="2:80" x14ac:dyDescent="0.25">
      <c r="B207" s="3" t="s">
        <v>167</v>
      </c>
      <c r="C207" s="4" t="s">
        <v>167</v>
      </c>
    </row>
    <row r="210" spans="2:7" x14ac:dyDescent="0.25">
      <c r="B210" s="32" t="s">
        <v>217</v>
      </c>
    </row>
    <row r="213" spans="2:7" x14ac:dyDescent="0.25">
      <c r="B213" s="32" t="s">
        <v>220</v>
      </c>
    </row>
    <row r="214" spans="2:7" x14ac:dyDescent="0.25">
      <c r="B214" s="8" t="s">
        <v>194</v>
      </c>
      <c r="C214" s="9" t="s">
        <v>221</v>
      </c>
      <c r="D214" s="8" t="s">
        <v>222</v>
      </c>
      <c r="E214" s="8" t="s">
        <v>223</v>
      </c>
      <c r="F214" s="36" t="s">
        <v>224</v>
      </c>
      <c r="G214" s="34"/>
    </row>
    <row r="215" spans="2:7" x14ac:dyDescent="0.25">
      <c r="B215" s="3" t="s">
        <v>167</v>
      </c>
      <c r="C215" s="4" t="s">
        <v>167</v>
      </c>
      <c r="D215" s="3" t="s">
        <v>167</v>
      </c>
      <c r="E215" s="3" t="s">
        <v>167</v>
      </c>
      <c r="F215" s="35" t="s">
        <v>167</v>
      </c>
    </row>
    <row r="216" spans="2:7" x14ac:dyDescent="0.25">
      <c r="B216"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8EC0E12E-0C93-4BEF-9EF5-388A9498DFB3}"/>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204CA-B2C7-4872-B787-F23C7415286B}">
  <sheetPr codeName="Sheet52"/>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col min="9" max="256" width="9.140625" style="13"/>
    <col min="257" max="257" width="5.42578125" style="13" bestFit="1" customWidth="1"/>
    <col min="258" max="258" width="130.7109375" style="13" bestFit="1" customWidth="1"/>
    <col min="259" max="259" width="19.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19.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19.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19.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19.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19.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19.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19.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19.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19.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19.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19.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19.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19.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19.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19.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19.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19.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19.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19.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19.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19.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19.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19.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19.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19.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19.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19.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19.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19.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19.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19.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19.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19.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19.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19.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19.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19.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19.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19.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19.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19.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19.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19.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19.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19.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19.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19.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19.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19.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19.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19.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19.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19.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19.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19.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19.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19.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19.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19.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19.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19.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19.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9" x14ac:dyDescent="0.25">
      <c r="A1" s="58" t="s">
        <v>0</v>
      </c>
      <c r="B1" s="201" t="s">
        <v>105</v>
      </c>
      <c r="C1" s="201"/>
      <c r="D1" s="201"/>
      <c r="E1" s="201"/>
    </row>
    <row r="3" spans="1:9" x14ac:dyDescent="0.25">
      <c r="B3" s="1" t="s">
        <v>105</v>
      </c>
      <c r="C3" s="202"/>
      <c r="D3" s="203"/>
    </row>
    <row r="4" spans="1:9" x14ac:dyDescent="0.25">
      <c r="B4" s="2" t="s">
        <v>3842</v>
      </c>
      <c r="C4" s="202"/>
      <c r="D4" s="203"/>
    </row>
    <row r="5" spans="1:9" x14ac:dyDescent="0.25">
      <c r="B5" s="2" t="s">
        <v>133</v>
      </c>
      <c r="C5" s="202"/>
      <c r="D5" s="203"/>
    </row>
    <row r="6" spans="1:9" x14ac:dyDescent="0.25">
      <c r="B6" s="3" t="s">
        <v>3838</v>
      </c>
      <c r="C6" s="202"/>
      <c r="D6" s="203"/>
    </row>
    <row r="7" spans="1:9" x14ac:dyDescent="0.25">
      <c r="B7" s="6" t="s">
        <v>3843</v>
      </c>
      <c r="C7" s="202"/>
      <c r="D7" s="203"/>
    </row>
    <row r="8" spans="1:9" ht="30"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1774</v>
      </c>
      <c r="C15" s="29" t="s">
        <v>145</v>
      </c>
      <c r="D15" s="13" t="s">
        <v>279</v>
      </c>
      <c r="E15" s="13" t="s">
        <v>460</v>
      </c>
      <c r="F15" s="18">
        <v>6763</v>
      </c>
      <c r="G15" s="18">
        <v>950.99</v>
      </c>
      <c r="H15" s="18">
        <v>5.46</v>
      </c>
    </row>
    <row r="16" spans="1:9" x14ac:dyDescent="0.25">
      <c r="B16" s="13" t="s">
        <v>1933</v>
      </c>
      <c r="C16" s="29" t="s">
        <v>145</v>
      </c>
      <c r="D16" s="13" t="s">
        <v>146</v>
      </c>
      <c r="E16" s="13" t="s">
        <v>717</v>
      </c>
      <c r="F16" s="18">
        <v>8527</v>
      </c>
      <c r="G16" s="18">
        <v>928.29</v>
      </c>
      <c r="H16" s="18">
        <v>5.33</v>
      </c>
    </row>
    <row r="17" spans="2:8" x14ac:dyDescent="0.25">
      <c r="B17" s="13" t="s">
        <v>1934</v>
      </c>
      <c r="C17" s="29" t="s">
        <v>145</v>
      </c>
      <c r="D17" s="13" t="s">
        <v>320</v>
      </c>
      <c r="E17" s="13" t="s">
        <v>718</v>
      </c>
      <c r="F17" s="18">
        <v>12586</v>
      </c>
      <c r="G17" s="18">
        <v>897.17</v>
      </c>
      <c r="H17" s="18">
        <v>5.15</v>
      </c>
    </row>
    <row r="18" spans="2:8" x14ac:dyDescent="0.25">
      <c r="B18" s="13" t="s">
        <v>1905</v>
      </c>
      <c r="C18" s="29" t="s">
        <v>145</v>
      </c>
      <c r="D18" s="13" t="s">
        <v>282</v>
      </c>
      <c r="E18" s="13" t="s">
        <v>677</v>
      </c>
      <c r="F18" s="18">
        <v>39276</v>
      </c>
      <c r="G18" s="18">
        <v>858.95</v>
      </c>
      <c r="H18" s="18">
        <v>4.93</v>
      </c>
    </row>
    <row r="19" spans="2:8" x14ac:dyDescent="0.25">
      <c r="B19" s="13" t="s">
        <v>1904</v>
      </c>
      <c r="C19" s="29" t="s">
        <v>145</v>
      </c>
      <c r="D19" s="13" t="s">
        <v>473</v>
      </c>
      <c r="E19" s="13" t="s">
        <v>676</v>
      </c>
      <c r="F19" s="18">
        <v>7730</v>
      </c>
      <c r="G19" s="18">
        <v>760.35</v>
      </c>
      <c r="H19" s="18">
        <v>4.3600000000000003</v>
      </c>
    </row>
    <row r="20" spans="2:8" x14ac:dyDescent="0.25">
      <c r="B20" s="13" t="s">
        <v>1935</v>
      </c>
      <c r="C20" s="29" t="s">
        <v>145</v>
      </c>
      <c r="D20" s="13" t="s">
        <v>282</v>
      </c>
      <c r="E20" s="13" t="s">
        <v>719</v>
      </c>
      <c r="F20" s="18">
        <v>22260</v>
      </c>
      <c r="G20" s="18">
        <v>712.91</v>
      </c>
      <c r="H20" s="18">
        <v>4.09</v>
      </c>
    </row>
    <row r="21" spans="2:8" x14ac:dyDescent="0.25">
      <c r="B21" s="13" t="s">
        <v>1717</v>
      </c>
      <c r="C21" s="29" t="s">
        <v>145</v>
      </c>
      <c r="D21" s="13" t="s">
        <v>348</v>
      </c>
      <c r="E21" s="13" t="s">
        <v>349</v>
      </c>
      <c r="F21" s="18">
        <v>205546</v>
      </c>
      <c r="G21" s="18">
        <v>699.99</v>
      </c>
      <c r="H21" s="18">
        <v>4.0199999999999996</v>
      </c>
    </row>
    <row r="22" spans="2:8" x14ac:dyDescent="0.25">
      <c r="B22" s="13" t="s">
        <v>1818</v>
      </c>
      <c r="C22" s="29" t="s">
        <v>145</v>
      </c>
      <c r="D22" s="13" t="s">
        <v>271</v>
      </c>
      <c r="E22" s="13" t="s">
        <v>546</v>
      </c>
      <c r="F22" s="18">
        <v>183410</v>
      </c>
      <c r="G22" s="18">
        <v>698.61</v>
      </c>
      <c r="H22" s="18">
        <v>4.01</v>
      </c>
    </row>
    <row r="23" spans="2:8" x14ac:dyDescent="0.25">
      <c r="B23" s="13" t="s">
        <v>1855</v>
      </c>
      <c r="C23" s="29" t="s">
        <v>145</v>
      </c>
      <c r="D23" s="13" t="s">
        <v>596</v>
      </c>
      <c r="E23" s="13" t="s">
        <v>601</v>
      </c>
      <c r="F23" s="18">
        <v>15377</v>
      </c>
      <c r="G23" s="18">
        <v>653.02</v>
      </c>
      <c r="H23" s="18">
        <v>3.75</v>
      </c>
    </row>
    <row r="24" spans="2:8" x14ac:dyDescent="0.25">
      <c r="B24" s="13" t="s">
        <v>1863</v>
      </c>
      <c r="C24" s="29" t="s">
        <v>145</v>
      </c>
      <c r="D24" s="13" t="s">
        <v>331</v>
      </c>
      <c r="E24" s="13" t="s">
        <v>617</v>
      </c>
      <c r="F24" s="18">
        <v>17678</v>
      </c>
      <c r="G24" s="18">
        <v>618.84</v>
      </c>
      <c r="H24" s="18">
        <v>3.55</v>
      </c>
    </row>
    <row r="25" spans="2:8" x14ac:dyDescent="0.25">
      <c r="B25" s="13" t="s">
        <v>1936</v>
      </c>
      <c r="C25" s="29" t="s">
        <v>145</v>
      </c>
      <c r="D25" s="13" t="s">
        <v>720</v>
      </c>
      <c r="E25" s="13" t="s">
        <v>721</v>
      </c>
      <c r="F25" s="18">
        <v>20062</v>
      </c>
      <c r="G25" s="18">
        <v>614.4</v>
      </c>
      <c r="H25" s="18">
        <v>3.53</v>
      </c>
    </row>
    <row r="26" spans="2:8" x14ac:dyDescent="0.25">
      <c r="B26" s="13" t="s">
        <v>1937</v>
      </c>
      <c r="C26" s="29" t="s">
        <v>145</v>
      </c>
      <c r="D26" s="13" t="s">
        <v>473</v>
      </c>
      <c r="E26" s="13" t="s">
        <v>722</v>
      </c>
      <c r="F26" s="18">
        <v>24373</v>
      </c>
      <c r="G26" s="18">
        <v>607.79</v>
      </c>
      <c r="H26" s="18">
        <v>3.49</v>
      </c>
    </row>
    <row r="27" spans="2:8" x14ac:dyDescent="0.25">
      <c r="B27" s="13" t="s">
        <v>1907</v>
      </c>
      <c r="C27" s="29" t="s">
        <v>145</v>
      </c>
      <c r="D27" s="13" t="s">
        <v>282</v>
      </c>
      <c r="E27" s="13" t="s">
        <v>679</v>
      </c>
      <c r="F27" s="18">
        <v>43086</v>
      </c>
      <c r="G27" s="18">
        <v>601.70000000000005</v>
      </c>
      <c r="H27" s="18">
        <v>3.45</v>
      </c>
    </row>
    <row r="28" spans="2:8" x14ac:dyDescent="0.25">
      <c r="B28" s="13" t="s">
        <v>1938</v>
      </c>
      <c r="C28" s="29" t="s">
        <v>145</v>
      </c>
      <c r="D28" s="13" t="s">
        <v>146</v>
      </c>
      <c r="E28" s="13" t="s">
        <v>723</v>
      </c>
      <c r="F28" s="18">
        <v>11127</v>
      </c>
      <c r="G28" s="18">
        <v>597.79999999999995</v>
      </c>
      <c r="H28" s="18">
        <v>3.43</v>
      </c>
    </row>
    <row r="29" spans="2:8" x14ac:dyDescent="0.25">
      <c r="B29" s="13" t="s">
        <v>1909</v>
      </c>
      <c r="C29" s="29" t="s">
        <v>145</v>
      </c>
      <c r="D29" s="13" t="s">
        <v>279</v>
      </c>
      <c r="E29" s="13" t="s">
        <v>681</v>
      </c>
      <c r="F29" s="18">
        <v>34783</v>
      </c>
      <c r="G29" s="18">
        <v>573.75</v>
      </c>
      <c r="H29" s="18">
        <v>3.29</v>
      </c>
    </row>
    <row r="30" spans="2:8" x14ac:dyDescent="0.25">
      <c r="B30" s="13" t="s">
        <v>1810</v>
      </c>
      <c r="C30" s="29" t="s">
        <v>145</v>
      </c>
      <c r="D30" s="13" t="s">
        <v>537</v>
      </c>
      <c r="E30" s="13" t="s">
        <v>538</v>
      </c>
      <c r="F30" s="18">
        <v>120582</v>
      </c>
      <c r="G30" s="18">
        <v>545.09</v>
      </c>
      <c r="H30" s="18">
        <v>3.13</v>
      </c>
    </row>
    <row r="31" spans="2:8" x14ac:dyDescent="0.25">
      <c r="B31" s="13" t="s">
        <v>1865</v>
      </c>
      <c r="C31" s="29" t="s">
        <v>145</v>
      </c>
      <c r="D31" s="13" t="s">
        <v>352</v>
      </c>
      <c r="E31" s="13" t="s">
        <v>619</v>
      </c>
      <c r="F31" s="18">
        <v>13256</v>
      </c>
      <c r="G31" s="18">
        <v>537.20000000000005</v>
      </c>
      <c r="H31" s="18">
        <v>3.08</v>
      </c>
    </row>
    <row r="32" spans="2:8" x14ac:dyDescent="0.25">
      <c r="B32" s="13" t="s">
        <v>1786</v>
      </c>
      <c r="C32" s="29" t="s">
        <v>145</v>
      </c>
      <c r="D32" s="13" t="s">
        <v>473</v>
      </c>
      <c r="E32" s="13" t="s">
        <v>474</v>
      </c>
      <c r="F32" s="18">
        <v>10754</v>
      </c>
      <c r="G32" s="18">
        <v>536.58000000000004</v>
      </c>
      <c r="H32" s="18">
        <v>3.08</v>
      </c>
    </row>
    <row r="33" spans="2:8" x14ac:dyDescent="0.25">
      <c r="B33" s="13" t="s">
        <v>1939</v>
      </c>
      <c r="C33" s="29" t="s">
        <v>145</v>
      </c>
      <c r="D33" s="13" t="s">
        <v>289</v>
      </c>
      <c r="E33" s="13" t="s">
        <v>724</v>
      </c>
      <c r="F33" s="18">
        <v>293865</v>
      </c>
      <c r="G33" s="18">
        <v>531.75</v>
      </c>
      <c r="H33" s="18">
        <v>3.05</v>
      </c>
    </row>
    <row r="34" spans="2:8" x14ac:dyDescent="0.25">
      <c r="B34" s="13" t="s">
        <v>1940</v>
      </c>
      <c r="C34" s="29" t="s">
        <v>145</v>
      </c>
      <c r="D34" s="13" t="s">
        <v>282</v>
      </c>
      <c r="E34" s="13" t="s">
        <v>725</v>
      </c>
      <c r="F34" s="18">
        <v>52900</v>
      </c>
      <c r="G34" s="18">
        <v>529.66</v>
      </c>
      <c r="H34" s="18">
        <v>3.04</v>
      </c>
    </row>
    <row r="35" spans="2:8" x14ac:dyDescent="0.25">
      <c r="B35" s="13" t="s">
        <v>1852</v>
      </c>
      <c r="C35" s="29" t="s">
        <v>145</v>
      </c>
      <c r="D35" s="13" t="s">
        <v>301</v>
      </c>
      <c r="E35" s="13" t="s">
        <v>595</v>
      </c>
      <c r="F35" s="18">
        <v>113254</v>
      </c>
      <c r="G35" s="18">
        <v>515.25</v>
      </c>
      <c r="H35" s="18">
        <v>2.96</v>
      </c>
    </row>
    <row r="36" spans="2:8" x14ac:dyDescent="0.25">
      <c r="B36" s="13" t="s">
        <v>1858</v>
      </c>
      <c r="C36" s="29" t="s">
        <v>145</v>
      </c>
      <c r="D36" s="13" t="s">
        <v>348</v>
      </c>
      <c r="E36" s="13" t="s">
        <v>612</v>
      </c>
      <c r="F36" s="18">
        <v>30756</v>
      </c>
      <c r="G36" s="18">
        <v>495.97</v>
      </c>
      <c r="H36" s="18">
        <v>2.85</v>
      </c>
    </row>
    <row r="37" spans="2:8" x14ac:dyDescent="0.25">
      <c r="B37" s="13" t="s">
        <v>1847</v>
      </c>
      <c r="C37" s="29" t="s">
        <v>145</v>
      </c>
      <c r="D37" s="13" t="s">
        <v>301</v>
      </c>
      <c r="E37" s="13" t="s">
        <v>588</v>
      </c>
      <c r="F37" s="18">
        <v>93444</v>
      </c>
      <c r="G37" s="18">
        <v>488.34</v>
      </c>
      <c r="H37" s="18">
        <v>2.8</v>
      </c>
    </row>
    <row r="38" spans="2:8" x14ac:dyDescent="0.25">
      <c r="B38" s="13" t="s">
        <v>1853</v>
      </c>
      <c r="C38" s="29" t="s">
        <v>145</v>
      </c>
      <c r="D38" s="13" t="s">
        <v>596</v>
      </c>
      <c r="E38" s="13" t="s">
        <v>597</v>
      </c>
      <c r="F38" s="18">
        <v>169558</v>
      </c>
      <c r="G38" s="18">
        <v>483.07</v>
      </c>
      <c r="H38" s="18">
        <v>2.77</v>
      </c>
    </row>
    <row r="39" spans="2:8" x14ac:dyDescent="0.25">
      <c r="B39" s="13" t="s">
        <v>1941</v>
      </c>
      <c r="C39" s="29" t="s">
        <v>145</v>
      </c>
      <c r="D39" s="13" t="s">
        <v>324</v>
      </c>
      <c r="E39" s="13" t="s">
        <v>726</v>
      </c>
      <c r="F39" s="18">
        <v>186653</v>
      </c>
      <c r="G39" s="18">
        <v>446.1</v>
      </c>
      <c r="H39" s="18">
        <v>2.56</v>
      </c>
    </row>
    <row r="40" spans="2:8" x14ac:dyDescent="0.25">
      <c r="B40" s="13" t="s">
        <v>1903</v>
      </c>
      <c r="C40" s="29" t="s">
        <v>145</v>
      </c>
      <c r="D40" s="13" t="s">
        <v>473</v>
      </c>
      <c r="E40" s="13" t="s">
        <v>675</v>
      </c>
      <c r="F40" s="18">
        <v>46101</v>
      </c>
      <c r="G40" s="18">
        <v>384.51</v>
      </c>
      <c r="H40" s="18">
        <v>2.21</v>
      </c>
    </row>
    <row r="41" spans="2:8" x14ac:dyDescent="0.25">
      <c r="B41" s="13" t="s">
        <v>1822</v>
      </c>
      <c r="C41" s="29" t="s">
        <v>145</v>
      </c>
      <c r="D41" s="13" t="s">
        <v>271</v>
      </c>
      <c r="E41" s="13" t="s">
        <v>550</v>
      </c>
      <c r="F41" s="18">
        <v>232878</v>
      </c>
      <c r="G41" s="18">
        <v>332.13</v>
      </c>
      <c r="H41" s="18">
        <v>1.91</v>
      </c>
    </row>
    <row r="42" spans="2:8" x14ac:dyDescent="0.25">
      <c r="B42" s="13" t="s">
        <v>1942</v>
      </c>
      <c r="C42" s="29" t="s">
        <v>145</v>
      </c>
      <c r="D42" s="13" t="s">
        <v>324</v>
      </c>
      <c r="E42" s="13" t="s">
        <v>727</v>
      </c>
      <c r="F42" s="18">
        <v>4152</v>
      </c>
      <c r="G42" s="18">
        <v>308.47000000000003</v>
      </c>
      <c r="H42" s="18">
        <v>1.77</v>
      </c>
    </row>
    <row r="43" spans="2:8" x14ac:dyDescent="0.25">
      <c r="B43" s="13" t="s">
        <v>1943</v>
      </c>
      <c r="C43" s="29" t="s">
        <v>145</v>
      </c>
      <c r="D43" s="13" t="s">
        <v>324</v>
      </c>
      <c r="E43" s="13" t="s">
        <v>728</v>
      </c>
      <c r="F43" s="18">
        <v>4168</v>
      </c>
      <c r="G43" s="18">
        <v>290.77</v>
      </c>
      <c r="H43" s="18">
        <v>1.67</v>
      </c>
    </row>
    <row r="44" spans="2:8" x14ac:dyDescent="0.25">
      <c r="B44" s="13" t="s">
        <v>1803</v>
      </c>
      <c r="C44" s="29" t="s">
        <v>145</v>
      </c>
      <c r="D44" s="13" t="s">
        <v>291</v>
      </c>
      <c r="E44" s="13" t="s">
        <v>527</v>
      </c>
      <c r="F44" s="18">
        <v>64342</v>
      </c>
      <c r="G44" s="18">
        <v>262.61</v>
      </c>
      <c r="H44" s="18">
        <v>1.51</v>
      </c>
    </row>
    <row r="45" spans="2:8" x14ac:dyDescent="0.25">
      <c r="B45" s="32" t="s">
        <v>157</v>
      </c>
      <c r="C45" s="33"/>
      <c r="D45" s="32"/>
      <c r="E45" s="32"/>
      <c r="F45" s="34"/>
      <c r="G45" s="34">
        <f>SUM(G12:G44)</f>
        <v>17462.060000000001</v>
      </c>
      <c r="H45" s="34">
        <f>SUM(H12:H44)</f>
        <v>100.22999999999998</v>
      </c>
    </row>
    <row r="46" spans="2:8" x14ac:dyDescent="0.25">
      <c r="B46" s="32" t="s">
        <v>159</v>
      </c>
      <c r="C46" s="33"/>
      <c r="D46" s="32"/>
      <c r="E46" s="32"/>
      <c r="F46" s="34"/>
      <c r="G46" s="34">
        <v>17462.060000000001</v>
      </c>
      <c r="H46" s="34">
        <v>100.23</v>
      </c>
    </row>
    <row r="47" spans="2:8" x14ac:dyDescent="0.25">
      <c r="B47" s="32" t="s">
        <v>160</v>
      </c>
      <c r="C47" s="33"/>
      <c r="D47" s="32"/>
      <c r="E47" s="32"/>
      <c r="F47" s="34"/>
      <c r="G47" s="34">
        <v>-33.78792999000143</v>
      </c>
      <c r="H47" s="34">
        <v>-0.23000000000000398</v>
      </c>
    </row>
    <row r="48" spans="2:8" x14ac:dyDescent="0.25">
      <c r="B48" s="32" t="s">
        <v>161</v>
      </c>
      <c r="C48" s="33"/>
      <c r="D48" s="32"/>
      <c r="E48" s="32"/>
      <c r="F48" s="34"/>
      <c r="G48" s="34">
        <v>17428.27207001</v>
      </c>
      <c r="H48" s="34">
        <v>100</v>
      </c>
    </row>
    <row r="49" spans="2:3" x14ac:dyDescent="0.25">
      <c r="B49" s="13" t="s">
        <v>162</v>
      </c>
    </row>
    <row r="50" spans="2:3" x14ac:dyDescent="0.25">
      <c r="B50" s="32" t="s">
        <v>163</v>
      </c>
    </row>
    <row r="51" spans="2:3" x14ac:dyDescent="0.25">
      <c r="B51" s="32" t="s">
        <v>164</v>
      </c>
      <c r="C51" s="29" t="s">
        <v>165</v>
      </c>
    </row>
    <row r="52" spans="2:3" x14ac:dyDescent="0.25">
      <c r="B52" s="32" t="s">
        <v>168</v>
      </c>
      <c r="C52" s="29" t="s">
        <v>167</v>
      </c>
    </row>
    <row r="53" spans="2:3" x14ac:dyDescent="0.25">
      <c r="B53" s="32" t="s">
        <v>169</v>
      </c>
      <c r="C53" s="29" t="s">
        <v>167</v>
      </c>
    </row>
    <row r="54" spans="2:3" x14ac:dyDescent="0.25">
      <c r="B54" s="32" t="s">
        <v>170</v>
      </c>
      <c r="C54" s="29" t="s">
        <v>171</v>
      </c>
    </row>
    <row r="55" spans="2:3" x14ac:dyDescent="0.25">
      <c r="B55" s="32" t="s">
        <v>729</v>
      </c>
      <c r="C55" s="33"/>
    </row>
    <row r="56" spans="2:3" x14ac:dyDescent="0.25">
      <c r="B56" s="32" t="s">
        <v>730</v>
      </c>
      <c r="C56" s="33"/>
    </row>
    <row r="57" spans="2:3" x14ac:dyDescent="0.25">
      <c r="B57" s="32" t="s">
        <v>731</v>
      </c>
      <c r="C57" s="33"/>
    </row>
    <row r="58" spans="2:3" x14ac:dyDescent="0.25">
      <c r="B58" s="32" t="s">
        <v>732</v>
      </c>
      <c r="C58" s="33"/>
    </row>
    <row r="59" spans="2:3" x14ac:dyDescent="0.25">
      <c r="B59" s="32" t="s">
        <v>489</v>
      </c>
      <c r="C59" s="33"/>
    </row>
    <row r="60" spans="2:3" x14ac:dyDescent="0.25">
      <c r="B60" s="13" t="s">
        <v>180</v>
      </c>
    </row>
    <row r="61" spans="2:3" x14ac:dyDescent="0.25">
      <c r="B61" s="13" t="s">
        <v>250</v>
      </c>
    </row>
    <row r="64" spans="2:3" x14ac:dyDescent="0.25">
      <c r="B64" s="8" t="s">
        <v>251</v>
      </c>
      <c r="C64" s="9"/>
    </row>
    <row r="65" spans="2:7" ht="30" x14ac:dyDescent="0.25">
      <c r="B65" s="8" t="s">
        <v>252</v>
      </c>
      <c r="C65" s="10" t="s">
        <v>253</v>
      </c>
    </row>
    <row r="66" spans="2:7" x14ac:dyDescent="0.25">
      <c r="B66" s="3" t="s">
        <v>254</v>
      </c>
      <c r="C66" s="4"/>
    </row>
    <row r="67" spans="2:7" x14ac:dyDescent="0.25">
      <c r="B67" s="3" t="s">
        <v>255</v>
      </c>
      <c r="C67" s="4"/>
    </row>
    <row r="68" spans="2:7" x14ac:dyDescent="0.25">
      <c r="B68" s="3" t="s">
        <v>256</v>
      </c>
      <c r="C68" s="4"/>
    </row>
    <row r="69" spans="2:7" x14ac:dyDescent="0.25">
      <c r="B69" s="3" t="s">
        <v>257</v>
      </c>
      <c r="C69" s="4"/>
    </row>
    <row r="70" spans="2:7" x14ac:dyDescent="0.25">
      <c r="B70" s="3" t="s">
        <v>258</v>
      </c>
      <c r="C70" s="4"/>
    </row>
    <row r="71" spans="2:7" x14ac:dyDescent="0.25">
      <c r="B71" s="3" t="s">
        <v>259</v>
      </c>
      <c r="C71" s="4"/>
    </row>
    <row r="72" spans="2:7" x14ac:dyDescent="0.25">
      <c r="B72" s="8" t="s">
        <v>260</v>
      </c>
      <c r="C72" s="9"/>
    </row>
    <row r="74" spans="2:7" x14ac:dyDescent="0.25">
      <c r="B74" s="3" t="s">
        <v>189</v>
      </c>
      <c r="C74" s="4"/>
      <c r="D74" s="3"/>
    </row>
    <row r="75" spans="2:7" ht="30" x14ac:dyDescent="0.25">
      <c r="B75" s="6" t="s">
        <v>190</v>
      </c>
      <c r="C75" s="5" t="s">
        <v>191</v>
      </c>
      <c r="D75" s="6" t="s">
        <v>192</v>
      </c>
    </row>
    <row r="76" spans="2:7" x14ac:dyDescent="0.25">
      <c r="B76" s="3" t="s">
        <v>167</v>
      </c>
      <c r="C76" s="4" t="s">
        <v>167</v>
      </c>
      <c r="D76" s="3" t="s">
        <v>167</v>
      </c>
    </row>
    <row r="78" spans="2:7" x14ac:dyDescent="0.25">
      <c r="B78" s="8" t="s">
        <v>193</v>
      </c>
      <c r="C78" s="44">
        <v>45596</v>
      </c>
      <c r="D78" s="3"/>
      <c r="E78" s="37"/>
      <c r="F78" s="43"/>
    </row>
    <row r="79" spans="2:7" x14ac:dyDescent="0.25">
      <c r="B79" s="8" t="s">
        <v>194</v>
      </c>
      <c r="C79" s="9" t="s">
        <v>195</v>
      </c>
      <c r="D79" s="8" t="s">
        <v>196</v>
      </c>
      <c r="E79" s="38" t="s">
        <v>197</v>
      </c>
      <c r="F79" s="36" t="s">
        <v>198</v>
      </c>
      <c r="G79" s="34"/>
    </row>
    <row r="80" spans="2:7" x14ac:dyDescent="0.25">
      <c r="B80" s="41" t="s">
        <v>167</v>
      </c>
      <c r="C80" s="42" t="s">
        <v>167</v>
      </c>
      <c r="D80" s="41" t="s">
        <v>167</v>
      </c>
      <c r="E80" s="40" t="s">
        <v>167</v>
      </c>
      <c r="F80" s="39" t="s">
        <v>167</v>
      </c>
    </row>
    <row r="83" spans="2:4" x14ac:dyDescent="0.25">
      <c r="B83" s="32" t="s">
        <v>199</v>
      </c>
    </row>
    <row r="84" spans="2:4" x14ac:dyDescent="0.25">
      <c r="B84" s="32"/>
    </row>
    <row r="85" spans="2:4" x14ac:dyDescent="0.25">
      <c r="B85" s="32" t="s">
        <v>200</v>
      </c>
    </row>
    <row r="86" spans="2:4" x14ac:dyDescent="0.25">
      <c r="B86" s="8" t="s">
        <v>201</v>
      </c>
      <c r="C86" s="9" t="s">
        <v>202</v>
      </c>
      <c r="D86" s="32"/>
    </row>
    <row r="87" spans="2:4" x14ac:dyDescent="0.25">
      <c r="B87" s="3" t="s">
        <v>167</v>
      </c>
      <c r="C87" s="4" t="s">
        <v>167</v>
      </c>
    </row>
    <row r="89" spans="2:4" x14ac:dyDescent="0.25">
      <c r="B89" s="8" t="s">
        <v>203</v>
      </c>
      <c r="C89" s="9" t="s">
        <v>202</v>
      </c>
    </row>
    <row r="90" spans="2:4" x14ac:dyDescent="0.25">
      <c r="B90" s="3" t="s">
        <v>167</v>
      </c>
      <c r="C90" s="4" t="s">
        <v>167</v>
      </c>
    </row>
    <row r="92" spans="2:4" x14ac:dyDescent="0.25">
      <c r="B92" s="8" t="s">
        <v>167</v>
      </c>
      <c r="C92" s="9" t="s">
        <v>167</v>
      </c>
    </row>
    <row r="93" spans="2:4" x14ac:dyDescent="0.25">
      <c r="B93" s="3" t="s">
        <v>167</v>
      </c>
      <c r="C93" s="4" t="s">
        <v>167</v>
      </c>
    </row>
    <row r="95" spans="2:4" x14ac:dyDescent="0.25">
      <c r="B95" s="38" t="s">
        <v>204</v>
      </c>
      <c r="C95" s="9" t="s">
        <v>205</v>
      </c>
    </row>
    <row r="96" spans="2:4" x14ac:dyDescent="0.25">
      <c r="B96" s="37" t="s">
        <v>167</v>
      </c>
      <c r="C96" s="4" t="s">
        <v>167</v>
      </c>
    </row>
    <row r="98" spans="2:7" x14ac:dyDescent="0.25">
      <c r="B98" s="8" t="s">
        <v>206</v>
      </c>
      <c r="C98" s="9" t="s">
        <v>167</v>
      </c>
    </row>
    <row r="100" spans="2:7" x14ac:dyDescent="0.25">
      <c r="B100" s="8" t="s">
        <v>207</v>
      </c>
      <c r="C100" s="44">
        <v>45596</v>
      </c>
      <c r="D100" s="3"/>
      <c r="E100" s="37"/>
      <c r="F100" s="43"/>
    </row>
    <row r="101" spans="2:7" x14ac:dyDescent="0.25">
      <c r="B101" s="8" t="s">
        <v>194</v>
      </c>
      <c r="C101" s="9" t="s">
        <v>195</v>
      </c>
      <c r="D101" s="8" t="s">
        <v>196</v>
      </c>
      <c r="E101" s="38" t="s">
        <v>197</v>
      </c>
      <c r="F101" s="36" t="s">
        <v>198</v>
      </c>
      <c r="G101" s="34"/>
    </row>
    <row r="102" spans="2:7" x14ac:dyDescent="0.25">
      <c r="B102" s="41" t="s">
        <v>167</v>
      </c>
      <c r="C102" s="42" t="s">
        <v>167</v>
      </c>
      <c r="D102" s="41" t="s">
        <v>167</v>
      </c>
      <c r="E102" s="40" t="s">
        <v>167</v>
      </c>
      <c r="F102" s="39" t="s">
        <v>167</v>
      </c>
    </row>
    <row r="103" spans="2:7" x14ac:dyDescent="0.25">
      <c r="B103" s="32" t="s">
        <v>199</v>
      </c>
    </row>
    <row r="104" spans="2:7" x14ac:dyDescent="0.25">
      <c r="B104" s="32"/>
    </row>
    <row r="105" spans="2:7" x14ac:dyDescent="0.25">
      <c r="B105" s="32" t="s">
        <v>200</v>
      </c>
    </row>
    <row r="106" spans="2:7" x14ac:dyDescent="0.25">
      <c r="B106" s="8" t="s">
        <v>201</v>
      </c>
      <c r="C106" s="9" t="s">
        <v>202</v>
      </c>
      <c r="D106" s="32"/>
    </row>
    <row r="107" spans="2:7" x14ac:dyDescent="0.25">
      <c r="B107" s="3" t="s">
        <v>167</v>
      </c>
      <c r="C107" s="4" t="s">
        <v>167</v>
      </c>
    </row>
    <row r="109" spans="2:7" x14ac:dyDescent="0.25">
      <c r="B109" s="8" t="s">
        <v>203</v>
      </c>
      <c r="C109" s="9" t="s">
        <v>202</v>
      </c>
    </row>
    <row r="110" spans="2:7" x14ac:dyDescent="0.25">
      <c r="B110" s="3" t="s">
        <v>167</v>
      </c>
      <c r="C110" s="4" t="s">
        <v>167</v>
      </c>
    </row>
    <row r="112" spans="2:7" x14ac:dyDescent="0.25">
      <c r="B112" s="8" t="s">
        <v>167</v>
      </c>
      <c r="C112" s="9" t="s">
        <v>167</v>
      </c>
    </row>
    <row r="113" spans="2:80" x14ac:dyDescent="0.25">
      <c r="B113" s="3" t="s">
        <v>167</v>
      </c>
      <c r="C113" s="4" t="s">
        <v>167</v>
      </c>
    </row>
    <row r="115" spans="2:80" x14ac:dyDescent="0.25">
      <c r="B115" s="38" t="s">
        <v>204</v>
      </c>
      <c r="C115" s="9" t="s">
        <v>205</v>
      </c>
    </row>
    <row r="116" spans="2:80" x14ac:dyDescent="0.25">
      <c r="B116" s="37" t="s">
        <v>167</v>
      </c>
      <c r="C116" s="4" t="s">
        <v>167</v>
      </c>
    </row>
    <row r="118" spans="2:80" x14ac:dyDescent="0.25">
      <c r="B118" s="8" t="s">
        <v>206</v>
      </c>
      <c r="C118" s="9" t="s">
        <v>167</v>
      </c>
    </row>
    <row r="121" spans="2:80" x14ac:dyDescent="0.25">
      <c r="B121" s="32" t="s">
        <v>208</v>
      </c>
    </row>
    <row r="123" spans="2:80" x14ac:dyDescent="0.25">
      <c r="B123" s="8" t="s">
        <v>194</v>
      </c>
      <c r="C123" s="9" t="s">
        <v>209</v>
      </c>
      <c r="D123" s="8" t="s">
        <v>210</v>
      </c>
      <c r="E123" s="8" t="s">
        <v>211</v>
      </c>
      <c r="F123" s="34"/>
    </row>
    <row r="124" spans="2:80" x14ac:dyDescent="0.25">
      <c r="B124" s="3" t="s">
        <v>167</v>
      </c>
      <c r="C124" s="4" t="s">
        <v>167</v>
      </c>
      <c r="D124" s="3" t="s">
        <v>167</v>
      </c>
      <c r="E124" s="3" t="s">
        <v>167</v>
      </c>
    </row>
    <row r="127" spans="2:80" x14ac:dyDescent="0.25">
      <c r="B127" s="32" t="s">
        <v>212</v>
      </c>
      <c r="C127" s="33" t="s">
        <v>167</v>
      </c>
      <c r="D127" s="32"/>
      <c r="E127" s="32"/>
      <c r="F127" s="34"/>
      <c r="G127" s="34"/>
      <c r="H127" s="34"/>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2"/>
      <c r="BQ127" s="32"/>
      <c r="BR127" s="32"/>
      <c r="BS127" s="32"/>
      <c r="BT127" s="32"/>
      <c r="BU127" s="32"/>
      <c r="BV127" s="32"/>
      <c r="BW127" s="32"/>
      <c r="BX127" s="32"/>
      <c r="BY127" s="32"/>
      <c r="BZ127" s="32"/>
      <c r="CA127" s="32"/>
      <c r="CB127" s="32"/>
    </row>
    <row r="129" spans="2:7" x14ac:dyDescent="0.25">
      <c r="B129" s="32" t="s">
        <v>213</v>
      </c>
    </row>
    <row r="131" spans="2:7" x14ac:dyDescent="0.25">
      <c r="B131" s="8" t="s">
        <v>214</v>
      </c>
      <c r="C131" s="9" t="s">
        <v>202</v>
      </c>
      <c r="D131" s="32"/>
    </row>
    <row r="132" spans="2:7" x14ac:dyDescent="0.25">
      <c r="B132" s="3" t="s">
        <v>167</v>
      </c>
      <c r="C132" s="4" t="s">
        <v>167</v>
      </c>
    </row>
    <row r="135" spans="2:7" x14ac:dyDescent="0.25">
      <c r="B135" s="8" t="s">
        <v>215</v>
      </c>
      <c r="C135" s="9" t="s">
        <v>216</v>
      </c>
      <c r="D135" s="32"/>
    </row>
    <row r="136" spans="2:7" x14ac:dyDescent="0.25">
      <c r="B136" s="3" t="s">
        <v>167</v>
      </c>
      <c r="C136" s="4" t="s">
        <v>167</v>
      </c>
    </row>
    <row r="139" spans="2:7" x14ac:dyDescent="0.25">
      <c r="B139" s="32" t="s">
        <v>217</v>
      </c>
    </row>
    <row r="142" spans="2:7" x14ac:dyDescent="0.25">
      <c r="B142" s="32" t="s">
        <v>218</v>
      </c>
    </row>
    <row r="144" spans="2:7" x14ac:dyDescent="0.25">
      <c r="B144" s="8" t="s">
        <v>194</v>
      </c>
      <c r="C144" s="9" t="s">
        <v>219</v>
      </c>
      <c r="D144" s="8" t="s">
        <v>209</v>
      </c>
      <c r="E144" s="8" t="s">
        <v>210</v>
      </c>
      <c r="F144" s="36" t="s">
        <v>211</v>
      </c>
      <c r="G144" s="34"/>
    </row>
    <row r="145" spans="2:80" x14ac:dyDescent="0.25">
      <c r="B145" s="3" t="s">
        <v>167</v>
      </c>
      <c r="C145" s="4" t="s">
        <v>167</v>
      </c>
      <c r="D145" s="3" t="s">
        <v>167</v>
      </c>
      <c r="E145" s="3" t="s">
        <v>167</v>
      </c>
      <c r="F145" s="35" t="s">
        <v>167</v>
      </c>
    </row>
    <row r="148" spans="2:80" x14ac:dyDescent="0.25">
      <c r="B148" s="32" t="s">
        <v>212</v>
      </c>
      <c r="C148" s="33" t="s">
        <v>167</v>
      </c>
      <c r="D148" s="32"/>
      <c r="E148" s="32"/>
      <c r="F148" s="34"/>
      <c r="G148" s="34"/>
      <c r="H148" s="34"/>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32"/>
      <c r="BR148" s="32"/>
      <c r="BS148" s="32"/>
      <c r="BT148" s="32"/>
      <c r="BU148" s="32"/>
      <c r="BV148" s="32"/>
      <c r="BW148" s="32"/>
      <c r="BX148" s="32"/>
      <c r="BY148" s="32"/>
      <c r="BZ148" s="32"/>
      <c r="CA148" s="32"/>
      <c r="CB148" s="32"/>
    </row>
    <row r="150" spans="2:80" x14ac:dyDescent="0.25">
      <c r="B150" s="32" t="s">
        <v>213</v>
      </c>
    </row>
    <row r="152" spans="2:80" x14ac:dyDescent="0.25">
      <c r="B152" s="8" t="s">
        <v>214</v>
      </c>
      <c r="C152" s="9" t="s">
        <v>202</v>
      </c>
      <c r="D152" s="32"/>
    </row>
    <row r="153" spans="2:80" x14ac:dyDescent="0.25">
      <c r="B153" s="3" t="s">
        <v>167</v>
      </c>
      <c r="C153" s="4" t="s">
        <v>167</v>
      </c>
    </row>
    <row r="156" spans="2:80" x14ac:dyDescent="0.25">
      <c r="B156" s="8" t="s">
        <v>215</v>
      </c>
      <c r="C156" s="9" t="s">
        <v>216</v>
      </c>
      <c r="D156" s="32"/>
    </row>
    <row r="157" spans="2:80" x14ac:dyDescent="0.25">
      <c r="B157" s="3" t="s">
        <v>167</v>
      </c>
      <c r="C157" s="4" t="s">
        <v>167</v>
      </c>
    </row>
    <row r="160" spans="2:80" x14ac:dyDescent="0.25">
      <c r="B160" s="32" t="s">
        <v>217</v>
      </c>
    </row>
    <row r="163" spans="2:7" x14ac:dyDescent="0.25">
      <c r="B163" s="32" t="s">
        <v>220</v>
      </c>
    </row>
    <row r="164" spans="2:7" x14ac:dyDescent="0.25">
      <c r="B164" s="8" t="s">
        <v>194</v>
      </c>
      <c r="C164" s="9" t="s">
        <v>221</v>
      </c>
      <c r="D164" s="8" t="s">
        <v>222</v>
      </c>
      <c r="E164" s="8" t="s">
        <v>223</v>
      </c>
      <c r="F164" s="36" t="s">
        <v>224</v>
      </c>
      <c r="G164" s="34"/>
    </row>
    <row r="165" spans="2:7" x14ac:dyDescent="0.25">
      <c r="B165" s="3" t="s">
        <v>167</v>
      </c>
      <c r="C165" s="4" t="s">
        <v>167</v>
      </c>
      <c r="D165" s="3" t="s">
        <v>167</v>
      </c>
      <c r="E165" s="3" t="s">
        <v>167</v>
      </c>
      <c r="F165" s="35" t="s">
        <v>167</v>
      </c>
    </row>
    <row r="166" spans="2:7" x14ac:dyDescent="0.25">
      <c r="B166"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C5A2C629-C2A2-4AA1-BCE0-2EBD9164E7D5}"/>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73AC7-8357-4FA5-9291-E2AE6AB1771B}">
  <sheetPr codeName="Sheet51"/>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col min="9" max="256" width="9.140625" style="13"/>
    <col min="257" max="257" width="5.42578125" style="13" bestFit="1" customWidth="1"/>
    <col min="258" max="258" width="130.7109375" style="13" bestFit="1" customWidth="1"/>
    <col min="259" max="259" width="19.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19.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19.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19.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19.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19.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19.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19.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19.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19.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19.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19.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19.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19.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19.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19.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19.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19.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19.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19.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19.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19.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19.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19.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19.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19.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19.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19.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19.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19.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19.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19.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19.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19.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19.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19.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19.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19.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19.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19.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19.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19.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19.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19.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19.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19.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19.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19.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19.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19.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19.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19.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19.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19.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19.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19.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19.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19.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19.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19.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19.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19.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19.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9" x14ac:dyDescent="0.25">
      <c r="A1" s="58" t="s">
        <v>0</v>
      </c>
      <c r="B1" s="201" t="s">
        <v>103</v>
      </c>
      <c r="C1" s="201"/>
      <c r="D1" s="201"/>
      <c r="E1" s="201"/>
    </row>
    <row r="3" spans="1:9" x14ac:dyDescent="0.25">
      <c r="B3" s="1" t="s">
        <v>103</v>
      </c>
      <c r="C3" s="202"/>
      <c r="D3" s="203"/>
    </row>
    <row r="4" spans="1:9" x14ac:dyDescent="0.25">
      <c r="B4" s="2" t="s">
        <v>3844</v>
      </c>
      <c r="C4" s="202"/>
      <c r="D4" s="203"/>
    </row>
    <row r="5" spans="1:9" x14ac:dyDescent="0.25">
      <c r="B5" s="2" t="s">
        <v>133</v>
      </c>
      <c r="C5" s="202"/>
      <c r="D5" s="203"/>
    </row>
    <row r="6" spans="1:9" x14ac:dyDescent="0.25">
      <c r="B6" s="3" t="s">
        <v>3838</v>
      </c>
      <c r="C6" s="202"/>
      <c r="D6" s="203"/>
    </row>
    <row r="7" spans="1:9" x14ac:dyDescent="0.25">
      <c r="B7" s="3" t="s">
        <v>3845</v>
      </c>
      <c r="C7" s="202"/>
      <c r="D7" s="203"/>
    </row>
    <row r="8" spans="1:9" ht="30"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1869</v>
      </c>
      <c r="C15" s="29" t="s">
        <v>145</v>
      </c>
      <c r="D15" s="13" t="s">
        <v>357</v>
      </c>
      <c r="E15" s="13" t="s">
        <v>625</v>
      </c>
      <c r="F15" s="18">
        <v>145028</v>
      </c>
      <c r="G15" s="18">
        <v>1189.01</v>
      </c>
      <c r="H15" s="18">
        <v>22.9</v>
      </c>
    </row>
    <row r="16" spans="1:9" x14ac:dyDescent="0.25">
      <c r="B16" s="13" t="s">
        <v>1843</v>
      </c>
      <c r="C16" s="29" t="s">
        <v>145</v>
      </c>
      <c r="D16" s="13" t="s">
        <v>357</v>
      </c>
      <c r="E16" s="13" t="s">
        <v>584</v>
      </c>
      <c r="F16" s="18">
        <v>62855</v>
      </c>
      <c r="G16" s="18">
        <v>758.19</v>
      </c>
      <c r="H16" s="18">
        <v>14.61</v>
      </c>
    </row>
    <row r="17" spans="2:8" x14ac:dyDescent="0.25">
      <c r="B17" s="13" t="s">
        <v>1867</v>
      </c>
      <c r="C17" s="29" t="s">
        <v>145</v>
      </c>
      <c r="D17" s="13" t="s">
        <v>357</v>
      </c>
      <c r="E17" s="13" t="s">
        <v>621</v>
      </c>
      <c r="F17" s="18">
        <v>26149</v>
      </c>
      <c r="G17" s="18">
        <v>751.97</v>
      </c>
      <c r="H17" s="18">
        <v>14.49</v>
      </c>
    </row>
    <row r="18" spans="2:8" x14ac:dyDescent="0.25">
      <c r="B18" s="13" t="s">
        <v>1944</v>
      </c>
      <c r="C18" s="29" t="s">
        <v>145</v>
      </c>
      <c r="D18" s="13" t="s">
        <v>357</v>
      </c>
      <c r="E18" s="13" t="s">
        <v>733</v>
      </c>
      <c r="F18" s="18">
        <v>42140</v>
      </c>
      <c r="G18" s="18">
        <v>641.42999999999995</v>
      </c>
      <c r="H18" s="18">
        <v>12.36</v>
      </c>
    </row>
    <row r="19" spans="2:8" x14ac:dyDescent="0.25">
      <c r="B19" s="13" t="s">
        <v>1945</v>
      </c>
      <c r="C19" s="29" t="s">
        <v>145</v>
      </c>
      <c r="D19" s="13" t="s">
        <v>357</v>
      </c>
      <c r="E19" s="13" t="s">
        <v>734</v>
      </c>
      <c r="F19" s="18">
        <v>38129</v>
      </c>
      <c r="G19" s="18">
        <v>623.96</v>
      </c>
      <c r="H19" s="18">
        <v>12.02</v>
      </c>
    </row>
    <row r="20" spans="2:8" x14ac:dyDescent="0.25">
      <c r="B20" s="13" t="s">
        <v>1873</v>
      </c>
      <c r="C20" s="29" t="s">
        <v>145</v>
      </c>
      <c r="D20" s="13" t="s">
        <v>357</v>
      </c>
      <c r="E20" s="13" t="s">
        <v>629</v>
      </c>
      <c r="F20" s="18">
        <v>26601</v>
      </c>
      <c r="G20" s="18">
        <v>523.19000000000005</v>
      </c>
      <c r="H20" s="18">
        <v>10.08</v>
      </c>
    </row>
    <row r="21" spans="2:8" x14ac:dyDescent="0.25">
      <c r="B21" s="13" t="s">
        <v>1872</v>
      </c>
      <c r="C21" s="29" t="s">
        <v>145</v>
      </c>
      <c r="D21" s="13" t="s">
        <v>357</v>
      </c>
      <c r="E21" s="13" t="s">
        <v>628</v>
      </c>
      <c r="F21" s="18">
        <v>31216</v>
      </c>
      <c r="G21" s="18">
        <v>367.97</v>
      </c>
      <c r="H21" s="18">
        <v>7.09</v>
      </c>
    </row>
    <row r="22" spans="2:8" x14ac:dyDescent="0.25">
      <c r="B22" s="13" t="s">
        <v>1946</v>
      </c>
      <c r="C22" s="29" t="s">
        <v>145</v>
      </c>
      <c r="D22" s="13" t="s">
        <v>357</v>
      </c>
      <c r="E22" s="13" t="s">
        <v>735</v>
      </c>
      <c r="F22" s="18">
        <v>8106</v>
      </c>
      <c r="G22" s="18">
        <v>128.76</v>
      </c>
      <c r="H22" s="18">
        <v>2.48</v>
      </c>
    </row>
    <row r="23" spans="2:8" x14ac:dyDescent="0.25">
      <c r="B23" s="13" t="s">
        <v>1947</v>
      </c>
      <c r="C23" s="29" t="s">
        <v>145</v>
      </c>
      <c r="D23" s="13" t="s">
        <v>394</v>
      </c>
      <c r="E23" s="13" t="s">
        <v>736</v>
      </c>
      <c r="F23" s="18">
        <v>7548</v>
      </c>
      <c r="G23" s="18">
        <v>123.47</v>
      </c>
      <c r="H23" s="18">
        <v>2.38</v>
      </c>
    </row>
    <row r="24" spans="2:8" x14ac:dyDescent="0.25">
      <c r="B24" s="13" t="s">
        <v>1948</v>
      </c>
      <c r="C24" s="29" t="s">
        <v>145</v>
      </c>
      <c r="D24" s="13" t="s">
        <v>357</v>
      </c>
      <c r="E24" s="13" t="s">
        <v>737</v>
      </c>
      <c r="F24" s="18">
        <v>17033</v>
      </c>
      <c r="G24" s="18">
        <v>84.3</v>
      </c>
      <c r="H24" s="18">
        <v>1.62</v>
      </c>
    </row>
    <row r="25" spans="2:8" x14ac:dyDescent="0.25">
      <c r="B25" s="32" t="s">
        <v>157</v>
      </c>
      <c r="C25" s="33"/>
      <c r="D25" s="32"/>
      <c r="E25" s="32"/>
      <c r="F25" s="34"/>
      <c r="G25" s="34">
        <f>SUM(G12:G24)</f>
        <v>5192.2500000000009</v>
      </c>
      <c r="H25" s="34">
        <f>SUM(H12:H24)</f>
        <v>100.03</v>
      </c>
    </row>
    <row r="26" spans="2:8" x14ac:dyDescent="0.25">
      <c r="B26" s="32" t="s">
        <v>158</v>
      </c>
      <c r="C26" s="33"/>
      <c r="D26" s="32"/>
      <c r="E26" s="32"/>
      <c r="F26" s="34"/>
      <c r="G26" s="34">
        <v>3.15</v>
      </c>
      <c r="H26" s="34">
        <v>0.06</v>
      </c>
    </row>
    <row r="27" spans="2:8" x14ac:dyDescent="0.25">
      <c r="B27" s="32" t="s">
        <v>159</v>
      </c>
      <c r="C27" s="33"/>
      <c r="D27" s="32"/>
      <c r="E27" s="32"/>
      <c r="F27" s="34"/>
      <c r="G27" s="34">
        <v>5195.3999999999996</v>
      </c>
      <c r="H27" s="34">
        <v>100.09</v>
      </c>
    </row>
    <row r="28" spans="2:8" x14ac:dyDescent="0.25">
      <c r="B28" s="32" t="s">
        <v>160</v>
      </c>
      <c r="C28" s="33"/>
      <c r="D28" s="32"/>
      <c r="E28" s="32"/>
      <c r="F28" s="34"/>
      <c r="G28" s="34">
        <v>-4.164664809999886</v>
      </c>
      <c r="H28" s="34">
        <v>-9.0000000000003411E-2</v>
      </c>
    </row>
    <row r="29" spans="2:8" x14ac:dyDescent="0.25">
      <c r="B29" s="32" t="s">
        <v>161</v>
      </c>
      <c r="C29" s="33"/>
      <c r="D29" s="32"/>
      <c r="E29" s="32"/>
      <c r="F29" s="34"/>
      <c r="G29" s="34">
        <v>5191.2353351900001</v>
      </c>
      <c r="H29" s="34">
        <v>100</v>
      </c>
    </row>
    <row r="30" spans="2:8" x14ac:dyDescent="0.25">
      <c r="B30" s="13" t="s">
        <v>162</v>
      </c>
    </row>
    <row r="31" spans="2:8" x14ac:dyDescent="0.25">
      <c r="B31" s="32" t="s">
        <v>163</v>
      </c>
    </row>
    <row r="32" spans="2:8" x14ac:dyDescent="0.25">
      <c r="B32" s="32" t="s">
        <v>164</v>
      </c>
      <c r="C32" s="29" t="s">
        <v>165</v>
      </c>
    </row>
    <row r="33" spans="2:3" x14ac:dyDescent="0.25">
      <c r="B33" s="32" t="s">
        <v>168</v>
      </c>
      <c r="C33" s="29" t="s">
        <v>167</v>
      </c>
    </row>
    <row r="34" spans="2:3" x14ac:dyDescent="0.25">
      <c r="B34" s="32" t="s">
        <v>169</v>
      </c>
      <c r="C34" s="29" t="s">
        <v>167</v>
      </c>
    </row>
    <row r="35" spans="2:3" x14ac:dyDescent="0.25">
      <c r="B35" s="32" t="s">
        <v>170</v>
      </c>
      <c r="C35" s="29" t="s">
        <v>171</v>
      </c>
    </row>
    <row r="36" spans="2:3" x14ac:dyDescent="0.25">
      <c r="B36" s="32" t="s">
        <v>738</v>
      </c>
      <c r="C36" s="33"/>
    </row>
    <row r="37" spans="2:3" x14ac:dyDescent="0.25">
      <c r="B37" s="32" t="s">
        <v>739</v>
      </c>
      <c r="C37" s="33"/>
    </row>
    <row r="38" spans="2:3" x14ac:dyDescent="0.25">
      <c r="B38" s="32" t="s">
        <v>740</v>
      </c>
      <c r="C38" s="33"/>
    </row>
    <row r="39" spans="2:3" x14ac:dyDescent="0.25">
      <c r="B39" s="32" t="s">
        <v>741</v>
      </c>
      <c r="C39" s="33"/>
    </row>
    <row r="40" spans="2:3" x14ac:dyDescent="0.25">
      <c r="B40" s="32" t="s">
        <v>742</v>
      </c>
      <c r="C40" s="33"/>
    </row>
    <row r="41" spans="2:3" x14ac:dyDescent="0.25">
      <c r="B41" s="32" t="s">
        <v>743</v>
      </c>
      <c r="C41" s="33"/>
    </row>
    <row r="42" spans="2:3" x14ac:dyDescent="0.25">
      <c r="B42" s="32" t="s">
        <v>744</v>
      </c>
      <c r="C42" s="33"/>
    </row>
    <row r="43" spans="2:3" x14ac:dyDescent="0.25">
      <c r="B43" s="32" t="s">
        <v>745</v>
      </c>
      <c r="C43" s="33"/>
    </row>
    <row r="44" spans="2:3" x14ac:dyDescent="0.25">
      <c r="B44" s="32" t="s">
        <v>3814</v>
      </c>
      <c r="C44" s="33"/>
    </row>
    <row r="45" spans="2:3" x14ac:dyDescent="0.25">
      <c r="B45" s="13" t="s">
        <v>180</v>
      </c>
    </row>
    <row r="46" spans="2:3" x14ac:dyDescent="0.25">
      <c r="B46" s="13" t="s">
        <v>250</v>
      </c>
    </row>
    <row r="49" spans="2:7" x14ac:dyDescent="0.25">
      <c r="B49" s="8" t="s">
        <v>251</v>
      </c>
      <c r="C49" s="9"/>
    </row>
    <row r="50" spans="2:7" ht="30" x14ac:dyDescent="0.25">
      <c r="B50" s="8" t="s">
        <v>252</v>
      </c>
      <c r="C50" s="10" t="s">
        <v>253</v>
      </c>
    </row>
    <row r="51" spans="2:7" x14ac:dyDescent="0.25">
      <c r="B51" s="3" t="s">
        <v>254</v>
      </c>
      <c r="C51" s="4"/>
    </row>
    <row r="52" spans="2:7" x14ac:dyDescent="0.25">
      <c r="B52" s="3" t="s">
        <v>255</v>
      </c>
      <c r="C52" s="4"/>
    </row>
    <row r="53" spans="2:7" x14ac:dyDescent="0.25">
      <c r="B53" s="3" t="s">
        <v>256</v>
      </c>
      <c r="C53" s="4"/>
    </row>
    <row r="54" spans="2:7" x14ac:dyDescent="0.25">
      <c r="B54" s="3" t="s">
        <v>257</v>
      </c>
      <c r="C54" s="4"/>
    </row>
    <row r="55" spans="2:7" x14ac:dyDescent="0.25">
      <c r="B55" s="3" t="s">
        <v>258</v>
      </c>
      <c r="C55" s="4"/>
    </row>
    <row r="56" spans="2:7" x14ac:dyDescent="0.25">
      <c r="B56" s="3" t="s">
        <v>259</v>
      </c>
      <c r="C56" s="4"/>
    </row>
    <row r="57" spans="2:7" x14ac:dyDescent="0.25">
      <c r="B57" s="8" t="s">
        <v>260</v>
      </c>
      <c r="C57" s="9"/>
    </row>
    <row r="59" spans="2:7" x14ac:dyDescent="0.25">
      <c r="B59" s="3" t="s">
        <v>189</v>
      </c>
      <c r="C59" s="4"/>
      <c r="D59" s="3"/>
    </row>
    <row r="60" spans="2:7" ht="30" x14ac:dyDescent="0.25">
      <c r="B60" s="6" t="s">
        <v>190</v>
      </c>
      <c r="C60" s="5" t="s">
        <v>191</v>
      </c>
      <c r="D60" s="6" t="s">
        <v>192</v>
      </c>
    </row>
    <row r="61" spans="2:7" x14ac:dyDescent="0.25">
      <c r="B61" s="3" t="s">
        <v>167</v>
      </c>
      <c r="C61" s="4" t="s">
        <v>167</v>
      </c>
      <c r="D61" s="3" t="s">
        <v>167</v>
      </c>
    </row>
    <row r="63" spans="2:7" x14ac:dyDescent="0.25">
      <c r="B63" s="8" t="s">
        <v>193</v>
      </c>
      <c r="C63" s="44">
        <v>45596</v>
      </c>
      <c r="D63" s="3"/>
      <c r="E63" s="37"/>
      <c r="F63" s="43"/>
    </row>
    <row r="64" spans="2:7" x14ac:dyDescent="0.25">
      <c r="B64" s="8" t="s">
        <v>194</v>
      </c>
      <c r="C64" s="9" t="s">
        <v>195</v>
      </c>
      <c r="D64" s="8" t="s">
        <v>196</v>
      </c>
      <c r="E64" s="38" t="s">
        <v>197</v>
      </c>
      <c r="F64" s="36" t="s">
        <v>198</v>
      </c>
      <c r="G64" s="34"/>
    </row>
    <row r="65" spans="2:6" x14ac:dyDescent="0.25">
      <c r="B65" s="41" t="s">
        <v>167</v>
      </c>
      <c r="C65" s="42" t="s">
        <v>167</v>
      </c>
      <c r="D65" s="41" t="s">
        <v>167</v>
      </c>
      <c r="E65" s="40" t="s">
        <v>167</v>
      </c>
      <c r="F65" s="39" t="s">
        <v>167</v>
      </c>
    </row>
    <row r="68" spans="2:6" x14ac:dyDescent="0.25">
      <c r="B68" s="32" t="s">
        <v>199</v>
      </c>
    </row>
    <row r="69" spans="2:6" x14ac:dyDescent="0.25">
      <c r="B69" s="32"/>
    </row>
    <row r="70" spans="2:6" x14ac:dyDescent="0.25">
      <c r="B70" s="32" t="s">
        <v>200</v>
      </c>
    </row>
    <row r="71" spans="2:6" x14ac:dyDescent="0.25">
      <c r="B71" s="8" t="s">
        <v>201</v>
      </c>
      <c r="C71" s="9" t="s">
        <v>202</v>
      </c>
      <c r="D71" s="32"/>
    </row>
    <row r="72" spans="2:6" x14ac:dyDescent="0.25">
      <c r="B72" s="3" t="s">
        <v>167</v>
      </c>
      <c r="C72" s="4" t="s">
        <v>167</v>
      </c>
    </row>
    <row r="74" spans="2:6" x14ac:dyDescent="0.25">
      <c r="B74" s="8" t="s">
        <v>203</v>
      </c>
      <c r="C74" s="9" t="s">
        <v>202</v>
      </c>
    </row>
    <row r="75" spans="2:6" x14ac:dyDescent="0.25">
      <c r="B75" s="3" t="s">
        <v>167</v>
      </c>
      <c r="C75" s="4" t="s">
        <v>167</v>
      </c>
    </row>
    <row r="77" spans="2:6" x14ac:dyDescent="0.25">
      <c r="B77" s="8" t="s">
        <v>167</v>
      </c>
      <c r="C77" s="9" t="s">
        <v>167</v>
      </c>
    </row>
    <row r="78" spans="2:6" x14ac:dyDescent="0.25">
      <c r="B78" s="3" t="s">
        <v>167</v>
      </c>
      <c r="C78" s="4" t="s">
        <v>167</v>
      </c>
    </row>
    <row r="80" spans="2:6" x14ac:dyDescent="0.25">
      <c r="B80" s="38" t="s">
        <v>204</v>
      </c>
      <c r="C80" s="9" t="s">
        <v>205</v>
      </c>
    </row>
    <row r="81" spans="2:7" x14ac:dyDescent="0.25">
      <c r="B81" s="37" t="s">
        <v>167</v>
      </c>
      <c r="C81" s="4" t="s">
        <v>167</v>
      </c>
    </row>
    <row r="83" spans="2:7" x14ac:dyDescent="0.25">
      <c r="B83" s="8" t="s">
        <v>206</v>
      </c>
      <c r="C83" s="9" t="s">
        <v>167</v>
      </c>
    </row>
    <row r="85" spans="2:7" x14ac:dyDescent="0.25">
      <c r="B85" s="8" t="s">
        <v>207</v>
      </c>
      <c r="C85" s="44">
        <v>45596</v>
      </c>
      <c r="D85" s="3"/>
      <c r="E85" s="37"/>
      <c r="F85" s="43"/>
    </row>
    <row r="86" spans="2:7" x14ac:dyDescent="0.25">
      <c r="B86" s="8" t="s">
        <v>194</v>
      </c>
      <c r="C86" s="9" t="s">
        <v>195</v>
      </c>
      <c r="D86" s="8" t="s">
        <v>196</v>
      </c>
      <c r="E86" s="38" t="s">
        <v>197</v>
      </c>
      <c r="F86" s="36" t="s">
        <v>198</v>
      </c>
      <c r="G86" s="34"/>
    </row>
    <row r="87" spans="2:7" x14ac:dyDescent="0.25">
      <c r="B87" s="41" t="s">
        <v>167</v>
      </c>
      <c r="C87" s="42" t="s">
        <v>167</v>
      </c>
      <c r="D87" s="41" t="s">
        <v>167</v>
      </c>
      <c r="E87" s="40" t="s">
        <v>167</v>
      </c>
      <c r="F87" s="39" t="s">
        <v>167</v>
      </c>
    </row>
    <row r="88" spans="2:7" x14ac:dyDescent="0.25">
      <c r="B88" s="32" t="s">
        <v>199</v>
      </c>
    </row>
    <row r="89" spans="2:7" x14ac:dyDescent="0.25">
      <c r="B89" s="32"/>
    </row>
    <row r="90" spans="2:7" x14ac:dyDescent="0.25">
      <c r="B90" s="32" t="s">
        <v>200</v>
      </c>
    </row>
    <row r="91" spans="2:7" x14ac:dyDescent="0.25">
      <c r="B91" s="8" t="s">
        <v>201</v>
      </c>
      <c r="C91" s="9" t="s">
        <v>202</v>
      </c>
      <c r="D91" s="32"/>
    </row>
    <row r="92" spans="2:7" x14ac:dyDescent="0.25">
      <c r="B92" s="3" t="s">
        <v>167</v>
      </c>
      <c r="C92" s="4" t="s">
        <v>167</v>
      </c>
    </row>
    <row r="94" spans="2:7" x14ac:dyDescent="0.25">
      <c r="B94" s="8" t="s">
        <v>203</v>
      </c>
      <c r="C94" s="9" t="s">
        <v>202</v>
      </c>
    </row>
    <row r="95" spans="2:7" x14ac:dyDescent="0.25">
      <c r="B95" s="3" t="s">
        <v>167</v>
      </c>
      <c r="C95" s="4" t="s">
        <v>167</v>
      </c>
    </row>
    <row r="97" spans="2:80" x14ac:dyDescent="0.25">
      <c r="B97" s="8" t="s">
        <v>167</v>
      </c>
      <c r="C97" s="9" t="s">
        <v>167</v>
      </c>
    </row>
    <row r="98" spans="2:80" x14ac:dyDescent="0.25">
      <c r="B98" s="3" t="s">
        <v>167</v>
      </c>
      <c r="C98" s="4" t="s">
        <v>167</v>
      </c>
    </row>
    <row r="100" spans="2:80" x14ac:dyDescent="0.25">
      <c r="B100" s="38" t="s">
        <v>204</v>
      </c>
      <c r="C100" s="9" t="s">
        <v>205</v>
      </c>
    </row>
    <row r="101" spans="2:80" x14ac:dyDescent="0.25">
      <c r="B101" s="37" t="s">
        <v>167</v>
      </c>
      <c r="C101" s="4" t="s">
        <v>167</v>
      </c>
    </row>
    <row r="103" spans="2:80" x14ac:dyDescent="0.25">
      <c r="B103" s="8" t="s">
        <v>206</v>
      </c>
      <c r="C103" s="9" t="s">
        <v>167</v>
      </c>
    </row>
    <row r="106" spans="2:80" x14ac:dyDescent="0.25">
      <c r="B106" s="32" t="s">
        <v>208</v>
      </c>
    </row>
    <row r="108" spans="2:80" x14ac:dyDescent="0.25">
      <c r="B108" s="8" t="s">
        <v>194</v>
      </c>
      <c r="C108" s="9" t="s">
        <v>209</v>
      </c>
      <c r="D108" s="8" t="s">
        <v>210</v>
      </c>
      <c r="E108" s="8" t="s">
        <v>211</v>
      </c>
      <c r="F108" s="34"/>
    </row>
    <row r="109" spans="2:80" x14ac:dyDescent="0.25">
      <c r="B109" s="3" t="s">
        <v>167</v>
      </c>
      <c r="C109" s="4" t="s">
        <v>167</v>
      </c>
      <c r="D109" s="3" t="s">
        <v>167</v>
      </c>
      <c r="E109" s="3" t="s">
        <v>167</v>
      </c>
    </row>
    <row r="112" spans="2:80" x14ac:dyDescent="0.25">
      <c r="B112" s="32" t="s">
        <v>212</v>
      </c>
      <c r="C112" s="33" t="s">
        <v>167</v>
      </c>
      <c r="D112" s="32"/>
      <c r="E112" s="32"/>
      <c r="F112" s="34"/>
      <c r="G112" s="34"/>
      <c r="H112" s="34"/>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row>
    <row r="114" spans="2:4" x14ac:dyDescent="0.25">
      <c r="B114" s="32" t="s">
        <v>213</v>
      </c>
    </row>
    <row r="116" spans="2:4" x14ac:dyDescent="0.25">
      <c r="B116" s="8" t="s">
        <v>214</v>
      </c>
      <c r="C116" s="9" t="s">
        <v>202</v>
      </c>
      <c r="D116" s="32"/>
    </row>
    <row r="117" spans="2:4" x14ac:dyDescent="0.25">
      <c r="B117" s="3" t="s">
        <v>167</v>
      </c>
      <c r="C117" s="4" t="s">
        <v>167</v>
      </c>
    </row>
    <row r="120" spans="2:4" x14ac:dyDescent="0.25">
      <c r="B120" s="8" t="s">
        <v>215</v>
      </c>
      <c r="C120" s="9" t="s">
        <v>216</v>
      </c>
      <c r="D120" s="32"/>
    </row>
    <row r="121" spans="2:4" x14ac:dyDescent="0.25">
      <c r="B121" s="3" t="s">
        <v>167</v>
      </c>
      <c r="C121" s="4" t="s">
        <v>167</v>
      </c>
    </row>
    <row r="124" spans="2:4" x14ac:dyDescent="0.25">
      <c r="B124" s="32" t="s">
        <v>217</v>
      </c>
    </row>
    <row r="127" spans="2:4" x14ac:dyDescent="0.25">
      <c r="B127" s="32" t="s">
        <v>218</v>
      </c>
    </row>
    <row r="129" spans="2:80" x14ac:dyDescent="0.25">
      <c r="B129" s="8" t="s">
        <v>194</v>
      </c>
      <c r="C129" s="9" t="s">
        <v>219</v>
      </c>
      <c r="D129" s="8" t="s">
        <v>209</v>
      </c>
      <c r="E129" s="8" t="s">
        <v>210</v>
      </c>
      <c r="F129" s="36" t="s">
        <v>211</v>
      </c>
      <c r="G129" s="34"/>
    </row>
    <row r="130" spans="2:80" x14ac:dyDescent="0.25">
      <c r="B130" s="3" t="s">
        <v>167</v>
      </c>
      <c r="C130" s="4" t="s">
        <v>167</v>
      </c>
      <c r="D130" s="3" t="s">
        <v>167</v>
      </c>
      <c r="E130" s="3" t="s">
        <v>167</v>
      </c>
      <c r="F130" s="35" t="s">
        <v>167</v>
      </c>
    </row>
    <row r="133" spans="2:80" x14ac:dyDescent="0.25">
      <c r="B133" s="32" t="s">
        <v>212</v>
      </c>
      <c r="C133" s="33" t="s">
        <v>167</v>
      </c>
      <c r="D133" s="32"/>
      <c r="E133" s="32"/>
      <c r="F133" s="34"/>
      <c r="G133" s="34"/>
      <c r="H133" s="34"/>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c r="BO133" s="32"/>
      <c r="BP133" s="32"/>
      <c r="BQ133" s="32"/>
      <c r="BR133" s="32"/>
      <c r="BS133" s="32"/>
      <c r="BT133" s="32"/>
      <c r="BU133" s="32"/>
      <c r="BV133" s="32"/>
      <c r="BW133" s="32"/>
      <c r="BX133" s="32"/>
      <c r="BY133" s="32"/>
      <c r="BZ133" s="32"/>
      <c r="CA133" s="32"/>
      <c r="CB133" s="32"/>
    </row>
    <row r="135" spans="2:80" x14ac:dyDescent="0.25">
      <c r="B135" s="32" t="s">
        <v>213</v>
      </c>
    </row>
    <row r="137" spans="2:80" x14ac:dyDescent="0.25">
      <c r="B137" s="8" t="s">
        <v>214</v>
      </c>
      <c r="C137" s="9" t="s">
        <v>202</v>
      </c>
      <c r="D137" s="32"/>
    </row>
    <row r="138" spans="2:80" x14ac:dyDescent="0.25">
      <c r="B138" s="3" t="s">
        <v>167</v>
      </c>
      <c r="C138" s="4" t="s">
        <v>167</v>
      </c>
    </row>
    <row r="141" spans="2:80" x14ac:dyDescent="0.25">
      <c r="B141" s="8" t="s">
        <v>215</v>
      </c>
      <c r="C141" s="9" t="s">
        <v>216</v>
      </c>
      <c r="D141" s="32"/>
    </row>
    <row r="142" spans="2:80" x14ac:dyDescent="0.25">
      <c r="B142" s="3" t="s">
        <v>167</v>
      </c>
      <c r="C142" s="4" t="s">
        <v>167</v>
      </c>
    </row>
    <row r="145" spans="2:7" x14ac:dyDescent="0.25">
      <c r="B145" s="32" t="s">
        <v>217</v>
      </c>
    </row>
    <row r="148" spans="2:7" x14ac:dyDescent="0.25">
      <c r="B148" s="32" t="s">
        <v>220</v>
      </c>
    </row>
    <row r="149" spans="2:7" x14ac:dyDescent="0.25">
      <c r="B149" s="8" t="s">
        <v>194</v>
      </c>
      <c r="C149" s="9" t="s">
        <v>221</v>
      </c>
      <c r="D149" s="8" t="s">
        <v>222</v>
      </c>
      <c r="E149" s="8" t="s">
        <v>223</v>
      </c>
      <c r="F149" s="36" t="s">
        <v>224</v>
      </c>
      <c r="G149" s="34"/>
    </row>
    <row r="150" spans="2:7" x14ac:dyDescent="0.25">
      <c r="B150" s="3" t="s">
        <v>167</v>
      </c>
      <c r="C150" s="4" t="s">
        <v>167</v>
      </c>
      <c r="D150" s="3" t="s">
        <v>167</v>
      </c>
      <c r="E150" s="3" t="s">
        <v>167</v>
      </c>
      <c r="F150" s="35" t="s">
        <v>167</v>
      </c>
    </row>
    <row r="151" spans="2:7" x14ac:dyDescent="0.25">
      <c r="B151"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3AF431CC-33CB-408A-8589-6551F541F18A}"/>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655FC-2E13-4072-B785-46426AFDAA8A}">
  <sheetPr codeName="Sheet50"/>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9" x14ac:dyDescent="0.25">
      <c r="A1" s="58" t="s">
        <v>0</v>
      </c>
      <c r="B1" s="201" t="s">
        <v>101</v>
      </c>
      <c r="C1" s="201"/>
      <c r="D1" s="201"/>
      <c r="E1" s="201"/>
    </row>
    <row r="3" spans="1:9" ht="15" customHeight="1" x14ac:dyDescent="0.25">
      <c r="B3" s="1" t="s">
        <v>746</v>
      </c>
      <c r="C3" s="202"/>
      <c r="D3" s="203"/>
    </row>
    <row r="4" spans="1:9" ht="15" customHeight="1" x14ac:dyDescent="0.25">
      <c r="B4" s="2" t="s">
        <v>747</v>
      </c>
      <c r="C4" s="202"/>
      <c r="D4" s="203"/>
    </row>
    <row r="5" spans="1:9" ht="15" customHeight="1" x14ac:dyDescent="0.25">
      <c r="B5" s="7" t="s">
        <v>133</v>
      </c>
      <c r="C5" s="202"/>
      <c r="D5" s="203"/>
    </row>
    <row r="6" spans="1:9" ht="15" customHeight="1" x14ac:dyDescent="0.25">
      <c r="B6" s="7" t="s">
        <v>748</v>
      </c>
      <c r="C6" s="202"/>
      <c r="D6" s="203"/>
    </row>
    <row r="7" spans="1:9" ht="30" customHeight="1" x14ac:dyDescent="0.25">
      <c r="B7" s="2" t="s">
        <v>749</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1674</v>
      </c>
      <c r="C15" s="29" t="s">
        <v>145</v>
      </c>
      <c r="D15" s="13" t="s">
        <v>268</v>
      </c>
      <c r="E15" s="13" t="s">
        <v>270</v>
      </c>
      <c r="F15" s="18">
        <v>18154</v>
      </c>
      <c r="G15" s="18">
        <v>234.6</v>
      </c>
      <c r="H15" s="18">
        <v>21.48</v>
      </c>
    </row>
    <row r="16" spans="1:9" x14ac:dyDescent="0.25">
      <c r="B16" s="13" t="s">
        <v>1673</v>
      </c>
      <c r="C16" s="29" t="s">
        <v>145</v>
      </c>
      <c r="D16" s="13" t="s">
        <v>268</v>
      </c>
      <c r="E16" s="13" t="s">
        <v>269</v>
      </c>
      <c r="F16" s="18">
        <v>13508</v>
      </c>
      <c r="G16" s="18">
        <v>234.46</v>
      </c>
      <c r="H16" s="18">
        <v>21.47</v>
      </c>
    </row>
    <row r="17" spans="2:8" x14ac:dyDescent="0.25">
      <c r="B17" s="13" t="s">
        <v>1678</v>
      </c>
      <c r="C17" s="29" t="s">
        <v>145</v>
      </c>
      <c r="D17" s="13" t="s">
        <v>268</v>
      </c>
      <c r="E17" s="13" t="s">
        <v>276</v>
      </c>
      <c r="F17" s="18">
        <v>18774</v>
      </c>
      <c r="G17" s="18">
        <v>217.69</v>
      </c>
      <c r="H17" s="18">
        <v>19.93</v>
      </c>
    </row>
    <row r="18" spans="2:8" x14ac:dyDescent="0.25">
      <c r="B18" s="13" t="s">
        <v>1677</v>
      </c>
      <c r="C18" s="29" t="s">
        <v>145</v>
      </c>
      <c r="D18" s="13" t="s">
        <v>268</v>
      </c>
      <c r="E18" s="13" t="s">
        <v>275</v>
      </c>
      <c r="F18" s="18">
        <v>12545</v>
      </c>
      <c r="G18" s="18">
        <v>217.17</v>
      </c>
      <c r="H18" s="18">
        <v>19.89</v>
      </c>
    </row>
    <row r="19" spans="2:8" x14ac:dyDescent="0.25">
      <c r="B19" s="13" t="s">
        <v>1703</v>
      </c>
      <c r="C19" s="29" t="s">
        <v>145</v>
      </c>
      <c r="D19" s="13" t="s">
        <v>268</v>
      </c>
      <c r="E19" s="13" t="s">
        <v>322</v>
      </c>
      <c r="F19" s="18">
        <v>6174</v>
      </c>
      <c r="G19" s="18">
        <v>65.17</v>
      </c>
      <c r="H19" s="18">
        <v>5.97</v>
      </c>
    </row>
    <row r="20" spans="2:8" x14ac:dyDescent="0.25">
      <c r="B20" s="13" t="s">
        <v>1949</v>
      </c>
      <c r="C20" s="29" t="s">
        <v>145</v>
      </c>
      <c r="D20" s="13" t="s">
        <v>268</v>
      </c>
      <c r="E20" s="13" t="s">
        <v>750</v>
      </c>
      <c r="F20" s="18">
        <v>22851</v>
      </c>
      <c r="G20" s="18">
        <v>46.6</v>
      </c>
      <c r="H20" s="18">
        <v>4.2699999999999996</v>
      </c>
    </row>
    <row r="21" spans="2:8" x14ac:dyDescent="0.25">
      <c r="B21" s="13" t="s">
        <v>1724</v>
      </c>
      <c r="C21" s="29" t="s">
        <v>145</v>
      </c>
      <c r="D21" s="13" t="s">
        <v>268</v>
      </c>
      <c r="E21" s="13" t="s">
        <v>371</v>
      </c>
      <c r="F21" s="18">
        <v>61748</v>
      </c>
      <c r="G21" s="18">
        <v>40.71</v>
      </c>
      <c r="H21" s="18">
        <v>3.73</v>
      </c>
    </row>
    <row r="22" spans="2:8" x14ac:dyDescent="0.25">
      <c r="B22" s="13" t="s">
        <v>1854</v>
      </c>
      <c r="C22" s="29" t="s">
        <v>145</v>
      </c>
      <c r="D22" s="13" t="s">
        <v>268</v>
      </c>
      <c r="E22" s="13" t="s">
        <v>598</v>
      </c>
      <c r="F22" s="18">
        <v>7736</v>
      </c>
      <c r="G22" s="18">
        <v>14.1</v>
      </c>
      <c r="H22" s="18">
        <v>1.29</v>
      </c>
    </row>
    <row r="23" spans="2:8" x14ac:dyDescent="0.25">
      <c r="B23" s="13" t="s">
        <v>1691</v>
      </c>
      <c r="C23" s="29" t="s">
        <v>145</v>
      </c>
      <c r="D23" s="13" t="s">
        <v>268</v>
      </c>
      <c r="E23" s="13" t="s">
        <v>298</v>
      </c>
      <c r="F23" s="18">
        <v>6699</v>
      </c>
      <c r="G23" s="18">
        <v>11.77</v>
      </c>
      <c r="H23" s="18">
        <v>1.08</v>
      </c>
    </row>
    <row r="24" spans="2:8" x14ac:dyDescent="0.25">
      <c r="B24" s="13" t="s">
        <v>1950</v>
      </c>
      <c r="C24" s="29" t="s">
        <v>145</v>
      </c>
      <c r="D24" s="13" t="s">
        <v>268</v>
      </c>
      <c r="E24" s="13" t="s">
        <v>751</v>
      </c>
      <c r="F24" s="18">
        <v>5532</v>
      </c>
      <c r="G24" s="18">
        <v>9.39</v>
      </c>
      <c r="H24" s="18">
        <v>0.86</v>
      </c>
    </row>
    <row r="25" spans="2:8" x14ac:dyDescent="0.25">
      <c r="B25" s="32" t="s">
        <v>157</v>
      </c>
      <c r="C25" s="33"/>
      <c r="D25" s="32"/>
      <c r="E25" s="32"/>
      <c r="F25" s="34"/>
      <c r="G25" s="34">
        <f>SUM(G12:G24)</f>
        <v>1091.6599999999999</v>
      </c>
      <c r="H25" s="34">
        <f>SUM(H12:H24)</f>
        <v>99.970000000000013</v>
      </c>
    </row>
    <row r="26" spans="2:8" x14ac:dyDescent="0.25">
      <c r="B26" s="32" t="s">
        <v>159</v>
      </c>
      <c r="C26" s="33"/>
      <c r="D26" s="32"/>
      <c r="E26" s="32"/>
      <c r="F26" s="34"/>
      <c r="G26" s="34">
        <v>1091.6600000000001</v>
      </c>
      <c r="H26" s="34">
        <v>99.97</v>
      </c>
    </row>
    <row r="27" spans="2:8" x14ac:dyDescent="0.25">
      <c r="B27" s="32" t="s">
        <v>247</v>
      </c>
      <c r="C27" s="33"/>
      <c r="D27" s="32"/>
      <c r="E27" s="32"/>
      <c r="F27" s="34"/>
      <c r="G27" s="34">
        <v>0.41453660000001946</v>
      </c>
      <c r="H27" s="34">
        <v>3.0000000000001137E-2</v>
      </c>
    </row>
    <row r="28" spans="2:8" x14ac:dyDescent="0.25">
      <c r="B28" s="32" t="s">
        <v>161</v>
      </c>
      <c r="C28" s="33"/>
      <c r="D28" s="32"/>
      <c r="E28" s="32"/>
      <c r="F28" s="34"/>
      <c r="G28" s="34">
        <v>1092.0745366000001</v>
      </c>
      <c r="H28" s="34">
        <v>100</v>
      </c>
    </row>
    <row r="29" spans="2:8" x14ac:dyDescent="0.25">
      <c r="B29" s="13" t="s">
        <v>162</v>
      </c>
    </row>
    <row r="30" spans="2:8" x14ac:dyDescent="0.25">
      <c r="B30" s="32" t="s">
        <v>163</v>
      </c>
    </row>
    <row r="31" spans="2:8" x14ac:dyDescent="0.25">
      <c r="B31" s="32" t="s">
        <v>164</v>
      </c>
      <c r="C31" s="29" t="s">
        <v>165</v>
      </c>
    </row>
    <row r="32" spans="2:8" x14ac:dyDescent="0.25">
      <c r="B32" s="32" t="s">
        <v>168</v>
      </c>
      <c r="C32" s="29" t="s">
        <v>167</v>
      </c>
    </row>
    <row r="33" spans="2:3" x14ac:dyDescent="0.25">
      <c r="B33" s="32" t="s">
        <v>169</v>
      </c>
      <c r="C33" s="29" t="s">
        <v>167</v>
      </c>
    </row>
    <row r="34" spans="2:3" x14ac:dyDescent="0.25">
      <c r="B34" s="32" t="s">
        <v>170</v>
      </c>
      <c r="C34" s="29" t="s">
        <v>171</v>
      </c>
    </row>
    <row r="35" spans="2:3" x14ac:dyDescent="0.25">
      <c r="B35" s="32" t="s">
        <v>752</v>
      </c>
      <c r="C35" s="33"/>
    </row>
    <row r="36" spans="2:3" x14ac:dyDescent="0.25">
      <c r="B36" s="32" t="s">
        <v>753</v>
      </c>
      <c r="C36" s="33"/>
    </row>
    <row r="37" spans="2:3" x14ac:dyDescent="0.25">
      <c r="B37" s="32" t="s">
        <v>3815</v>
      </c>
      <c r="C37" s="33"/>
    </row>
    <row r="38" spans="2:3" x14ac:dyDescent="0.25">
      <c r="B38" s="13" t="s">
        <v>180</v>
      </c>
    </row>
    <row r="39" spans="2:3" x14ac:dyDescent="0.25">
      <c r="B39" s="13" t="s">
        <v>250</v>
      </c>
    </row>
    <row r="42" spans="2:3" x14ac:dyDescent="0.25">
      <c r="B42" s="8" t="s">
        <v>251</v>
      </c>
      <c r="C42" s="9"/>
    </row>
    <row r="43" spans="2:3" ht="30" x14ac:dyDescent="0.25">
      <c r="B43" s="8" t="s">
        <v>252</v>
      </c>
      <c r="C43" s="10" t="s">
        <v>253</v>
      </c>
    </row>
    <row r="44" spans="2:3" x14ac:dyDescent="0.25">
      <c r="B44" s="3" t="s">
        <v>254</v>
      </c>
      <c r="C44" s="4"/>
    </row>
    <row r="45" spans="2:3" x14ac:dyDescent="0.25">
      <c r="B45" s="3" t="s">
        <v>255</v>
      </c>
      <c r="C45" s="4"/>
    </row>
    <row r="46" spans="2:3" x14ac:dyDescent="0.25">
      <c r="B46" s="3" t="s">
        <v>256</v>
      </c>
      <c r="C46" s="4"/>
    </row>
    <row r="47" spans="2:3" x14ac:dyDescent="0.25">
      <c r="B47" s="3" t="s">
        <v>257</v>
      </c>
      <c r="C47" s="4"/>
    </row>
    <row r="48" spans="2:3" x14ac:dyDescent="0.25">
      <c r="B48" s="3" t="s">
        <v>258</v>
      </c>
      <c r="C48" s="4"/>
    </row>
    <row r="49" spans="2:7" x14ac:dyDescent="0.25">
      <c r="B49" s="3" t="s">
        <v>259</v>
      </c>
      <c r="C49" s="4"/>
    </row>
    <row r="50" spans="2:7" x14ac:dyDescent="0.25">
      <c r="B50" s="8" t="s">
        <v>260</v>
      </c>
      <c r="C50" s="9"/>
    </row>
    <row r="52" spans="2:7" x14ac:dyDescent="0.25">
      <c r="B52" s="3" t="s">
        <v>189</v>
      </c>
      <c r="C52" s="4"/>
      <c r="D52" s="3"/>
    </row>
    <row r="53" spans="2:7" ht="30" x14ac:dyDescent="0.25">
      <c r="B53" s="6" t="s">
        <v>190</v>
      </c>
      <c r="C53" s="5" t="s">
        <v>191</v>
      </c>
      <c r="D53" s="6" t="s">
        <v>192</v>
      </c>
    </row>
    <row r="54" spans="2:7" x14ac:dyDescent="0.25">
      <c r="B54" s="3" t="s">
        <v>167</v>
      </c>
      <c r="C54" s="4" t="s">
        <v>167</v>
      </c>
      <c r="D54" s="3" t="s">
        <v>167</v>
      </c>
    </row>
    <row r="56" spans="2:7" x14ac:dyDescent="0.25">
      <c r="B56" s="8" t="s">
        <v>193</v>
      </c>
      <c r="C56" s="44">
        <v>45596</v>
      </c>
      <c r="D56" s="3"/>
      <c r="E56" s="37"/>
      <c r="F56" s="43"/>
    </row>
    <row r="57" spans="2:7" x14ac:dyDescent="0.25">
      <c r="B57" s="8" t="s">
        <v>194</v>
      </c>
      <c r="C57" s="9" t="s">
        <v>195</v>
      </c>
      <c r="D57" s="8" t="s">
        <v>196</v>
      </c>
      <c r="E57" s="38" t="s">
        <v>197</v>
      </c>
      <c r="F57" s="36" t="s">
        <v>198</v>
      </c>
      <c r="G57" s="34"/>
    </row>
    <row r="58" spans="2:7" x14ac:dyDescent="0.25">
      <c r="B58" s="41" t="s">
        <v>167</v>
      </c>
      <c r="C58" s="42" t="s">
        <v>167</v>
      </c>
      <c r="D58" s="41" t="s">
        <v>167</v>
      </c>
      <c r="E58" s="40" t="s">
        <v>167</v>
      </c>
      <c r="F58" s="39" t="s">
        <v>167</v>
      </c>
    </row>
    <row r="61" spans="2:7" x14ac:dyDescent="0.25">
      <c r="B61" s="32" t="s">
        <v>199</v>
      </c>
    </row>
    <row r="62" spans="2:7" x14ac:dyDescent="0.25">
      <c r="B62" s="32"/>
    </row>
    <row r="63" spans="2:7" x14ac:dyDescent="0.25">
      <c r="B63" s="32" t="s">
        <v>200</v>
      </c>
    </row>
    <row r="64" spans="2:7" x14ac:dyDescent="0.25">
      <c r="B64" s="8" t="s">
        <v>201</v>
      </c>
      <c r="C64" s="9" t="s">
        <v>202</v>
      </c>
      <c r="D64" s="32"/>
    </row>
    <row r="65" spans="2:7" x14ac:dyDescent="0.25">
      <c r="B65" s="3" t="s">
        <v>167</v>
      </c>
      <c r="C65" s="4" t="s">
        <v>167</v>
      </c>
    </row>
    <row r="67" spans="2:7" x14ac:dyDescent="0.25">
      <c r="B67" s="8" t="s">
        <v>203</v>
      </c>
      <c r="C67" s="9" t="s">
        <v>202</v>
      </c>
    </row>
    <row r="68" spans="2:7" x14ac:dyDescent="0.25">
      <c r="B68" s="3" t="s">
        <v>167</v>
      </c>
      <c r="C68" s="4" t="s">
        <v>167</v>
      </c>
    </row>
    <row r="70" spans="2:7" x14ac:dyDescent="0.25">
      <c r="B70" s="8" t="s">
        <v>167</v>
      </c>
      <c r="C70" s="9" t="s">
        <v>167</v>
      </c>
    </row>
    <row r="71" spans="2:7" x14ac:dyDescent="0.25">
      <c r="B71" s="3" t="s">
        <v>167</v>
      </c>
      <c r="C71" s="4" t="s">
        <v>167</v>
      </c>
    </row>
    <row r="73" spans="2:7" x14ac:dyDescent="0.25">
      <c r="B73" s="38" t="s">
        <v>204</v>
      </c>
      <c r="C73" s="9" t="s">
        <v>205</v>
      </c>
    </row>
    <row r="74" spans="2:7" x14ac:dyDescent="0.25">
      <c r="B74" s="37" t="s">
        <v>167</v>
      </c>
      <c r="C74" s="4" t="s">
        <v>167</v>
      </c>
    </row>
    <row r="76" spans="2:7" x14ac:dyDescent="0.25">
      <c r="B76" s="8" t="s">
        <v>206</v>
      </c>
      <c r="C76" s="9" t="s">
        <v>167</v>
      </c>
    </row>
    <row r="78" spans="2:7" x14ac:dyDescent="0.25">
      <c r="B78" s="8" t="s">
        <v>207</v>
      </c>
      <c r="C78" s="44">
        <v>45596</v>
      </c>
      <c r="D78" s="3"/>
      <c r="E78" s="37"/>
      <c r="F78" s="43"/>
    </row>
    <row r="79" spans="2:7" x14ac:dyDescent="0.25">
      <c r="B79" s="8" t="s">
        <v>194</v>
      </c>
      <c r="C79" s="9" t="s">
        <v>195</v>
      </c>
      <c r="D79" s="8" t="s">
        <v>196</v>
      </c>
      <c r="E79" s="38" t="s">
        <v>197</v>
      </c>
      <c r="F79" s="36" t="s">
        <v>198</v>
      </c>
      <c r="G79" s="34"/>
    </row>
    <row r="80" spans="2:7" x14ac:dyDescent="0.25">
      <c r="B80" s="41" t="s">
        <v>167</v>
      </c>
      <c r="C80" s="42" t="s">
        <v>167</v>
      </c>
      <c r="D80" s="41" t="s">
        <v>167</v>
      </c>
      <c r="E80" s="40" t="s">
        <v>167</v>
      </c>
      <c r="F80" s="39" t="s">
        <v>167</v>
      </c>
    </row>
    <row r="81" spans="2:4" x14ac:dyDescent="0.25">
      <c r="B81" s="32" t="s">
        <v>199</v>
      </c>
    </row>
    <row r="82" spans="2:4" x14ac:dyDescent="0.25">
      <c r="B82" s="32"/>
    </row>
    <row r="83" spans="2:4" x14ac:dyDescent="0.25">
      <c r="B83" s="32" t="s">
        <v>200</v>
      </c>
    </row>
    <row r="84" spans="2:4" x14ac:dyDescent="0.25">
      <c r="B84" s="8" t="s">
        <v>201</v>
      </c>
      <c r="C84" s="9" t="s">
        <v>202</v>
      </c>
      <c r="D84" s="32"/>
    </row>
    <row r="85" spans="2:4" x14ac:dyDescent="0.25">
      <c r="B85" s="3" t="s">
        <v>167</v>
      </c>
      <c r="C85" s="4" t="s">
        <v>167</v>
      </c>
    </row>
    <row r="87" spans="2:4" x14ac:dyDescent="0.25">
      <c r="B87" s="8" t="s">
        <v>203</v>
      </c>
      <c r="C87" s="9" t="s">
        <v>202</v>
      </c>
    </row>
    <row r="88" spans="2:4" x14ac:dyDescent="0.25">
      <c r="B88" s="3" t="s">
        <v>167</v>
      </c>
      <c r="C88" s="4" t="s">
        <v>167</v>
      </c>
    </row>
    <row r="90" spans="2:4" x14ac:dyDescent="0.25">
      <c r="B90" s="8" t="s">
        <v>167</v>
      </c>
      <c r="C90" s="9" t="s">
        <v>167</v>
      </c>
    </row>
    <row r="91" spans="2:4" x14ac:dyDescent="0.25">
      <c r="B91" s="3" t="s">
        <v>167</v>
      </c>
      <c r="C91" s="4" t="s">
        <v>167</v>
      </c>
    </row>
    <row r="93" spans="2:4" x14ac:dyDescent="0.25">
      <c r="B93" s="38" t="s">
        <v>204</v>
      </c>
      <c r="C93" s="9" t="s">
        <v>205</v>
      </c>
    </row>
    <row r="94" spans="2:4" x14ac:dyDescent="0.25">
      <c r="B94" s="37" t="s">
        <v>167</v>
      </c>
      <c r="C94" s="4" t="s">
        <v>167</v>
      </c>
    </row>
    <row r="96" spans="2:4" x14ac:dyDescent="0.25">
      <c r="B96" s="8" t="s">
        <v>206</v>
      </c>
      <c r="C96" s="9" t="s">
        <v>167</v>
      </c>
    </row>
    <row r="99" spans="2:80" x14ac:dyDescent="0.25">
      <c r="B99" s="32" t="s">
        <v>208</v>
      </c>
    </row>
    <row r="101" spans="2:80" x14ac:dyDescent="0.25">
      <c r="B101" s="8" t="s">
        <v>194</v>
      </c>
      <c r="C101" s="9" t="s">
        <v>209</v>
      </c>
      <c r="D101" s="8" t="s">
        <v>210</v>
      </c>
      <c r="E101" s="8" t="s">
        <v>211</v>
      </c>
      <c r="F101" s="34"/>
    </row>
    <row r="102" spans="2:80" x14ac:dyDescent="0.25">
      <c r="B102" s="3" t="s">
        <v>167</v>
      </c>
      <c r="C102" s="4" t="s">
        <v>167</v>
      </c>
      <c r="D102" s="3" t="s">
        <v>167</v>
      </c>
      <c r="E102" s="3" t="s">
        <v>167</v>
      </c>
    </row>
    <row r="105" spans="2:80" x14ac:dyDescent="0.25">
      <c r="B105" s="32" t="s">
        <v>212</v>
      </c>
      <c r="C105" s="33" t="s">
        <v>167</v>
      </c>
      <c r="D105" s="32"/>
      <c r="E105" s="32"/>
      <c r="F105" s="34"/>
      <c r="G105" s="34"/>
      <c r="H105" s="34"/>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row>
    <row r="107" spans="2:80" x14ac:dyDescent="0.25">
      <c r="B107" s="32" t="s">
        <v>213</v>
      </c>
    </row>
    <row r="109" spans="2:80" x14ac:dyDescent="0.25">
      <c r="B109" s="8" t="s">
        <v>214</v>
      </c>
      <c r="C109" s="9" t="s">
        <v>202</v>
      </c>
      <c r="D109" s="32"/>
    </row>
    <row r="110" spans="2:80" x14ac:dyDescent="0.25">
      <c r="B110" s="3" t="s">
        <v>167</v>
      </c>
      <c r="C110" s="4" t="s">
        <v>167</v>
      </c>
    </row>
    <row r="113" spans="2:80" x14ac:dyDescent="0.25">
      <c r="B113" s="8" t="s">
        <v>215</v>
      </c>
      <c r="C113" s="9" t="s">
        <v>216</v>
      </c>
      <c r="D113" s="32"/>
    </row>
    <row r="114" spans="2:80" x14ac:dyDescent="0.25">
      <c r="B114" s="3" t="s">
        <v>167</v>
      </c>
      <c r="C114" s="4" t="s">
        <v>167</v>
      </c>
    </row>
    <row r="117" spans="2:80" x14ac:dyDescent="0.25">
      <c r="B117" s="32" t="s">
        <v>217</v>
      </c>
    </row>
    <row r="120" spans="2:80" x14ac:dyDescent="0.25">
      <c r="B120" s="32" t="s">
        <v>218</v>
      </c>
    </row>
    <row r="122" spans="2:80" x14ac:dyDescent="0.25">
      <c r="B122" s="8" t="s">
        <v>194</v>
      </c>
      <c r="C122" s="9" t="s">
        <v>219</v>
      </c>
      <c r="D122" s="8" t="s">
        <v>209</v>
      </c>
      <c r="E122" s="8" t="s">
        <v>210</v>
      </c>
      <c r="F122" s="36" t="s">
        <v>211</v>
      </c>
      <c r="G122" s="34"/>
    </row>
    <row r="123" spans="2:80" x14ac:dyDescent="0.25">
      <c r="B123" s="3" t="s">
        <v>167</v>
      </c>
      <c r="C123" s="4" t="s">
        <v>167</v>
      </c>
      <c r="D123" s="3" t="s">
        <v>167</v>
      </c>
      <c r="E123" s="3" t="s">
        <v>167</v>
      </c>
      <c r="F123" s="35" t="s">
        <v>167</v>
      </c>
    </row>
    <row r="126" spans="2:80" x14ac:dyDescent="0.25">
      <c r="B126" s="32" t="s">
        <v>212</v>
      </c>
      <c r="C126" s="33" t="s">
        <v>167</v>
      </c>
      <c r="D126" s="32"/>
      <c r="E126" s="32"/>
      <c r="F126" s="34"/>
      <c r="G126" s="34"/>
      <c r="H126" s="34"/>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c r="BR126" s="32"/>
      <c r="BS126" s="32"/>
      <c r="BT126" s="32"/>
      <c r="BU126" s="32"/>
      <c r="BV126" s="32"/>
      <c r="BW126" s="32"/>
      <c r="BX126" s="32"/>
      <c r="BY126" s="32"/>
      <c r="BZ126" s="32"/>
      <c r="CA126" s="32"/>
      <c r="CB126" s="32"/>
    </row>
    <row r="128" spans="2:80" x14ac:dyDescent="0.25">
      <c r="B128" s="32" t="s">
        <v>213</v>
      </c>
    </row>
    <row r="130" spans="2:7" x14ac:dyDescent="0.25">
      <c r="B130" s="8" t="s">
        <v>214</v>
      </c>
      <c r="C130" s="9" t="s">
        <v>202</v>
      </c>
      <c r="D130" s="32"/>
    </row>
    <row r="131" spans="2:7" x14ac:dyDescent="0.25">
      <c r="B131" s="3" t="s">
        <v>167</v>
      </c>
      <c r="C131" s="4" t="s">
        <v>167</v>
      </c>
    </row>
    <row r="134" spans="2:7" x14ac:dyDescent="0.25">
      <c r="B134" s="8" t="s">
        <v>215</v>
      </c>
      <c r="C134" s="9" t="s">
        <v>216</v>
      </c>
      <c r="D134" s="32"/>
    </row>
    <row r="135" spans="2:7" x14ac:dyDescent="0.25">
      <c r="B135" s="3" t="s">
        <v>167</v>
      </c>
      <c r="C135" s="4" t="s">
        <v>167</v>
      </c>
    </row>
    <row r="138" spans="2:7" x14ac:dyDescent="0.25">
      <c r="B138" s="32" t="s">
        <v>217</v>
      </c>
    </row>
    <row r="141" spans="2:7" x14ac:dyDescent="0.25">
      <c r="B141" s="32" t="s">
        <v>220</v>
      </c>
    </row>
    <row r="142" spans="2:7" x14ac:dyDescent="0.25">
      <c r="B142" s="8" t="s">
        <v>194</v>
      </c>
      <c r="C142" s="9" t="s">
        <v>221</v>
      </c>
      <c r="D142" s="8" t="s">
        <v>222</v>
      </c>
      <c r="E142" s="8" t="s">
        <v>223</v>
      </c>
      <c r="F142" s="36" t="s">
        <v>224</v>
      </c>
      <c r="G142" s="34"/>
    </row>
    <row r="143" spans="2:7" x14ac:dyDescent="0.25">
      <c r="B143" s="3" t="s">
        <v>167</v>
      </c>
      <c r="C143" s="4" t="s">
        <v>167</v>
      </c>
      <c r="D143" s="3" t="s">
        <v>167</v>
      </c>
      <c r="E143" s="3" t="s">
        <v>167</v>
      </c>
      <c r="F143" s="35" t="s">
        <v>167</v>
      </c>
    </row>
    <row r="144" spans="2:7" x14ac:dyDescent="0.25">
      <c r="B144"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289ADFB6-62B4-497B-8B87-BE5D53AE4001}"/>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2AF1-86F3-4DF4-9F83-5071096A6081}">
  <sheetPr codeName="Sheet49"/>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col min="9" max="256" width="9.140625" style="13"/>
    <col min="257" max="257" width="5.42578125" style="13" bestFit="1" customWidth="1"/>
    <col min="258" max="258" width="130.7109375" style="13" bestFit="1" customWidth="1"/>
    <col min="259" max="259" width="19.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19.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19.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19.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19.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19.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19.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19.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19.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19.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19.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19.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19.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19.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19.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19.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19.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19.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19.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19.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19.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19.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19.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19.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19.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19.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19.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19.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19.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19.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19.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19.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19.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19.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19.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19.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19.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19.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19.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19.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19.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19.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19.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19.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19.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19.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19.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19.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19.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19.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19.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19.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19.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19.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19.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19.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19.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19.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19.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19.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19.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19.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19.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9" x14ac:dyDescent="0.25">
      <c r="A1" s="58" t="s">
        <v>0</v>
      </c>
      <c r="B1" s="201" t="s">
        <v>99</v>
      </c>
      <c r="C1" s="201"/>
      <c r="D1" s="201"/>
      <c r="E1" s="201"/>
    </row>
    <row r="3" spans="1:9" x14ac:dyDescent="0.25">
      <c r="B3" s="1" t="s">
        <v>99</v>
      </c>
      <c r="C3" s="202"/>
      <c r="D3" s="203"/>
    </row>
    <row r="4" spans="1:9" x14ac:dyDescent="0.25">
      <c r="B4" s="2" t="s">
        <v>3846</v>
      </c>
      <c r="C4" s="202"/>
      <c r="D4" s="203"/>
    </row>
    <row r="5" spans="1:9" x14ac:dyDescent="0.25">
      <c r="B5" s="2" t="s">
        <v>133</v>
      </c>
      <c r="C5" s="202"/>
      <c r="D5" s="203"/>
    </row>
    <row r="6" spans="1:9" x14ac:dyDescent="0.25">
      <c r="B6" s="3" t="s">
        <v>3838</v>
      </c>
      <c r="C6" s="202"/>
      <c r="D6" s="203"/>
    </row>
    <row r="7" spans="1:9" x14ac:dyDescent="0.25">
      <c r="B7" s="3" t="s">
        <v>3847</v>
      </c>
      <c r="C7" s="202"/>
      <c r="D7" s="203"/>
    </row>
    <row r="8" spans="1:9" ht="30"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1860</v>
      </c>
      <c r="C15" s="29" t="s">
        <v>145</v>
      </c>
      <c r="D15" s="13" t="s">
        <v>296</v>
      </c>
      <c r="E15" s="13" t="s">
        <v>614</v>
      </c>
      <c r="F15" s="18">
        <v>160568</v>
      </c>
      <c r="G15" s="18">
        <v>1633.94</v>
      </c>
      <c r="H15" s="18">
        <v>13.48</v>
      </c>
    </row>
    <row r="16" spans="1:9" x14ac:dyDescent="0.25">
      <c r="B16" s="13" t="s">
        <v>1905</v>
      </c>
      <c r="C16" s="29" t="s">
        <v>145</v>
      </c>
      <c r="D16" s="13" t="s">
        <v>282</v>
      </c>
      <c r="E16" s="13" t="s">
        <v>677</v>
      </c>
      <c r="F16" s="18">
        <v>52117</v>
      </c>
      <c r="G16" s="18">
        <v>1139.77</v>
      </c>
      <c r="H16" s="18">
        <v>9.4</v>
      </c>
    </row>
    <row r="17" spans="2:8" x14ac:dyDescent="0.25">
      <c r="B17" s="13" t="s">
        <v>1907</v>
      </c>
      <c r="C17" s="29" t="s">
        <v>145</v>
      </c>
      <c r="D17" s="13" t="s">
        <v>282</v>
      </c>
      <c r="E17" s="13" t="s">
        <v>679</v>
      </c>
      <c r="F17" s="18">
        <v>60460</v>
      </c>
      <c r="G17" s="18">
        <v>844.32</v>
      </c>
      <c r="H17" s="18">
        <v>6.97</v>
      </c>
    </row>
    <row r="18" spans="2:8" x14ac:dyDescent="0.25">
      <c r="B18" s="13" t="s">
        <v>1951</v>
      </c>
      <c r="C18" s="29" t="s">
        <v>145</v>
      </c>
      <c r="D18" s="13" t="s">
        <v>296</v>
      </c>
      <c r="E18" s="13" t="s">
        <v>754</v>
      </c>
      <c r="F18" s="18">
        <v>112570</v>
      </c>
      <c r="G18" s="18">
        <v>703.22</v>
      </c>
      <c r="H18" s="18">
        <v>5.8</v>
      </c>
    </row>
    <row r="19" spans="2:8" x14ac:dyDescent="0.25">
      <c r="B19" s="13" t="s">
        <v>1911</v>
      </c>
      <c r="C19" s="29" t="s">
        <v>145</v>
      </c>
      <c r="D19" s="13" t="s">
        <v>282</v>
      </c>
      <c r="E19" s="13" t="s">
        <v>683</v>
      </c>
      <c r="F19" s="18">
        <v>11299</v>
      </c>
      <c r="G19" s="18">
        <v>653</v>
      </c>
      <c r="H19" s="18">
        <v>5.39</v>
      </c>
    </row>
    <row r="20" spans="2:8" x14ac:dyDescent="0.25">
      <c r="B20" s="13" t="s">
        <v>1912</v>
      </c>
      <c r="C20" s="29" t="s">
        <v>145</v>
      </c>
      <c r="D20" s="13" t="s">
        <v>282</v>
      </c>
      <c r="E20" s="13" t="s">
        <v>684</v>
      </c>
      <c r="F20" s="18">
        <v>32556</v>
      </c>
      <c r="G20" s="18">
        <v>551.67999999999995</v>
      </c>
      <c r="H20" s="18">
        <v>4.55</v>
      </c>
    </row>
    <row r="21" spans="2:8" x14ac:dyDescent="0.25">
      <c r="B21" s="13" t="s">
        <v>593</v>
      </c>
      <c r="C21" s="29" t="s">
        <v>145</v>
      </c>
      <c r="D21" s="13" t="s">
        <v>282</v>
      </c>
      <c r="E21" s="13" t="s">
        <v>594</v>
      </c>
      <c r="F21" s="18">
        <v>20400</v>
      </c>
      <c r="G21" s="18">
        <v>544.14</v>
      </c>
      <c r="H21" s="18">
        <v>4.49</v>
      </c>
    </row>
    <row r="22" spans="2:8" x14ac:dyDescent="0.25">
      <c r="B22" s="13" t="s">
        <v>1918</v>
      </c>
      <c r="C22" s="29" t="s">
        <v>145</v>
      </c>
      <c r="D22" s="13" t="s">
        <v>282</v>
      </c>
      <c r="E22" s="13" t="s">
        <v>690</v>
      </c>
      <c r="F22" s="18">
        <v>29339</v>
      </c>
      <c r="G22" s="18">
        <v>466.14</v>
      </c>
      <c r="H22" s="18">
        <v>3.85</v>
      </c>
    </row>
    <row r="23" spans="2:8" x14ac:dyDescent="0.25">
      <c r="B23" s="13" t="s">
        <v>1917</v>
      </c>
      <c r="C23" s="29" t="s">
        <v>145</v>
      </c>
      <c r="D23" s="13" t="s">
        <v>282</v>
      </c>
      <c r="E23" s="13" t="s">
        <v>689</v>
      </c>
      <c r="F23" s="18">
        <v>85057</v>
      </c>
      <c r="G23" s="18">
        <v>417.84</v>
      </c>
      <c r="H23" s="18">
        <v>3.45</v>
      </c>
    </row>
    <row r="24" spans="2:8" x14ac:dyDescent="0.25">
      <c r="B24" s="13" t="s">
        <v>1729</v>
      </c>
      <c r="C24" s="29" t="s">
        <v>145</v>
      </c>
      <c r="D24" s="13" t="s">
        <v>282</v>
      </c>
      <c r="E24" s="13" t="s">
        <v>376</v>
      </c>
      <c r="F24" s="18">
        <v>27441</v>
      </c>
      <c r="G24" s="18">
        <v>360.41</v>
      </c>
      <c r="H24" s="18">
        <v>2.97</v>
      </c>
    </row>
    <row r="25" spans="2:8" x14ac:dyDescent="0.25">
      <c r="B25" s="13" t="s">
        <v>691</v>
      </c>
      <c r="C25" s="29" t="s">
        <v>145</v>
      </c>
      <c r="D25" s="13" t="s">
        <v>282</v>
      </c>
      <c r="E25" s="13" t="s">
        <v>692</v>
      </c>
      <c r="F25" s="18">
        <v>133028</v>
      </c>
      <c r="G25" s="18">
        <v>357.14</v>
      </c>
      <c r="H25" s="18">
        <v>2.95</v>
      </c>
    </row>
    <row r="26" spans="2:8" x14ac:dyDescent="0.25">
      <c r="B26" s="13" t="s">
        <v>1952</v>
      </c>
      <c r="C26" s="29" t="s">
        <v>145</v>
      </c>
      <c r="D26" s="13" t="s">
        <v>296</v>
      </c>
      <c r="E26" s="13" t="s">
        <v>755</v>
      </c>
      <c r="F26" s="18">
        <v>38983</v>
      </c>
      <c r="G26" s="18">
        <v>335.35</v>
      </c>
      <c r="H26" s="18">
        <v>2.77</v>
      </c>
    </row>
    <row r="27" spans="2:8" x14ac:dyDescent="0.25">
      <c r="B27" s="13" t="s">
        <v>1857</v>
      </c>
      <c r="C27" s="29" t="s">
        <v>145</v>
      </c>
      <c r="D27" s="13" t="s">
        <v>282</v>
      </c>
      <c r="E27" s="13" t="s">
        <v>603</v>
      </c>
      <c r="F27" s="18">
        <v>1128</v>
      </c>
      <c r="G27" s="18">
        <v>326.88</v>
      </c>
      <c r="H27" s="18">
        <v>2.7</v>
      </c>
    </row>
    <row r="28" spans="2:8" x14ac:dyDescent="0.25">
      <c r="B28" s="13" t="s">
        <v>1953</v>
      </c>
      <c r="C28" s="29" t="s">
        <v>145</v>
      </c>
      <c r="D28" s="13" t="s">
        <v>282</v>
      </c>
      <c r="E28" s="13" t="s">
        <v>756</v>
      </c>
      <c r="F28" s="18">
        <v>97213</v>
      </c>
      <c r="G28" s="18">
        <v>307.29000000000002</v>
      </c>
      <c r="H28" s="18">
        <v>2.54</v>
      </c>
    </row>
    <row r="29" spans="2:8" x14ac:dyDescent="0.25">
      <c r="B29" s="13" t="s">
        <v>1922</v>
      </c>
      <c r="C29" s="29" t="s">
        <v>145</v>
      </c>
      <c r="D29" s="13" t="s">
        <v>282</v>
      </c>
      <c r="E29" s="13" t="s">
        <v>697</v>
      </c>
      <c r="F29" s="18">
        <v>15421</v>
      </c>
      <c r="G29" s="18">
        <v>302.41000000000003</v>
      </c>
      <c r="H29" s="18">
        <v>2.4900000000000002</v>
      </c>
    </row>
    <row r="30" spans="2:8" x14ac:dyDescent="0.25">
      <c r="B30" s="13" t="s">
        <v>1878</v>
      </c>
      <c r="C30" s="29" t="s">
        <v>145</v>
      </c>
      <c r="D30" s="13" t="s">
        <v>296</v>
      </c>
      <c r="E30" s="13" t="s">
        <v>636</v>
      </c>
      <c r="F30" s="18">
        <v>53029</v>
      </c>
      <c r="G30" s="18">
        <v>288.95999999999998</v>
      </c>
      <c r="H30" s="18">
        <v>2.38</v>
      </c>
    </row>
    <row r="31" spans="2:8" x14ac:dyDescent="0.25">
      <c r="B31" s="13" t="s">
        <v>1954</v>
      </c>
      <c r="C31" s="29" t="s">
        <v>145</v>
      </c>
      <c r="D31" s="13" t="s">
        <v>282</v>
      </c>
      <c r="E31" s="13" t="s">
        <v>757</v>
      </c>
      <c r="F31" s="18">
        <v>17191</v>
      </c>
      <c r="G31" s="18">
        <v>283.83999999999997</v>
      </c>
      <c r="H31" s="18">
        <v>2.34</v>
      </c>
    </row>
    <row r="32" spans="2:8" x14ac:dyDescent="0.25">
      <c r="B32" s="13" t="s">
        <v>1955</v>
      </c>
      <c r="C32" s="29" t="s">
        <v>145</v>
      </c>
      <c r="D32" s="13" t="s">
        <v>282</v>
      </c>
      <c r="E32" s="13" t="s">
        <v>758</v>
      </c>
      <c r="F32" s="18">
        <v>9095</v>
      </c>
      <c r="G32" s="18">
        <v>278.73</v>
      </c>
      <c r="H32" s="18">
        <v>2.2999999999999998</v>
      </c>
    </row>
    <row r="33" spans="2:8" x14ac:dyDescent="0.25">
      <c r="B33" s="13" t="s">
        <v>1750</v>
      </c>
      <c r="C33" s="29" t="s">
        <v>145</v>
      </c>
      <c r="D33" s="13" t="s">
        <v>282</v>
      </c>
      <c r="E33" s="13" t="s">
        <v>407</v>
      </c>
      <c r="F33" s="18">
        <v>19579</v>
      </c>
      <c r="G33" s="18">
        <v>274.68</v>
      </c>
      <c r="H33" s="18">
        <v>2.27</v>
      </c>
    </row>
    <row r="34" spans="2:8" x14ac:dyDescent="0.25">
      <c r="B34" s="13" t="s">
        <v>1956</v>
      </c>
      <c r="C34" s="29" t="s">
        <v>145</v>
      </c>
      <c r="D34" s="13" t="s">
        <v>296</v>
      </c>
      <c r="E34" s="13" t="s">
        <v>759</v>
      </c>
      <c r="F34" s="18">
        <v>7954</v>
      </c>
      <c r="G34" s="18">
        <v>247.61</v>
      </c>
      <c r="H34" s="18">
        <v>2.04</v>
      </c>
    </row>
    <row r="35" spans="2:8" x14ac:dyDescent="0.25">
      <c r="B35" s="13" t="s">
        <v>1957</v>
      </c>
      <c r="C35" s="29" t="s">
        <v>145</v>
      </c>
      <c r="D35" s="13" t="s">
        <v>282</v>
      </c>
      <c r="E35" s="13" t="s">
        <v>760</v>
      </c>
      <c r="F35" s="18">
        <v>8960</v>
      </c>
      <c r="G35" s="18">
        <v>243.02</v>
      </c>
      <c r="H35" s="18">
        <v>2</v>
      </c>
    </row>
    <row r="36" spans="2:8" x14ac:dyDescent="0.25">
      <c r="B36" s="13" t="s">
        <v>1958</v>
      </c>
      <c r="C36" s="29" t="s">
        <v>145</v>
      </c>
      <c r="D36" s="13" t="s">
        <v>761</v>
      </c>
      <c r="E36" s="13" t="s">
        <v>762</v>
      </c>
      <c r="F36" s="18">
        <v>8213</v>
      </c>
      <c r="G36" s="18">
        <v>236.07</v>
      </c>
      <c r="H36" s="18">
        <v>1.95</v>
      </c>
    </row>
    <row r="37" spans="2:8" x14ac:dyDescent="0.25">
      <c r="B37" s="13" t="s">
        <v>1891</v>
      </c>
      <c r="C37" s="29" t="s">
        <v>145</v>
      </c>
      <c r="D37" s="13" t="s">
        <v>296</v>
      </c>
      <c r="E37" s="13" t="s">
        <v>652</v>
      </c>
      <c r="F37" s="18">
        <v>46192</v>
      </c>
      <c r="G37" s="18">
        <v>205.37</v>
      </c>
      <c r="H37" s="18">
        <v>1.69</v>
      </c>
    </row>
    <row r="38" spans="2:8" x14ac:dyDescent="0.25">
      <c r="B38" s="13" t="s">
        <v>1959</v>
      </c>
      <c r="C38" s="29" t="s">
        <v>145</v>
      </c>
      <c r="D38" s="13" t="s">
        <v>296</v>
      </c>
      <c r="E38" s="13" t="s">
        <v>763</v>
      </c>
      <c r="F38" s="18">
        <v>17947</v>
      </c>
      <c r="G38" s="18">
        <v>198.51</v>
      </c>
      <c r="H38" s="18">
        <v>1.64</v>
      </c>
    </row>
    <row r="39" spans="2:8" x14ac:dyDescent="0.25">
      <c r="B39" s="13" t="s">
        <v>1895</v>
      </c>
      <c r="C39" s="29" t="s">
        <v>145</v>
      </c>
      <c r="D39" s="13" t="s">
        <v>296</v>
      </c>
      <c r="E39" s="13" t="s">
        <v>656</v>
      </c>
      <c r="F39" s="18">
        <v>14671</v>
      </c>
      <c r="G39" s="18">
        <v>186.73</v>
      </c>
      <c r="H39" s="18">
        <v>1.54</v>
      </c>
    </row>
    <row r="40" spans="2:8" x14ac:dyDescent="0.25">
      <c r="B40" s="13" t="s">
        <v>1930</v>
      </c>
      <c r="C40" s="29" t="s">
        <v>145</v>
      </c>
      <c r="D40" s="13" t="s">
        <v>282</v>
      </c>
      <c r="E40" s="13" t="s">
        <v>705</v>
      </c>
      <c r="F40" s="18">
        <v>31281</v>
      </c>
      <c r="G40" s="18">
        <v>178.18</v>
      </c>
      <c r="H40" s="18">
        <v>1.47</v>
      </c>
    </row>
    <row r="41" spans="2:8" x14ac:dyDescent="0.25">
      <c r="B41" s="13" t="s">
        <v>1960</v>
      </c>
      <c r="C41" s="29" t="s">
        <v>145</v>
      </c>
      <c r="D41" s="13" t="s">
        <v>296</v>
      </c>
      <c r="E41" s="13" t="s">
        <v>764</v>
      </c>
      <c r="F41" s="18">
        <v>10769</v>
      </c>
      <c r="G41" s="18">
        <v>173.83</v>
      </c>
      <c r="H41" s="18">
        <v>1.43</v>
      </c>
    </row>
    <row r="42" spans="2:8" x14ac:dyDescent="0.25">
      <c r="B42" s="13" t="s">
        <v>1961</v>
      </c>
      <c r="C42" s="29" t="s">
        <v>145</v>
      </c>
      <c r="D42" s="13" t="s">
        <v>282</v>
      </c>
      <c r="E42" s="13" t="s">
        <v>765</v>
      </c>
      <c r="F42" s="18">
        <v>12096</v>
      </c>
      <c r="G42" s="18">
        <v>136.55000000000001</v>
      </c>
      <c r="H42" s="18">
        <v>1.1299999999999999</v>
      </c>
    </row>
    <row r="43" spans="2:8" x14ac:dyDescent="0.25">
      <c r="B43" s="13" t="s">
        <v>1962</v>
      </c>
      <c r="C43" s="29" t="s">
        <v>145</v>
      </c>
      <c r="D43" s="13" t="s">
        <v>282</v>
      </c>
      <c r="E43" s="13" t="s">
        <v>766</v>
      </c>
      <c r="F43" s="18">
        <v>1966</v>
      </c>
      <c r="G43" s="18">
        <v>133.58000000000001</v>
      </c>
      <c r="H43" s="18">
        <v>1.1000000000000001</v>
      </c>
    </row>
    <row r="44" spans="2:8" x14ac:dyDescent="0.25">
      <c r="B44" s="13" t="s">
        <v>1713</v>
      </c>
      <c r="C44" s="29" t="s">
        <v>145</v>
      </c>
      <c r="D44" s="13" t="s">
        <v>296</v>
      </c>
      <c r="E44" s="13" t="s">
        <v>338</v>
      </c>
      <c r="F44" s="18">
        <v>5590</v>
      </c>
      <c r="G44" s="18">
        <v>119.97</v>
      </c>
      <c r="H44" s="18">
        <v>0.99</v>
      </c>
    </row>
    <row r="45" spans="2:8" x14ac:dyDescent="0.25">
      <c r="B45" s="32" t="s">
        <v>157</v>
      </c>
      <c r="C45" s="33"/>
      <c r="D45" s="32"/>
      <c r="E45" s="32"/>
      <c r="F45" s="34"/>
      <c r="G45" s="34">
        <f>SUM(G12:G44)</f>
        <v>12129.160000000002</v>
      </c>
      <c r="H45" s="34">
        <f>SUM(H12:H44)</f>
        <v>100.07000000000001</v>
      </c>
    </row>
    <row r="46" spans="2:8" x14ac:dyDescent="0.25">
      <c r="B46" s="32" t="s">
        <v>158</v>
      </c>
      <c r="C46" s="33"/>
      <c r="D46" s="32"/>
      <c r="E46" s="32"/>
      <c r="F46" s="34"/>
      <c r="G46" s="34">
        <v>6.29</v>
      </c>
      <c r="H46" s="34">
        <v>0.05</v>
      </c>
    </row>
    <row r="47" spans="2:8" x14ac:dyDescent="0.25">
      <c r="B47" s="32" t="s">
        <v>159</v>
      </c>
      <c r="C47" s="33"/>
      <c r="D47" s="32"/>
      <c r="E47" s="32"/>
      <c r="F47" s="34"/>
      <c r="G47" s="34">
        <v>12135.45</v>
      </c>
      <c r="H47" s="34">
        <v>100.12</v>
      </c>
    </row>
    <row r="48" spans="2:8" x14ac:dyDescent="0.25">
      <c r="B48" s="32" t="s">
        <v>160</v>
      </c>
      <c r="C48" s="33"/>
      <c r="D48" s="32"/>
      <c r="E48" s="32"/>
      <c r="F48" s="34"/>
      <c r="G48" s="34">
        <v>-14.100131270000055</v>
      </c>
      <c r="H48" s="34">
        <v>-0.12000000000000455</v>
      </c>
    </row>
    <row r="49" spans="2:8" x14ac:dyDescent="0.25">
      <c r="B49" s="32" t="s">
        <v>161</v>
      </c>
      <c r="C49" s="33"/>
      <c r="D49" s="32"/>
      <c r="E49" s="32"/>
      <c r="F49" s="34"/>
      <c r="G49" s="34">
        <v>12121.34986873</v>
      </c>
      <c r="H49" s="34">
        <v>100</v>
      </c>
    </row>
    <row r="50" spans="2:8" x14ac:dyDescent="0.25">
      <c r="B50" s="13" t="s">
        <v>162</v>
      </c>
    </row>
    <row r="51" spans="2:8" x14ac:dyDescent="0.25">
      <c r="B51" s="32" t="s">
        <v>163</v>
      </c>
    </row>
    <row r="52" spans="2:8" x14ac:dyDescent="0.25">
      <c r="B52" s="32" t="s">
        <v>164</v>
      </c>
      <c r="C52" s="29" t="s">
        <v>165</v>
      </c>
    </row>
    <row r="53" spans="2:8" x14ac:dyDescent="0.25">
      <c r="B53" s="32" t="s">
        <v>168</v>
      </c>
      <c r="C53" s="29" t="s">
        <v>167</v>
      </c>
    </row>
    <row r="54" spans="2:8" x14ac:dyDescent="0.25">
      <c r="B54" s="32" t="s">
        <v>169</v>
      </c>
      <c r="C54" s="29" t="s">
        <v>167</v>
      </c>
    </row>
    <row r="55" spans="2:8" x14ac:dyDescent="0.25">
      <c r="B55" s="32" t="s">
        <v>170</v>
      </c>
      <c r="C55" s="29" t="s">
        <v>171</v>
      </c>
    </row>
    <row r="56" spans="2:8" x14ac:dyDescent="0.25">
      <c r="B56" s="32" t="s">
        <v>767</v>
      </c>
      <c r="C56" s="33"/>
    </row>
    <row r="57" spans="2:8" x14ac:dyDescent="0.25">
      <c r="B57" s="32" t="s">
        <v>768</v>
      </c>
      <c r="C57" s="33"/>
    </row>
    <row r="58" spans="2:8" x14ac:dyDescent="0.25">
      <c r="B58" s="32" t="s">
        <v>769</v>
      </c>
      <c r="C58" s="33"/>
    </row>
    <row r="59" spans="2:8" x14ac:dyDescent="0.25">
      <c r="B59" s="32" t="s">
        <v>770</v>
      </c>
      <c r="C59" s="33"/>
    </row>
    <row r="60" spans="2:8" x14ac:dyDescent="0.25">
      <c r="B60" s="32" t="s">
        <v>771</v>
      </c>
      <c r="C60" s="33"/>
    </row>
    <row r="61" spans="2:8" x14ac:dyDescent="0.25">
      <c r="B61" s="32" t="s">
        <v>772</v>
      </c>
      <c r="C61" s="33"/>
    </row>
    <row r="62" spans="2:8" x14ac:dyDescent="0.25">
      <c r="B62" s="32" t="s">
        <v>773</v>
      </c>
      <c r="C62" s="33"/>
    </row>
    <row r="63" spans="2:8" x14ac:dyDescent="0.25">
      <c r="B63" s="32" t="s">
        <v>774</v>
      </c>
      <c r="C63" s="33"/>
    </row>
    <row r="64" spans="2:8" x14ac:dyDescent="0.25">
      <c r="B64" s="32" t="s">
        <v>906</v>
      </c>
      <c r="C64" s="33"/>
    </row>
    <row r="65" spans="2:4" x14ac:dyDescent="0.25">
      <c r="B65" s="13" t="s">
        <v>180</v>
      </c>
    </row>
    <row r="66" spans="2:4" x14ac:dyDescent="0.25">
      <c r="B66" s="13" t="s">
        <v>250</v>
      </c>
    </row>
    <row r="69" spans="2:4" x14ac:dyDescent="0.25">
      <c r="B69" s="8" t="s">
        <v>251</v>
      </c>
      <c r="C69" s="9"/>
    </row>
    <row r="70" spans="2:4" ht="30" x14ac:dyDescent="0.25">
      <c r="B70" s="8" t="s">
        <v>252</v>
      </c>
      <c r="C70" s="10" t="s">
        <v>253</v>
      </c>
    </row>
    <row r="71" spans="2:4" x14ac:dyDescent="0.25">
      <c r="B71" s="3" t="s">
        <v>254</v>
      </c>
      <c r="C71" s="4"/>
    </row>
    <row r="72" spans="2:4" x14ac:dyDescent="0.25">
      <c r="B72" s="3" t="s">
        <v>255</v>
      </c>
      <c r="C72" s="4"/>
    </row>
    <row r="73" spans="2:4" x14ac:dyDescent="0.25">
      <c r="B73" s="3" t="s">
        <v>256</v>
      </c>
      <c r="C73" s="4"/>
    </row>
    <row r="74" spans="2:4" x14ac:dyDescent="0.25">
      <c r="B74" s="3" t="s">
        <v>257</v>
      </c>
      <c r="C74" s="4"/>
    </row>
    <row r="75" spans="2:4" x14ac:dyDescent="0.25">
      <c r="B75" s="3" t="s">
        <v>258</v>
      </c>
      <c r="C75" s="4"/>
    </row>
    <row r="76" spans="2:4" x14ac:dyDescent="0.25">
      <c r="B76" s="3" t="s">
        <v>259</v>
      </c>
      <c r="C76" s="4"/>
    </row>
    <row r="77" spans="2:4" x14ac:dyDescent="0.25">
      <c r="B77" s="8" t="s">
        <v>260</v>
      </c>
      <c r="C77" s="9"/>
    </row>
    <row r="79" spans="2:4" x14ac:dyDescent="0.25">
      <c r="B79" s="3" t="s">
        <v>189</v>
      </c>
      <c r="C79" s="4"/>
      <c r="D79" s="3"/>
    </row>
    <row r="80" spans="2:4" ht="30" x14ac:dyDescent="0.25">
      <c r="B80" s="6" t="s">
        <v>190</v>
      </c>
      <c r="C80" s="5" t="s">
        <v>191</v>
      </c>
      <c r="D80" s="6" t="s">
        <v>192</v>
      </c>
    </row>
    <row r="81" spans="2:7" x14ac:dyDescent="0.25">
      <c r="B81" s="3" t="s">
        <v>167</v>
      </c>
      <c r="C81" s="4" t="s">
        <v>167</v>
      </c>
      <c r="D81" s="3" t="s">
        <v>167</v>
      </c>
    </row>
    <row r="83" spans="2:7" x14ac:dyDescent="0.25">
      <c r="B83" s="8" t="s">
        <v>193</v>
      </c>
      <c r="C83" s="44">
        <v>45596</v>
      </c>
      <c r="D83" s="3"/>
      <c r="E83" s="37"/>
      <c r="F83" s="43"/>
    </row>
    <row r="84" spans="2:7" x14ac:dyDescent="0.25">
      <c r="B84" s="8" t="s">
        <v>194</v>
      </c>
      <c r="C84" s="9" t="s">
        <v>195</v>
      </c>
      <c r="D84" s="8" t="s">
        <v>196</v>
      </c>
      <c r="E84" s="38" t="s">
        <v>197</v>
      </c>
      <c r="F84" s="36" t="s">
        <v>198</v>
      </c>
      <c r="G84" s="34"/>
    </row>
    <row r="85" spans="2:7" x14ac:dyDescent="0.25">
      <c r="B85" s="41" t="s">
        <v>167</v>
      </c>
      <c r="C85" s="42" t="s">
        <v>167</v>
      </c>
      <c r="D85" s="41" t="s">
        <v>167</v>
      </c>
      <c r="E85" s="40" t="s">
        <v>167</v>
      </c>
      <c r="F85" s="39" t="s">
        <v>167</v>
      </c>
    </row>
    <row r="88" spans="2:7" x14ac:dyDescent="0.25">
      <c r="B88" s="32" t="s">
        <v>199</v>
      </c>
    </row>
    <row r="89" spans="2:7" x14ac:dyDescent="0.25">
      <c r="B89" s="32"/>
    </row>
    <row r="90" spans="2:7" x14ac:dyDescent="0.25">
      <c r="B90" s="32" t="s">
        <v>200</v>
      </c>
    </row>
    <row r="91" spans="2:7" x14ac:dyDescent="0.25">
      <c r="B91" s="8" t="s">
        <v>201</v>
      </c>
      <c r="C91" s="9" t="s">
        <v>202</v>
      </c>
      <c r="D91" s="32"/>
    </row>
    <row r="92" spans="2:7" x14ac:dyDescent="0.25">
      <c r="B92" s="3" t="s">
        <v>167</v>
      </c>
      <c r="C92" s="4" t="s">
        <v>167</v>
      </c>
    </row>
    <row r="94" spans="2:7" x14ac:dyDescent="0.25">
      <c r="B94" s="8" t="s">
        <v>203</v>
      </c>
      <c r="C94" s="9" t="s">
        <v>202</v>
      </c>
    </row>
    <row r="95" spans="2:7" x14ac:dyDescent="0.25">
      <c r="B95" s="3" t="s">
        <v>167</v>
      </c>
      <c r="C95" s="4" t="s">
        <v>167</v>
      </c>
    </row>
    <row r="97" spans="2:7" x14ac:dyDescent="0.25">
      <c r="B97" s="8" t="s">
        <v>167</v>
      </c>
      <c r="C97" s="9" t="s">
        <v>167</v>
      </c>
    </row>
    <row r="98" spans="2:7" x14ac:dyDescent="0.25">
      <c r="B98" s="3" t="s">
        <v>167</v>
      </c>
      <c r="C98" s="4" t="s">
        <v>167</v>
      </c>
    </row>
    <row r="100" spans="2:7" x14ac:dyDescent="0.25">
      <c r="B100" s="38" t="s">
        <v>204</v>
      </c>
      <c r="C100" s="9" t="s">
        <v>205</v>
      </c>
    </row>
    <row r="101" spans="2:7" x14ac:dyDescent="0.25">
      <c r="B101" s="37" t="s">
        <v>167</v>
      </c>
      <c r="C101" s="4" t="s">
        <v>167</v>
      </c>
    </row>
    <row r="103" spans="2:7" x14ac:dyDescent="0.25">
      <c r="B103" s="8" t="s">
        <v>206</v>
      </c>
      <c r="C103" s="9" t="s">
        <v>167</v>
      </c>
    </row>
    <row r="105" spans="2:7" x14ac:dyDescent="0.25">
      <c r="B105" s="8" t="s">
        <v>207</v>
      </c>
      <c r="C105" s="44">
        <v>45596</v>
      </c>
      <c r="D105" s="3"/>
      <c r="E105" s="37"/>
      <c r="F105" s="43"/>
    </row>
    <row r="106" spans="2:7" x14ac:dyDescent="0.25">
      <c r="B106" s="8" t="s">
        <v>194</v>
      </c>
      <c r="C106" s="9" t="s">
        <v>195</v>
      </c>
      <c r="D106" s="8" t="s">
        <v>196</v>
      </c>
      <c r="E106" s="38" t="s">
        <v>197</v>
      </c>
      <c r="F106" s="36" t="s">
        <v>198</v>
      </c>
      <c r="G106" s="34"/>
    </row>
    <row r="107" spans="2:7" x14ac:dyDescent="0.25">
      <c r="B107" s="41" t="s">
        <v>167</v>
      </c>
      <c r="C107" s="42" t="s">
        <v>167</v>
      </c>
      <c r="D107" s="41" t="s">
        <v>167</v>
      </c>
      <c r="E107" s="40" t="s">
        <v>167</v>
      </c>
      <c r="F107" s="39" t="s">
        <v>167</v>
      </c>
    </row>
    <row r="108" spans="2:7" x14ac:dyDescent="0.25">
      <c r="B108" s="32" t="s">
        <v>199</v>
      </c>
    </row>
    <row r="109" spans="2:7" x14ac:dyDescent="0.25">
      <c r="B109" s="32"/>
    </row>
    <row r="110" spans="2:7" x14ac:dyDescent="0.25">
      <c r="B110" s="32" t="s">
        <v>200</v>
      </c>
    </row>
    <row r="111" spans="2:7" x14ac:dyDescent="0.25">
      <c r="B111" s="8" t="s">
        <v>201</v>
      </c>
      <c r="C111" s="9" t="s">
        <v>202</v>
      </c>
      <c r="D111" s="32"/>
    </row>
    <row r="112" spans="2:7" x14ac:dyDescent="0.25">
      <c r="B112" s="3" t="s">
        <v>167</v>
      </c>
      <c r="C112" s="4" t="s">
        <v>167</v>
      </c>
    </row>
    <row r="114" spans="2:6" x14ac:dyDescent="0.25">
      <c r="B114" s="8" t="s">
        <v>203</v>
      </c>
      <c r="C114" s="9" t="s">
        <v>202</v>
      </c>
    </row>
    <row r="115" spans="2:6" x14ac:dyDescent="0.25">
      <c r="B115" s="3" t="s">
        <v>167</v>
      </c>
      <c r="C115" s="4" t="s">
        <v>167</v>
      </c>
    </row>
    <row r="117" spans="2:6" x14ac:dyDescent="0.25">
      <c r="B117" s="8" t="s">
        <v>167</v>
      </c>
      <c r="C117" s="9" t="s">
        <v>167</v>
      </c>
    </row>
    <row r="118" spans="2:6" x14ac:dyDescent="0.25">
      <c r="B118" s="3" t="s">
        <v>167</v>
      </c>
      <c r="C118" s="4" t="s">
        <v>167</v>
      </c>
    </row>
    <row r="120" spans="2:6" x14ac:dyDescent="0.25">
      <c r="B120" s="38" t="s">
        <v>204</v>
      </c>
      <c r="C120" s="9" t="s">
        <v>205</v>
      </c>
    </row>
    <row r="121" spans="2:6" x14ac:dyDescent="0.25">
      <c r="B121" s="37" t="s">
        <v>167</v>
      </c>
      <c r="C121" s="4" t="s">
        <v>167</v>
      </c>
    </row>
    <row r="123" spans="2:6" x14ac:dyDescent="0.25">
      <c r="B123" s="8" t="s">
        <v>206</v>
      </c>
      <c r="C123" s="9" t="s">
        <v>167</v>
      </c>
    </row>
    <row r="126" spans="2:6" x14ac:dyDescent="0.25">
      <c r="B126" s="32" t="s">
        <v>208</v>
      </c>
    </row>
    <row r="128" spans="2:6" x14ac:dyDescent="0.25">
      <c r="B128" s="8" t="s">
        <v>194</v>
      </c>
      <c r="C128" s="9" t="s">
        <v>209</v>
      </c>
      <c r="D128" s="8" t="s">
        <v>210</v>
      </c>
      <c r="E128" s="8" t="s">
        <v>211</v>
      </c>
      <c r="F128" s="34"/>
    </row>
    <row r="129" spans="2:80" x14ac:dyDescent="0.25">
      <c r="B129" s="3" t="s">
        <v>167</v>
      </c>
      <c r="C129" s="4" t="s">
        <v>167</v>
      </c>
      <c r="D129" s="3" t="s">
        <v>167</v>
      </c>
      <c r="E129" s="3" t="s">
        <v>167</v>
      </c>
    </row>
    <row r="132" spans="2:80" x14ac:dyDescent="0.25">
      <c r="B132" s="32" t="s">
        <v>212</v>
      </c>
      <c r="C132" s="33" t="s">
        <v>167</v>
      </c>
      <c r="D132" s="32"/>
      <c r="E132" s="32"/>
      <c r="F132" s="34"/>
      <c r="G132" s="34"/>
      <c r="H132" s="34"/>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32"/>
      <c r="BR132" s="32"/>
      <c r="BS132" s="32"/>
      <c r="BT132" s="32"/>
      <c r="BU132" s="32"/>
      <c r="BV132" s="32"/>
      <c r="BW132" s="32"/>
      <c r="BX132" s="32"/>
      <c r="BY132" s="32"/>
      <c r="BZ132" s="32"/>
      <c r="CA132" s="32"/>
      <c r="CB132" s="32"/>
    </row>
    <row r="134" spans="2:80" x14ac:dyDescent="0.25">
      <c r="B134" s="32" t="s">
        <v>213</v>
      </c>
    </row>
    <row r="136" spans="2:80" x14ac:dyDescent="0.25">
      <c r="B136" s="8" t="s">
        <v>214</v>
      </c>
      <c r="C136" s="9" t="s">
        <v>202</v>
      </c>
      <c r="D136" s="32"/>
    </row>
    <row r="137" spans="2:80" x14ac:dyDescent="0.25">
      <c r="B137" s="3" t="s">
        <v>167</v>
      </c>
      <c r="C137" s="4" t="s">
        <v>167</v>
      </c>
    </row>
    <row r="140" spans="2:80" x14ac:dyDescent="0.25">
      <c r="B140" s="8" t="s">
        <v>215</v>
      </c>
      <c r="C140" s="9" t="s">
        <v>216</v>
      </c>
      <c r="D140" s="32"/>
    </row>
    <row r="141" spans="2:80" x14ac:dyDescent="0.25">
      <c r="B141" s="3" t="s">
        <v>167</v>
      </c>
      <c r="C141" s="4" t="s">
        <v>167</v>
      </c>
    </row>
    <row r="144" spans="2:80" x14ac:dyDescent="0.25">
      <c r="B144" s="32" t="s">
        <v>217</v>
      </c>
    </row>
    <row r="147" spans="2:80" x14ac:dyDescent="0.25">
      <c r="B147" s="32" t="s">
        <v>218</v>
      </c>
    </row>
    <row r="149" spans="2:80" x14ac:dyDescent="0.25">
      <c r="B149" s="8" t="s">
        <v>194</v>
      </c>
      <c r="C149" s="9" t="s">
        <v>219</v>
      </c>
      <c r="D149" s="8" t="s">
        <v>209</v>
      </c>
      <c r="E149" s="8" t="s">
        <v>210</v>
      </c>
      <c r="F149" s="36" t="s">
        <v>211</v>
      </c>
      <c r="G149" s="34"/>
    </row>
    <row r="150" spans="2:80" x14ac:dyDescent="0.25">
      <c r="B150" s="3" t="s">
        <v>167</v>
      </c>
      <c r="C150" s="4" t="s">
        <v>167</v>
      </c>
      <c r="D150" s="3" t="s">
        <v>167</v>
      </c>
      <c r="E150" s="3" t="s">
        <v>167</v>
      </c>
      <c r="F150" s="35" t="s">
        <v>167</v>
      </c>
    </row>
    <row r="153" spans="2:80" x14ac:dyDescent="0.25">
      <c r="B153" s="32" t="s">
        <v>212</v>
      </c>
      <c r="C153" s="33" t="s">
        <v>167</v>
      </c>
      <c r="D153" s="32"/>
      <c r="E153" s="32"/>
      <c r="F153" s="34"/>
      <c r="G153" s="34"/>
      <c r="H153" s="34"/>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2"/>
      <c r="BQ153" s="32"/>
      <c r="BR153" s="32"/>
      <c r="BS153" s="32"/>
      <c r="BT153" s="32"/>
      <c r="BU153" s="32"/>
      <c r="BV153" s="32"/>
      <c r="BW153" s="32"/>
      <c r="BX153" s="32"/>
      <c r="BY153" s="32"/>
      <c r="BZ153" s="32"/>
      <c r="CA153" s="32"/>
      <c r="CB153" s="32"/>
    </row>
    <row r="155" spans="2:80" x14ac:dyDescent="0.25">
      <c r="B155" s="32" t="s">
        <v>213</v>
      </c>
    </row>
    <row r="157" spans="2:80" x14ac:dyDescent="0.25">
      <c r="B157" s="8" t="s">
        <v>214</v>
      </c>
      <c r="C157" s="9" t="s">
        <v>202</v>
      </c>
      <c r="D157" s="32"/>
    </row>
    <row r="158" spans="2:80" x14ac:dyDescent="0.25">
      <c r="B158" s="3" t="s">
        <v>167</v>
      </c>
      <c r="C158" s="4" t="s">
        <v>167</v>
      </c>
    </row>
    <row r="161" spans="2:7" x14ac:dyDescent="0.25">
      <c r="B161" s="8" t="s">
        <v>215</v>
      </c>
      <c r="C161" s="9" t="s">
        <v>216</v>
      </c>
      <c r="D161" s="32"/>
    </row>
    <row r="162" spans="2:7" x14ac:dyDescent="0.25">
      <c r="B162" s="3" t="s">
        <v>167</v>
      </c>
      <c r="C162" s="4" t="s">
        <v>167</v>
      </c>
    </row>
    <row r="165" spans="2:7" x14ac:dyDescent="0.25">
      <c r="B165" s="32" t="s">
        <v>217</v>
      </c>
    </row>
    <row r="168" spans="2:7" x14ac:dyDescent="0.25">
      <c r="B168" s="32" t="s">
        <v>220</v>
      </c>
    </row>
    <row r="169" spans="2:7" x14ac:dyDescent="0.25">
      <c r="B169" s="8" t="s">
        <v>194</v>
      </c>
      <c r="C169" s="9" t="s">
        <v>221</v>
      </c>
      <c r="D169" s="8" t="s">
        <v>222</v>
      </c>
      <c r="E169" s="8" t="s">
        <v>223</v>
      </c>
      <c r="F169" s="36" t="s">
        <v>224</v>
      </c>
      <c r="G169" s="34"/>
    </row>
    <row r="170" spans="2:7" x14ac:dyDescent="0.25">
      <c r="B170" s="3" t="s">
        <v>167</v>
      </c>
      <c r="C170" s="4" t="s">
        <v>167</v>
      </c>
      <c r="D170" s="3" t="s">
        <v>167</v>
      </c>
      <c r="E170" s="3" t="s">
        <v>167</v>
      </c>
      <c r="F170" s="35" t="s">
        <v>167</v>
      </c>
    </row>
    <row r="171" spans="2:7" x14ac:dyDescent="0.25">
      <c r="B171"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6F0EB4B2-F003-4351-B2C1-95FA50C6E948}"/>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FE7C-F592-406E-8143-C7ED42645867}">
  <sheetPr codeName="Sheet48"/>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43"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43"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43"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43"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43"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43"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43"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43"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43"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43"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43"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43"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43"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43"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43"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43"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43"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43"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43"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43"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43"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43"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43"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43"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43"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43"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43"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43"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43"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43"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43"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43"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43"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43"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43"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43"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43"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43"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43"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43"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43"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43"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43"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43"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43"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43"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43"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43"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43"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43"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43"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43"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43"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43"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43"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43"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43"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43"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43"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43"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43"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43"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43"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97</v>
      </c>
      <c r="C1" s="201"/>
      <c r="D1" s="201"/>
      <c r="E1" s="201"/>
    </row>
    <row r="3" spans="1:9" ht="15" customHeight="1" x14ac:dyDescent="0.25">
      <c r="B3" s="1" t="s">
        <v>97</v>
      </c>
      <c r="C3" s="202"/>
      <c r="D3" s="203"/>
    </row>
    <row r="4" spans="1:9" ht="15" customHeight="1" x14ac:dyDescent="0.25">
      <c r="B4" s="7" t="s">
        <v>776</v>
      </c>
      <c r="C4" s="202"/>
      <c r="D4" s="203"/>
    </row>
    <row r="5" spans="1:9" ht="15" customHeight="1" x14ac:dyDescent="0.25">
      <c r="B5" s="7" t="s">
        <v>133</v>
      </c>
      <c r="C5" s="202"/>
      <c r="D5" s="203"/>
    </row>
    <row r="6" spans="1:9" ht="15" customHeight="1" x14ac:dyDescent="0.25">
      <c r="B6" s="7" t="s">
        <v>748</v>
      </c>
      <c r="C6" s="202"/>
      <c r="D6" s="203"/>
    </row>
    <row r="7" spans="1:9" ht="30" customHeight="1" x14ac:dyDescent="0.25">
      <c r="B7" s="2" t="s">
        <v>777</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1763</v>
      </c>
      <c r="C15" s="29" t="s">
        <v>145</v>
      </c>
      <c r="D15" s="13" t="s">
        <v>287</v>
      </c>
      <c r="E15" s="13" t="s">
        <v>445</v>
      </c>
      <c r="F15" s="18">
        <v>81650</v>
      </c>
      <c r="G15" s="18">
        <v>3646.16</v>
      </c>
      <c r="H15" s="18">
        <v>5.76</v>
      </c>
    </row>
    <row r="16" spans="1:9" x14ac:dyDescent="0.25">
      <c r="B16" s="13" t="s">
        <v>1774</v>
      </c>
      <c r="C16" s="29" t="s">
        <v>145</v>
      </c>
      <c r="D16" s="13" t="s">
        <v>279</v>
      </c>
      <c r="E16" s="13" t="s">
        <v>460</v>
      </c>
      <c r="F16" s="18">
        <v>24277</v>
      </c>
      <c r="G16" s="18">
        <v>3413.73</v>
      </c>
      <c r="H16" s="18">
        <v>5.4</v>
      </c>
    </row>
    <row r="17" spans="2:8" x14ac:dyDescent="0.25">
      <c r="B17" s="13" t="s">
        <v>1863</v>
      </c>
      <c r="C17" s="29" t="s">
        <v>145</v>
      </c>
      <c r="D17" s="13" t="s">
        <v>331</v>
      </c>
      <c r="E17" s="13" t="s">
        <v>617</v>
      </c>
      <c r="F17" s="18">
        <v>78159</v>
      </c>
      <c r="G17" s="18">
        <v>2736.03</v>
      </c>
      <c r="H17" s="18">
        <v>4.32</v>
      </c>
    </row>
    <row r="18" spans="2:8" x14ac:dyDescent="0.25">
      <c r="B18" s="13" t="s">
        <v>1905</v>
      </c>
      <c r="C18" s="29" t="s">
        <v>145</v>
      </c>
      <c r="D18" s="13" t="s">
        <v>282</v>
      </c>
      <c r="E18" s="13" t="s">
        <v>677</v>
      </c>
      <c r="F18" s="18">
        <v>107591</v>
      </c>
      <c r="G18" s="18">
        <v>2352.96</v>
      </c>
      <c r="H18" s="18">
        <v>3.72</v>
      </c>
    </row>
    <row r="19" spans="2:8" x14ac:dyDescent="0.25">
      <c r="B19" s="13" t="s">
        <v>1772</v>
      </c>
      <c r="C19" s="29" t="s">
        <v>145</v>
      </c>
      <c r="D19" s="13" t="s">
        <v>455</v>
      </c>
      <c r="E19" s="13" t="s">
        <v>456</v>
      </c>
      <c r="F19" s="18">
        <v>126840</v>
      </c>
      <c r="G19" s="18">
        <v>2157.7399999999998</v>
      </c>
      <c r="H19" s="18">
        <v>3.41</v>
      </c>
    </row>
    <row r="20" spans="2:8" x14ac:dyDescent="0.25">
      <c r="B20" s="13" t="s">
        <v>1941</v>
      </c>
      <c r="C20" s="29" t="s">
        <v>145</v>
      </c>
      <c r="D20" s="13" t="s">
        <v>324</v>
      </c>
      <c r="E20" s="13" t="s">
        <v>726</v>
      </c>
      <c r="F20" s="18">
        <v>881893</v>
      </c>
      <c r="G20" s="18">
        <v>2107.7199999999998</v>
      </c>
      <c r="H20" s="18">
        <v>3.33</v>
      </c>
    </row>
    <row r="21" spans="2:8" x14ac:dyDescent="0.25">
      <c r="B21" s="13" t="s">
        <v>1909</v>
      </c>
      <c r="C21" s="29" t="s">
        <v>145</v>
      </c>
      <c r="D21" s="13" t="s">
        <v>279</v>
      </c>
      <c r="E21" s="13" t="s">
        <v>681</v>
      </c>
      <c r="F21" s="18">
        <v>114692</v>
      </c>
      <c r="G21" s="18">
        <v>1891.84</v>
      </c>
      <c r="H21" s="18">
        <v>2.99</v>
      </c>
    </row>
    <row r="22" spans="2:8" x14ac:dyDescent="0.25">
      <c r="B22" s="13" t="s">
        <v>1707</v>
      </c>
      <c r="C22" s="29" t="s">
        <v>145</v>
      </c>
      <c r="D22" s="13" t="s">
        <v>327</v>
      </c>
      <c r="E22" s="13" t="s">
        <v>328</v>
      </c>
      <c r="F22" s="18">
        <v>375727</v>
      </c>
      <c r="G22" s="18">
        <v>1772.49</v>
      </c>
      <c r="H22" s="18">
        <v>2.8</v>
      </c>
    </row>
    <row r="23" spans="2:8" x14ac:dyDescent="0.25">
      <c r="B23" s="13" t="s">
        <v>1963</v>
      </c>
      <c r="C23" s="29" t="s">
        <v>145</v>
      </c>
      <c r="D23" s="13" t="s">
        <v>287</v>
      </c>
      <c r="E23" s="13" t="s">
        <v>778</v>
      </c>
      <c r="F23" s="18">
        <v>40449</v>
      </c>
      <c r="G23" s="18">
        <v>1739.08</v>
      </c>
      <c r="H23" s="18">
        <v>2.75</v>
      </c>
    </row>
    <row r="24" spans="2:8" x14ac:dyDescent="0.25">
      <c r="B24" s="13" t="s">
        <v>779</v>
      </c>
      <c r="C24" s="29" t="s">
        <v>145</v>
      </c>
      <c r="D24" s="13" t="s">
        <v>277</v>
      </c>
      <c r="E24" s="13" t="s">
        <v>780</v>
      </c>
      <c r="F24" s="18">
        <v>353063</v>
      </c>
      <c r="G24" s="18">
        <v>1665.75</v>
      </c>
      <c r="H24" s="18">
        <v>2.63</v>
      </c>
    </row>
    <row r="25" spans="2:8" x14ac:dyDescent="0.25">
      <c r="B25" s="13" t="s">
        <v>1717</v>
      </c>
      <c r="C25" s="29" t="s">
        <v>145</v>
      </c>
      <c r="D25" s="13" t="s">
        <v>348</v>
      </c>
      <c r="E25" s="13" t="s">
        <v>349</v>
      </c>
      <c r="F25" s="18">
        <v>483774</v>
      </c>
      <c r="G25" s="18">
        <v>1647.49</v>
      </c>
      <c r="H25" s="18">
        <v>2.6</v>
      </c>
    </row>
    <row r="26" spans="2:8" x14ac:dyDescent="0.25">
      <c r="B26" s="13" t="s">
        <v>1964</v>
      </c>
      <c r="C26" s="29" t="s">
        <v>145</v>
      </c>
      <c r="D26" s="13" t="s">
        <v>291</v>
      </c>
      <c r="E26" s="13" t="s">
        <v>781</v>
      </c>
      <c r="F26" s="18">
        <v>90056</v>
      </c>
      <c r="G26" s="18">
        <v>1640.6</v>
      </c>
      <c r="H26" s="18">
        <v>2.59</v>
      </c>
    </row>
    <row r="27" spans="2:8" x14ac:dyDescent="0.25">
      <c r="B27" s="13" t="s">
        <v>1843</v>
      </c>
      <c r="C27" s="29" t="s">
        <v>145</v>
      </c>
      <c r="D27" s="13" t="s">
        <v>357</v>
      </c>
      <c r="E27" s="13" t="s">
        <v>584</v>
      </c>
      <c r="F27" s="18">
        <v>135475</v>
      </c>
      <c r="G27" s="18">
        <v>1634.17</v>
      </c>
      <c r="H27" s="18">
        <v>2.58</v>
      </c>
    </row>
    <row r="28" spans="2:8" x14ac:dyDescent="0.25">
      <c r="B28" s="13" t="s">
        <v>1866</v>
      </c>
      <c r="C28" s="29" t="s">
        <v>145</v>
      </c>
      <c r="D28" s="13" t="s">
        <v>331</v>
      </c>
      <c r="E28" s="13" t="s">
        <v>620</v>
      </c>
      <c r="F28" s="18">
        <v>105856</v>
      </c>
      <c r="G28" s="18">
        <v>1492.73</v>
      </c>
      <c r="H28" s="18">
        <v>2.36</v>
      </c>
    </row>
    <row r="29" spans="2:8" x14ac:dyDescent="0.25">
      <c r="B29" s="13" t="s">
        <v>1965</v>
      </c>
      <c r="C29" s="29" t="s">
        <v>145</v>
      </c>
      <c r="D29" s="13" t="s">
        <v>324</v>
      </c>
      <c r="E29" s="13" t="s">
        <v>782</v>
      </c>
      <c r="F29" s="18">
        <v>209055</v>
      </c>
      <c r="G29" s="18">
        <v>1472.58</v>
      </c>
      <c r="H29" s="18">
        <v>2.33</v>
      </c>
    </row>
    <row r="30" spans="2:8" x14ac:dyDescent="0.25">
      <c r="B30" s="13" t="s">
        <v>1966</v>
      </c>
      <c r="C30" s="29" t="s">
        <v>145</v>
      </c>
      <c r="D30" s="13" t="s">
        <v>291</v>
      </c>
      <c r="E30" s="13" t="s">
        <v>783</v>
      </c>
      <c r="F30" s="18">
        <v>214494</v>
      </c>
      <c r="G30" s="18">
        <v>1456.74</v>
      </c>
      <c r="H30" s="18">
        <v>2.2999999999999998</v>
      </c>
    </row>
    <row r="31" spans="2:8" x14ac:dyDescent="0.25">
      <c r="B31" s="13" t="s">
        <v>1818</v>
      </c>
      <c r="C31" s="29" t="s">
        <v>145</v>
      </c>
      <c r="D31" s="13" t="s">
        <v>271</v>
      </c>
      <c r="E31" s="13" t="s">
        <v>546</v>
      </c>
      <c r="F31" s="18">
        <v>378067</v>
      </c>
      <c r="G31" s="18">
        <v>1440.06</v>
      </c>
      <c r="H31" s="18">
        <v>2.2799999999999998</v>
      </c>
    </row>
    <row r="32" spans="2:8" x14ac:dyDescent="0.25">
      <c r="B32" s="13" t="s">
        <v>1829</v>
      </c>
      <c r="C32" s="29" t="s">
        <v>145</v>
      </c>
      <c r="D32" s="13" t="s">
        <v>291</v>
      </c>
      <c r="E32" s="13" t="s">
        <v>558</v>
      </c>
      <c r="F32" s="18">
        <v>1742204</v>
      </c>
      <c r="G32" s="18">
        <v>1439.06</v>
      </c>
      <c r="H32" s="18">
        <v>2.27</v>
      </c>
    </row>
    <row r="33" spans="2:8" x14ac:dyDescent="0.25">
      <c r="B33" s="13" t="s">
        <v>1867</v>
      </c>
      <c r="C33" s="29" t="s">
        <v>145</v>
      </c>
      <c r="D33" s="13" t="s">
        <v>357</v>
      </c>
      <c r="E33" s="13" t="s">
        <v>621</v>
      </c>
      <c r="F33" s="18">
        <v>49002</v>
      </c>
      <c r="G33" s="18">
        <v>1409.15</v>
      </c>
      <c r="H33" s="18">
        <v>2.23</v>
      </c>
    </row>
    <row r="34" spans="2:8" x14ac:dyDescent="0.25">
      <c r="B34" s="13" t="s">
        <v>1967</v>
      </c>
      <c r="C34" s="29" t="s">
        <v>145</v>
      </c>
      <c r="D34" s="13" t="s">
        <v>324</v>
      </c>
      <c r="E34" s="13" t="s">
        <v>784</v>
      </c>
      <c r="F34" s="18">
        <v>27688</v>
      </c>
      <c r="G34" s="18">
        <v>1363.76</v>
      </c>
      <c r="H34" s="18">
        <v>2.16</v>
      </c>
    </row>
    <row r="35" spans="2:8" x14ac:dyDescent="0.25">
      <c r="B35" s="13" t="s">
        <v>1945</v>
      </c>
      <c r="C35" s="29" t="s">
        <v>145</v>
      </c>
      <c r="D35" s="13" t="s">
        <v>357</v>
      </c>
      <c r="E35" s="13" t="s">
        <v>734</v>
      </c>
      <c r="F35" s="18">
        <v>80712</v>
      </c>
      <c r="G35" s="18">
        <v>1320.81</v>
      </c>
      <c r="H35" s="18">
        <v>2.09</v>
      </c>
    </row>
    <row r="36" spans="2:8" x14ac:dyDescent="0.25">
      <c r="B36" s="13" t="s">
        <v>1933</v>
      </c>
      <c r="C36" s="29" t="s">
        <v>145</v>
      </c>
      <c r="D36" s="13" t="s">
        <v>146</v>
      </c>
      <c r="E36" s="13" t="s">
        <v>717</v>
      </c>
      <c r="F36" s="18">
        <v>11842</v>
      </c>
      <c r="G36" s="18">
        <v>1289.18</v>
      </c>
      <c r="H36" s="18">
        <v>2.04</v>
      </c>
    </row>
    <row r="37" spans="2:8" x14ac:dyDescent="0.25">
      <c r="B37" s="13" t="s">
        <v>1808</v>
      </c>
      <c r="C37" s="29" t="s">
        <v>145</v>
      </c>
      <c r="D37" s="13" t="s">
        <v>350</v>
      </c>
      <c r="E37" s="13" t="s">
        <v>533</v>
      </c>
      <c r="F37" s="18">
        <v>547924</v>
      </c>
      <c r="G37" s="18">
        <v>1215.68</v>
      </c>
      <c r="H37" s="18">
        <v>1.92</v>
      </c>
    </row>
    <row r="38" spans="2:8" x14ac:dyDescent="0.25">
      <c r="B38" s="13" t="s">
        <v>1764</v>
      </c>
      <c r="C38" s="29" t="s">
        <v>145</v>
      </c>
      <c r="D38" s="13" t="s">
        <v>367</v>
      </c>
      <c r="E38" s="13" t="s">
        <v>446</v>
      </c>
      <c r="F38" s="18">
        <v>11819</v>
      </c>
      <c r="G38" s="18">
        <v>1209.08</v>
      </c>
      <c r="H38" s="18">
        <v>1.91</v>
      </c>
    </row>
    <row r="39" spans="2:8" x14ac:dyDescent="0.25">
      <c r="B39" s="13" t="s">
        <v>1907</v>
      </c>
      <c r="C39" s="29" t="s">
        <v>145</v>
      </c>
      <c r="D39" s="13" t="s">
        <v>282</v>
      </c>
      <c r="E39" s="13" t="s">
        <v>679</v>
      </c>
      <c r="F39" s="18">
        <v>83796</v>
      </c>
      <c r="G39" s="18">
        <v>1170.21</v>
      </c>
      <c r="H39" s="18">
        <v>1.85</v>
      </c>
    </row>
    <row r="40" spans="2:8" x14ac:dyDescent="0.25">
      <c r="B40" s="13" t="s">
        <v>1830</v>
      </c>
      <c r="C40" s="29" t="s">
        <v>145</v>
      </c>
      <c r="D40" s="13" t="s">
        <v>397</v>
      </c>
      <c r="E40" s="13" t="s">
        <v>559</v>
      </c>
      <c r="F40" s="18">
        <v>172490</v>
      </c>
      <c r="G40" s="18">
        <v>1164.82</v>
      </c>
      <c r="H40" s="18">
        <v>1.84</v>
      </c>
    </row>
    <row r="41" spans="2:8" x14ac:dyDescent="0.25">
      <c r="B41" s="13" t="s">
        <v>1951</v>
      </c>
      <c r="C41" s="29" t="s">
        <v>145</v>
      </c>
      <c r="D41" s="13" t="s">
        <v>296</v>
      </c>
      <c r="E41" s="13" t="s">
        <v>754</v>
      </c>
      <c r="F41" s="18">
        <v>179123</v>
      </c>
      <c r="G41" s="18">
        <v>1118.98</v>
      </c>
      <c r="H41" s="18">
        <v>1.77</v>
      </c>
    </row>
    <row r="42" spans="2:8" x14ac:dyDescent="0.25">
      <c r="B42" s="13" t="s">
        <v>785</v>
      </c>
      <c r="C42" s="29" t="s">
        <v>145</v>
      </c>
      <c r="D42" s="13" t="s">
        <v>279</v>
      </c>
      <c r="E42" s="13" t="s">
        <v>786</v>
      </c>
      <c r="F42" s="18">
        <v>160429</v>
      </c>
      <c r="G42" s="18">
        <v>1054.26</v>
      </c>
      <c r="H42" s="18">
        <v>1.67</v>
      </c>
    </row>
    <row r="43" spans="2:8" x14ac:dyDescent="0.25">
      <c r="B43" s="13" t="s">
        <v>1968</v>
      </c>
      <c r="C43" s="29" t="s">
        <v>145</v>
      </c>
      <c r="D43" s="13" t="s">
        <v>301</v>
      </c>
      <c r="E43" s="13" t="s">
        <v>787</v>
      </c>
      <c r="F43" s="18">
        <v>21854</v>
      </c>
      <c r="G43" s="18">
        <v>1049.92</v>
      </c>
      <c r="H43" s="18">
        <v>1.66</v>
      </c>
    </row>
    <row r="44" spans="2:8" x14ac:dyDescent="0.25">
      <c r="B44" s="13" t="s">
        <v>1944</v>
      </c>
      <c r="C44" s="29" t="s">
        <v>145</v>
      </c>
      <c r="D44" s="13" t="s">
        <v>357</v>
      </c>
      <c r="E44" s="13" t="s">
        <v>733</v>
      </c>
      <c r="F44" s="18">
        <v>67711</v>
      </c>
      <c r="G44" s="18">
        <v>1030.6600000000001</v>
      </c>
      <c r="H44" s="18">
        <v>1.63</v>
      </c>
    </row>
    <row r="45" spans="2:8" x14ac:dyDescent="0.25">
      <c r="B45" s="13" t="s">
        <v>788</v>
      </c>
      <c r="C45" s="29" t="s">
        <v>145</v>
      </c>
      <c r="D45" s="13" t="s">
        <v>268</v>
      </c>
      <c r="E45" s="13" t="s">
        <v>789</v>
      </c>
      <c r="F45" s="18">
        <v>850984</v>
      </c>
      <c r="G45" s="18">
        <v>997.1</v>
      </c>
      <c r="H45" s="18">
        <v>1.58</v>
      </c>
    </row>
    <row r="46" spans="2:8" x14ac:dyDescent="0.25">
      <c r="B46" s="13" t="s">
        <v>1969</v>
      </c>
      <c r="C46" s="29" t="s">
        <v>145</v>
      </c>
      <c r="D46" s="13" t="s">
        <v>555</v>
      </c>
      <c r="E46" s="13" t="s">
        <v>790</v>
      </c>
      <c r="F46" s="18">
        <v>170660</v>
      </c>
      <c r="G46" s="18">
        <v>944.09</v>
      </c>
      <c r="H46" s="18">
        <v>1.49</v>
      </c>
    </row>
    <row r="47" spans="2:8" x14ac:dyDescent="0.25">
      <c r="B47" s="13" t="s">
        <v>1777</v>
      </c>
      <c r="C47" s="29" t="s">
        <v>145</v>
      </c>
      <c r="D47" s="13" t="s">
        <v>331</v>
      </c>
      <c r="E47" s="13" t="s">
        <v>464</v>
      </c>
      <c r="F47" s="18">
        <v>14139</v>
      </c>
      <c r="G47" s="18">
        <v>916.26</v>
      </c>
      <c r="H47" s="18">
        <v>1.45</v>
      </c>
    </row>
    <row r="48" spans="2:8" x14ac:dyDescent="0.25">
      <c r="B48" s="13" t="s">
        <v>1873</v>
      </c>
      <c r="C48" s="29" t="s">
        <v>145</v>
      </c>
      <c r="D48" s="13" t="s">
        <v>357</v>
      </c>
      <c r="E48" s="13" t="s">
        <v>629</v>
      </c>
      <c r="F48" s="18">
        <v>45230</v>
      </c>
      <c r="G48" s="18">
        <v>889.58</v>
      </c>
      <c r="H48" s="18">
        <v>1.41</v>
      </c>
    </row>
    <row r="49" spans="2:8" x14ac:dyDescent="0.25">
      <c r="B49" s="13" t="s">
        <v>1970</v>
      </c>
      <c r="C49" s="29" t="s">
        <v>145</v>
      </c>
      <c r="D49" s="13" t="s">
        <v>331</v>
      </c>
      <c r="E49" s="13" t="s">
        <v>791</v>
      </c>
      <c r="F49" s="18">
        <v>21151</v>
      </c>
      <c r="G49" s="18">
        <v>856.99</v>
      </c>
      <c r="H49" s="18">
        <v>1.35</v>
      </c>
    </row>
    <row r="50" spans="2:8" x14ac:dyDescent="0.25">
      <c r="B50" s="13" t="s">
        <v>599</v>
      </c>
      <c r="C50" s="29" t="s">
        <v>145</v>
      </c>
      <c r="D50" s="13" t="s">
        <v>268</v>
      </c>
      <c r="E50" s="13" t="s">
        <v>600</v>
      </c>
      <c r="F50" s="18">
        <v>138397</v>
      </c>
      <c r="G50" s="18">
        <v>820.07</v>
      </c>
      <c r="H50" s="18">
        <v>1.3</v>
      </c>
    </row>
    <row r="51" spans="2:8" x14ac:dyDescent="0.25">
      <c r="B51" s="13" t="s">
        <v>1971</v>
      </c>
      <c r="C51" s="29" t="s">
        <v>145</v>
      </c>
      <c r="D51" s="13" t="s">
        <v>596</v>
      </c>
      <c r="E51" s="13" t="s">
        <v>792</v>
      </c>
      <c r="F51" s="18">
        <v>73522</v>
      </c>
      <c r="G51" s="18">
        <v>797.93</v>
      </c>
      <c r="H51" s="18">
        <v>1.26</v>
      </c>
    </row>
    <row r="52" spans="2:8" x14ac:dyDescent="0.25">
      <c r="B52" s="13" t="s">
        <v>623</v>
      </c>
      <c r="C52" s="29" t="s">
        <v>145</v>
      </c>
      <c r="D52" s="13" t="s">
        <v>378</v>
      </c>
      <c r="E52" s="13" t="s">
        <v>624</v>
      </c>
      <c r="F52" s="18">
        <v>904511</v>
      </c>
      <c r="G52" s="18">
        <v>717.46</v>
      </c>
      <c r="H52" s="18">
        <v>1.1299999999999999</v>
      </c>
    </row>
    <row r="53" spans="2:8" x14ac:dyDescent="0.25">
      <c r="B53" s="13" t="s">
        <v>1920</v>
      </c>
      <c r="C53" s="29" t="s">
        <v>145</v>
      </c>
      <c r="D53" s="13" t="s">
        <v>397</v>
      </c>
      <c r="E53" s="13" t="s">
        <v>694</v>
      </c>
      <c r="F53" s="18">
        <v>614281</v>
      </c>
      <c r="G53" s="18">
        <v>711.03</v>
      </c>
      <c r="H53" s="18">
        <v>1.1200000000000001</v>
      </c>
    </row>
    <row r="54" spans="2:8" x14ac:dyDescent="0.25">
      <c r="B54" s="13" t="s">
        <v>1846</v>
      </c>
      <c r="C54" s="29" t="s">
        <v>145</v>
      </c>
      <c r="D54" s="13" t="s">
        <v>331</v>
      </c>
      <c r="E54" s="13" t="s">
        <v>587</v>
      </c>
      <c r="F54" s="18">
        <v>16499</v>
      </c>
      <c r="G54" s="18">
        <v>708.59</v>
      </c>
      <c r="H54" s="18">
        <v>1.1200000000000001</v>
      </c>
    </row>
    <row r="55" spans="2:8" x14ac:dyDescent="0.25">
      <c r="B55" s="13" t="s">
        <v>793</v>
      </c>
      <c r="C55" s="29" t="s">
        <v>145</v>
      </c>
      <c r="D55" s="13" t="s">
        <v>385</v>
      </c>
      <c r="E55" s="13" t="s">
        <v>794</v>
      </c>
      <c r="F55" s="18">
        <v>17026</v>
      </c>
      <c r="G55" s="18">
        <v>694.6</v>
      </c>
      <c r="H55" s="18">
        <v>1.1000000000000001</v>
      </c>
    </row>
    <row r="56" spans="2:8" x14ac:dyDescent="0.25">
      <c r="B56" s="13" t="s">
        <v>1972</v>
      </c>
      <c r="C56" s="29" t="s">
        <v>145</v>
      </c>
      <c r="D56" s="13" t="s">
        <v>367</v>
      </c>
      <c r="E56" s="13" t="s">
        <v>795</v>
      </c>
      <c r="F56" s="18">
        <v>8877</v>
      </c>
      <c r="G56" s="18">
        <v>679.5</v>
      </c>
      <c r="H56" s="18">
        <v>1.07</v>
      </c>
    </row>
    <row r="57" spans="2:8" x14ac:dyDescent="0.25">
      <c r="B57" s="13" t="s">
        <v>1957</v>
      </c>
      <c r="C57" s="29" t="s">
        <v>145</v>
      </c>
      <c r="D57" s="13" t="s">
        <v>282</v>
      </c>
      <c r="E57" s="13" t="s">
        <v>760</v>
      </c>
      <c r="F57" s="18">
        <v>20803</v>
      </c>
      <c r="G57" s="18">
        <v>564.23</v>
      </c>
      <c r="H57" s="18">
        <v>0.89</v>
      </c>
    </row>
    <row r="58" spans="2:8" x14ac:dyDescent="0.25">
      <c r="B58" s="13" t="s">
        <v>1686</v>
      </c>
      <c r="C58" s="29" t="s">
        <v>145</v>
      </c>
      <c r="D58" s="13" t="s">
        <v>289</v>
      </c>
      <c r="E58" s="13" t="s">
        <v>290</v>
      </c>
      <c r="F58" s="18">
        <v>455</v>
      </c>
      <c r="G58" s="18">
        <v>557.49</v>
      </c>
      <c r="H58" s="18">
        <v>0.88</v>
      </c>
    </row>
    <row r="59" spans="2:8" x14ac:dyDescent="0.25">
      <c r="B59" s="13" t="s">
        <v>1973</v>
      </c>
      <c r="C59" s="29" t="s">
        <v>145</v>
      </c>
      <c r="D59" s="13" t="s">
        <v>289</v>
      </c>
      <c r="E59" s="13" t="s">
        <v>796</v>
      </c>
      <c r="F59" s="18">
        <v>51468</v>
      </c>
      <c r="G59" s="18">
        <v>506.08</v>
      </c>
      <c r="H59" s="18">
        <v>0.8</v>
      </c>
    </row>
    <row r="60" spans="2:8" x14ac:dyDescent="0.25">
      <c r="B60" s="13" t="s">
        <v>1918</v>
      </c>
      <c r="C60" s="29" t="s">
        <v>145</v>
      </c>
      <c r="D60" s="13" t="s">
        <v>282</v>
      </c>
      <c r="E60" s="13" t="s">
        <v>690</v>
      </c>
      <c r="F60" s="18">
        <v>29076</v>
      </c>
      <c r="G60" s="18">
        <v>461.96</v>
      </c>
      <c r="H60" s="18">
        <v>0.73</v>
      </c>
    </row>
    <row r="61" spans="2:8" x14ac:dyDescent="0.25">
      <c r="B61" s="13" t="s">
        <v>1974</v>
      </c>
      <c r="C61" s="29" t="s">
        <v>145</v>
      </c>
      <c r="D61" s="13" t="s">
        <v>452</v>
      </c>
      <c r="E61" s="13" t="s">
        <v>797</v>
      </c>
      <c r="F61" s="18">
        <v>11361</v>
      </c>
      <c r="G61" s="18">
        <v>425.48</v>
      </c>
      <c r="H61" s="18">
        <v>0.67</v>
      </c>
    </row>
    <row r="62" spans="2:8" x14ac:dyDescent="0.25">
      <c r="B62" s="13" t="s">
        <v>1955</v>
      </c>
      <c r="C62" s="29" t="s">
        <v>145</v>
      </c>
      <c r="D62" s="13" t="s">
        <v>282</v>
      </c>
      <c r="E62" s="13" t="s">
        <v>758</v>
      </c>
      <c r="F62" s="18">
        <v>13548</v>
      </c>
      <c r="G62" s="18">
        <v>415.21</v>
      </c>
      <c r="H62" s="18">
        <v>0.66</v>
      </c>
    </row>
    <row r="63" spans="2:8" x14ac:dyDescent="0.25">
      <c r="B63" s="13" t="s">
        <v>1975</v>
      </c>
      <c r="C63" s="29" t="s">
        <v>145</v>
      </c>
      <c r="D63" s="13" t="s">
        <v>291</v>
      </c>
      <c r="E63" s="13" t="s">
        <v>798</v>
      </c>
      <c r="F63" s="18">
        <v>340182</v>
      </c>
      <c r="G63" s="18">
        <v>385.53</v>
      </c>
      <c r="H63" s="18">
        <v>0.61</v>
      </c>
    </row>
    <row r="64" spans="2:8" x14ac:dyDescent="0.25">
      <c r="B64" s="13" t="s">
        <v>799</v>
      </c>
      <c r="C64" s="29" t="s">
        <v>145</v>
      </c>
      <c r="D64" s="13" t="s">
        <v>268</v>
      </c>
      <c r="E64" s="13" t="s">
        <v>800</v>
      </c>
      <c r="F64" s="18">
        <v>410508</v>
      </c>
      <c r="G64" s="18">
        <v>225.37</v>
      </c>
      <c r="H64" s="18">
        <v>0.36</v>
      </c>
    </row>
    <row r="65" spans="2:8" x14ac:dyDescent="0.25">
      <c r="B65" s="32" t="s">
        <v>157</v>
      </c>
      <c r="C65" s="33"/>
      <c r="D65" s="32"/>
      <c r="E65" s="32"/>
      <c r="F65" s="34"/>
      <c r="G65" s="34">
        <f>SUM(G12:G64)</f>
        <v>63377.99</v>
      </c>
      <c r="H65" s="34">
        <f>SUM(H12:H64)</f>
        <v>100.16999999999997</v>
      </c>
    </row>
    <row r="66" spans="2:8" x14ac:dyDescent="0.25">
      <c r="B66" s="32" t="s">
        <v>158</v>
      </c>
      <c r="C66" s="33"/>
      <c r="D66" s="32"/>
      <c r="E66" s="32"/>
      <c r="F66" s="34"/>
      <c r="G66" s="34">
        <v>6.29</v>
      </c>
      <c r="H66" s="34">
        <v>0.01</v>
      </c>
    </row>
    <row r="67" spans="2:8" x14ac:dyDescent="0.25">
      <c r="B67" s="32" t="s">
        <v>159</v>
      </c>
      <c r="C67" s="33"/>
      <c r="D67" s="32"/>
      <c r="E67" s="32"/>
      <c r="F67" s="34"/>
      <c r="G67" s="34">
        <v>63384.28</v>
      </c>
      <c r="H67" s="34">
        <v>100.18</v>
      </c>
    </row>
    <row r="68" spans="2:8" x14ac:dyDescent="0.25">
      <c r="B68" s="32" t="s">
        <v>160</v>
      </c>
      <c r="C68" s="33"/>
      <c r="D68" s="32"/>
      <c r="E68" s="32"/>
      <c r="F68" s="34"/>
      <c r="G68" s="34">
        <v>-113.95384958999696</v>
      </c>
      <c r="H68" s="34">
        <v>-0.18000000000000682</v>
      </c>
    </row>
    <row r="69" spans="2:8" x14ac:dyDescent="0.25">
      <c r="B69" s="32" t="s">
        <v>161</v>
      </c>
      <c r="C69" s="33"/>
      <c r="D69" s="32"/>
      <c r="E69" s="32"/>
      <c r="F69" s="34"/>
      <c r="G69" s="34">
        <v>63270.326150410001</v>
      </c>
      <c r="H69" s="34">
        <v>100</v>
      </c>
    </row>
    <row r="70" spans="2:8" x14ac:dyDescent="0.25">
      <c r="B70" s="13" t="s">
        <v>162</v>
      </c>
    </row>
    <row r="71" spans="2:8" x14ac:dyDescent="0.25">
      <c r="B71" s="32" t="s">
        <v>163</v>
      </c>
    </row>
    <row r="72" spans="2:8" x14ac:dyDescent="0.25">
      <c r="B72" s="32" t="s">
        <v>164</v>
      </c>
      <c r="C72" s="29" t="s">
        <v>165</v>
      </c>
    </row>
    <row r="73" spans="2:8" x14ac:dyDescent="0.25">
      <c r="B73" s="32" t="s">
        <v>168</v>
      </c>
      <c r="C73" s="29" t="s">
        <v>167</v>
      </c>
    </row>
    <row r="74" spans="2:8" x14ac:dyDescent="0.25">
      <c r="B74" s="32" t="s">
        <v>169</v>
      </c>
      <c r="C74" s="29" t="s">
        <v>167</v>
      </c>
    </row>
    <row r="75" spans="2:8" x14ac:dyDescent="0.25">
      <c r="B75" s="32" t="s">
        <v>170</v>
      </c>
      <c r="C75" s="29" t="s">
        <v>171</v>
      </c>
    </row>
    <row r="76" spans="2:8" x14ac:dyDescent="0.25">
      <c r="B76" s="32" t="s">
        <v>801</v>
      </c>
      <c r="C76" s="33"/>
    </row>
    <row r="77" spans="2:8" x14ac:dyDescent="0.25">
      <c r="B77" s="32" t="s">
        <v>802</v>
      </c>
      <c r="C77" s="33"/>
    </row>
    <row r="78" spans="2:8" x14ac:dyDescent="0.25">
      <c r="B78" s="32" t="s">
        <v>803</v>
      </c>
      <c r="C78" s="33"/>
    </row>
    <row r="79" spans="2:8" x14ac:dyDescent="0.25">
      <c r="B79" s="32" t="s">
        <v>804</v>
      </c>
      <c r="C79" s="33"/>
    </row>
    <row r="80" spans="2:8" x14ac:dyDescent="0.25">
      <c r="B80" s="32" t="s">
        <v>805</v>
      </c>
      <c r="C80" s="33"/>
    </row>
    <row r="81" spans="2:3" x14ac:dyDescent="0.25">
      <c r="B81" s="32" t="s">
        <v>806</v>
      </c>
      <c r="C81" s="33"/>
    </row>
    <row r="82" spans="2:3" x14ac:dyDescent="0.25">
      <c r="B82" s="32" t="s">
        <v>807</v>
      </c>
      <c r="C82" s="33"/>
    </row>
    <row r="83" spans="2:3" x14ac:dyDescent="0.25">
      <c r="B83" s="32" t="s">
        <v>808</v>
      </c>
      <c r="C83" s="33"/>
    </row>
    <row r="84" spans="2:3" x14ac:dyDescent="0.25">
      <c r="B84" s="32" t="s">
        <v>3816</v>
      </c>
      <c r="C84" s="33"/>
    </row>
    <row r="85" spans="2:3" x14ac:dyDescent="0.25">
      <c r="B85" s="13" t="s">
        <v>180</v>
      </c>
    </row>
    <row r="86" spans="2:3" x14ac:dyDescent="0.25">
      <c r="B86" s="13" t="s">
        <v>250</v>
      </c>
    </row>
    <row r="89" spans="2:3" x14ac:dyDescent="0.25">
      <c r="B89" s="8" t="s">
        <v>251</v>
      </c>
      <c r="C89" s="9"/>
    </row>
    <row r="90" spans="2:3" ht="30" x14ac:dyDescent="0.25">
      <c r="B90" s="8" t="s">
        <v>252</v>
      </c>
      <c r="C90" s="10" t="s">
        <v>253</v>
      </c>
    </row>
    <row r="91" spans="2:3" x14ac:dyDescent="0.25">
      <c r="B91" s="3" t="s">
        <v>254</v>
      </c>
      <c r="C91" s="4"/>
    </row>
    <row r="92" spans="2:3" x14ac:dyDescent="0.25">
      <c r="B92" s="3" t="s">
        <v>255</v>
      </c>
      <c r="C92" s="4"/>
    </row>
    <row r="93" spans="2:3" x14ac:dyDescent="0.25">
      <c r="B93" s="3" t="s">
        <v>256</v>
      </c>
      <c r="C93" s="4"/>
    </row>
    <row r="94" spans="2:3" x14ac:dyDescent="0.25">
      <c r="B94" s="3" t="s">
        <v>257</v>
      </c>
      <c r="C94" s="4"/>
    </row>
    <row r="95" spans="2:3" x14ac:dyDescent="0.25">
      <c r="B95" s="3" t="s">
        <v>258</v>
      </c>
      <c r="C95" s="4"/>
    </row>
    <row r="96" spans="2:3" x14ac:dyDescent="0.25">
      <c r="B96" s="3" t="s">
        <v>259</v>
      </c>
      <c r="C96" s="4"/>
    </row>
    <row r="97" spans="2:7" x14ac:dyDescent="0.25">
      <c r="B97" s="8" t="s">
        <v>260</v>
      </c>
      <c r="C97" s="9"/>
    </row>
    <row r="99" spans="2:7" x14ac:dyDescent="0.25">
      <c r="B99" s="3" t="s">
        <v>189</v>
      </c>
      <c r="C99" s="4"/>
      <c r="D99" s="3"/>
    </row>
    <row r="100" spans="2:7" ht="30" x14ac:dyDescent="0.25">
      <c r="B100" s="6" t="s">
        <v>190</v>
      </c>
      <c r="C100" s="5" t="s">
        <v>191</v>
      </c>
      <c r="D100" s="6" t="s">
        <v>192</v>
      </c>
    </row>
    <row r="101" spans="2:7" x14ac:dyDescent="0.25">
      <c r="B101" s="3" t="s">
        <v>167</v>
      </c>
      <c r="C101" s="4" t="s">
        <v>167</v>
      </c>
      <c r="D101" s="3" t="s">
        <v>167</v>
      </c>
    </row>
    <row r="103" spans="2:7" x14ac:dyDescent="0.25">
      <c r="B103" s="8" t="s">
        <v>193</v>
      </c>
      <c r="C103" s="44">
        <v>45596</v>
      </c>
      <c r="D103" s="3"/>
      <c r="E103" s="37"/>
      <c r="F103" s="43"/>
    </row>
    <row r="104" spans="2:7" x14ac:dyDescent="0.25">
      <c r="B104" s="8" t="s">
        <v>194</v>
      </c>
      <c r="C104" s="9" t="s">
        <v>195</v>
      </c>
      <c r="D104" s="8" t="s">
        <v>196</v>
      </c>
      <c r="E104" s="38" t="s">
        <v>197</v>
      </c>
      <c r="F104" s="36" t="s">
        <v>198</v>
      </c>
      <c r="G104" s="34"/>
    </row>
    <row r="105" spans="2:7" x14ac:dyDescent="0.25">
      <c r="B105" s="41" t="s">
        <v>167</v>
      </c>
      <c r="C105" s="42" t="s">
        <v>167</v>
      </c>
      <c r="D105" s="41" t="s">
        <v>167</v>
      </c>
      <c r="E105" s="40" t="s">
        <v>167</v>
      </c>
      <c r="F105" s="39" t="s">
        <v>167</v>
      </c>
    </row>
    <row r="108" spans="2:7" x14ac:dyDescent="0.25">
      <c r="B108" s="32" t="s">
        <v>199</v>
      </c>
    </row>
    <row r="109" spans="2:7" x14ac:dyDescent="0.25">
      <c r="B109" s="32"/>
    </row>
    <row r="110" spans="2:7" x14ac:dyDescent="0.25">
      <c r="B110" s="32" t="s">
        <v>200</v>
      </c>
    </row>
    <row r="111" spans="2:7" x14ac:dyDescent="0.25">
      <c r="B111" s="8" t="s">
        <v>201</v>
      </c>
      <c r="C111" s="9" t="s">
        <v>202</v>
      </c>
      <c r="D111" s="32"/>
    </row>
    <row r="112" spans="2:7" x14ac:dyDescent="0.25">
      <c r="B112" s="3" t="s">
        <v>167</v>
      </c>
      <c r="C112" s="4" t="s">
        <v>167</v>
      </c>
    </row>
    <row r="114" spans="2:7" x14ac:dyDescent="0.25">
      <c r="B114" s="8" t="s">
        <v>203</v>
      </c>
      <c r="C114" s="9" t="s">
        <v>202</v>
      </c>
    </row>
    <row r="115" spans="2:7" x14ac:dyDescent="0.25">
      <c r="B115" s="3" t="s">
        <v>167</v>
      </c>
      <c r="C115" s="4" t="s">
        <v>167</v>
      </c>
    </row>
    <row r="117" spans="2:7" x14ac:dyDescent="0.25">
      <c r="B117" s="8" t="s">
        <v>167</v>
      </c>
      <c r="C117" s="9" t="s">
        <v>167</v>
      </c>
    </row>
    <row r="118" spans="2:7" x14ac:dyDescent="0.25">
      <c r="B118" s="3" t="s">
        <v>167</v>
      </c>
      <c r="C118" s="4" t="s">
        <v>167</v>
      </c>
    </row>
    <row r="120" spans="2:7" x14ac:dyDescent="0.25">
      <c r="B120" s="38" t="s">
        <v>204</v>
      </c>
      <c r="C120" s="9" t="s">
        <v>205</v>
      </c>
    </row>
    <row r="121" spans="2:7" x14ac:dyDescent="0.25">
      <c r="B121" s="37" t="s">
        <v>167</v>
      </c>
      <c r="C121" s="4" t="s">
        <v>167</v>
      </c>
    </row>
    <row r="123" spans="2:7" x14ac:dyDescent="0.25">
      <c r="B123" s="8" t="s">
        <v>206</v>
      </c>
      <c r="C123" s="9" t="s">
        <v>167</v>
      </c>
    </row>
    <row r="125" spans="2:7" x14ac:dyDescent="0.25">
      <c r="B125" s="8" t="s">
        <v>207</v>
      </c>
      <c r="C125" s="44">
        <v>45596</v>
      </c>
      <c r="D125" s="3"/>
      <c r="E125" s="37"/>
      <c r="F125" s="43"/>
    </row>
    <row r="126" spans="2:7" x14ac:dyDescent="0.25">
      <c r="B126" s="8" t="s">
        <v>194</v>
      </c>
      <c r="C126" s="9" t="s">
        <v>195</v>
      </c>
      <c r="D126" s="8" t="s">
        <v>196</v>
      </c>
      <c r="E126" s="38" t="s">
        <v>197</v>
      </c>
      <c r="F126" s="36" t="s">
        <v>198</v>
      </c>
      <c r="G126" s="34"/>
    </row>
    <row r="127" spans="2:7" x14ac:dyDescent="0.25">
      <c r="B127" s="41" t="s">
        <v>167</v>
      </c>
      <c r="C127" s="42" t="s">
        <v>167</v>
      </c>
      <c r="D127" s="41" t="s">
        <v>167</v>
      </c>
      <c r="E127" s="40" t="s">
        <v>167</v>
      </c>
      <c r="F127" s="39" t="s">
        <v>167</v>
      </c>
    </row>
    <row r="128" spans="2:7" x14ac:dyDescent="0.25">
      <c r="B128" s="32" t="s">
        <v>199</v>
      </c>
    </row>
    <row r="129" spans="2:4" x14ac:dyDescent="0.25">
      <c r="B129" s="32"/>
    </row>
    <row r="130" spans="2:4" x14ac:dyDescent="0.25">
      <c r="B130" s="32" t="s">
        <v>200</v>
      </c>
    </row>
    <row r="131" spans="2:4" x14ac:dyDescent="0.25">
      <c r="B131" s="8" t="s">
        <v>201</v>
      </c>
      <c r="C131" s="9" t="s">
        <v>202</v>
      </c>
      <c r="D131" s="32"/>
    </row>
    <row r="132" spans="2:4" x14ac:dyDescent="0.25">
      <c r="B132" s="3" t="s">
        <v>167</v>
      </c>
      <c r="C132" s="4" t="s">
        <v>167</v>
      </c>
    </row>
    <row r="134" spans="2:4" x14ac:dyDescent="0.25">
      <c r="B134" s="8" t="s">
        <v>203</v>
      </c>
      <c r="C134" s="9" t="s">
        <v>202</v>
      </c>
    </row>
    <row r="135" spans="2:4" x14ac:dyDescent="0.25">
      <c r="B135" s="3" t="s">
        <v>167</v>
      </c>
      <c r="C135" s="4" t="s">
        <v>167</v>
      </c>
    </row>
    <row r="137" spans="2:4" x14ac:dyDescent="0.25">
      <c r="B137" s="8" t="s">
        <v>167</v>
      </c>
      <c r="C137" s="9" t="s">
        <v>167</v>
      </c>
    </row>
    <row r="138" spans="2:4" x14ac:dyDescent="0.25">
      <c r="B138" s="3" t="s">
        <v>167</v>
      </c>
      <c r="C138" s="4" t="s">
        <v>167</v>
      </c>
    </row>
    <row r="140" spans="2:4" x14ac:dyDescent="0.25">
      <c r="B140" s="38" t="s">
        <v>204</v>
      </c>
      <c r="C140" s="9" t="s">
        <v>205</v>
      </c>
    </row>
    <row r="141" spans="2:4" x14ac:dyDescent="0.25">
      <c r="B141" s="37" t="s">
        <v>167</v>
      </c>
      <c r="C141" s="4" t="s">
        <v>167</v>
      </c>
    </row>
    <row r="143" spans="2:4" x14ac:dyDescent="0.25">
      <c r="B143" s="8" t="s">
        <v>206</v>
      </c>
      <c r="C143" s="9" t="s">
        <v>167</v>
      </c>
    </row>
    <row r="146" spans="2:80" x14ac:dyDescent="0.25">
      <c r="B146" s="32" t="s">
        <v>208</v>
      </c>
    </row>
    <row r="148" spans="2:80" x14ac:dyDescent="0.25">
      <c r="B148" s="8" t="s">
        <v>194</v>
      </c>
      <c r="C148" s="9" t="s">
        <v>209</v>
      </c>
      <c r="D148" s="8" t="s">
        <v>210</v>
      </c>
      <c r="E148" s="8" t="s">
        <v>211</v>
      </c>
      <c r="F148" s="34"/>
    </row>
    <row r="149" spans="2:80" x14ac:dyDescent="0.25">
      <c r="B149" s="3" t="s">
        <v>167</v>
      </c>
      <c r="C149" s="4" t="s">
        <v>167</v>
      </c>
      <c r="D149" s="3" t="s">
        <v>167</v>
      </c>
      <c r="E149" s="3" t="s">
        <v>167</v>
      </c>
    </row>
    <row r="152" spans="2:80" x14ac:dyDescent="0.25">
      <c r="B152" s="32" t="s">
        <v>212</v>
      </c>
      <c r="C152" s="33" t="s">
        <v>167</v>
      </c>
      <c r="D152" s="32"/>
      <c r="E152" s="32"/>
      <c r="F152" s="34"/>
      <c r="G152" s="34"/>
      <c r="H152" s="34"/>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2"/>
      <c r="BQ152" s="32"/>
      <c r="BR152" s="32"/>
      <c r="BS152" s="32"/>
      <c r="BT152" s="32"/>
      <c r="BU152" s="32"/>
      <c r="BV152" s="32"/>
      <c r="BW152" s="32"/>
      <c r="BX152" s="32"/>
      <c r="BY152" s="32"/>
      <c r="BZ152" s="32"/>
      <c r="CA152" s="32"/>
      <c r="CB152" s="32"/>
    </row>
    <row r="154" spans="2:80" x14ac:dyDescent="0.25">
      <c r="B154" s="32" t="s">
        <v>213</v>
      </c>
    </row>
    <row r="156" spans="2:80" x14ac:dyDescent="0.25">
      <c r="B156" s="8" t="s">
        <v>214</v>
      </c>
      <c r="C156" s="9" t="s">
        <v>202</v>
      </c>
      <c r="D156" s="32"/>
    </row>
    <row r="157" spans="2:80" x14ac:dyDescent="0.25">
      <c r="B157" s="3" t="s">
        <v>167</v>
      </c>
      <c r="C157" s="4" t="s">
        <v>167</v>
      </c>
    </row>
    <row r="160" spans="2:80" x14ac:dyDescent="0.25">
      <c r="B160" s="8" t="s">
        <v>215</v>
      </c>
      <c r="C160" s="9" t="s">
        <v>216</v>
      </c>
      <c r="D160" s="32"/>
    </row>
    <row r="161" spans="2:80" x14ac:dyDescent="0.25">
      <c r="B161" s="3" t="s">
        <v>167</v>
      </c>
      <c r="C161" s="4" t="s">
        <v>167</v>
      </c>
    </row>
    <row r="164" spans="2:80" x14ac:dyDescent="0.25">
      <c r="B164" s="32" t="s">
        <v>217</v>
      </c>
    </row>
    <row r="167" spans="2:80" x14ac:dyDescent="0.25">
      <c r="B167" s="32" t="s">
        <v>218</v>
      </c>
    </row>
    <row r="169" spans="2:80" x14ac:dyDescent="0.25">
      <c r="B169" s="8" t="s">
        <v>194</v>
      </c>
      <c r="C169" s="9" t="s">
        <v>219</v>
      </c>
      <c r="D169" s="8" t="s">
        <v>209</v>
      </c>
      <c r="E169" s="8" t="s">
        <v>210</v>
      </c>
      <c r="F169" s="36" t="s">
        <v>211</v>
      </c>
      <c r="G169" s="34"/>
    </row>
    <row r="170" spans="2:80" x14ac:dyDescent="0.25">
      <c r="B170" s="3" t="s">
        <v>167</v>
      </c>
      <c r="C170" s="4" t="s">
        <v>167</v>
      </c>
      <c r="D170" s="3" t="s">
        <v>167</v>
      </c>
      <c r="E170" s="3" t="s">
        <v>167</v>
      </c>
      <c r="F170" s="35" t="s">
        <v>167</v>
      </c>
    </row>
    <row r="173" spans="2:80" x14ac:dyDescent="0.25">
      <c r="B173" s="32" t="s">
        <v>212</v>
      </c>
      <c r="C173" s="33" t="s">
        <v>167</v>
      </c>
      <c r="D173" s="32"/>
      <c r="E173" s="32"/>
      <c r="F173" s="34"/>
      <c r="G173" s="34"/>
      <c r="H173" s="34"/>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c r="CA173" s="32"/>
      <c r="CB173" s="32"/>
    </row>
    <row r="175" spans="2:80" x14ac:dyDescent="0.25">
      <c r="B175" s="32" t="s">
        <v>213</v>
      </c>
    </row>
    <row r="177" spans="2:7" x14ac:dyDescent="0.25">
      <c r="B177" s="8" t="s">
        <v>214</v>
      </c>
      <c r="C177" s="9" t="s">
        <v>202</v>
      </c>
      <c r="D177" s="32"/>
    </row>
    <row r="178" spans="2:7" x14ac:dyDescent="0.25">
      <c r="B178" s="3" t="s">
        <v>167</v>
      </c>
      <c r="C178" s="4" t="s">
        <v>167</v>
      </c>
    </row>
    <row r="181" spans="2:7" x14ac:dyDescent="0.25">
      <c r="B181" s="8" t="s">
        <v>215</v>
      </c>
      <c r="C181" s="9" t="s">
        <v>216</v>
      </c>
      <c r="D181" s="32"/>
    </row>
    <row r="182" spans="2:7" x14ac:dyDescent="0.25">
      <c r="B182" s="3" t="s">
        <v>167</v>
      </c>
      <c r="C182" s="4" t="s">
        <v>167</v>
      </c>
    </row>
    <row r="185" spans="2:7" x14ac:dyDescent="0.25">
      <c r="B185" s="32" t="s">
        <v>217</v>
      </c>
    </row>
    <row r="188" spans="2:7" x14ac:dyDescent="0.25">
      <c r="B188" s="32" t="s">
        <v>220</v>
      </c>
    </row>
    <row r="189" spans="2:7" x14ac:dyDescent="0.25">
      <c r="B189" s="8" t="s">
        <v>194</v>
      </c>
      <c r="C189" s="9" t="s">
        <v>221</v>
      </c>
      <c r="D189" s="8" t="s">
        <v>222</v>
      </c>
      <c r="E189" s="8" t="s">
        <v>223</v>
      </c>
      <c r="F189" s="36" t="s">
        <v>224</v>
      </c>
      <c r="G189" s="34"/>
    </row>
    <row r="190" spans="2:7" x14ac:dyDescent="0.25">
      <c r="B190" s="3" t="s">
        <v>167</v>
      </c>
      <c r="C190" s="4" t="s">
        <v>167</v>
      </c>
      <c r="D190" s="3" t="s">
        <v>167</v>
      </c>
      <c r="E190" s="3" t="s">
        <v>167</v>
      </c>
      <c r="F190" s="35" t="s">
        <v>167</v>
      </c>
    </row>
    <row r="191" spans="2:7" x14ac:dyDescent="0.25">
      <c r="B191"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DE7D2900-D3FC-47FE-B4DF-467D402109E7}"/>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6BA9F-911F-48B6-A23F-F844A739F6AD}">
  <sheetPr codeName="Sheet47"/>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19.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19.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19.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19.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19.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19.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19.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19.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19.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19.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19.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19.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19.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19.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19.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19.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19.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19.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19.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19.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19.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19.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19.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19.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19.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19.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19.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19.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19.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19.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19.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19.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19.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19.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19.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19.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19.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19.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19.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19.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19.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19.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19.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19.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19.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19.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19.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19.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19.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19.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19.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19.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19.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19.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19.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19.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19.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19.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19.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19.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19.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19.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19.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95</v>
      </c>
      <c r="C1" s="201"/>
      <c r="D1" s="201"/>
      <c r="E1" s="201"/>
    </row>
    <row r="3" spans="1:9" x14ac:dyDescent="0.25">
      <c r="B3" s="1" t="s">
        <v>95</v>
      </c>
      <c r="C3" s="202"/>
      <c r="D3" s="203"/>
    </row>
    <row r="4" spans="1:9" x14ac:dyDescent="0.25">
      <c r="B4" s="2" t="s">
        <v>3848</v>
      </c>
      <c r="C4" s="202"/>
      <c r="D4" s="203"/>
    </row>
    <row r="5" spans="1:9" x14ac:dyDescent="0.25">
      <c r="B5" s="2" t="s">
        <v>133</v>
      </c>
      <c r="C5" s="202"/>
      <c r="D5" s="203"/>
    </row>
    <row r="6" spans="1:9" x14ac:dyDescent="0.25">
      <c r="B6" s="3" t="s">
        <v>3838</v>
      </c>
      <c r="C6" s="202"/>
      <c r="D6" s="203"/>
    </row>
    <row r="7" spans="1:9" x14ac:dyDescent="0.25">
      <c r="B7" s="6" t="s">
        <v>3849</v>
      </c>
      <c r="C7" s="202"/>
      <c r="D7" s="203"/>
    </row>
    <row r="8" spans="1:9" ht="30"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1861</v>
      </c>
      <c r="C15" s="29" t="s">
        <v>145</v>
      </c>
      <c r="D15" s="13" t="s">
        <v>382</v>
      </c>
      <c r="E15" s="13" t="s">
        <v>615</v>
      </c>
      <c r="F15" s="18">
        <v>805907</v>
      </c>
      <c r="G15" s="18">
        <v>5453.57</v>
      </c>
      <c r="H15" s="18">
        <v>21.52</v>
      </c>
    </row>
    <row r="16" spans="1:9" x14ac:dyDescent="0.25">
      <c r="B16" s="13" t="s">
        <v>1865</v>
      </c>
      <c r="C16" s="29" t="s">
        <v>145</v>
      </c>
      <c r="D16" s="13" t="s">
        <v>352</v>
      </c>
      <c r="E16" s="13" t="s">
        <v>619</v>
      </c>
      <c r="F16" s="18">
        <v>119638</v>
      </c>
      <c r="G16" s="18">
        <v>4848.33</v>
      </c>
      <c r="H16" s="18">
        <v>19.13</v>
      </c>
    </row>
    <row r="17" spans="2:8" x14ac:dyDescent="0.25">
      <c r="B17" s="13" t="s">
        <v>623</v>
      </c>
      <c r="C17" s="29" t="s">
        <v>145</v>
      </c>
      <c r="D17" s="13" t="s">
        <v>378</v>
      </c>
      <c r="E17" s="13" t="s">
        <v>624</v>
      </c>
      <c r="F17" s="18">
        <v>4287947</v>
      </c>
      <c r="G17" s="18">
        <v>3401.2</v>
      </c>
      <c r="H17" s="18">
        <v>13.42</v>
      </c>
    </row>
    <row r="18" spans="2:8" x14ac:dyDescent="0.25">
      <c r="B18" s="13" t="s">
        <v>1976</v>
      </c>
      <c r="C18" s="29" t="s">
        <v>145</v>
      </c>
      <c r="D18" s="13" t="s">
        <v>382</v>
      </c>
      <c r="E18" s="13" t="s">
        <v>809</v>
      </c>
      <c r="F18" s="18">
        <v>360635</v>
      </c>
      <c r="G18" s="18">
        <v>2961.9</v>
      </c>
      <c r="H18" s="18">
        <v>11.69</v>
      </c>
    </row>
    <row r="19" spans="2:8" x14ac:dyDescent="0.25">
      <c r="B19" s="13" t="s">
        <v>1977</v>
      </c>
      <c r="C19" s="29" t="s">
        <v>145</v>
      </c>
      <c r="D19" s="13" t="s">
        <v>382</v>
      </c>
      <c r="E19" s="13" t="s">
        <v>810</v>
      </c>
      <c r="F19" s="18">
        <v>456384</v>
      </c>
      <c r="G19" s="18">
        <v>2628.77</v>
      </c>
      <c r="H19" s="18">
        <v>10.37</v>
      </c>
    </row>
    <row r="20" spans="2:8" x14ac:dyDescent="0.25">
      <c r="B20" s="13" t="s">
        <v>1897</v>
      </c>
      <c r="C20" s="29" t="s">
        <v>145</v>
      </c>
      <c r="D20" s="13" t="s">
        <v>382</v>
      </c>
      <c r="E20" s="13" t="s">
        <v>658</v>
      </c>
      <c r="F20" s="18">
        <v>255548</v>
      </c>
      <c r="G20" s="18">
        <v>931.34</v>
      </c>
      <c r="H20" s="18">
        <v>3.67</v>
      </c>
    </row>
    <row r="21" spans="2:8" x14ac:dyDescent="0.25">
      <c r="B21" s="13" t="s">
        <v>1978</v>
      </c>
      <c r="C21" s="29" t="s">
        <v>145</v>
      </c>
      <c r="D21" s="13" t="s">
        <v>382</v>
      </c>
      <c r="E21" s="13" t="s">
        <v>811</v>
      </c>
      <c r="F21" s="18">
        <v>261173</v>
      </c>
      <c r="G21" s="18">
        <v>838.37</v>
      </c>
      <c r="H21" s="18">
        <v>3.31</v>
      </c>
    </row>
    <row r="22" spans="2:8" x14ac:dyDescent="0.25">
      <c r="B22" s="13" t="s">
        <v>1979</v>
      </c>
      <c r="C22" s="29" t="s">
        <v>145</v>
      </c>
      <c r="D22" s="13" t="s">
        <v>382</v>
      </c>
      <c r="E22" s="13" t="s">
        <v>812</v>
      </c>
      <c r="F22" s="18">
        <v>480213</v>
      </c>
      <c r="G22" s="18">
        <v>814.3</v>
      </c>
      <c r="H22" s="18">
        <v>3.21</v>
      </c>
    </row>
    <row r="23" spans="2:8" x14ac:dyDescent="0.25">
      <c r="B23" s="13" t="s">
        <v>1980</v>
      </c>
      <c r="C23" s="29" t="s">
        <v>145</v>
      </c>
      <c r="D23" s="13" t="s">
        <v>382</v>
      </c>
      <c r="E23" s="13" t="s">
        <v>813</v>
      </c>
      <c r="F23" s="18">
        <v>84884</v>
      </c>
      <c r="G23" s="18">
        <v>739.25</v>
      </c>
      <c r="H23" s="18">
        <v>2.92</v>
      </c>
    </row>
    <row r="24" spans="2:8" x14ac:dyDescent="0.25">
      <c r="B24" s="13" t="s">
        <v>1899</v>
      </c>
      <c r="C24" s="29" t="s">
        <v>145</v>
      </c>
      <c r="D24" s="13" t="s">
        <v>382</v>
      </c>
      <c r="E24" s="13" t="s">
        <v>662</v>
      </c>
      <c r="F24" s="18">
        <v>589113</v>
      </c>
      <c r="G24" s="18">
        <v>693.68</v>
      </c>
      <c r="H24" s="18">
        <v>2.74</v>
      </c>
    </row>
    <row r="25" spans="2:8" x14ac:dyDescent="0.25">
      <c r="B25" s="13" t="s">
        <v>1981</v>
      </c>
      <c r="C25" s="29" t="s">
        <v>145</v>
      </c>
      <c r="D25" s="13" t="s">
        <v>382</v>
      </c>
      <c r="E25" s="13" t="s">
        <v>814</v>
      </c>
      <c r="F25" s="18">
        <v>81149</v>
      </c>
      <c r="G25" s="18">
        <v>616.89</v>
      </c>
      <c r="H25" s="18">
        <v>2.4300000000000002</v>
      </c>
    </row>
    <row r="26" spans="2:8" x14ac:dyDescent="0.25">
      <c r="B26" s="13" t="s">
        <v>815</v>
      </c>
      <c r="C26" s="29" t="s">
        <v>145</v>
      </c>
      <c r="D26" s="13" t="s">
        <v>382</v>
      </c>
      <c r="E26" s="13" t="s">
        <v>816</v>
      </c>
      <c r="F26" s="18">
        <v>139041</v>
      </c>
      <c r="G26" s="18">
        <v>553.16999999999996</v>
      </c>
      <c r="H26" s="18">
        <v>2.1800000000000002</v>
      </c>
    </row>
    <row r="27" spans="2:8" x14ac:dyDescent="0.25">
      <c r="B27" s="13" t="s">
        <v>1720</v>
      </c>
      <c r="C27" s="29" t="s">
        <v>145</v>
      </c>
      <c r="D27" s="13" t="s">
        <v>279</v>
      </c>
      <c r="E27" s="13" t="s">
        <v>354</v>
      </c>
      <c r="F27" s="18">
        <v>79639</v>
      </c>
      <c r="G27" s="18">
        <v>380.55</v>
      </c>
      <c r="H27" s="18">
        <v>1.5</v>
      </c>
    </row>
    <row r="28" spans="2:8" x14ac:dyDescent="0.25">
      <c r="B28" s="13" t="s">
        <v>1982</v>
      </c>
      <c r="C28" s="29" t="s">
        <v>145</v>
      </c>
      <c r="D28" s="13" t="s">
        <v>382</v>
      </c>
      <c r="E28" s="13" t="s">
        <v>817</v>
      </c>
      <c r="F28" s="18">
        <v>16016</v>
      </c>
      <c r="G28" s="18">
        <v>259.95999999999998</v>
      </c>
      <c r="H28" s="18">
        <v>1.03</v>
      </c>
    </row>
    <row r="29" spans="2:8" x14ac:dyDescent="0.25">
      <c r="B29" s="13" t="s">
        <v>1983</v>
      </c>
      <c r="C29" s="29" t="s">
        <v>145</v>
      </c>
      <c r="D29" s="13" t="s">
        <v>382</v>
      </c>
      <c r="E29" s="13" t="s">
        <v>818</v>
      </c>
      <c r="F29" s="18">
        <v>718012</v>
      </c>
      <c r="G29" s="18">
        <v>237.23</v>
      </c>
      <c r="H29" s="18">
        <v>0.94</v>
      </c>
    </row>
    <row r="30" spans="2:8" x14ac:dyDescent="0.25">
      <c r="B30" s="32" t="s">
        <v>157</v>
      </c>
      <c r="C30" s="33"/>
      <c r="D30" s="32"/>
      <c r="E30" s="32"/>
      <c r="F30" s="34"/>
      <c r="G30" s="34">
        <f>SUM(G12:G29)</f>
        <v>25358.509999999995</v>
      </c>
      <c r="H30" s="34">
        <f>SUM(H12:H29)</f>
        <v>100.06000000000002</v>
      </c>
    </row>
    <row r="31" spans="2:8" x14ac:dyDescent="0.25">
      <c r="B31" s="32" t="s">
        <v>158</v>
      </c>
      <c r="C31" s="33"/>
      <c r="D31" s="32"/>
      <c r="E31" s="32"/>
      <c r="F31" s="34"/>
      <c r="G31" s="34">
        <v>10.49</v>
      </c>
      <c r="H31" s="34">
        <v>0.04</v>
      </c>
    </row>
    <row r="32" spans="2:8" x14ac:dyDescent="0.25">
      <c r="B32" s="32" t="s">
        <v>159</v>
      </c>
      <c r="C32" s="33"/>
      <c r="D32" s="32"/>
      <c r="E32" s="32"/>
      <c r="F32" s="34"/>
      <c r="G32" s="34">
        <v>25369</v>
      </c>
      <c r="H32" s="34">
        <v>100.1</v>
      </c>
    </row>
    <row r="33" spans="2:8" x14ac:dyDescent="0.25">
      <c r="B33" s="32" t="s">
        <v>160</v>
      </c>
      <c r="C33" s="33"/>
      <c r="D33" s="32"/>
      <c r="E33" s="32"/>
      <c r="F33" s="34"/>
      <c r="G33" s="34">
        <v>-23.718722809999456</v>
      </c>
      <c r="H33" s="34">
        <v>-9.9999999999994316E-2</v>
      </c>
    </row>
    <row r="34" spans="2:8" x14ac:dyDescent="0.25">
      <c r="B34" s="32" t="s">
        <v>161</v>
      </c>
      <c r="C34" s="33"/>
      <c r="D34" s="32"/>
      <c r="E34" s="32"/>
      <c r="F34" s="34"/>
      <c r="G34" s="34">
        <v>25345.281277189999</v>
      </c>
      <c r="H34" s="34">
        <v>100</v>
      </c>
    </row>
    <row r="35" spans="2:8" x14ac:dyDescent="0.25">
      <c r="B35" s="13" t="s">
        <v>162</v>
      </c>
    </row>
    <row r="36" spans="2:8" x14ac:dyDescent="0.25">
      <c r="B36" s="32" t="s">
        <v>163</v>
      </c>
    </row>
    <row r="37" spans="2:8" x14ac:dyDescent="0.25">
      <c r="B37" s="32" t="s">
        <v>164</v>
      </c>
      <c r="C37" s="29" t="s">
        <v>165</v>
      </c>
    </row>
    <row r="38" spans="2:8" x14ac:dyDescent="0.25">
      <c r="B38" s="32" t="s">
        <v>168</v>
      </c>
      <c r="C38" s="29" t="s">
        <v>167</v>
      </c>
    </row>
    <row r="39" spans="2:8" x14ac:dyDescent="0.25">
      <c r="B39" s="32" t="s">
        <v>169</v>
      </c>
      <c r="C39" s="29" t="s">
        <v>167</v>
      </c>
    </row>
    <row r="40" spans="2:8" x14ac:dyDescent="0.25">
      <c r="B40" s="32" t="s">
        <v>170</v>
      </c>
      <c r="C40" s="29" t="s">
        <v>171</v>
      </c>
    </row>
    <row r="41" spans="2:8" x14ac:dyDescent="0.25">
      <c r="B41" s="32" t="s">
        <v>819</v>
      </c>
      <c r="C41" s="33"/>
    </row>
    <row r="42" spans="2:8" x14ac:dyDescent="0.25">
      <c r="B42" s="32" t="s">
        <v>820</v>
      </c>
      <c r="C42" s="33"/>
    </row>
    <row r="43" spans="2:8" x14ac:dyDescent="0.25">
      <c r="B43" s="32" t="s">
        <v>821</v>
      </c>
      <c r="C43" s="33"/>
    </row>
    <row r="44" spans="2:8" x14ac:dyDescent="0.25">
      <c r="B44" s="32" t="s">
        <v>822</v>
      </c>
      <c r="C44" s="33"/>
    </row>
    <row r="45" spans="2:8" x14ac:dyDescent="0.25">
      <c r="B45" s="32" t="s">
        <v>823</v>
      </c>
      <c r="C45" s="33"/>
    </row>
    <row r="46" spans="2:8" x14ac:dyDescent="0.25">
      <c r="B46" s="13" t="s">
        <v>180</v>
      </c>
    </row>
    <row r="47" spans="2:8" x14ac:dyDescent="0.25">
      <c r="B47" s="13" t="s">
        <v>250</v>
      </c>
    </row>
    <row r="50" spans="2:6" x14ac:dyDescent="0.25">
      <c r="B50" s="8" t="s">
        <v>251</v>
      </c>
      <c r="C50" s="9"/>
    </row>
    <row r="51" spans="2:6" ht="30" x14ac:dyDescent="0.25">
      <c r="B51" s="8" t="s">
        <v>252</v>
      </c>
      <c r="C51" s="10" t="s">
        <v>253</v>
      </c>
    </row>
    <row r="52" spans="2:6" x14ac:dyDescent="0.25">
      <c r="B52" s="3" t="s">
        <v>254</v>
      </c>
      <c r="C52" s="4"/>
    </row>
    <row r="53" spans="2:6" x14ac:dyDescent="0.25">
      <c r="B53" s="3" t="s">
        <v>255</v>
      </c>
      <c r="C53" s="4"/>
    </row>
    <row r="54" spans="2:6" x14ac:dyDescent="0.25">
      <c r="B54" s="3" t="s">
        <v>256</v>
      </c>
      <c r="C54" s="4"/>
    </row>
    <row r="55" spans="2:6" x14ac:dyDescent="0.25">
      <c r="B55" s="3" t="s">
        <v>257</v>
      </c>
      <c r="C55" s="4"/>
    </row>
    <row r="56" spans="2:6" x14ac:dyDescent="0.25">
      <c r="B56" s="3" t="s">
        <v>258</v>
      </c>
      <c r="C56" s="4"/>
    </row>
    <row r="57" spans="2:6" x14ac:dyDescent="0.25">
      <c r="B57" s="3" t="s">
        <v>259</v>
      </c>
      <c r="C57" s="4"/>
    </row>
    <row r="58" spans="2:6" x14ac:dyDescent="0.25">
      <c r="B58" s="8" t="s">
        <v>260</v>
      </c>
      <c r="C58" s="9"/>
    </row>
    <row r="60" spans="2:6" x14ac:dyDescent="0.25">
      <c r="B60" s="3" t="s">
        <v>189</v>
      </c>
      <c r="C60" s="4"/>
      <c r="D60" s="3"/>
    </row>
    <row r="61" spans="2:6" ht="30" x14ac:dyDescent="0.25">
      <c r="B61" s="6" t="s">
        <v>190</v>
      </c>
      <c r="C61" s="5" t="s">
        <v>191</v>
      </c>
      <c r="D61" s="6" t="s">
        <v>192</v>
      </c>
    </row>
    <row r="62" spans="2:6" x14ac:dyDescent="0.25">
      <c r="B62" s="3" t="s">
        <v>167</v>
      </c>
      <c r="C62" s="4" t="s">
        <v>167</v>
      </c>
      <c r="D62" s="3" t="s">
        <v>167</v>
      </c>
    </row>
    <row r="64" spans="2:6" x14ac:dyDescent="0.25">
      <c r="B64" s="8" t="s">
        <v>193</v>
      </c>
      <c r="C64" s="44">
        <v>45596</v>
      </c>
      <c r="D64" s="3"/>
      <c r="E64" s="37"/>
      <c r="F64" s="43"/>
    </row>
    <row r="65" spans="2:7" x14ac:dyDescent="0.25">
      <c r="B65" s="8" t="s">
        <v>194</v>
      </c>
      <c r="C65" s="9" t="s">
        <v>195</v>
      </c>
      <c r="D65" s="8" t="s">
        <v>196</v>
      </c>
      <c r="E65" s="38" t="s">
        <v>197</v>
      </c>
      <c r="F65" s="36" t="s">
        <v>198</v>
      </c>
      <c r="G65" s="34"/>
    </row>
    <row r="66" spans="2:7" x14ac:dyDescent="0.25">
      <c r="B66" s="41" t="s">
        <v>167</v>
      </c>
      <c r="C66" s="42" t="s">
        <v>167</v>
      </c>
      <c r="D66" s="41" t="s">
        <v>167</v>
      </c>
      <c r="E66" s="40" t="s">
        <v>167</v>
      </c>
      <c r="F66" s="39" t="s">
        <v>167</v>
      </c>
    </row>
    <row r="69" spans="2:7" x14ac:dyDescent="0.25">
      <c r="B69" s="32" t="s">
        <v>199</v>
      </c>
    </row>
    <row r="70" spans="2:7" x14ac:dyDescent="0.25">
      <c r="B70" s="32"/>
    </row>
    <row r="71" spans="2:7" x14ac:dyDescent="0.25">
      <c r="B71" s="32" t="s">
        <v>200</v>
      </c>
    </row>
    <row r="72" spans="2:7" x14ac:dyDescent="0.25">
      <c r="B72" s="8" t="s">
        <v>201</v>
      </c>
      <c r="C72" s="9" t="s">
        <v>202</v>
      </c>
      <c r="D72" s="32"/>
    </row>
    <row r="73" spans="2:7" x14ac:dyDescent="0.25">
      <c r="B73" s="3" t="s">
        <v>167</v>
      </c>
      <c r="C73" s="4" t="s">
        <v>167</v>
      </c>
    </row>
    <row r="75" spans="2:7" x14ac:dyDescent="0.25">
      <c r="B75" s="8" t="s">
        <v>203</v>
      </c>
      <c r="C75" s="9" t="s">
        <v>202</v>
      </c>
    </row>
    <row r="76" spans="2:7" x14ac:dyDescent="0.25">
      <c r="B76" s="3" t="s">
        <v>167</v>
      </c>
      <c r="C76" s="4" t="s">
        <v>167</v>
      </c>
    </row>
    <row r="78" spans="2:7" x14ac:dyDescent="0.25">
      <c r="B78" s="8" t="s">
        <v>167</v>
      </c>
      <c r="C78" s="9" t="s">
        <v>167</v>
      </c>
    </row>
    <row r="79" spans="2:7" x14ac:dyDescent="0.25">
      <c r="B79" s="3" t="s">
        <v>167</v>
      </c>
      <c r="C79" s="4" t="s">
        <v>167</v>
      </c>
    </row>
    <row r="81" spans="2:7" x14ac:dyDescent="0.25">
      <c r="B81" s="38" t="s">
        <v>204</v>
      </c>
      <c r="C81" s="9" t="s">
        <v>205</v>
      </c>
    </row>
    <row r="82" spans="2:7" x14ac:dyDescent="0.25">
      <c r="B82" s="37" t="s">
        <v>167</v>
      </c>
      <c r="C82" s="4" t="s">
        <v>167</v>
      </c>
    </row>
    <row r="84" spans="2:7" x14ac:dyDescent="0.25">
      <c r="B84" s="8" t="s">
        <v>206</v>
      </c>
      <c r="C84" s="9" t="s">
        <v>167</v>
      </c>
    </row>
    <row r="86" spans="2:7" x14ac:dyDescent="0.25">
      <c r="B86" s="8" t="s">
        <v>207</v>
      </c>
      <c r="C86" s="44">
        <v>45596</v>
      </c>
      <c r="D86" s="3"/>
      <c r="E86" s="37"/>
      <c r="F86" s="43"/>
    </row>
    <row r="87" spans="2:7" x14ac:dyDescent="0.25">
      <c r="B87" s="8" t="s">
        <v>194</v>
      </c>
      <c r="C87" s="9" t="s">
        <v>195</v>
      </c>
      <c r="D87" s="8" t="s">
        <v>196</v>
      </c>
      <c r="E87" s="38" t="s">
        <v>197</v>
      </c>
      <c r="F87" s="36" t="s">
        <v>198</v>
      </c>
      <c r="G87" s="34"/>
    </row>
    <row r="88" spans="2:7" x14ac:dyDescent="0.25">
      <c r="B88" s="41" t="s">
        <v>167</v>
      </c>
      <c r="C88" s="42" t="s">
        <v>167</v>
      </c>
      <c r="D88" s="41" t="s">
        <v>167</v>
      </c>
      <c r="E88" s="40" t="s">
        <v>167</v>
      </c>
      <c r="F88" s="39" t="s">
        <v>167</v>
      </c>
    </row>
    <row r="89" spans="2:7" x14ac:dyDescent="0.25">
      <c r="B89" s="32" t="s">
        <v>199</v>
      </c>
    </row>
    <row r="90" spans="2:7" x14ac:dyDescent="0.25">
      <c r="B90" s="32"/>
    </row>
    <row r="91" spans="2:7" x14ac:dyDescent="0.25">
      <c r="B91" s="32" t="s">
        <v>200</v>
      </c>
    </row>
    <row r="92" spans="2:7" x14ac:dyDescent="0.25">
      <c r="B92" s="8" t="s">
        <v>201</v>
      </c>
      <c r="C92" s="9" t="s">
        <v>202</v>
      </c>
      <c r="D92" s="32"/>
    </row>
    <row r="93" spans="2:7" x14ac:dyDescent="0.25">
      <c r="B93" s="3" t="s">
        <v>167</v>
      </c>
      <c r="C93" s="4" t="s">
        <v>167</v>
      </c>
    </row>
    <row r="95" spans="2:7" x14ac:dyDescent="0.25">
      <c r="B95" s="8" t="s">
        <v>203</v>
      </c>
      <c r="C95" s="9" t="s">
        <v>202</v>
      </c>
    </row>
    <row r="96" spans="2:7" x14ac:dyDescent="0.25">
      <c r="B96" s="3" t="s">
        <v>167</v>
      </c>
      <c r="C96" s="4" t="s">
        <v>167</v>
      </c>
    </row>
    <row r="98" spans="2:6" x14ac:dyDescent="0.25">
      <c r="B98" s="8" t="s">
        <v>167</v>
      </c>
      <c r="C98" s="9" t="s">
        <v>167</v>
      </c>
    </row>
    <row r="99" spans="2:6" x14ac:dyDescent="0.25">
      <c r="B99" s="3" t="s">
        <v>167</v>
      </c>
      <c r="C99" s="4" t="s">
        <v>167</v>
      </c>
    </row>
    <row r="101" spans="2:6" x14ac:dyDescent="0.25">
      <c r="B101" s="38" t="s">
        <v>204</v>
      </c>
      <c r="C101" s="9" t="s">
        <v>205</v>
      </c>
    </row>
    <row r="102" spans="2:6" x14ac:dyDescent="0.25">
      <c r="B102" s="37" t="s">
        <v>167</v>
      </c>
      <c r="C102" s="4" t="s">
        <v>167</v>
      </c>
    </row>
    <row r="104" spans="2:6" x14ac:dyDescent="0.25">
      <c r="B104" s="8" t="s">
        <v>206</v>
      </c>
      <c r="C104" s="9" t="s">
        <v>167</v>
      </c>
    </row>
    <row r="107" spans="2:6" x14ac:dyDescent="0.25">
      <c r="B107" s="32" t="s">
        <v>208</v>
      </c>
    </row>
    <row r="109" spans="2:6" x14ac:dyDescent="0.25">
      <c r="B109" s="8" t="s">
        <v>194</v>
      </c>
      <c r="C109" s="9" t="s">
        <v>209</v>
      </c>
      <c r="D109" s="8" t="s">
        <v>210</v>
      </c>
      <c r="E109" s="8" t="s">
        <v>211</v>
      </c>
      <c r="F109" s="34"/>
    </row>
    <row r="110" spans="2:6" x14ac:dyDescent="0.25">
      <c r="B110" s="3" t="s">
        <v>167</v>
      </c>
      <c r="C110" s="4" t="s">
        <v>167</v>
      </c>
      <c r="D110" s="3" t="s">
        <v>167</v>
      </c>
      <c r="E110" s="3" t="s">
        <v>167</v>
      </c>
    </row>
    <row r="113" spans="2:80" x14ac:dyDescent="0.25">
      <c r="B113" s="32" t="s">
        <v>212</v>
      </c>
      <c r="C113" s="33" t="s">
        <v>167</v>
      </c>
      <c r="D113" s="32"/>
      <c r="E113" s="32"/>
      <c r="F113" s="34"/>
      <c r="G113" s="34"/>
      <c r="H113" s="34"/>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row>
    <row r="115" spans="2:80" x14ac:dyDescent="0.25">
      <c r="B115" s="32" t="s">
        <v>213</v>
      </c>
    </row>
    <row r="117" spans="2:80" x14ac:dyDescent="0.25">
      <c r="B117" s="8" t="s">
        <v>214</v>
      </c>
      <c r="C117" s="9" t="s">
        <v>202</v>
      </c>
      <c r="D117" s="32"/>
    </row>
    <row r="118" spans="2:80" x14ac:dyDescent="0.25">
      <c r="B118" s="3" t="s">
        <v>167</v>
      </c>
      <c r="C118" s="4" t="s">
        <v>167</v>
      </c>
    </row>
    <row r="121" spans="2:80" x14ac:dyDescent="0.25">
      <c r="B121" s="8" t="s">
        <v>215</v>
      </c>
      <c r="C121" s="9" t="s">
        <v>216</v>
      </c>
      <c r="D121" s="32"/>
    </row>
    <row r="122" spans="2:80" x14ac:dyDescent="0.25">
      <c r="B122" s="3" t="s">
        <v>167</v>
      </c>
      <c r="C122" s="4" t="s">
        <v>167</v>
      </c>
    </row>
    <row r="125" spans="2:80" x14ac:dyDescent="0.25">
      <c r="B125" s="32" t="s">
        <v>217</v>
      </c>
    </row>
    <row r="128" spans="2:80" x14ac:dyDescent="0.25">
      <c r="B128" s="32" t="s">
        <v>218</v>
      </c>
    </row>
    <row r="130" spans="2:80" x14ac:dyDescent="0.25">
      <c r="B130" s="8" t="s">
        <v>194</v>
      </c>
      <c r="C130" s="9" t="s">
        <v>219</v>
      </c>
      <c r="D130" s="8" t="s">
        <v>209</v>
      </c>
      <c r="E130" s="8" t="s">
        <v>210</v>
      </c>
      <c r="F130" s="36" t="s">
        <v>211</v>
      </c>
      <c r="G130" s="34"/>
    </row>
    <row r="131" spans="2:80" x14ac:dyDescent="0.25">
      <c r="B131" s="3" t="s">
        <v>167</v>
      </c>
      <c r="C131" s="4" t="s">
        <v>167</v>
      </c>
      <c r="D131" s="3" t="s">
        <v>167</v>
      </c>
      <c r="E131" s="3" t="s">
        <v>167</v>
      </c>
      <c r="F131" s="35" t="s">
        <v>167</v>
      </c>
    </row>
    <row r="134" spans="2:80" x14ac:dyDescent="0.25">
      <c r="B134" s="32" t="s">
        <v>212</v>
      </c>
      <c r="C134" s="33" t="s">
        <v>167</v>
      </c>
      <c r="D134" s="32"/>
      <c r="E134" s="32"/>
      <c r="F134" s="34"/>
      <c r="G134" s="34"/>
      <c r="H134" s="34"/>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row>
    <row r="136" spans="2:80" x14ac:dyDescent="0.25">
      <c r="B136" s="32" t="s">
        <v>213</v>
      </c>
    </row>
    <row r="138" spans="2:80" x14ac:dyDescent="0.25">
      <c r="B138" s="8" t="s">
        <v>214</v>
      </c>
      <c r="C138" s="9" t="s">
        <v>202</v>
      </c>
      <c r="D138" s="32"/>
    </row>
    <row r="139" spans="2:80" x14ac:dyDescent="0.25">
      <c r="B139" s="3" t="s">
        <v>167</v>
      </c>
      <c r="C139" s="4" t="s">
        <v>167</v>
      </c>
    </row>
    <row r="142" spans="2:80" x14ac:dyDescent="0.25">
      <c r="B142" s="8" t="s">
        <v>215</v>
      </c>
      <c r="C142" s="9" t="s">
        <v>216</v>
      </c>
      <c r="D142" s="32"/>
    </row>
    <row r="143" spans="2:80" x14ac:dyDescent="0.25">
      <c r="B143" s="3" t="s">
        <v>167</v>
      </c>
      <c r="C143" s="4" t="s">
        <v>167</v>
      </c>
    </row>
    <row r="146" spans="2:7" x14ac:dyDescent="0.25">
      <c r="B146" s="32" t="s">
        <v>217</v>
      </c>
    </row>
    <row r="149" spans="2:7" x14ac:dyDescent="0.25">
      <c r="B149" s="32" t="s">
        <v>220</v>
      </c>
    </row>
    <row r="150" spans="2:7" x14ac:dyDescent="0.25">
      <c r="B150" s="8" t="s">
        <v>194</v>
      </c>
      <c r="C150" s="9" t="s">
        <v>221</v>
      </c>
      <c r="D150" s="8" t="s">
        <v>222</v>
      </c>
      <c r="E150" s="8" t="s">
        <v>223</v>
      </c>
      <c r="F150" s="36" t="s">
        <v>224</v>
      </c>
      <c r="G150" s="34"/>
    </row>
    <row r="151" spans="2:7" x14ac:dyDescent="0.25">
      <c r="B151" s="3" t="s">
        <v>167</v>
      </c>
      <c r="C151" s="4" t="s">
        <v>167</v>
      </c>
      <c r="D151" s="3" t="s">
        <v>167</v>
      </c>
      <c r="E151" s="3" t="s">
        <v>167</v>
      </c>
      <c r="F151" s="35" t="s">
        <v>167</v>
      </c>
    </row>
    <row r="152" spans="2:7" x14ac:dyDescent="0.25">
      <c r="B152"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02221813-E7EB-4E2D-A392-CBD203CBC97F}"/>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0D7DF-260A-4BE1-9214-669C728CEED4}">
  <sheetPr codeName="Sheet46"/>
  <dimension ref="A1:CB529"/>
  <sheetViews>
    <sheetView workbookViewId="0">
      <selection activeCell="A12" sqref="A12:XFD12"/>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93</v>
      </c>
      <c r="C1" s="201"/>
      <c r="D1" s="201"/>
      <c r="E1" s="201"/>
    </row>
    <row r="3" spans="1:9" ht="15" customHeight="1" x14ac:dyDescent="0.25">
      <c r="B3" s="1" t="s">
        <v>824</v>
      </c>
      <c r="C3" s="202"/>
      <c r="D3" s="203"/>
    </row>
    <row r="4" spans="1:9" ht="15" customHeight="1" x14ac:dyDescent="0.25">
      <c r="B4" s="7" t="s">
        <v>825</v>
      </c>
      <c r="C4" s="202"/>
      <c r="D4" s="203"/>
    </row>
    <row r="5" spans="1:9" ht="15" customHeight="1" x14ac:dyDescent="0.25">
      <c r="B5" s="7" t="s">
        <v>133</v>
      </c>
      <c r="C5" s="202"/>
      <c r="D5" s="203"/>
    </row>
    <row r="6" spans="1:9" ht="15" customHeight="1" x14ac:dyDescent="0.25">
      <c r="B6" s="7" t="s">
        <v>748</v>
      </c>
      <c r="C6" s="202"/>
      <c r="D6" s="203"/>
    </row>
    <row r="7" spans="1:9" ht="30" customHeight="1" x14ac:dyDescent="0.25">
      <c r="B7" s="2" t="s">
        <v>826</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1784</v>
      </c>
      <c r="C15" s="29" t="s">
        <v>145</v>
      </c>
      <c r="D15" s="13" t="s">
        <v>146</v>
      </c>
      <c r="E15" s="13" t="s">
        <v>471</v>
      </c>
      <c r="F15" s="18">
        <v>64492</v>
      </c>
      <c r="G15" s="18">
        <v>1138.96</v>
      </c>
      <c r="H15" s="18">
        <v>7.91</v>
      </c>
    </row>
    <row r="16" spans="1:9" x14ac:dyDescent="0.25">
      <c r="B16" s="13" t="s">
        <v>1772</v>
      </c>
      <c r="C16" s="29" t="s">
        <v>145</v>
      </c>
      <c r="D16" s="13" t="s">
        <v>455</v>
      </c>
      <c r="E16" s="13" t="s">
        <v>456</v>
      </c>
      <c r="F16" s="18">
        <v>66671</v>
      </c>
      <c r="G16" s="18">
        <v>1134.17</v>
      </c>
      <c r="H16" s="18">
        <v>7.87</v>
      </c>
    </row>
    <row r="17" spans="2:8" x14ac:dyDescent="0.25">
      <c r="B17" s="13" t="s">
        <v>1984</v>
      </c>
      <c r="C17" s="29" t="s">
        <v>145</v>
      </c>
      <c r="D17" s="13" t="s">
        <v>320</v>
      </c>
      <c r="E17" s="13" t="s">
        <v>827</v>
      </c>
      <c r="F17" s="18">
        <v>14459</v>
      </c>
      <c r="G17" s="18">
        <v>1075.8900000000001</v>
      </c>
      <c r="H17" s="18">
        <v>7.47</v>
      </c>
    </row>
    <row r="18" spans="2:8" x14ac:dyDescent="0.25">
      <c r="B18" s="13" t="s">
        <v>1671</v>
      </c>
      <c r="C18" s="29" t="s">
        <v>145</v>
      </c>
      <c r="D18" s="13" t="s">
        <v>146</v>
      </c>
      <c r="E18" s="13" t="s">
        <v>148</v>
      </c>
      <c r="F18" s="18">
        <v>26906</v>
      </c>
      <c r="G18" s="18">
        <v>1067.75</v>
      </c>
      <c r="H18" s="18">
        <v>7.41</v>
      </c>
    </row>
    <row r="19" spans="2:8" x14ac:dyDescent="0.25">
      <c r="B19" s="13" t="s">
        <v>1670</v>
      </c>
      <c r="C19" s="29" t="s">
        <v>145</v>
      </c>
      <c r="D19" s="13" t="s">
        <v>146</v>
      </c>
      <c r="E19" s="13" t="s">
        <v>147</v>
      </c>
      <c r="F19" s="18">
        <v>60647</v>
      </c>
      <c r="G19" s="18">
        <v>1065.72</v>
      </c>
      <c r="H19" s="18">
        <v>7.4</v>
      </c>
    </row>
    <row r="20" spans="2:8" x14ac:dyDescent="0.25">
      <c r="B20" s="13" t="s">
        <v>1858</v>
      </c>
      <c r="C20" s="29" t="s">
        <v>145</v>
      </c>
      <c r="D20" s="13" t="s">
        <v>348</v>
      </c>
      <c r="E20" s="13" t="s">
        <v>612</v>
      </c>
      <c r="F20" s="18">
        <v>65182</v>
      </c>
      <c r="G20" s="18">
        <v>1051.1199999999999</v>
      </c>
      <c r="H20" s="18">
        <v>7.3</v>
      </c>
    </row>
    <row r="21" spans="2:8" x14ac:dyDescent="0.25">
      <c r="B21" s="13" t="s">
        <v>1762</v>
      </c>
      <c r="C21" s="29" t="s">
        <v>145</v>
      </c>
      <c r="D21" s="13" t="s">
        <v>320</v>
      </c>
      <c r="E21" s="13" t="s">
        <v>444</v>
      </c>
      <c r="F21" s="18">
        <v>402365</v>
      </c>
      <c r="G21" s="18">
        <v>972.72</v>
      </c>
      <c r="H21" s="18">
        <v>6.75</v>
      </c>
    </row>
    <row r="22" spans="2:8" x14ac:dyDescent="0.25">
      <c r="B22" s="13" t="s">
        <v>1985</v>
      </c>
      <c r="C22" s="29" t="s">
        <v>145</v>
      </c>
      <c r="D22" s="13" t="s">
        <v>146</v>
      </c>
      <c r="E22" s="13" t="s">
        <v>828</v>
      </c>
      <c r="F22" s="18">
        <v>49173</v>
      </c>
      <c r="G22" s="18">
        <v>791.02</v>
      </c>
      <c r="H22" s="18">
        <v>5.49</v>
      </c>
    </row>
    <row r="23" spans="2:8" x14ac:dyDescent="0.25">
      <c r="B23" s="13" t="s">
        <v>1711</v>
      </c>
      <c r="C23" s="29" t="s">
        <v>145</v>
      </c>
      <c r="D23" s="13" t="s">
        <v>146</v>
      </c>
      <c r="E23" s="13" t="s">
        <v>336</v>
      </c>
      <c r="F23" s="18">
        <v>109492</v>
      </c>
      <c r="G23" s="18">
        <v>604.17999999999995</v>
      </c>
      <c r="H23" s="18">
        <v>4.1900000000000004</v>
      </c>
    </row>
    <row r="24" spans="2:8" x14ac:dyDescent="0.25">
      <c r="B24" s="13" t="s">
        <v>1986</v>
      </c>
      <c r="C24" s="29" t="s">
        <v>145</v>
      </c>
      <c r="D24" s="13" t="s">
        <v>455</v>
      </c>
      <c r="E24" s="13" t="s">
        <v>829</v>
      </c>
      <c r="F24" s="18">
        <v>76245</v>
      </c>
      <c r="G24" s="18">
        <v>578.62</v>
      </c>
      <c r="H24" s="18">
        <v>4.0199999999999996</v>
      </c>
    </row>
    <row r="25" spans="2:8" x14ac:dyDescent="0.25">
      <c r="B25" s="13" t="s">
        <v>1976</v>
      </c>
      <c r="C25" s="29" t="s">
        <v>145</v>
      </c>
      <c r="D25" s="13" t="s">
        <v>382</v>
      </c>
      <c r="E25" s="13" t="s">
        <v>809</v>
      </c>
      <c r="F25" s="18">
        <v>68011</v>
      </c>
      <c r="G25" s="18">
        <v>558.57000000000005</v>
      </c>
      <c r="H25" s="18">
        <v>3.88</v>
      </c>
    </row>
    <row r="26" spans="2:8" x14ac:dyDescent="0.25">
      <c r="B26" s="13" t="s">
        <v>830</v>
      </c>
      <c r="C26" s="29" t="s">
        <v>145</v>
      </c>
      <c r="D26" s="13" t="s">
        <v>320</v>
      </c>
      <c r="E26" s="13" t="s">
        <v>831</v>
      </c>
      <c r="F26" s="18">
        <v>307115</v>
      </c>
      <c r="G26" s="18">
        <v>557.94000000000005</v>
      </c>
      <c r="H26" s="18">
        <v>3.87</v>
      </c>
    </row>
    <row r="27" spans="2:8" x14ac:dyDescent="0.25">
      <c r="B27" s="13" t="s">
        <v>1876</v>
      </c>
      <c r="C27" s="29" t="s">
        <v>145</v>
      </c>
      <c r="D27" s="13" t="s">
        <v>348</v>
      </c>
      <c r="E27" s="13" t="s">
        <v>634</v>
      </c>
      <c r="F27" s="18">
        <v>26463</v>
      </c>
      <c r="G27" s="18">
        <v>469.63</v>
      </c>
      <c r="H27" s="18">
        <v>3.26</v>
      </c>
    </row>
    <row r="28" spans="2:8" x14ac:dyDescent="0.25">
      <c r="B28" s="13" t="s">
        <v>1938</v>
      </c>
      <c r="C28" s="29" t="s">
        <v>145</v>
      </c>
      <c r="D28" s="13" t="s">
        <v>146</v>
      </c>
      <c r="E28" s="13" t="s">
        <v>723</v>
      </c>
      <c r="F28" s="18">
        <v>8189</v>
      </c>
      <c r="G28" s="18">
        <v>439.95</v>
      </c>
      <c r="H28" s="18">
        <v>3.05</v>
      </c>
    </row>
    <row r="29" spans="2:8" x14ac:dyDescent="0.25">
      <c r="B29" s="13" t="s">
        <v>1880</v>
      </c>
      <c r="C29" s="29" t="s">
        <v>145</v>
      </c>
      <c r="D29" s="13" t="s">
        <v>348</v>
      </c>
      <c r="E29" s="13" t="s">
        <v>638</v>
      </c>
      <c r="F29" s="18">
        <v>5316890</v>
      </c>
      <c r="G29" s="18">
        <v>431.73</v>
      </c>
      <c r="H29" s="18">
        <v>3</v>
      </c>
    </row>
    <row r="30" spans="2:8" x14ac:dyDescent="0.25">
      <c r="B30" s="13" t="s">
        <v>1672</v>
      </c>
      <c r="C30" s="29" t="s">
        <v>145</v>
      </c>
      <c r="D30" s="13" t="s">
        <v>146</v>
      </c>
      <c r="E30" s="13" t="s">
        <v>149</v>
      </c>
      <c r="F30" s="18">
        <v>7212</v>
      </c>
      <c r="G30" s="18">
        <v>411.87</v>
      </c>
      <c r="H30" s="18">
        <v>2.86</v>
      </c>
    </row>
    <row r="31" spans="2:8" x14ac:dyDescent="0.25">
      <c r="B31" s="13" t="s">
        <v>1987</v>
      </c>
      <c r="C31" s="29" t="s">
        <v>145</v>
      </c>
      <c r="D31" s="13" t="s">
        <v>146</v>
      </c>
      <c r="E31" s="13" t="s">
        <v>832</v>
      </c>
      <c r="F31" s="18">
        <v>5144</v>
      </c>
      <c r="G31" s="18">
        <v>392.18</v>
      </c>
      <c r="H31" s="18">
        <v>2.72</v>
      </c>
    </row>
    <row r="32" spans="2:8" x14ac:dyDescent="0.25">
      <c r="B32" s="13" t="s">
        <v>1988</v>
      </c>
      <c r="C32" s="29" t="s">
        <v>145</v>
      </c>
      <c r="D32" s="13" t="s">
        <v>146</v>
      </c>
      <c r="E32" s="13" t="s">
        <v>833</v>
      </c>
      <c r="F32" s="18">
        <v>8760</v>
      </c>
      <c r="G32" s="18">
        <v>252.25</v>
      </c>
      <c r="H32" s="18">
        <v>1.75</v>
      </c>
    </row>
    <row r="33" spans="2:8" x14ac:dyDescent="0.25">
      <c r="B33" s="13" t="s">
        <v>1933</v>
      </c>
      <c r="C33" s="29" t="s">
        <v>145</v>
      </c>
      <c r="D33" s="13" t="s">
        <v>146</v>
      </c>
      <c r="E33" s="13" t="s">
        <v>717</v>
      </c>
      <c r="F33" s="18">
        <v>1779</v>
      </c>
      <c r="G33" s="18">
        <v>193.67</v>
      </c>
      <c r="H33" s="18">
        <v>1.34</v>
      </c>
    </row>
    <row r="34" spans="2:8" x14ac:dyDescent="0.25">
      <c r="B34" s="13" t="s">
        <v>1989</v>
      </c>
      <c r="C34" s="29" t="s">
        <v>145</v>
      </c>
      <c r="D34" s="13" t="s">
        <v>146</v>
      </c>
      <c r="E34" s="13" t="s">
        <v>834</v>
      </c>
      <c r="F34" s="18">
        <v>2675</v>
      </c>
      <c r="G34" s="18">
        <v>187.83</v>
      </c>
      <c r="H34" s="18">
        <v>1.3</v>
      </c>
    </row>
    <row r="35" spans="2:8" x14ac:dyDescent="0.25">
      <c r="B35" s="13" t="s">
        <v>1990</v>
      </c>
      <c r="C35" s="29" t="s">
        <v>145</v>
      </c>
      <c r="D35" s="13" t="s">
        <v>146</v>
      </c>
      <c r="E35" s="13" t="s">
        <v>835</v>
      </c>
      <c r="F35" s="18">
        <v>12636</v>
      </c>
      <c r="G35" s="18">
        <v>176.05</v>
      </c>
      <c r="H35" s="18">
        <v>1.22</v>
      </c>
    </row>
    <row r="36" spans="2:8" x14ac:dyDescent="0.25">
      <c r="B36" s="13" t="s">
        <v>1991</v>
      </c>
      <c r="C36" s="29" t="s">
        <v>145</v>
      </c>
      <c r="D36" s="13" t="s">
        <v>320</v>
      </c>
      <c r="E36" s="13" t="s">
        <v>836</v>
      </c>
      <c r="F36" s="18">
        <v>6843</v>
      </c>
      <c r="G36" s="18">
        <v>171.08</v>
      </c>
      <c r="H36" s="18">
        <v>1.19</v>
      </c>
    </row>
    <row r="37" spans="2:8" x14ac:dyDescent="0.25">
      <c r="B37" s="13" t="s">
        <v>1992</v>
      </c>
      <c r="C37" s="29" t="s">
        <v>145</v>
      </c>
      <c r="D37" s="13" t="s">
        <v>837</v>
      </c>
      <c r="E37" s="13" t="s">
        <v>838</v>
      </c>
      <c r="F37" s="18">
        <v>6531</v>
      </c>
      <c r="G37" s="18">
        <v>119.89</v>
      </c>
      <c r="H37" s="18">
        <v>0.83</v>
      </c>
    </row>
    <row r="38" spans="2:8" x14ac:dyDescent="0.25">
      <c r="B38" s="13" t="s">
        <v>1993</v>
      </c>
      <c r="C38" s="29" t="s">
        <v>145</v>
      </c>
      <c r="D38" s="13" t="s">
        <v>837</v>
      </c>
      <c r="E38" s="13" t="s">
        <v>839</v>
      </c>
      <c r="F38" s="18">
        <v>2161</v>
      </c>
      <c r="G38" s="18">
        <v>106.88</v>
      </c>
      <c r="H38" s="18">
        <v>0.74</v>
      </c>
    </row>
    <row r="39" spans="2:8" x14ac:dyDescent="0.25">
      <c r="B39" s="13" t="s">
        <v>840</v>
      </c>
      <c r="C39" s="29" t="s">
        <v>145</v>
      </c>
      <c r="D39" s="13" t="s">
        <v>837</v>
      </c>
      <c r="E39" s="13" t="s">
        <v>841</v>
      </c>
      <c r="F39" s="18">
        <v>9500</v>
      </c>
      <c r="G39" s="18">
        <v>95.6</v>
      </c>
      <c r="H39" s="18">
        <v>0.66</v>
      </c>
    </row>
    <row r="40" spans="2:8" x14ac:dyDescent="0.25">
      <c r="B40" s="13" t="s">
        <v>1767</v>
      </c>
      <c r="C40" s="29" t="s">
        <v>145</v>
      </c>
      <c r="D40" s="13" t="s">
        <v>146</v>
      </c>
      <c r="E40" s="13" t="s">
        <v>449</v>
      </c>
      <c r="F40" s="18">
        <v>15105</v>
      </c>
      <c r="G40" s="18">
        <v>92.44</v>
      </c>
      <c r="H40" s="18">
        <v>0.64</v>
      </c>
    </row>
    <row r="41" spans="2:8" x14ac:dyDescent="0.25">
      <c r="B41" s="13" t="s">
        <v>1994</v>
      </c>
      <c r="C41" s="29" t="s">
        <v>145</v>
      </c>
      <c r="D41" s="13" t="s">
        <v>837</v>
      </c>
      <c r="E41" s="13" t="s">
        <v>842</v>
      </c>
      <c r="F41" s="18">
        <v>4903</v>
      </c>
      <c r="G41" s="18">
        <v>75.37</v>
      </c>
      <c r="H41" s="18">
        <v>0.52</v>
      </c>
    </row>
    <row r="42" spans="2:8" x14ac:dyDescent="0.25">
      <c r="B42" s="13" t="s">
        <v>1995</v>
      </c>
      <c r="C42" s="29" t="s">
        <v>145</v>
      </c>
      <c r="D42" s="13" t="s">
        <v>146</v>
      </c>
      <c r="E42" s="13" t="s">
        <v>843</v>
      </c>
      <c r="F42" s="18">
        <v>12673</v>
      </c>
      <c r="G42" s="18">
        <v>69.709999999999994</v>
      </c>
      <c r="H42" s="18">
        <v>0.48</v>
      </c>
    </row>
    <row r="43" spans="2:8" x14ac:dyDescent="0.25">
      <c r="B43" s="13" t="s">
        <v>1996</v>
      </c>
      <c r="C43" s="29" t="s">
        <v>145</v>
      </c>
      <c r="D43" s="13" t="s">
        <v>146</v>
      </c>
      <c r="E43" s="13" t="s">
        <v>844</v>
      </c>
      <c r="F43" s="18">
        <v>6907</v>
      </c>
      <c r="G43" s="18">
        <v>50.85</v>
      </c>
      <c r="H43" s="18">
        <v>0.35</v>
      </c>
    </row>
    <row r="44" spans="2:8" x14ac:dyDescent="0.25">
      <c r="B44" s="13" t="s">
        <v>1997</v>
      </c>
      <c r="C44" s="29" t="s">
        <v>145</v>
      </c>
      <c r="D44" s="13" t="s">
        <v>146</v>
      </c>
      <c r="E44" s="13" t="s">
        <v>845</v>
      </c>
      <c r="F44" s="18">
        <v>5533</v>
      </c>
      <c r="G44" s="18">
        <v>41.62</v>
      </c>
      <c r="H44" s="18">
        <v>0.28999999999999998</v>
      </c>
    </row>
    <row r="45" spans="2:8" x14ac:dyDescent="0.25">
      <c r="B45" s="32" t="s">
        <v>157</v>
      </c>
      <c r="C45" s="33"/>
      <c r="D45" s="32"/>
      <c r="E45" s="32"/>
      <c r="F45" s="34"/>
      <c r="G45" s="34">
        <f>SUM(G12:G44)</f>
        <v>14375.260000000002</v>
      </c>
      <c r="H45" s="34">
        <f>SUM(H12:H44)</f>
        <v>99.759999999999991</v>
      </c>
    </row>
    <row r="46" spans="2:8" x14ac:dyDescent="0.25">
      <c r="B46" s="32" t="s">
        <v>159</v>
      </c>
      <c r="C46" s="33"/>
      <c r="D46" s="32"/>
      <c r="E46" s="32"/>
      <c r="F46" s="34"/>
      <c r="G46" s="34">
        <v>14375.26</v>
      </c>
      <c r="H46" s="34">
        <v>99.76</v>
      </c>
    </row>
    <row r="47" spans="2:8" x14ac:dyDescent="0.25">
      <c r="B47" s="32" t="s">
        <v>247</v>
      </c>
      <c r="C47" s="33"/>
      <c r="D47" s="32"/>
      <c r="E47" s="32"/>
      <c r="F47" s="34"/>
      <c r="G47" s="34">
        <v>31.197925899999973</v>
      </c>
      <c r="H47" s="34">
        <v>0.23999999999999488</v>
      </c>
    </row>
    <row r="48" spans="2:8" x14ac:dyDescent="0.25">
      <c r="B48" s="32" t="s">
        <v>161</v>
      </c>
      <c r="C48" s="33"/>
      <c r="D48" s="32"/>
      <c r="E48" s="32"/>
      <c r="F48" s="34"/>
      <c r="G48" s="34">
        <v>14406.4579259</v>
      </c>
      <c r="H48" s="34">
        <v>100</v>
      </c>
    </row>
    <row r="49" spans="2:3" x14ac:dyDescent="0.25">
      <c r="B49" s="13" t="s">
        <v>162</v>
      </c>
    </row>
    <row r="50" spans="2:3" x14ac:dyDescent="0.25">
      <c r="B50" s="32" t="s">
        <v>163</v>
      </c>
    </row>
    <row r="51" spans="2:3" x14ac:dyDescent="0.25">
      <c r="B51" s="32" t="s">
        <v>164</v>
      </c>
      <c r="C51" s="29" t="s">
        <v>165</v>
      </c>
    </row>
    <row r="52" spans="2:3" x14ac:dyDescent="0.25">
      <c r="B52" s="32" t="s">
        <v>168</v>
      </c>
      <c r="C52" s="29" t="s">
        <v>167</v>
      </c>
    </row>
    <row r="53" spans="2:3" x14ac:dyDescent="0.25">
      <c r="B53" s="32" t="s">
        <v>169</v>
      </c>
      <c r="C53" s="29" t="s">
        <v>167</v>
      </c>
    </row>
    <row r="54" spans="2:3" x14ac:dyDescent="0.25">
      <c r="B54" s="32" t="s">
        <v>170</v>
      </c>
      <c r="C54" s="29" t="s">
        <v>171</v>
      </c>
    </row>
    <row r="55" spans="2:3" x14ac:dyDescent="0.25">
      <c r="B55" s="32" t="s">
        <v>846</v>
      </c>
      <c r="C55" s="33"/>
    </row>
    <row r="56" spans="2:3" x14ac:dyDescent="0.25">
      <c r="B56" s="32" t="s">
        <v>847</v>
      </c>
      <c r="C56" s="33"/>
    </row>
    <row r="57" spans="2:3" x14ac:dyDescent="0.25">
      <c r="B57" s="32" t="s">
        <v>3817</v>
      </c>
      <c r="C57" s="33"/>
    </row>
    <row r="58" spans="2:3" x14ac:dyDescent="0.25">
      <c r="B58" s="13" t="s">
        <v>180</v>
      </c>
    </row>
    <row r="59" spans="2:3" x14ac:dyDescent="0.25">
      <c r="B59" s="13" t="s">
        <v>250</v>
      </c>
    </row>
    <row r="62" spans="2:3" x14ac:dyDescent="0.25">
      <c r="B62" s="8" t="s">
        <v>251</v>
      </c>
      <c r="C62" s="9"/>
    </row>
    <row r="63" spans="2:3" ht="30" x14ac:dyDescent="0.25">
      <c r="B63" s="8" t="s">
        <v>252</v>
      </c>
      <c r="C63" s="10" t="s">
        <v>253</v>
      </c>
    </row>
    <row r="64" spans="2:3" x14ac:dyDescent="0.25">
      <c r="B64" s="3" t="s">
        <v>254</v>
      </c>
      <c r="C64" s="4"/>
    </row>
    <row r="65" spans="2:7" x14ac:dyDescent="0.25">
      <c r="B65" s="3" t="s">
        <v>255</v>
      </c>
      <c r="C65" s="4"/>
    </row>
    <row r="66" spans="2:7" x14ac:dyDescent="0.25">
      <c r="B66" s="3" t="s">
        <v>256</v>
      </c>
      <c r="C66" s="4"/>
    </row>
    <row r="67" spans="2:7" x14ac:dyDescent="0.25">
      <c r="B67" s="3" t="s">
        <v>257</v>
      </c>
      <c r="C67" s="4"/>
    </row>
    <row r="68" spans="2:7" x14ac:dyDescent="0.25">
      <c r="B68" s="3" t="s">
        <v>258</v>
      </c>
      <c r="C68" s="4"/>
    </row>
    <row r="69" spans="2:7" x14ac:dyDescent="0.25">
      <c r="B69" s="3" t="s">
        <v>259</v>
      </c>
      <c r="C69" s="4"/>
    </row>
    <row r="70" spans="2:7" x14ac:dyDescent="0.25">
      <c r="B70" s="8" t="s">
        <v>260</v>
      </c>
      <c r="C70" s="9"/>
    </row>
    <row r="72" spans="2:7" x14ac:dyDescent="0.25">
      <c r="B72" s="3" t="s">
        <v>189</v>
      </c>
      <c r="C72" s="4"/>
      <c r="D72" s="3"/>
    </row>
    <row r="73" spans="2:7" ht="30" x14ac:dyDescent="0.25">
      <c r="B73" s="6" t="s">
        <v>190</v>
      </c>
      <c r="C73" s="5" t="s">
        <v>191</v>
      </c>
      <c r="D73" s="6" t="s">
        <v>192</v>
      </c>
    </row>
    <row r="74" spans="2:7" x14ac:dyDescent="0.25">
      <c r="B74" s="3" t="s">
        <v>1393</v>
      </c>
      <c r="C74" s="15">
        <f>102417.89/10000000</f>
        <v>1.0241788999999999E-2</v>
      </c>
      <c r="D74" s="17">
        <v>0</v>
      </c>
    </row>
    <row r="75" spans="2:7" x14ac:dyDescent="0.25">
      <c r="B75" s="3" t="s">
        <v>91</v>
      </c>
      <c r="C75" s="15">
        <v>68.2</v>
      </c>
      <c r="D75" s="16">
        <v>79.03</v>
      </c>
    </row>
    <row r="77" spans="2:7" x14ac:dyDescent="0.25">
      <c r="B77" s="8" t="s">
        <v>193</v>
      </c>
      <c r="C77" s="44">
        <v>45596</v>
      </c>
      <c r="D77" s="3"/>
      <c r="E77" s="37"/>
      <c r="F77" s="43"/>
    </row>
    <row r="78" spans="2:7" x14ac:dyDescent="0.25">
      <c r="B78" s="8" t="s">
        <v>194</v>
      </c>
      <c r="C78" s="9" t="s">
        <v>195</v>
      </c>
      <c r="D78" s="8" t="s">
        <v>196</v>
      </c>
      <c r="E78" s="38" t="s">
        <v>197</v>
      </c>
      <c r="F78" s="36" t="s">
        <v>198</v>
      </c>
      <c r="G78" s="34"/>
    </row>
    <row r="79" spans="2:7" x14ac:dyDescent="0.25">
      <c r="B79" s="41" t="s">
        <v>167</v>
      </c>
      <c r="C79" s="42" t="s">
        <v>167</v>
      </c>
      <c r="D79" s="41" t="s">
        <v>167</v>
      </c>
      <c r="E79" s="40" t="s">
        <v>167</v>
      </c>
      <c r="F79" s="39" t="s">
        <v>167</v>
      </c>
    </row>
    <row r="82" spans="2:4" x14ac:dyDescent="0.25">
      <c r="B82" s="32" t="s">
        <v>199</v>
      </c>
    </row>
    <row r="83" spans="2:4" x14ac:dyDescent="0.25">
      <c r="B83" s="32"/>
    </row>
    <row r="84" spans="2:4" x14ac:dyDescent="0.25">
      <c r="B84" s="32" t="s">
        <v>200</v>
      </c>
    </row>
    <row r="85" spans="2:4" x14ac:dyDescent="0.25">
      <c r="B85" s="8" t="s">
        <v>201</v>
      </c>
      <c r="C85" s="9" t="s">
        <v>202</v>
      </c>
      <c r="D85" s="32"/>
    </row>
    <row r="86" spans="2:4" x14ac:dyDescent="0.25">
      <c r="B86" s="3" t="s">
        <v>167</v>
      </c>
      <c r="C86" s="4" t="s">
        <v>167</v>
      </c>
    </row>
    <row r="88" spans="2:4" x14ac:dyDescent="0.25">
      <c r="B88" s="8" t="s">
        <v>203</v>
      </c>
      <c r="C88" s="9" t="s">
        <v>202</v>
      </c>
    </row>
    <row r="89" spans="2:4" x14ac:dyDescent="0.25">
      <c r="B89" s="3" t="s">
        <v>167</v>
      </c>
      <c r="C89" s="4" t="s">
        <v>167</v>
      </c>
    </row>
    <row r="91" spans="2:4" x14ac:dyDescent="0.25">
      <c r="B91" s="8" t="s">
        <v>167</v>
      </c>
      <c r="C91" s="9" t="s">
        <v>167</v>
      </c>
    </row>
    <row r="92" spans="2:4" x14ac:dyDescent="0.25">
      <c r="B92" s="3" t="s">
        <v>167</v>
      </c>
      <c r="C92" s="4" t="s">
        <v>167</v>
      </c>
    </row>
    <row r="94" spans="2:4" x14ac:dyDescent="0.25">
      <c r="B94" s="38" t="s">
        <v>204</v>
      </c>
      <c r="C94" s="9" t="s">
        <v>205</v>
      </c>
    </row>
    <row r="95" spans="2:4" x14ac:dyDescent="0.25">
      <c r="B95" s="37" t="s">
        <v>167</v>
      </c>
      <c r="C95" s="4" t="s">
        <v>167</v>
      </c>
    </row>
    <row r="97" spans="2:7" x14ac:dyDescent="0.25">
      <c r="B97" s="8" t="s">
        <v>206</v>
      </c>
      <c r="C97" s="9" t="s">
        <v>167</v>
      </c>
    </row>
    <row r="99" spans="2:7" x14ac:dyDescent="0.25">
      <c r="B99" s="8" t="s">
        <v>207</v>
      </c>
      <c r="C99" s="44">
        <v>45596</v>
      </c>
      <c r="D99" s="3"/>
      <c r="E99" s="37"/>
      <c r="F99" s="43"/>
    </row>
    <row r="100" spans="2:7" x14ac:dyDescent="0.25">
      <c r="B100" s="8" t="s">
        <v>194</v>
      </c>
      <c r="C100" s="9" t="s">
        <v>195</v>
      </c>
      <c r="D100" s="8" t="s">
        <v>196</v>
      </c>
      <c r="E100" s="38" t="s">
        <v>197</v>
      </c>
      <c r="F100" s="36" t="s">
        <v>198</v>
      </c>
      <c r="G100" s="34"/>
    </row>
    <row r="101" spans="2:7" x14ac:dyDescent="0.25">
      <c r="B101" s="41" t="s">
        <v>167</v>
      </c>
      <c r="C101" s="42" t="s">
        <v>167</v>
      </c>
      <c r="D101" s="41" t="s">
        <v>167</v>
      </c>
      <c r="E101" s="40" t="s">
        <v>167</v>
      </c>
      <c r="F101" s="39" t="s">
        <v>167</v>
      </c>
    </row>
    <row r="102" spans="2:7" x14ac:dyDescent="0.25">
      <c r="B102" s="32" t="s">
        <v>199</v>
      </c>
    </row>
    <row r="103" spans="2:7" x14ac:dyDescent="0.25">
      <c r="B103" s="32"/>
    </row>
    <row r="104" spans="2:7" x14ac:dyDescent="0.25">
      <c r="B104" s="32" t="s">
        <v>200</v>
      </c>
    </row>
    <row r="105" spans="2:7" x14ac:dyDescent="0.25">
      <c r="B105" s="8" t="s">
        <v>201</v>
      </c>
      <c r="C105" s="9" t="s">
        <v>202</v>
      </c>
      <c r="D105" s="32"/>
    </row>
    <row r="106" spans="2:7" x14ac:dyDescent="0.25">
      <c r="B106" s="3" t="s">
        <v>167</v>
      </c>
      <c r="C106" s="4" t="s">
        <v>167</v>
      </c>
    </row>
    <row r="108" spans="2:7" x14ac:dyDescent="0.25">
      <c r="B108" s="8" t="s">
        <v>203</v>
      </c>
      <c r="C108" s="9" t="s">
        <v>202</v>
      </c>
    </row>
    <row r="109" spans="2:7" x14ac:dyDescent="0.25">
      <c r="B109" s="3" t="s">
        <v>167</v>
      </c>
      <c r="C109" s="4" t="s">
        <v>167</v>
      </c>
    </row>
    <row r="111" spans="2:7" x14ac:dyDescent="0.25">
      <c r="B111" s="8" t="s">
        <v>167</v>
      </c>
      <c r="C111" s="9" t="s">
        <v>167</v>
      </c>
    </row>
    <row r="112" spans="2:7" x14ac:dyDescent="0.25">
      <c r="B112" s="3" t="s">
        <v>167</v>
      </c>
      <c r="C112" s="4" t="s">
        <v>167</v>
      </c>
    </row>
    <row r="114" spans="2:80" x14ac:dyDescent="0.25">
      <c r="B114" s="38" t="s">
        <v>204</v>
      </c>
      <c r="C114" s="9" t="s">
        <v>205</v>
      </c>
    </row>
    <row r="115" spans="2:80" x14ac:dyDescent="0.25">
      <c r="B115" s="37" t="s">
        <v>167</v>
      </c>
      <c r="C115" s="4" t="s">
        <v>167</v>
      </c>
    </row>
    <row r="117" spans="2:80" x14ac:dyDescent="0.25">
      <c r="B117" s="8" t="s">
        <v>206</v>
      </c>
      <c r="C117" s="9" t="s">
        <v>167</v>
      </c>
    </row>
    <row r="120" spans="2:80" x14ac:dyDescent="0.25">
      <c r="B120" s="32" t="s">
        <v>208</v>
      </c>
    </row>
    <row r="122" spans="2:80" x14ac:dyDescent="0.25">
      <c r="B122" s="8" t="s">
        <v>194</v>
      </c>
      <c r="C122" s="9" t="s">
        <v>209</v>
      </c>
      <c r="D122" s="8" t="s">
        <v>210</v>
      </c>
      <c r="E122" s="8" t="s">
        <v>211</v>
      </c>
      <c r="F122" s="34"/>
    </row>
    <row r="123" spans="2:80" x14ac:dyDescent="0.25">
      <c r="B123" s="3" t="s">
        <v>167</v>
      </c>
      <c r="C123" s="4" t="s">
        <v>167</v>
      </c>
      <c r="D123" s="3" t="s">
        <v>167</v>
      </c>
      <c r="E123" s="3" t="s">
        <v>167</v>
      </c>
    </row>
    <row r="126" spans="2:80" x14ac:dyDescent="0.25">
      <c r="B126" s="32" t="s">
        <v>212</v>
      </c>
      <c r="C126" s="33" t="s">
        <v>167</v>
      </c>
      <c r="D126" s="32"/>
      <c r="E126" s="32"/>
      <c r="F126" s="34"/>
      <c r="G126" s="34"/>
      <c r="H126" s="34"/>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c r="BR126" s="32"/>
      <c r="BS126" s="32"/>
      <c r="BT126" s="32"/>
      <c r="BU126" s="32"/>
      <c r="BV126" s="32"/>
      <c r="BW126" s="32"/>
      <c r="BX126" s="32"/>
      <c r="BY126" s="32"/>
      <c r="BZ126" s="32"/>
      <c r="CA126" s="32"/>
      <c r="CB126" s="32"/>
    </row>
    <row r="128" spans="2:80" x14ac:dyDescent="0.25">
      <c r="B128" s="32" t="s">
        <v>213</v>
      </c>
    </row>
    <row r="130" spans="2:7" x14ac:dyDescent="0.25">
      <c r="B130" s="8" t="s">
        <v>214</v>
      </c>
      <c r="C130" s="9" t="s">
        <v>202</v>
      </c>
      <c r="D130" s="32"/>
    </row>
    <row r="131" spans="2:7" x14ac:dyDescent="0.25">
      <c r="B131" s="3" t="s">
        <v>167</v>
      </c>
      <c r="C131" s="4" t="s">
        <v>167</v>
      </c>
    </row>
    <row r="134" spans="2:7" x14ac:dyDescent="0.25">
      <c r="B134" s="8" t="s">
        <v>215</v>
      </c>
      <c r="C134" s="9" t="s">
        <v>216</v>
      </c>
      <c r="D134" s="32"/>
    </row>
    <row r="135" spans="2:7" x14ac:dyDescent="0.25">
      <c r="B135" s="3" t="s">
        <v>167</v>
      </c>
      <c r="C135" s="4" t="s">
        <v>167</v>
      </c>
    </row>
    <row r="138" spans="2:7" x14ac:dyDescent="0.25">
      <c r="B138" s="32" t="s">
        <v>217</v>
      </c>
    </row>
    <row r="141" spans="2:7" x14ac:dyDescent="0.25">
      <c r="B141" s="32" t="s">
        <v>218</v>
      </c>
    </row>
    <row r="143" spans="2:7" x14ac:dyDescent="0.25">
      <c r="B143" s="8" t="s">
        <v>194</v>
      </c>
      <c r="C143" s="9" t="s">
        <v>219</v>
      </c>
      <c r="D143" s="8" t="s">
        <v>209</v>
      </c>
      <c r="E143" s="8" t="s">
        <v>210</v>
      </c>
      <c r="F143" s="36" t="s">
        <v>211</v>
      </c>
      <c r="G143" s="34"/>
    </row>
    <row r="144" spans="2:7" x14ac:dyDescent="0.25">
      <c r="B144" s="3" t="s">
        <v>167</v>
      </c>
      <c r="C144" s="4" t="s">
        <v>167</v>
      </c>
      <c r="D144" s="3" t="s">
        <v>167</v>
      </c>
      <c r="E144" s="3" t="s">
        <v>167</v>
      </c>
      <c r="F144" s="35" t="s">
        <v>167</v>
      </c>
    </row>
    <row r="147" spans="2:80" x14ac:dyDescent="0.25">
      <c r="B147" s="32" t="s">
        <v>212</v>
      </c>
      <c r="C147" s="33" t="s">
        <v>167</v>
      </c>
      <c r="D147" s="32"/>
      <c r="E147" s="32"/>
      <c r="F147" s="34"/>
      <c r="G147" s="34"/>
      <c r="H147" s="34"/>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2"/>
      <c r="BQ147" s="32"/>
      <c r="BR147" s="32"/>
      <c r="BS147" s="32"/>
      <c r="BT147" s="32"/>
      <c r="BU147" s="32"/>
      <c r="BV147" s="32"/>
      <c r="BW147" s="32"/>
      <c r="BX147" s="32"/>
      <c r="BY147" s="32"/>
      <c r="BZ147" s="32"/>
      <c r="CA147" s="32"/>
      <c r="CB147" s="32"/>
    </row>
    <row r="149" spans="2:80" x14ac:dyDescent="0.25">
      <c r="B149" s="32" t="s">
        <v>213</v>
      </c>
    </row>
    <row r="151" spans="2:80" x14ac:dyDescent="0.25">
      <c r="B151" s="8" t="s">
        <v>214</v>
      </c>
      <c r="C151" s="9" t="s">
        <v>202</v>
      </c>
      <c r="D151" s="32"/>
    </row>
    <row r="152" spans="2:80" x14ac:dyDescent="0.25">
      <c r="B152" s="3" t="s">
        <v>167</v>
      </c>
      <c r="C152" s="4" t="s">
        <v>167</v>
      </c>
    </row>
    <row r="155" spans="2:80" x14ac:dyDescent="0.25">
      <c r="B155" s="8" t="s">
        <v>215</v>
      </c>
      <c r="C155" s="9" t="s">
        <v>216</v>
      </c>
      <c r="D155" s="32"/>
    </row>
    <row r="156" spans="2:80" x14ac:dyDescent="0.25">
      <c r="B156" s="3" t="s">
        <v>167</v>
      </c>
      <c r="C156" s="4" t="s">
        <v>167</v>
      </c>
    </row>
    <row r="159" spans="2:80" x14ac:dyDescent="0.25">
      <c r="B159" s="32" t="s">
        <v>217</v>
      </c>
    </row>
    <row r="162" spans="2:7" x14ac:dyDescent="0.25">
      <c r="B162" s="32" t="s">
        <v>220</v>
      </c>
    </row>
    <row r="163" spans="2:7" x14ac:dyDescent="0.25">
      <c r="B163" s="8" t="s">
        <v>194</v>
      </c>
      <c r="C163" s="9" t="s">
        <v>221</v>
      </c>
      <c r="D163" s="8" t="s">
        <v>222</v>
      </c>
      <c r="E163" s="8" t="s">
        <v>223</v>
      </c>
      <c r="F163" s="36" t="s">
        <v>224</v>
      </c>
      <c r="G163" s="34"/>
    </row>
    <row r="164" spans="2:7" x14ac:dyDescent="0.25">
      <c r="B164" s="3" t="s">
        <v>167</v>
      </c>
      <c r="C164" s="4" t="s">
        <v>167</v>
      </c>
      <c r="D164" s="3" t="s">
        <v>167</v>
      </c>
      <c r="E164" s="3" t="s">
        <v>167</v>
      </c>
      <c r="F164" s="35" t="s">
        <v>167</v>
      </c>
    </row>
    <row r="165" spans="2:7" x14ac:dyDescent="0.25">
      <c r="B165"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3BB68B6C-C92B-46A0-8059-1ED006E368D9}"/>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3C9C7-7161-4F70-B603-6442FBBDC907}">
  <sheetPr codeName="Sheet45"/>
  <dimension ref="A1:CB529"/>
  <sheetViews>
    <sheetView workbookViewId="0"/>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7.5703125" style="18" bestFit="1" customWidth="1"/>
    <col min="8" max="8" width="6.57031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7.5703125" style="13" bestFit="1" customWidth="1"/>
    <col min="264" max="264" width="6.5703125" style="13" bestFit="1" customWidth="1"/>
    <col min="265"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7.5703125" style="13" bestFit="1" customWidth="1"/>
    <col min="520" max="520" width="6.5703125" style="13" bestFit="1" customWidth="1"/>
    <col min="521"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7.5703125" style="13" bestFit="1" customWidth="1"/>
    <col min="776" max="776" width="6.5703125" style="13" bestFit="1" customWidth="1"/>
    <col min="777"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7.5703125" style="13" bestFit="1" customWidth="1"/>
    <col min="1032" max="1032" width="6.5703125" style="13" bestFit="1" customWidth="1"/>
    <col min="1033"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7.5703125" style="13" bestFit="1" customWidth="1"/>
    <col min="1288" max="1288" width="6.5703125" style="13" bestFit="1" customWidth="1"/>
    <col min="1289"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7.5703125" style="13" bestFit="1" customWidth="1"/>
    <col min="1544" max="1544" width="6.5703125" style="13" bestFit="1" customWidth="1"/>
    <col min="1545"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7.5703125" style="13" bestFit="1" customWidth="1"/>
    <col min="1800" max="1800" width="6.5703125" style="13" bestFit="1" customWidth="1"/>
    <col min="1801"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7.5703125" style="13" bestFit="1" customWidth="1"/>
    <col min="2056" max="2056" width="6.5703125" style="13" bestFit="1" customWidth="1"/>
    <col min="2057"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7.5703125" style="13" bestFit="1" customWidth="1"/>
    <col min="2312" max="2312" width="6.5703125" style="13" bestFit="1" customWidth="1"/>
    <col min="2313"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7.5703125" style="13" bestFit="1" customWidth="1"/>
    <col min="2568" max="2568" width="6.5703125" style="13" bestFit="1" customWidth="1"/>
    <col min="2569"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7.5703125" style="13" bestFit="1" customWidth="1"/>
    <col min="2824" max="2824" width="6.5703125" style="13" bestFit="1" customWidth="1"/>
    <col min="2825"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7.5703125" style="13" bestFit="1" customWidth="1"/>
    <col min="3080" max="3080" width="6.5703125" style="13" bestFit="1" customWidth="1"/>
    <col min="3081"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7.5703125" style="13" bestFit="1" customWidth="1"/>
    <col min="3336" max="3336" width="6.5703125" style="13" bestFit="1" customWidth="1"/>
    <col min="3337"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7.5703125" style="13" bestFit="1" customWidth="1"/>
    <col min="3592" max="3592" width="6.5703125" style="13" bestFit="1" customWidth="1"/>
    <col min="3593"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7.5703125" style="13" bestFit="1" customWidth="1"/>
    <col min="3848" max="3848" width="6.5703125" style="13" bestFit="1" customWidth="1"/>
    <col min="3849"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7.5703125" style="13" bestFit="1" customWidth="1"/>
    <col min="4104" max="4104" width="6.5703125" style="13" bestFit="1" customWidth="1"/>
    <col min="4105"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7.5703125" style="13" bestFit="1" customWidth="1"/>
    <col min="4360" max="4360" width="6.5703125" style="13" bestFit="1" customWidth="1"/>
    <col min="4361"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7.5703125" style="13" bestFit="1" customWidth="1"/>
    <col min="4616" max="4616" width="6.5703125" style="13" bestFit="1" customWidth="1"/>
    <col min="4617"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7.5703125" style="13" bestFit="1" customWidth="1"/>
    <col min="4872" max="4872" width="6.5703125" style="13" bestFit="1" customWidth="1"/>
    <col min="4873"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7.5703125" style="13" bestFit="1" customWidth="1"/>
    <col min="5128" max="5128" width="6.5703125" style="13" bestFit="1" customWidth="1"/>
    <col min="5129"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7.5703125" style="13" bestFit="1" customWidth="1"/>
    <col min="5384" max="5384" width="6.5703125" style="13" bestFit="1" customWidth="1"/>
    <col min="5385"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7.5703125" style="13" bestFit="1" customWidth="1"/>
    <col min="5640" max="5640" width="6.5703125" style="13" bestFit="1" customWidth="1"/>
    <col min="5641"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7.5703125" style="13" bestFit="1" customWidth="1"/>
    <col min="5896" max="5896" width="6.5703125" style="13" bestFit="1" customWidth="1"/>
    <col min="5897"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7.5703125" style="13" bestFit="1" customWidth="1"/>
    <col min="6152" max="6152" width="6.5703125" style="13" bestFit="1" customWidth="1"/>
    <col min="6153"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7.5703125" style="13" bestFit="1" customWidth="1"/>
    <col min="6408" max="6408" width="6.5703125" style="13" bestFit="1" customWidth="1"/>
    <col min="6409"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7.5703125" style="13" bestFit="1" customWidth="1"/>
    <col min="6664" max="6664" width="6.5703125" style="13" bestFit="1" customWidth="1"/>
    <col min="6665"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7.5703125" style="13" bestFit="1" customWidth="1"/>
    <col min="6920" max="6920" width="6.5703125" style="13" bestFit="1" customWidth="1"/>
    <col min="6921"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7.5703125" style="13" bestFit="1" customWidth="1"/>
    <col min="7176" max="7176" width="6.5703125" style="13" bestFit="1" customWidth="1"/>
    <col min="7177"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7.5703125" style="13" bestFit="1" customWidth="1"/>
    <col min="7432" max="7432" width="6.5703125" style="13" bestFit="1" customWidth="1"/>
    <col min="7433"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7.5703125" style="13" bestFit="1" customWidth="1"/>
    <col min="7688" max="7688" width="6.5703125" style="13" bestFit="1" customWidth="1"/>
    <col min="7689"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7.5703125" style="13" bestFit="1" customWidth="1"/>
    <col min="7944" max="7944" width="6.5703125" style="13" bestFit="1" customWidth="1"/>
    <col min="7945"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7.5703125" style="13" bestFit="1" customWidth="1"/>
    <col min="8200" max="8200" width="6.5703125" style="13" bestFit="1" customWidth="1"/>
    <col min="8201"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7.5703125" style="13" bestFit="1" customWidth="1"/>
    <col min="8456" max="8456" width="6.5703125" style="13" bestFit="1" customWidth="1"/>
    <col min="8457"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7.5703125" style="13" bestFit="1" customWidth="1"/>
    <col min="8712" max="8712" width="6.5703125" style="13" bestFit="1" customWidth="1"/>
    <col min="8713"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7.5703125" style="13" bestFit="1" customWidth="1"/>
    <col min="8968" max="8968" width="6.5703125" style="13" bestFit="1" customWidth="1"/>
    <col min="8969"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7.5703125" style="13" bestFit="1" customWidth="1"/>
    <col min="9224" max="9224" width="6.5703125" style="13" bestFit="1" customWidth="1"/>
    <col min="9225"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7.5703125" style="13" bestFit="1" customWidth="1"/>
    <col min="9480" max="9480" width="6.5703125" style="13" bestFit="1" customWidth="1"/>
    <col min="9481"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7.5703125" style="13" bestFit="1" customWidth="1"/>
    <col min="9736" max="9736" width="6.5703125" style="13" bestFit="1" customWidth="1"/>
    <col min="9737"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7.5703125" style="13" bestFit="1" customWidth="1"/>
    <col min="9992" max="9992" width="6.5703125" style="13" bestFit="1" customWidth="1"/>
    <col min="9993"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7.5703125" style="13" bestFit="1" customWidth="1"/>
    <col min="10248" max="10248" width="6.5703125" style="13" bestFit="1" customWidth="1"/>
    <col min="10249"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7.5703125" style="13" bestFit="1" customWidth="1"/>
    <col min="10504" max="10504" width="6.5703125" style="13" bestFit="1" customWidth="1"/>
    <col min="10505"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7.5703125" style="13" bestFit="1" customWidth="1"/>
    <col min="10760" max="10760" width="6.5703125" style="13" bestFit="1" customWidth="1"/>
    <col min="10761"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7.5703125" style="13" bestFit="1" customWidth="1"/>
    <col min="11016" max="11016" width="6.5703125" style="13" bestFit="1" customWidth="1"/>
    <col min="11017"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7.5703125" style="13" bestFit="1" customWidth="1"/>
    <col min="11272" max="11272" width="6.5703125" style="13" bestFit="1" customWidth="1"/>
    <col min="11273"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7.5703125" style="13" bestFit="1" customWidth="1"/>
    <col min="11528" max="11528" width="6.5703125" style="13" bestFit="1" customWidth="1"/>
    <col min="11529"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7.5703125" style="13" bestFit="1" customWidth="1"/>
    <col min="11784" max="11784" width="6.5703125" style="13" bestFit="1" customWidth="1"/>
    <col min="11785"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7.5703125" style="13" bestFit="1" customWidth="1"/>
    <col min="12040" max="12040" width="6.5703125" style="13" bestFit="1" customWidth="1"/>
    <col min="12041"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7.5703125" style="13" bestFit="1" customWidth="1"/>
    <col min="12296" max="12296" width="6.5703125" style="13" bestFit="1" customWidth="1"/>
    <col min="12297"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7.5703125" style="13" bestFit="1" customWidth="1"/>
    <col min="12552" max="12552" width="6.5703125" style="13" bestFit="1" customWidth="1"/>
    <col min="12553"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7.5703125" style="13" bestFit="1" customWidth="1"/>
    <col min="12808" max="12808" width="6.5703125" style="13" bestFit="1" customWidth="1"/>
    <col min="12809"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7.5703125" style="13" bestFit="1" customWidth="1"/>
    <col min="13064" max="13064" width="6.5703125" style="13" bestFit="1" customWidth="1"/>
    <col min="13065"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7.5703125" style="13" bestFit="1" customWidth="1"/>
    <col min="13320" max="13320" width="6.5703125" style="13" bestFit="1" customWidth="1"/>
    <col min="13321"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7.5703125" style="13" bestFit="1" customWidth="1"/>
    <col min="13576" max="13576" width="6.5703125" style="13" bestFit="1" customWidth="1"/>
    <col min="13577"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7.5703125" style="13" bestFit="1" customWidth="1"/>
    <col min="13832" max="13832" width="6.5703125" style="13" bestFit="1" customWidth="1"/>
    <col min="13833"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7.5703125" style="13" bestFit="1" customWidth="1"/>
    <col min="14088" max="14088" width="6.5703125" style="13" bestFit="1" customWidth="1"/>
    <col min="14089"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7.5703125" style="13" bestFit="1" customWidth="1"/>
    <col min="14344" max="14344" width="6.5703125" style="13" bestFit="1" customWidth="1"/>
    <col min="14345"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7.5703125" style="13" bestFit="1" customWidth="1"/>
    <col min="14600" max="14600" width="6.5703125" style="13" bestFit="1" customWidth="1"/>
    <col min="14601"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7.5703125" style="13" bestFit="1" customWidth="1"/>
    <col min="14856" max="14856" width="6.5703125" style="13" bestFit="1" customWidth="1"/>
    <col min="14857"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7.5703125" style="13" bestFit="1" customWidth="1"/>
    <col min="15112" max="15112" width="6.5703125" style="13" bestFit="1" customWidth="1"/>
    <col min="15113"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7.5703125" style="13" bestFit="1" customWidth="1"/>
    <col min="15368" max="15368" width="6.5703125" style="13" bestFit="1" customWidth="1"/>
    <col min="15369"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7.5703125" style="13" bestFit="1" customWidth="1"/>
    <col min="15624" max="15624" width="6.5703125" style="13" bestFit="1" customWidth="1"/>
    <col min="15625"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7.5703125" style="13" bestFit="1" customWidth="1"/>
    <col min="15880" max="15880" width="6.5703125" style="13" bestFit="1" customWidth="1"/>
    <col min="15881"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7.5703125" style="13" bestFit="1" customWidth="1"/>
    <col min="16136" max="16136" width="6.5703125" style="13" bestFit="1" customWidth="1"/>
    <col min="16137" max="16384" width="9.140625" style="13"/>
  </cols>
  <sheetData>
    <row r="1" spans="1:9" x14ac:dyDescent="0.25">
      <c r="A1" s="58" t="s">
        <v>0</v>
      </c>
      <c r="B1" s="201" t="s">
        <v>91</v>
      </c>
      <c r="C1" s="201"/>
      <c r="D1" s="201"/>
      <c r="E1" s="201"/>
    </row>
    <row r="3" spans="1:9" ht="15" customHeight="1" x14ac:dyDescent="0.25">
      <c r="B3" s="1" t="s">
        <v>848</v>
      </c>
      <c r="C3" s="202"/>
      <c r="D3" s="203"/>
    </row>
    <row r="4" spans="1:9" ht="30" customHeight="1" x14ac:dyDescent="0.25">
      <c r="B4" s="7" t="s">
        <v>849</v>
      </c>
      <c r="C4" s="202"/>
      <c r="D4" s="203"/>
    </row>
    <row r="5" spans="1:9" ht="15" customHeight="1" x14ac:dyDescent="0.25">
      <c r="B5" s="7" t="s">
        <v>133</v>
      </c>
      <c r="C5" s="202"/>
      <c r="D5" s="203"/>
    </row>
    <row r="6" spans="1:9" ht="15" customHeight="1" x14ac:dyDescent="0.25">
      <c r="B6" s="7" t="s">
        <v>748</v>
      </c>
      <c r="C6" s="202"/>
      <c r="D6" s="203"/>
    </row>
    <row r="7" spans="1:9" ht="15" customHeight="1" x14ac:dyDescent="0.25">
      <c r="B7" s="2" t="s">
        <v>850</v>
      </c>
      <c r="C7" s="202"/>
      <c r="D7" s="203"/>
    </row>
    <row r="8" spans="1:9" ht="30" customHeight="1" x14ac:dyDescent="0.25">
      <c r="B8" s="2" t="s">
        <v>136</v>
      </c>
      <c r="C8" s="57" t="s">
        <v>137</v>
      </c>
      <c r="D8" s="57" t="s">
        <v>138</v>
      </c>
    </row>
    <row r="10" spans="1:9" x14ac:dyDescent="0.25">
      <c r="B10" s="13" t="s">
        <v>150</v>
      </c>
    </row>
    <row r="11" spans="1:9" x14ac:dyDescent="0.25">
      <c r="B11" s="50" t="s">
        <v>139</v>
      </c>
      <c r="C11" s="51" t="s">
        <v>140</v>
      </c>
      <c r="D11" s="50" t="s">
        <v>141</v>
      </c>
      <c r="E11" s="50" t="s">
        <v>142</v>
      </c>
      <c r="F11" s="49" t="s">
        <v>151</v>
      </c>
      <c r="G11" s="49" t="s">
        <v>152</v>
      </c>
      <c r="H11" s="49" t="s">
        <v>153</v>
      </c>
      <c r="I11" s="32" t="s">
        <v>154</v>
      </c>
    </row>
    <row r="12" spans="1:9" x14ac:dyDescent="0.25">
      <c r="B12" s="32" t="s">
        <v>851</v>
      </c>
    </row>
    <row r="13" spans="1:9" x14ac:dyDescent="0.25">
      <c r="B13" s="13" t="s">
        <v>93</v>
      </c>
      <c r="C13" s="29" t="s">
        <v>145</v>
      </c>
      <c r="D13" s="13" t="s">
        <v>852</v>
      </c>
      <c r="E13" s="13" t="s">
        <v>853</v>
      </c>
      <c r="F13" s="18">
        <v>9296073</v>
      </c>
      <c r="G13" s="18">
        <v>8618.39</v>
      </c>
      <c r="H13" s="18">
        <v>99.87</v>
      </c>
    </row>
    <row r="14" spans="1:9" x14ac:dyDescent="0.25">
      <c r="B14" s="32" t="s">
        <v>157</v>
      </c>
      <c r="C14" s="33"/>
      <c r="D14" s="32"/>
      <c r="E14" s="32"/>
      <c r="F14" s="34"/>
      <c r="G14" s="34">
        <f>SUM(G12:G13)</f>
        <v>8618.39</v>
      </c>
      <c r="H14" s="34">
        <f>SUM(H12:H13)</f>
        <v>99.87</v>
      </c>
    </row>
    <row r="15" spans="1:9" x14ac:dyDescent="0.25">
      <c r="B15" s="32" t="s">
        <v>159</v>
      </c>
      <c r="C15" s="33"/>
      <c r="D15" s="32"/>
      <c r="E15" s="32"/>
      <c r="F15" s="34"/>
      <c r="G15" s="34">
        <v>8618.39</v>
      </c>
      <c r="H15" s="34">
        <v>99.87</v>
      </c>
    </row>
    <row r="16" spans="1:9" x14ac:dyDescent="0.25">
      <c r="B16" s="32" t="s">
        <v>247</v>
      </c>
      <c r="C16" s="33"/>
      <c r="D16" s="32"/>
      <c r="E16" s="32"/>
      <c r="F16" s="34"/>
      <c r="G16" s="34">
        <v>10.813599610000892</v>
      </c>
      <c r="H16" s="34">
        <v>0.12999999999999545</v>
      </c>
    </row>
    <row r="17" spans="2:8" x14ac:dyDescent="0.25">
      <c r="B17" s="32" t="s">
        <v>161</v>
      </c>
      <c r="C17" s="33"/>
      <c r="D17" s="32"/>
      <c r="E17" s="32"/>
      <c r="F17" s="34"/>
      <c r="G17" s="34">
        <v>8629.2035996100003</v>
      </c>
      <c r="H17" s="34">
        <v>100</v>
      </c>
    </row>
    <row r="18" spans="2:8" x14ac:dyDescent="0.25">
      <c r="B18" s="13" t="s">
        <v>162</v>
      </c>
    </row>
    <row r="19" spans="2:8" x14ac:dyDescent="0.25">
      <c r="B19" s="32" t="s">
        <v>163</v>
      </c>
    </row>
    <row r="20" spans="2:8" x14ac:dyDescent="0.25">
      <c r="B20" s="32" t="s">
        <v>164</v>
      </c>
      <c r="C20" s="29" t="s">
        <v>165</v>
      </c>
    </row>
    <row r="21" spans="2:8" x14ac:dyDescent="0.25">
      <c r="B21" s="32" t="s">
        <v>168</v>
      </c>
      <c r="C21" s="29" t="s">
        <v>167</v>
      </c>
    </row>
    <row r="22" spans="2:8" x14ac:dyDescent="0.25">
      <c r="B22" s="32" t="s">
        <v>169</v>
      </c>
      <c r="C22" s="29" t="s">
        <v>167</v>
      </c>
    </row>
    <row r="23" spans="2:8" x14ac:dyDescent="0.25">
      <c r="B23" s="32" t="s">
        <v>170</v>
      </c>
      <c r="C23" s="29" t="s">
        <v>171</v>
      </c>
    </row>
    <row r="24" spans="2:8" x14ac:dyDescent="0.25">
      <c r="B24" s="32" t="s">
        <v>854</v>
      </c>
      <c r="C24" s="33"/>
    </row>
    <row r="25" spans="2:8" x14ac:dyDescent="0.25">
      <c r="B25" s="32" t="s">
        <v>855</v>
      </c>
      <c r="C25" s="33"/>
    </row>
    <row r="26" spans="2:8" x14ac:dyDescent="0.25">
      <c r="B26" s="32" t="s">
        <v>856</v>
      </c>
      <c r="C26" s="33"/>
    </row>
    <row r="27" spans="2:8" x14ac:dyDescent="0.25">
      <c r="B27" s="32" t="s">
        <v>857</v>
      </c>
      <c r="C27" s="33"/>
    </row>
    <row r="28" spans="2:8" x14ac:dyDescent="0.25">
      <c r="B28" s="32" t="s">
        <v>858</v>
      </c>
      <c r="C28" s="33"/>
    </row>
    <row r="29" spans="2:8" x14ac:dyDescent="0.25">
      <c r="B29" s="32" t="s">
        <v>859</v>
      </c>
      <c r="C29" s="33"/>
    </row>
    <row r="30" spans="2:8" x14ac:dyDescent="0.25">
      <c r="B30" s="32" t="s">
        <v>860</v>
      </c>
      <c r="C30" s="33"/>
    </row>
    <row r="31" spans="2:8" x14ac:dyDescent="0.25">
      <c r="B31" s="32" t="s">
        <v>861</v>
      </c>
      <c r="C31" s="33"/>
    </row>
    <row r="32" spans="2:8" x14ac:dyDescent="0.25">
      <c r="B32" s="32" t="s">
        <v>862</v>
      </c>
      <c r="C32" s="33"/>
    </row>
    <row r="33" spans="2:4" x14ac:dyDescent="0.25">
      <c r="B33" s="13" t="s">
        <v>180</v>
      </c>
    </row>
    <row r="34" spans="2:4" x14ac:dyDescent="0.25">
      <c r="B34" s="13" t="s">
        <v>250</v>
      </c>
    </row>
    <row r="37" spans="2:4" x14ac:dyDescent="0.25">
      <c r="B37" s="8" t="s">
        <v>251</v>
      </c>
      <c r="C37" s="9"/>
    </row>
    <row r="38" spans="2:4" ht="30" x14ac:dyDescent="0.25">
      <c r="B38" s="8" t="s">
        <v>252</v>
      </c>
      <c r="C38" s="10" t="s">
        <v>253</v>
      </c>
    </row>
    <row r="39" spans="2:4" x14ac:dyDescent="0.25">
      <c r="B39" s="3" t="s">
        <v>254</v>
      </c>
      <c r="C39" s="4"/>
    </row>
    <row r="40" spans="2:4" x14ac:dyDescent="0.25">
      <c r="B40" s="3" t="s">
        <v>255</v>
      </c>
      <c r="C40" s="4"/>
    </row>
    <row r="41" spans="2:4" x14ac:dyDescent="0.25">
      <c r="B41" s="3" t="s">
        <v>256</v>
      </c>
      <c r="C41" s="4"/>
    </row>
    <row r="42" spans="2:4" x14ac:dyDescent="0.25">
      <c r="B42" s="3" t="s">
        <v>257</v>
      </c>
      <c r="C42" s="4"/>
    </row>
    <row r="43" spans="2:4" x14ac:dyDescent="0.25">
      <c r="B43" s="3" t="s">
        <v>258</v>
      </c>
      <c r="C43" s="4"/>
    </row>
    <row r="44" spans="2:4" x14ac:dyDescent="0.25">
      <c r="B44" s="3" t="s">
        <v>259</v>
      </c>
      <c r="C44" s="4"/>
    </row>
    <row r="45" spans="2:4" x14ac:dyDescent="0.25">
      <c r="B45" s="8" t="s">
        <v>260</v>
      </c>
      <c r="C45" s="9"/>
    </row>
    <row r="47" spans="2:4" x14ac:dyDescent="0.25">
      <c r="B47" s="3" t="s">
        <v>189</v>
      </c>
      <c r="C47" s="4"/>
      <c r="D47" s="3"/>
    </row>
    <row r="48" spans="2:4" ht="30" x14ac:dyDescent="0.25">
      <c r="B48" s="6" t="s">
        <v>190</v>
      </c>
      <c r="C48" s="5" t="s">
        <v>191</v>
      </c>
      <c r="D48" s="6" t="s">
        <v>192</v>
      </c>
    </row>
    <row r="49" spans="2:7" x14ac:dyDescent="0.25">
      <c r="B49" s="3" t="s">
        <v>167</v>
      </c>
      <c r="C49" s="4" t="s">
        <v>167</v>
      </c>
      <c r="D49" s="3" t="s">
        <v>167</v>
      </c>
    </row>
    <row r="51" spans="2:7" x14ac:dyDescent="0.25">
      <c r="B51" s="8" t="s">
        <v>193</v>
      </c>
      <c r="C51" s="44">
        <v>45596</v>
      </c>
      <c r="D51" s="3"/>
      <c r="E51" s="37"/>
      <c r="F51" s="43"/>
    </row>
    <row r="52" spans="2:7" x14ac:dyDescent="0.25">
      <c r="B52" s="8" t="s">
        <v>194</v>
      </c>
      <c r="C52" s="9" t="s">
        <v>195</v>
      </c>
      <c r="D52" s="8" t="s">
        <v>196</v>
      </c>
      <c r="E52" s="38" t="s">
        <v>197</v>
      </c>
      <c r="F52" s="36" t="s">
        <v>198</v>
      </c>
      <c r="G52" s="34"/>
    </row>
    <row r="53" spans="2:7" x14ac:dyDescent="0.25">
      <c r="B53" s="41" t="s">
        <v>167</v>
      </c>
      <c r="C53" s="42" t="s">
        <v>167</v>
      </c>
      <c r="D53" s="41" t="s">
        <v>167</v>
      </c>
      <c r="E53" s="40" t="s">
        <v>167</v>
      </c>
      <c r="F53" s="39" t="s">
        <v>167</v>
      </c>
    </row>
    <row r="56" spans="2:7" x14ac:dyDescent="0.25">
      <c r="B56" s="32" t="s">
        <v>199</v>
      </c>
    </row>
    <row r="57" spans="2:7" x14ac:dyDescent="0.25">
      <c r="B57" s="32"/>
    </row>
    <row r="58" spans="2:7" x14ac:dyDescent="0.25">
      <c r="B58" s="32" t="s">
        <v>200</v>
      </c>
    </row>
    <row r="59" spans="2:7" x14ac:dyDescent="0.25">
      <c r="B59" s="8" t="s">
        <v>201</v>
      </c>
      <c r="C59" s="9" t="s">
        <v>202</v>
      </c>
      <c r="D59" s="32"/>
    </row>
    <row r="60" spans="2:7" x14ac:dyDescent="0.25">
      <c r="B60" s="3" t="s">
        <v>167</v>
      </c>
      <c r="C60" s="4" t="s">
        <v>167</v>
      </c>
    </row>
    <row r="62" spans="2:7" x14ac:dyDescent="0.25">
      <c r="B62" s="8" t="s">
        <v>203</v>
      </c>
      <c r="C62" s="9" t="s">
        <v>202</v>
      </c>
    </row>
    <row r="63" spans="2:7" x14ac:dyDescent="0.25">
      <c r="B63" s="3" t="s">
        <v>167</v>
      </c>
      <c r="C63" s="4" t="s">
        <v>167</v>
      </c>
    </row>
    <row r="65" spans="2:7" x14ac:dyDescent="0.25">
      <c r="B65" s="8" t="s">
        <v>167</v>
      </c>
      <c r="C65" s="9" t="s">
        <v>167</v>
      </c>
    </row>
    <row r="66" spans="2:7" x14ac:dyDescent="0.25">
      <c r="B66" s="3" t="s">
        <v>167</v>
      </c>
      <c r="C66" s="4" t="s">
        <v>167</v>
      </c>
    </row>
    <row r="68" spans="2:7" x14ac:dyDescent="0.25">
      <c r="B68" s="38" t="s">
        <v>204</v>
      </c>
      <c r="C68" s="9" t="s">
        <v>205</v>
      </c>
    </row>
    <row r="69" spans="2:7" x14ac:dyDescent="0.25">
      <c r="B69" s="37" t="s">
        <v>167</v>
      </c>
      <c r="C69" s="4" t="s">
        <v>167</v>
      </c>
    </row>
    <row r="71" spans="2:7" x14ac:dyDescent="0.25">
      <c r="B71" s="8" t="s">
        <v>206</v>
      </c>
      <c r="C71" s="9" t="s">
        <v>167</v>
      </c>
    </row>
    <row r="73" spans="2:7" x14ac:dyDescent="0.25">
      <c r="B73" s="8" t="s">
        <v>207</v>
      </c>
      <c r="C73" s="44">
        <v>45596</v>
      </c>
      <c r="D73" s="3"/>
      <c r="E73" s="37"/>
      <c r="F73" s="43"/>
    </row>
    <row r="74" spans="2:7" x14ac:dyDescent="0.25">
      <c r="B74" s="8" t="s">
        <v>194</v>
      </c>
      <c r="C74" s="9" t="s">
        <v>195</v>
      </c>
      <c r="D74" s="8" t="s">
        <v>196</v>
      </c>
      <c r="E74" s="38" t="s">
        <v>197</v>
      </c>
      <c r="F74" s="36" t="s">
        <v>198</v>
      </c>
      <c r="G74" s="34"/>
    </row>
    <row r="75" spans="2:7" x14ac:dyDescent="0.25">
      <c r="B75" s="41" t="s">
        <v>167</v>
      </c>
      <c r="C75" s="42" t="s">
        <v>167</v>
      </c>
      <c r="D75" s="41" t="s">
        <v>167</v>
      </c>
      <c r="E75" s="40" t="s">
        <v>167</v>
      </c>
      <c r="F75" s="39" t="s">
        <v>167</v>
      </c>
    </row>
    <row r="76" spans="2:7" x14ac:dyDescent="0.25">
      <c r="B76" s="32" t="s">
        <v>199</v>
      </c>
    </row>
    <row r="77" spans="2:7" x14ac:dyDescent="0.25">
      <c r="B77" s="32"/>
    </row>
    <row r="78" spans="2:7" x14ac:dyDescent="0.25">
      <c r="B78" s="32" t="s">
        <v>200</v>
      </c>
    </row>
    <row r="79" spans="2:7" x14ac:dyDescent="0.25">
      <c r="B79" s="8" t="s">
        <v>201</v>
      </c>
      <c r="C79" s="9" t="s">
        <v>202</v>
      </c>
      <c r="D79" s="32"/>
    </row>
    <row r="80" spans="2:7" x14ac:dyDescent="0.25">
      <c r="B80" s="3" t="s">
        <v>167</v>
      </c>
      <c r="C80" s="4" t="s">
        <v>167</v>
      </c>
    </row>
    <row r="82" spans="2:6" x14ac:dyDescent="0.25">
      <c r="B82" s="8" t="s">
        <v>203</v>
      </c>
      <c r="C82" s="9" t="s">
        <v>202</v>
      </c>
    </row>
    <row r="83" spans="2:6" x14ac:dyDescent="0.25">
      <c r="B83" s="3" t="s">
        <v>167</v>
      </c>
      <c r="C83" s="4" t="s">
        <v>167</v>
      </c>
    </row>
    <row r="85" spans="2:6" x14ac:dyDescent="0.25">
      <c r="B85" s="8" t="s">
        <v>167</v>
      </c>
      <c r="C85" s="9" t="s">
        <v>167</v>
      </c>
    </row>
    <row r="86" spans="2:6" x14ac:dyDescent="0.25">
      <c r="B86" s="3" t="s">
        <v>167</v>
      </c>
      <c r="C86" s="4" t="s">
        <v>167</v>
      </c>
    </row>
    <row r="88" spans="2:6" x14ac:dyDescent="0.25">
      <c r="B88" s="38" t="s">
        <v>204</v>
      </c>
      <c r="C88" s="9" t="s">
        <v>205</v>
      </c>
    </row>
    <row r="89" spans="2:6" x14ac:dyDescent="0.25">
      <c r="B89" s="37" t="s">
        <v>167</v>
      </c>
      <c r="C89" s="4" t="s">
        <v>167</v>
      </c>
    </row>
    <row r="91" spans="2:6" x14ac:dyDescent="0.25">
      <c r="B91" s="8" t="s">
        <v>206</v>
      </c>
      <c r="C91" s="9" t="s">
        <v>167</v>
      </c>
    </row>
    <row r="94" spans="2:6" x14ac:dyDescent="0.25">
      <c r="B94" s="32" t="s">
        <v>208</v>
      </c>
    </row>
    <row r="96" spans="2:6" x14ac:dyDescent="0.25">
      <c r="B96" s="8" t="s">
        <v>194</v>
      </c>
      <c r="C96" s="9" t="s">
        <v>209</v>
      </c>
      <c r="D96" s="8" t="s">
        <v>210</v>
      </c>
      <c r="E96" s="8" t="s">
        <v>211</v>
      </c>
      <c r="F96" s="34"/>
    </row>
    <row r="97" spans="2:80" x14ac:dyDescent="0.25">
      <c r="B97" s="3" t="s">
        <v>167</v>
      </c>
      <c r="C97" s="4" t="s">
        <v>167</v>
      </c>
      <c r="D97" s="3" t="s">
        <v>167</v>
      </c>
      <c r="E97" s="3" t="s">
        <v>167</v>
      </c>
    </row>
    <row r="100" spans="2:80" x14ac:dyDescent="0.25">
      <c r="B100" s="32" t="s">
        <v>212</v>
      </c>
      <c r="C100" s="33" t="s">
        <v>167</v>
      </c>
      <c r="D100" s="32"/>
      <c r="E100" s="32"/>
      <c r="F100" s="34"/>
      <c r="G100" s="34"/>
      <c r="H100" s="34"/>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row>
    <row r="102" spans="2:80" x14ac:dyDescent="0.25">
      <c r="B102" s="32" t="s">
        <v>213</v>
      </c>
    </row>
    <row r="104" spans="2:80" x14ac:dyDescent="0.25">
      <c r="B104" s="8" t="s">
        <v>214</v>
      </c>
      <c r="C104" s="9" t="s">
        <v>202</v>
      </c>
      <c r="D104" s="32"/>
    </row>
    <row r="105" spans="2:80" x14ac:dyDescent="0.25">
      <c r="B105" s="3" t="s">
        <v>167</v>
      </c>
      <c r="C105" s="4" t="s">
        <v>167</v>
      </c>
    </row>
    <row r="108" spans="2:80" x14ac:dyDescent="0.25">
      <c r="B108" s="8" t="s">
        <v>215</v>
      </c>
      <c r="C108" s="9" t="s">
        <v>216</v>
      </c>
      <c r="D108" s="32"/>
    </row>
    <row r="109" spans="2:80" x14ac:dyDescent="0.25">
      <c r="B109" s="3" t="s">
        <v>167</v>
      </c>
      <c r="C109" s="4" t="s">
        <v>167</v>
      </c>
    </row>
    <row r="112" spans="2:80" x14ac:dyDescent="0.25">
      <c r="B112" s="32" t="s">
        <v>217</v>
      </c>
    </row>
    <row r="115" spans="2:80" x14ac:dyDescent="0.25">
      <c r="B115" s="32" t="s">
        <v>218</v>
      </c>
    </row>
    <row r="117" spans="2:80" x14ac:dyDescent="0.25">
      <c r="B117" s="8" t="s">
        <v>194</v>
      </c>
      <c r="C117" s="9" t="s">
        <v>219</v>
      </c>
      <c r="D117" s="8" t="s">
        <v>209</v>
      </c>
      <c r="E117" s="8" t="s">
        <v>210</v>
      </c>
      <c r="F117" s="36" t="s">
        <v>211</v>
      </c>
      <c r="G117" s="34"/>
    </row>
    <row r="118" spans="2:80" x14ac:dyDescent="0.25">
      <c r="B118" s="3" t="s">
        <v>167</v>
      </c>
      <c r="C118" s="4" t="s">
        <v>167</v>
      </c>
      <c r="D118" s="3" t="s">
        <v>167</v>
      </c>
      <c r="E118" s="3" t="s">
        <v>167</v>
      </c>
      <c r="F118" s="35" t="s">
        <v>167</v>
      </c>
    </row>
    <row r="121" spans="2:80" x14ac:dyDescent="0.25">
      <c r="B121" s="32" t="s">
        <v>212</v>
      </c>
      <c r="C121" s="33" t="s">
        <v>167</v>
      </c>
      <c r="D121" s="32"/>
      <c r="E121" s="32"/>
      <c r="F121" s="34"/>
      <c r="G121" s="34"/>
      <c r="H121" s="34"/>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c r="BO121" s="32"/>
      <c r="BP121" s="32"/>
      <c r="BQ121" s="32"/>
      <c r="BR121" s="32"/>
      <c r="BS121" s="32"/>
      <c r="BT121" s="32"/>
      <c r="BU121" s="32"/>
      <c r="BV121" s="32"/>
      <c r="BW121" s="32"/>
      <c r="BX121" s="32"/>
      <c r="BY121" s="32"/>
      <c r="BZ121" s="32"/>
      <c r="CA121" s="32"/>
      <c r="CB121" s="32"/>
    </row>
    <row r="123" spans="2:80" x14ac:dyDescent="0.25">
      <c r="B123" s="32" t="s">
        <v>213</v>
      </c>
    </row>
    <row r="125" spans="2:80" x14ac:dyDescent="0.25">
      <c r="B125" s="8" t="s">
        <v>214</v>
      </c>
      <c r="C125" s="9" t="s">
        <v>202</v>
      </c>
      <c r="D125" s="32"/>
    </row>
    <row r="126" spans="2:80" x14ac:dyDescent="0.25">
      <c r="B126" s="3" t="s">
        <v>167</v>
      </c>
      <c r="C126" s="4" t="s">
        <v>167</v>
      </c>
    </row>
    <row r="129" spans="2:7" x14ac:dyDescent="0.25">
      <c r="B129" s="8" t="s">
        <v>215</v>
      </c>
      <c r="C129" s="9" t="s">
        <v>216</v>
      </c>
      <c r="D129" s="32"/>
    </row>
    <row r="130" spans="2:7" x14ac:dyDescent="0.25">
      <c r="B130" s="3" t="s">
        <v>167</v>
      </c>
      <c r="C130" s="4" t="s">
        <v>167</v>
      </c>
    </row>
    <row r="133" spans="2:7" x14ac:dyDescent="0.25">
      <c r="B133" s="32" t="s">
        <v>217</v>
      </c>
    </row>
    <row r="136" spans="2:7" x14ac:dyDescent="0.25">
      <c r="B136" s="32" t="s">
        <v>220</v>
      </c>
    </row>
    <row r="137" spans="2:7" x14ac:dyDescent="0.25">
      <c r="B137" s="8" t="s">
        <v>194</v>
      </c>
      <c r="C137" s="9" t="s">
        <v>221</v>
      </c>
      <c r="D137" s="8" t="s">
        <v>222</v>
      </c>
      <c r="E137" s="8" t="s">
        <v>223</v>
      </c>
      <c r="F137" s="36" t="s">
        <v>224</v>
      </c>
      <c r="G137" s="34"/>
    </row>
    <row r="138" spans="2:7" x14ac:dyDescent="0.25">
      <c r="B138" s="3" t="s">
        <v>167</v>
      </c>
      <c r="C138" s="4" t="s">
        <v>167</v>
      </c>
      <c r="D138" s="3" t="s">
        <v>167</v>
      </c>
      <c r="E138" s="3" t="s">
        <v>167</v>
      </c>
      <c r="F138" s="35" t="s">
        <v>167</v>
      </c>
    </row>
    <row r="139" spans="2:7" x14ac:dyDescent="0.25">
      <c r="B139"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5DCA309C-B7F1-49FE-B975-E8CA2227B01D}"/>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C8A57-D7DF-4489-AFB1-43850D5084D8}">
  <sheetPr codeName="Sheet44"/>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col min="9" max="256" width="9.140625" style="13"/>
    <col min="257" max="257" width="5.42578125" style="13" bestFit="1" customWidth="1"/>
    <col min="258" max="258" width="130.7109375" style="13" bestFit="1" customWidth="1"/>
    <col min="259" max="259" width="19.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19.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19.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19.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19.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19.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19.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19.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19.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19.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19.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19.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19.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19.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19.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19.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19.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19.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19.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19.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19.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19.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19.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19.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19.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19.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19.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19.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19.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19.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19.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19.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19.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19.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19.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19.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19.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19.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19.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19.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19.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19.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19.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19.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19.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19.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19.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19.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19.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19.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19.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19.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19.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19.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19.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19.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19.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19.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19.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19.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19.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19.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19.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9" x14ac:dyDescent="0.25">
      <c r="A1" s="58" t="s">
        <v>0</v>
      </c>
      <c r="B1" s="201" t="s">
        <v>89</v>
      </c>
      <c r="C1" s="201"/>
      <c r="D1" s="201"/>
      <c r="E1" s="201"/>
    </row>
    <row r="3" spans="1:9" x14ac:dyDescent="0.25">
      <c r="B3" s="1" t="s">
        <v>89</v>
      </c>
      <c r="C3" s="202"/>
      <c r="D3" s="203"/>
    </row>
    <row r="4" spans="1:9" x14ac:dyDescent="0.25">
      <c r="B4" s="2" t="s">
        <v>3850</v>
      </c>
      <c r="C4" s="202"/>
      <c r="D4" s="203"/>
    </row>
    <row r="5" spans="1:9" x14ac:dyDescent="0.25">
      <c r="B5" s="2" t="s">
        <v>133</v>
      </c>
      <c r="C5" s="202"/>
      <c r="D5" s="203"/>
    </row>
    <row r="6" spans="1:9" x14ac:dyDescent="0.25">
      <c r="B6" s="3" t="s">
        <v>3838</v>
      </c>
      <c r="C6" s="202"/>
      <c r="D6" s="203"/>
    </row>
    <row r="7" spans="1:9" x14ac:dyDescent="0.25">
      <c r="B7" s="6" t="s">
        <v>3851</v>
      </c>
      <c r="C7" s="202"/>
      <c r="D7" s="203"/>
    </row>
    <row r="8" spans="1:9" ht="30"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82450</v>
      </c>
      <c r="G15" s="18">
        <v>1431.08</v>
      </c>
      <c r="H15" s="18">
        <v>32.51</v>
      </c>
    </row>
    <row r="16" spans="1:9" x14ac:dyDescent="0.25">
      <c r="B16" s="13" t="s">
        <v>1674</v>
      </c>
      <c r="C16" s="29" t="s">
        <v>145</v>
      </c>
      <c r="D16" s="13" t="s">
        <v>268</v>
      </c>
      <c r="E16" s="13" t="s">
        <v>270</v>
      </c>
      <c r="F16" s="18">
        <v>76582</v>
      </c>
      <c r="G16" s="18">
        <v>989.63</v>
      </c>
      <c r="H16" s="18">
        <v>22.48</v>
      </c>
    </row>
    <row r="17" spans="2:8" x14ac:dyDescent="0.25">
      <c r="B17" s="13" t="s">
        <v>1678</v>
      </c>
      <c r="C17" s="29" t="s">
        <v>145</v>
      </c>
      <c r="D17" s="13" t="s">
        <v>268</v>
      </c>
      <c r="E17" s="13" t="s">
        <v>276</v>
      </c>
      <c r="F17" s="18">
        <v>30980</v>
      </c>
      <c r="G17" s="18">
        <v>359.23</v>
      </c>
      <c r="H17" s="18">
        <v>8.16</v>
      </c>
    </row>
    <row r="18" spans="2:8" x14ac:dyDescent="0.25">
      <c r="B18" s="13" t="s">
        <v>863</v>
      </c>
      <c r="C18" s="29" t="s">
        <v>145</v>
      </c>
      <c r="D18" s="13" t="s">
        <v>268</v>
      </c>
      <c r="E18" s="13" t="s">
        <v>864</v>
      </c>
      <c r="F18" s="18">
        <v>41819</v>
      </c>
      <c r="G18" s="18">
        <v>343</v>
      </c>
      <c r="H18" s="18">
        <v>7.79</v>
      </c>
    </row>
    <row r="19" spans="2:8" x14ac:dyDescent="0.25">
      <c r="B19" s="13" t="s">
        <v>1677</v>
      </c>
      <c r="C19" s="29" t="s">
        <v>145</v>
      </c>
      <c r="D19" s="13" t="s">
        <v>268</v>
      </c>
      <c r="E19" s="13" t="s">
        <v>275</v>
      </c>
      <c r="F19" s="18">
        <v>15960</v>
      </c>
      <c r="G19" s="18">
        <v>276.27999999999997</v>
      </c>
      <c r="H19" s="18">
        <v>6.28</v>
      </c>
    </row>
    <row r="20" spans="2:8" x14ac:dyDescent="0.25">
      <c r="B20" s="13" t="s">
        <v>1998</v>
      </c>
      <c r="C20" s="29" t="s">
        <v>145</v>
      </c>
      <c r="D20" s="13" t="s">
        <v>301</v>
      </c>
      <c r="E20" s="13" t="s">
        <v>865</v>
      </c>
      <c r="F20" s="18">
        <v>3040</v>
      </c>
      <c r="G20" s="18">
        <v>209.45</v>
      </c>
      <c r="H20" s="18">
        <v>4.76</v>
      </c>
    </row>
    <row r="21" spans="2:8" x14ac:dyDescent="0.25">
      <c r="B21" s="13" t="s">
        <v>1999</v>
      </c>
      <c r="C21" s="29" t="s">
        <v>145</v>
      </c>
      <c r="D21" s="13" t="s">
        <v>301</v>
      </c>
      <c r="E21" s="13" t="s">
        <v>866</v>
      </c>
      <c r="F21" s="18">
        <v>5935</v>
      </c>
      <c r="G21" s="18">
        <v>103.91</v>
      </c>
      <c r="H21" s="18">
        <v>2.36</v>
      </c>
    </row>
    <row r="22" spans="2:8" x14ac:dyDescent="0.25">
      <c r="B22" s="13" t="s">
        <v>2000</v>
      </c>
      <c r="C22" s="29" t="s">
        <v>145</v>
      </c>
      <c r="D22" s="13" t="s">
        <v>301</v>
      </c>
      <c r="E22" s="13" t="s">
        <v>867</v>
      </c>
      <c r="F22" s="18">
        <v>3037</v>
      </c>
      <c r="G22" s="18">
        <v>95.33</v>
      </c>
      <c r="H22" s="18">
        <v>2.17</v>
      </c>
    </row>
    <row r="23" spans="2:8" x14ac:dyDescent="0.25">
      <c r="B23" s="13" t="s">
        <v>1697</v>
      </c>
      <c r="C23" s="29" t="s">
        <v>145</v>
      </c>
      <c r="D23" s="13" t="s">
        <v>305</v>
      </c>
      <c r="E23" s="13" t="s">
        <v>313</v>
      </c>
      <c r="F23" s="18">
        <v>11601</v>
      </c>
      <c r="G23" s="18">
        <v>83.54</v>
      </c>
      <c r="H23" s="18">
        <v>1.9</v>
      </c>
    </row>
    <row r="24" spans="2:8" x14ac:dyDescent="0.25">
      <c r="B24" s="13" t="s">
        <v>2001</v>
      </c>
      <c r="C24" s="29" t="s">
        <v>145</v>
      </c>
      <c r="D24" s="13" t="s">
        <v>305</v>
      </c>
      <c r="E24" s="13" t="s">
        <v>868</v>
      </c>
      <c r="F24" s="18">
        <v>4861</v>
      </c>
      <c r="G24" s="18">
        <v>78.849999999999994</v>
      </c>
      <c r="H24" s="18">
        <v>1.79</v>
      </c>
    </row>
    <row r="25" spans="2:8" x14ac:dyDescent="0.25">
      <c r="B25" s="13" t="s">
        <v>1852</v>
      </c>
      <c r="C25" s="29" t="s">
        <v>145</v>
      </c>
      <c r="D25" s="13" t="s">
        <v>301</v>
      </c>
      <c r="E25" s="13" t="s">
        <v>595</v>
      </c>
      <c r="F25" s="18">
        <v>15806</v>
      </c>
      <c r="G25" s="18">
        <v>71.91</v>
      </c>
      <c r="H25" s="18">
        <v>1.63</v>
      </c>
    </row>
    <row r="26" spans="2:8" x14ac:dyDescent="0.25">
      <c r="B26" s="13" t="s">
        <v>1847</v>
      </c>
      <c r="C26" s="29" t="s">
        <v>145</v>
      </c>
      <c r="D26" s="13" t="s">
        <v>301</v>
      </c>
      <c r="E26" s="13" t="s">
        <v>588</v>
      </c>
      <c r="F26" s="18">
        <v>13559</v>
      </c>
      <c r="G26" s="18">
        <v>70.86</v>
      </c>
      <c r="H26" s="18">
        <v>1.61</v>
      </c>
    </row>
    <row r="27" spans="2:8" x14ac:dyDescent="0.25">
      <c r="B27" s="13" t="s">
        <v>2002</v>
      </c>
      <c r="C27" s="29" t="s">
        <v>145</v>
      </c>
      <c r="D27" s="13" t="s">
        <v>301</v>
      </c>
      <c r="E27" s="13" t="s">
        <v>869</v>
      </c>
      <c r="F27" s="18">
        <v>4530</v>
      </c>
      <c r="G27" s="18">
        <v>57.66</v>
      </c>
      <c r="H27" s="18">
        <v>1.31</v>
      </c>
    </row>
    <row r="28" spans="2:8" x14ac:dyDescent="0.25">
      <c r="B28" s="13" t="s">
        <v>1694</v>
      </c>
      <c r="C28" s="29" t="s">
        <v>145</v>
      </c>
      <c r="D28" s="13" t="s">
        <v>305</v>
      </c>
      <c r="E28" s="13" t="s">
        <v>306</v>
      </c>
      <c r="F28" s="18">
        <v>2585</v>
      </c>
      <c r="G28" s="18">
        <v>49.56</v>
      </c>
      <c r="H28" s="18">
        <v>1.1299999999999999</v>
      </c>
    </row>
    <row r="29" spans="2:8" x14ac:dyDescent="0.25">
      <c r="B29" s="13" t="s">
        <v>1963</v>
      </c>
      <c r="C29" s="29" t="s">
        <v>145</v>
      </c>
      <c r="D29" s="13" t="s">
        <v>287</v>
      </c>
      <c r="E29" s="13" t="s">
        <v>778</v>
      </c>
      <c r="F29" s="18">
        <v>1098</v>
      </c>
      <c r="G29" s="18">
        <v>47.21</v>
      </c>
      <c r="H29" s="18">
        <v>1.07</v>
      </c>
    </row>
    <row r="30" spans="2:8" x14ac:dyDescent="0.25">
      <c r="B30" s="13" t="s">
        <v>2003</v>
      </c>
      <c r="C30" s="29" t="s">
        <v>145</v>
      </c>
      <c r="D30" s="13" t="s">
        <v>287</v>
      </c>
      <c r="E30" s="13" t="s">
        <v>870</v>
      </c>
      <c r="F30" s="18">
        <v>553</v>
      </c>
      <c r="G30" s="18">
        <v>36.03</v>
      </c>
      <c r="H30" s="18">
        <v>0.82</v>
      </c>
    </row>
    <row r="31" spans="2:8" x14ac:dyDescent="0.25">
      <c r="B31" s="13" t="s">
        <v>1769</v>
      </c>
      <c r="C31" s="29" t="s">
        <v>145</v>
      </c>
      <c r="D31" s="13" t="s">
        <v>305</v>
      </c>
      <c r="E31" s="13" t="s">
        <v>451</v>
      </c>
      <c r="F31" s="18">
        <v>4215</v>
      </c>
      <c r="G31" s="18">
        <v>31.23</v>
      </c>
      <c r="H31" s="18">
        <v>0.71</v>
      </c>
    </row>
    <row r="32" spans="2:8" x14ac:dyDescent="0.25">
      <c r="B32" s="13" t="s">
        <v>1778</v>
      </c>
      <c r="C32" s="29" t="s">
        <v>145</v>
      </c>
      <c r="D32" s="13" t="s">
        <v>301</v>
      </c>
      <c r="E32" s="13" t="s">
        <v>465</v>
      </c>
      <c r="F32" s="18">
        <v>1163</v>
      </c>
      <c r="G32" s="18">
        <v>22.45</v>
      </c>
      <c r="H32" s="18">
        <v>0.51</v>
      </c>
    </row>
    <row r="33" spans="2:8" x14ac:dyDescent="0.25">
      <c r="B33" s="13" t="s">
        <v>2004</v>
      </c>
      <c r="C33" s="29" t="s">
        <v>145</v>
      </c>
      <c r="D33" s="13" t="s">
        <v>301</v>
      </c>
      <c r="E33" s="13" t="s">
        <v>871</v>
      </c>
      <c r="F33" s="18">
        <v>3247</v>
      </c>
      <c r="G33" s="18">
        <v>22.35</v>
      </c>
      <c r="H33" s="18">
        <v>0.51</v>
      </c>
    </row>
    <row r="34" spans="2:8" x14ac:dyDescent="0.25">
      <c r="B34" s="13" t="s">
        <v>1844</v>
      </c>
      <c r="C34" s="29" t="s">
        <v>145</v>
      </c>
      <c r="D34" s="13" t="s">
        <v>301</v>
      </c>
      <c r="E34" s="13" t="s">
        <v>585</v>
      </c>
      <c r="F34" s="18">
        <v>3263</v>
      </c>
      <c r="G34" s="18">
        <v>20.59</v>
      </c>
      <c r="H34" s="18">
        <v>0.47</v>
      </c>
    </row>
    <row r="35" spans="2:8" x14ac:dyDescent="0.25">
      <c r="B35" s="32" t="s">
        <v>157</v>
      </c>
      <c r="C35" s="33"/>
      <c r="D35" s="32"/>
      <c r="E35" s="32"/>
      <c r="F35" s="34"/>
      <c r="G35" s="34">
        <f>SUM(G12:G34)</f>
        <v>4400.1499999999996</v>
      </c>
      <c r="H35" s="34">
        <f>SUM(H12:H34)</f>
        <v>99.97</v>
      </c>
    </row>
    <row r="36" spans="2:8" x14ac:dyDescent="0.25">
      <c r="B36" s="32" t="s">
        <v>158</v>
      </c>
      <c r="C36" s="33"/>
      <c r="D36" s="32"/>
      <c r="E36" s="32"/>
      <c r="F36" s="34"/>
      <c r="G36" s="34">
        <v>1.05</v>
      </c>
      <c r="H36" s="34">
        <v>0.02</v>
      </c>
    </row>
    <row r="37" spans="2:8" x14ac:dyDescent="0.25">
      <c r="B37" s="32" t="s">
        <v>159</v>
      </c>
      <c r="C37" s="33"/>
      <c r="D37" s="32"/>
      <c r="E37" s="32"/>
      <c r="F37" s="34"/>
      <c r="G37" s="34">
        <v>4401.2</v>
      </c>
      <c r="H37" s="34">
        <v>99.99</v>
      </c>
    </row>
    <row r="38" spans="2:8" x14ac:dyDescent="0.25">
      <c r="B38" s="32" t="s">
        <v>247</v>
      </c>
      <c r="C38" s="33"/>
      <c r="D38" s="32"/>
      <c r="E38" s="32"/>
      <c r="F38" s="34"/>
      <c r="G38" s="34">
        <v>0.37507748000025476</v>
      </c>
      <c r="H38" s="34">
        <v>1.0000000000005116E-2</v>
      </c>
    </row>
    <row r="39" spans="2:8" x14ac:dyDescent="0.25">
      <c r="B39" s="32" t="s">
        <v>161</v>
      </c>
      <c r="C39" s="33"/>
      <c r="D39" s="32"/>
      <c r="E39" s="32"/>
      <c r="F39" s="34"/>
      <c r="G39" s="34">
        <v>4401.5750774799999</v>
      </c>
      <c r="H39" s="34">
        <v>100</v>
      </c>
    </row>
    <row r="40" spans="2:8" x14ac:dyDescent="0.25">
      <c r="B40" s="13" t="s">
        <v>162</v>
      </c>
    </row>
    <row r="41" spans="2:8" x14ac:dyDescent="0.25">
      <c r="B41" s="32" t="s">
        <v>163</v>
      </c>
    </row>
    <row r="42" spans="2:8" x14ac:dyDescent="0.25">
      <c r="B42" s="32" t="s">
        <v>164</v>
      </c>
      <c r="C42" s="29" t="s">
        <v>165</v>
      </c>
    </row>
    <row r="43" spans="2:8" x14ac:dyDescent="0.25">
      <c r="B43" s="32" t="s">
        <v>168</v>
      </c>
      <c r="C43" s="29" t="s">
        <v>167</v>
      </c>
    </row>
    <row r="44" spans="2:8" x14ac:dyDescent="0.25">
      <c r="B44" s="32" t="s">
        <v>169</v>
      </c>
      <c r="C44" s="29" t="s">
        <v>167</v>
      </c>
    </row>
    <row r="45" spans="2:8" x14ac:dyDescent="0.25">
      <c r="B45" s="32" t="s">
        <v>170</v>
      </c>
      <c r="C45" s="29" t="s">
        <v>171</v>
      </c>
    </row>
    <row r="46" spans="2:8" x14ac:dyDescent="0.25">
      <c r="B46" s="32" t="s">
        <v>872</v>
      </c>
      <c r="C46" s="33"/>
    </row>
    <row r="47" spans="2:8" x14ac:dyDescent="0.25">
      <c r="B47" s="32" t="s">
        <v>873</v>
      </c>
      <c r="C47" s="33"/>
    </row>
    <row r="48" spans="2:8" x14ac:dyDescent="0.25">
      <c r="B48" s="32" t="s">
        <v>874</v>
      </c>
      <c r="C48" s="33"/>
    </row>
    <row r="49" spans="2:3" x14ac:dyDescent="0.25">
      <c r="B49" s="32" t="s">
        <v>875</v>
      </c>
      <c r="C49" s="33"/>
    </row>
    <row r="50" spans="2:3" x14ac:dyDescent="0.25">
      <c r="B50" s="32" t="s">
        <v>876</v>
      </c>
      <c r="C50" s="33"/>
    </row>
    <row r="51" spans="2:3" x14ac:dyDescent="0.25">
      <c r="B51" s="32" t="s">
        <v>877</v>
      </c>
      <c r="C51" s="33"/>
    </row>
    <row r="52" spans="2:3" x14ac:dyDescent="0.25">
      <c r="B52" s="32" t="s">
        <v>878</v>
      </c>
      <c r="C52" s="33"/>
    </row>
    <row r="53" spans="2:3" x14ac:dyDescent="0.25">
      <c r="B53" s="32" t="s">
        <v>879</v>
      </c>
      <c r="C53" s="33"/>
    </row>
    <row r="54" spans="2:3" x14ac:dyDescent="0.25">
      <c r="B54" s="32" t="s">
        <v>880</v>
      </c>
      <c r="C54" s="33"/>
    </row>
    <row r="55" spans="2:3" x14ac:dyDescent="0.25">
      <c r="B55" s="13" t="s">
        <v>180</v>
      </c>
    </row>
    <row r="56" spans="2:3" x14ac:dyDescent="0.25">
      <c r="B56" s="13" t="s">
        <v>250</v>
      </c>
    </row>
    <row r="59" spans="2:3" x14ac:dyDescent="0.25">
      <c r="B59" s="8" t="s">
        <v>251</v>
      </c>
      <c r="C59" s="9"/>
    </row>
    <row r="60" spans="2:3" ht="30" x14ac:dyDescent="0.25">
      <c r="B60" s="8" t="s">
        <v>252</v>
      </c>
      <c r="C60" s="10" t="s">
        <v>253</v>
      </c>
    </row>
    <row r="61" spans="2:3" x14ac:dyDescent="0.25">
      <c r="B61" s="3" t="s">
        <v>254</v>
      </c>
      <c r="C61" s="4"/>
    </row>
    <row r="62" spans="2:3" x14ac:dyDescent="0.25">
      <c r="B62" s="3" t="s">
        <v>255</v>
      </c>
      <c r="C62" s="4"/>
    </row>
    <row r="63" spans="2:3" x14ac:dyDescent="0.25">
      <c r="B63" s="3" t="s">
        <v>256</v>
      </c>
      <c r="C63" s="4"/>
    </row>
    <row r="64" spans="2:3" x14ac:dyDescent="0.25">
      <c r="B64" s="3" t="s">
        <v>257</v>
      </c>
      <c r="C64" s="4"/>
    </row>
    <row r="65" spans="2:7" x14ac:dyDescent="0.25">
      <c r="B65" s="3" t="s">
        <v>258</v>
      </c>
      <c r="C65" s="4"/>
    </row>
    <row r="66" spans="2:7" x14ac:dyDescent="0.25">
      <c r="B66" s="3" t="s">
        <v>259</v>
      </c>
      <c r="C66" s="4"/>
    </row>
    <row r="67" spans="2:7" x14ac:dyDescent="0.25">
      <c r="B67" s="8" t="s">
        <v>260</v>
      </c>
      <c r="C67" s="9"/>
    </row>
    <row r="69" spans="2:7" x14ac:dyDescent="0.25">
      <c r="B69" s="3" t="s">
        <v>189</v>
      </c>
      <c r="C69" s="4"/>
      <c r="D69" s="3"/>
    </row>
    <row r="70" spans="2:7" ht="30" x14ac:dyDescent="0.25">
      <c r="B70" s="6" t="s">
        <v>190</v>
      </c>
      <c r="C70" s="5" t="s">
        <v>191</v>
      </c>
      <c r="D70" s="6" t="s">
        <v>192</v>
      </c>
    </row>
    <row r="71" spans="2:7" x14ac:dyDescent="0.25">
      <c r="B71" s="3" t="s">
        <v>167</v>
      </c>
      <c r="C71" s="4" t="s">
        <v>167</v>
      </c>
      <c r="D71" s="3" t="s">
        <v>167</v>
      </c>
    </row>
    <row r="73" spans="2:7" x14ac:dyDescent="0.25">
      <c r="B73" s="8" t="s">
        <v>193</v>
      </c>
      <c r="C73" s="44">
        <v>45596</v>
      </c>
      <c r="D73" s="3"/>
      <c r="E73" s="37"/>
      <c r="F73" s="43"/>
    </row>
    <row r="74" spans="2:7" x14ac:dyDescent="0.25">
      <c r="B74" s="8" t="s">
        <v>194</v>
      </c>
      <c r="C74" s="9" t="s">
        <v>195</v>
      </c>
      <c r="D74" s="8" t="s">
        <v>196</v>
      </c>
      <c r="E74" s="38" t="s">
        <v>197</v>
      </c>
      <c r="F74" s="36" t="s">
        <v>198</v>
      </c>
      <c r="G74" s="34"/>
    </row>
    <row r="75" spans="2:7" x14ac:dyDescent="0.25">
      <c r="B75" s="41" t="s">
        <v>167</v>
      </c>
      <c r="C75" s="42" t="s">
        <v>167</v>
      </c>
      <c r="D75" s="41" t="s">
        <v>167</v>
      </c>
      <c r="E75" s="40" t="s">
        <v>167</v>
      </c>
      <c r="F75" s="39" t="s">
        <v>167</v>
      </c>
    </row>
    <row r="78" spans="2:7" x14ac:dyDescent="0.25">
      <c r="B78" s="32" t="s">
        <v>199</v>
      </c>
    </row>
    <row r="79" spans="2:7" x14ac:dyDescent="0.25">
      <c r="B79" s="32"/>
    </row>
    <row r="80" spans="2:7" x14ac:dyDescent="0.25">
      <c r="B80" s="32" t="s">
        <v>200</v>
      </c>
    </row>
    <row r="81" spans="2:7" x14ac:dyDescent="0.25">
      <c r="B81" s="8" t="s">
        <v>201</v>
      </c>
      <c r="C81" s="9" t="s">
        <v>202</v>
      </c>
      <c r="D81" s="32"/>
    </row>
    <row r="82" spans="2:7" x14ac:dyDescent="0.25">
      <c r="B82" s="3" t="s">
        <v>167</v>
      </c>
      <c r="C82" s="4" t="s">
        <v>167</v>
      </c>
    </row>
    <row r="84" spans="2:7" x14ac:dyDescent="0.25">
      <c r="B84" s="8" t="s">
        <v>203</v>
      </c>
      <c r="C84" s="9" t="s">
        <v>202</v>
      </c>
    </row>
    <row r="85" spans="2:7" x14ac:dyDescent="0.25">
      <c r="B85" s="3" t="s">
        <v>167</v>
      </c>
      <c r="C85" s="4" t="s">
        <v>167</v>
      </c>
    </row>
    <row r="87" spans="2:7" x14ac:dyDescent="0.25">
      <c r="B87" s="8" t="s">
        <v>167</v>
      </c>
      <c r="C87" s="9" t="s">
        <v>167</v>
      </c>
    </row>
    <row r="88" spans="2:7" x14ac:dyDescent="0.25">
      <c r="B88" s="3" t="s">
        <v>167</v>
      </c>
      <c r="C88" s="4" t="s">
        <v>167</v>
      </c>
    </row>
    <row r="90" spans="2:7" x14ac:dyDescent="0.25">
      <c r="B90" s="38" t="s">
        <v>204</v>
      </c>
      <c r="C90" s="9" t="s">
        <v>205</v>
      </c>
    </row>
    <row r="91" spans="2:7" x14ac:dyDescent="0.25">
      <c r="B91" s="37" t="s">
        <v>167</v>
      </c>
      <c r="C91" s="4" t="s">
        <v>167</v>
      </c>
    </row>
    <row r="93" spans="2:7" x14ac:dyDescent="0.25">
      <c r="B93" s="8" t="s">
        <v>206</v>
      </c>
      <c r="C93" s="9" t="s">
        <v>167</v>
      </c>
    </row>
    <row r="95" spans="2:7" x14ac:dyDescent="0.25">
      <c r="B95" s="8" t="s">
        <v>207</v>
      </c>
      <c r="C95" s="44">
        <v>45596</v>
      </c>
      <c r="D95" s="3"/>
      <c r="E95" s="37"/>
      <c r="F95" s="43"/>
    </row>
    <row r="96" spans="2:7" x14ac:dyDescent="0.25">
      <c r="B96" s="8" t="s">
        <v>194</v>
      </c>
      <c r="C96" s="9" t="s">
        <v>195</v>
      </c>
      <c r="D96" s="8" t="s">
        <v>196</v>
      </c>
      <c r="E96" s="38" t="s">
        <v>197</v>
      </c>
      <c r="F96" s="36" t="s">
        <v>198</v>
      </c>
      <c r="G96" s="34"/>
    </row>
    <row r="97" spans="2:6" x14ac:dyDescent="0.25">
      <c r="B97" s="41" t="s">
        <v>167</v>
      </c>
      <c r="C97" s="42" t="s">
        <v>167</v>
      </c>
      <c r="D97" s="41" t="s">
        <v>167</v>
      </c>
      <c r="E97" s="40" t="s">
        <v>167</v>
      </c>
      <c r="F97" s="39" t="s">
        <v>167</v>
      </c>
    </row>
    <row r="98" spans="2:6" x14ac:dyDescent="0.25">
      <c r="B98" s="32" t="s">
        <v>199</v>
      </c>
    </row>
    <row r="99" spans="2:6" x14ac:dyDescent="0.25">
      <c r="B99" s="32"/>
    </row>
    <row r="100" spans="2:6" x14ac:dyDescent="0.25">
      <c r="B100" s="32" t="s">
        <v>200</v>
      </c>
    </row>
    <row r="101" spans="2:6" x14ac:dyDescent="0.25">
      <c r="B101" s="8" t="s">
        <v>201</v>
      </c>
      <c r="C101" s="9" t="s">
        <v>202</v>
      </c>
      <c r="D101" s="32"/>
    </row>
    <row r="102" spans="2:6" x14ac:dyDescent="0.25">
      <c r="B102" s="3" t="s">
        <v>167</v>
      </c>
      <c r="C102" s="4" t="s">
        <v>167</v>
      </c>
    </row>
    <row r="104" spans="2:6" x14ac:dyDescent="0.25">
      <c r="B104" s="8" t="s">
        <v>203</v>
      </c>
      <c r="C104" s="9" t="s">
        <v>202</v>
      </c>
    </row>
    <row r="105" spans="2:6" x14ac:dyDescent="0.25">
      <c r="B105" s="3" t="s">
        <v>167</v>
      </c>
      <c r="C105" s="4" t="s">
        <v>167</v>
      </c>
    </row>
    <row r="107" spans="2:6" x14ac:dyDescent="0.25">
      <c r="B107" s="8" t="s">
        <v>167</v>
      </c>
      <c r="C107" s="9" t="s">
        <v>167</v>
      </c>
    </row>
    <row r="108" spans="2:6" x14ac:dyDescent="0.25">
      <c r="B108" s="3" t="s">
        <v>167</v>
      </c>
      <c r="C108" s="4" t="s">
        <v>167</v>
      </c>
    </row>
    <row r="110" spans="2:6" x14ac:dyDescent="0.25">
      <c r="B110" s="38" t="s">
        <v>204</v>
      </c>
      <c r="C110" s="9" t="s">
        <v>205</v>
      </c>
    </row>
    <row r="111" spans="2:6" x14ac:dyDescent="0.25">
      <c r="B111" s="37" t="s">
        <v>167</v>
      </c>
      <c r="C111" s="4" t="s">
        <v>167</v>
      </c>
    </row>
    <row r="113" spans="2:80" x14ac:dyDescent="0.25">
      <c r="B113" s="8" t="s">
        <v>206</v>
      </c>
      <c r="C113" s="9" t="s">
        <v>167</v>
      </c>
    </row>
    <row r="116" spans="2:80" x14ac:dyDescent="0.25">
      <c r="B116" s="32" t="s">
        <v>208</v>
      </c>
    </row>
    <row r="118" spans="2:80" x14ac:dyDescent="0.25">
      <c r="B118" s="8" t="s">
        <v>194</v>
      </c>
      <c r="C118" s="9" t="s">
        <v>209</v>
      </c>
      <c r="D118" s="8" t="s">
        <v>210</v>
      </c>
      <c r="E118" s="8" t="s">
        <v>211</v>
      </c>
      <c r="F118" s="34"/>
    </row>
    <row r="119" spans="2:80" x14ac:dyDescent="0.25">
      <c r="B119" s="3" t="s">
        <v>167</v>
      </c>
      <c r="C119" s="4" t="s">
        <v>167</v>
      </c>
      <c r="D119" s="3" t="s">
        <v>167</v>
      </c>
      <c r="E119" s="3" t="s">
        <v>167</v>
      </c>
    </row>
    <row r="122" spans="2:80" x14ac:dyDescent="0.25">
      <c r="B122" s="32" t="s">
        <v>212</v>
      </c>
      <c r="C122" s="33" t="s">
        <v>167</v>
      </c>
      <c r="D122" s="32"/>
      <c r="E122" s="32"/>
      <c r="F122" s="34"/>
      <c r="G122" s="34"/>
      <c r="H122" s="34"/>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32"/>
      <c r="BR122" s="32"/>
      <c r="BS122" s="32"/>
      <c r="BT122" s="32"/>
      <c r="BU122" s="32"/>
      <c r="BV122" s="32"/>
      <c r="BW122" s="32"/>
      <c r="BX122" s="32"/>
      <c r="BY122" s="32"/>
      <c r="BZ122" s="32"/>
      <c r="CA122" s="32"/>
      <c r="CB122" s="32"/>
    </row>
    <row r="124" spans="2:80" x14ac:dyDescent="0.25">
      <c r="B124" s="32" t="s">
        <v>213</v>
      </c>
    </row>
    <row r="126" spans="2:80" x14ac:dyDescent="0.25">
      <c r="B126" s="8" t="s">
        <v>214</v>
      </c>
      <c r="C126" s="9" t="s">
        <v>202</v>
      </c>
      <c r="D126" s="32"/>
    </row>
    <row r="127" spans="2:80" x14ac:dyDescent="0.25">
      <c r="B127" s="3" t="s">
        <v>167</v>
      </c>
      <c r="C127" s="4" t="s">
        <v>167</v>
      </c>
    </row>
    <row r="130" spans="2:80" x14ac:dyDescent="0.25">
      <c r="B130" s="8" t="s">
        <v>215</v>
      </c>
      <c r="C130" s="9" t="s">
        <v>216</v>
      </c>
      <c r="D130" s="32"/>
    </row>
    <row r="131" spans="2:80" x14ac:dyDescent="0.25">
      <c r="B131" s="3" t="s">
        <v>167</v>
      </c>
      <c r="C131" s="4" t="s">
        <v>167</v>
      </c>
    </row>
    <row r="134" spans="2:80" x14ac:dyDescent="0.25">
      <c r="B134" s="32" t="s">
        <v>217</v>
      </c>
    </row>
    <row r="137" spans="2:80" x14ac:dyDescent="0.25">
      <c r="B137" s="32" t="s">
        <v>218</v>
      </c>
    </row>
    <row r="139" spans="2:80" x14ac:dyDescent="0.25">
      <c r="B139" s="8" t="s">
        <v>194</v>
      </c>
      <c r="C139" s="9" t="s">
        <v>219</v>
      </c>
      <c r="D139" s="8" t="s">
        <v>209</v>
      </c>
      <c r="E139" s="8" t="s">
        <v>210</v>
      </c>
      <c r="F139" s="36" t="s">
        <v>211</v>
      </c>
      <c r="G139" s="34"/>
    </row>
    <row r="140" spans="2:80" x14ac:dyDescent="0.25">
      <c r="B140" s="3" t="s">
        <v>167</v>
      </c>
      <c r="C140" s="4" t="s">
        <v>167</v>
      </c>
      <c r="D140" s="3" t="s">
        <v>167</v>
      </c>
      <c r="E140" s="3" t="s">
        <v>167</v>
      </c>
      <c r="F140" s="35" t="s">
        <v>167</v>
      </c>
    </row>
    <row r="143" spans="2:80" x14ac:dyDescent="0.25">
      <c r="B143" s="32" t="s">
        <v>212</v>
      </c>
      <c r="C143" s="33" t="s">
        <v>167</v>
      </c>
      <c r="D143" s="32"/>
      <c r="E143" s="32"/>
      <c r="F143" s="34"/>
      <c r="G143" s="34"/>
      <c r="H143" s="34"/>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2"/>
      <c r="BQ143" s="32"/>
      <c r="BR143" s="32"/>
      <c r="BS143" s="32"/>
      <c r="BT143" s="32"/>
      <c r="BU143" s="32"/>
      <c r="BV143" s="32"/>
      <c r="BW143" s="32"/>
      <c r="BX143" s="32"/>
      <c r="BY143" s="32"/>
      <c r="BZ143" s="32"/>
      <c r="CA143" s="32"/>
      <c r="CB143" s="32"/>
    </row>
    <row r="145" spans="2:7" x14ac:dyDescent="0.25">
      <c r="B145" s="32" t="s">
        <v>213</v>
      </c>
    </row>
    <row r="147" spans="2:7" x14ac:dyDescent="0.25">
      <c r="B147" s="8" t="s">
        <v>214</v>
      </c>
      <c r="C147" s="9" t="s">
        <v>202</v>
      </c>
      <c r="D147" s="32"/>
    </row>
    <row r="148" spans="2:7" x14ac:dyDescent="0.25">
      <c r="B148" s="3" t="s">
        <v>167</v>
      </c>
      <c r="C148" s="4" t="s">
        <v>167</v>
      </c>
    </row>
    <row r="151" spans="2:7" x14ac:dyDescent="0.25">
      <c r="B151" s="8" t="s">
        <v>215</v>
      </c>
      <c r="C151" s="9" t="s">
        <v>216</v>
      </c>
      <c r="D151" s="32"/>
    </row>
    <row r="152" spans="2:7" x14ac:dyDescent="0.25">
      <c r="B152" s="3" t="s">
        <v>167</v>
      </c>
      <c r="C152" s="4" t="s">
        <v>167</v>
      </c>
    </row>
    <row r="155" spans="2:7" x14ac:dyDescent="0.25">
      <c r="B155" s="32" t="s">
        <v>217</v>
      </c>
    </row>
    <row r="158" spans="2:7" x14ac:dyDescent="0.25">
      <c r="B158" s="32" t="s">
        <v>220</v>
      </c>
    </row>
    <row r="159" spans="2:7" x14ac:dyDescent="0.25">
      <c r="B159" s="8" t="s">
        <v>194</v>
      </c>
      <c r="C159" s="9" t="s">
        <v>221</v>
      </c>
      <c r="D159" s="8" t="s">
        <v>222</v>
      </c>
      <c r="E159" s="8" t="s">
        <v>223</v>
      </c>
      <c r="F159" s="36" t="s">
        <v>224</v>
      </c>
      <c r="G159" s="34"/>
    </row>
    <row r="160" spans="2:7" x14ac:dyDescent="0.25">
      <c r="B160" s="3" t="s">
        <v>167</v>
      </c>
      <c r="C160" s="4" t="s">
        <v>167</v>
      </c>
      <c r="D160" s="3" t="s">
        <v>167</v>
      </c>
      <c r="E160" s="3" t="s">
        <v>167</v>
      </c>
      <c r="F160" s="35" t="s">
        <v>167</v>
      </c>
    </row>
    <row r="161" spans="2:2" x14ac:dyDescent="0.25">
      <c r="B161"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6DBC4152-D64B-4682-A1C7-5B6D804BFA50}"/>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270F4-5430-4E4D-A8F8-372E5F8801ED}">
  <sheetPr codeName="Sheet43"/>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col min="9" max="256" width="9.140625" style="13"/>
    <col min="257" max="257" width="5.42578125" style="13" bestFit="1" customWidth="1"/>
    <col min="258" max="258" width="130.7109375" style="13" bestFit="1" customWidth="1"/>
    <col min="259" max="259" width="19.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19.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19.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19.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19.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19.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19.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19.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19.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19.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19.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19.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19.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19.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19.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19.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19.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19.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19.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19.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19.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19.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19.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19.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19.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19.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19.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19.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19.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19.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19.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19.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19.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19.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19.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19.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19.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19.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19.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19.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19.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19.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19.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19.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19.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19.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19.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19.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19.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19.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19.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19.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19.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19.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19.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19.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19.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19.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19.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19.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19.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19.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19.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9" x14ac:dyDescent="0.25">
      <c r="A1" s="58" t="s">
        <v>0</v>
      </c>
      <c r="B1" s="201" t="s">
        <v>87</v>
      </c>
      <c r="C1" s="201"/>
      <c r="D1" s="201"/>
      <c r="E1" s="201"/>
    </row>
    <row r="3" spans="1:9" x14ac:dyDescent="0.25">
      <c r="B3" s="1" t="s">
        <v>87</v>
      </c>
      <c r="C3" s="202"/>
      <c r="D3" s="203"/>
    </row>
    <row r="4" spans="1:9" x14ac:dyDescent="0.25">
      <c r="B4" s="2" t="s">
        <v>3852</v>
      </c>
      <c r="C4" s="202"/>
      <c r="D4" s="203"/>
    </row>
    <row r="5" spans="1:9" x14ac:dyDescent="0.25">
      <c r="B5" s="2" t="s">
        <v>133</v>
      </c>
      <c r="C5" s="202"/>
      <c r="D5" s="203"/>
    </row>
    <row r="6" spans="1:9" x14ac:dyDescent="0.25">
      <c r="B6" s="3" t="s">
        <v>3838</v>
      </c>
      <c r="C6" s="202"/>
      <c r="D6" s="203"/>
    </row>
    <row r="7" spans="1:9" x14ac:dyDescent="0.25">
      <c r="B7" s="6" t="s">
        <v>3853</v>
      </c>
      <c r="C7" s="202"/>
      <c r="D7" s="203"/>
    </row>
    <row r="8" spans="1:9" ht="30"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1763</v>
      </c>
      <c r="C15" s="29" t="s">
        <v>145</v>
      </c>
      <c r="D15" s="13" t="s">
        <v>287</v>
      </c>
      <c r="E15" s="13" t="s">
        <v>445</v>
      </c>
      <c r="F15" s="18">
        <v>42197</v>
      </c>
      <c r="G15" s="18">
        <v>1884.35</v>
      </c>
      <c r="H15" s="18">
        <v>20.59</v>
      </c>
    </row>
    <row r="16" spans="1:9" x14ac:dyDescent="0.25">
      <c r="B16" s="13" t="s">
        <v>1963</v>
      </c>
      <c r="C16" s="29" t="s">
        <v>145</v>
      </c>
      <c r="D16" s="13" t="s">
        <v>287</v>
      </c>
      <c r="E16" s="13" t="s">
        <v>778</v>
      </c>
      <c r="F16" s="18">
        <v>31461</v>
      </c>
      <c r="G16" s="18">
        <v>1352.65</v>
      </c>
      <c r="H16" s="18">
        <v>14.78</v>
      </c>
    </row>
    <row r="17" spans="2:8" x14ac:dyDescent="0.25">
      <c r="B17" s="13" t="s">
        <v>2003</v>
      </c>
      <c r="C17" s="29" t="s">
        <v>145</v>
      </c>
      <c r="D17" s="13" t="s">
        <v>287</v>
      </c>
      <c r="E17" s="13" t="s">
        <v>870</v>
      </c>
      <c r="F17" s="18">
        <v>15862</v>
      </c>
      <c r="G17" s="18">
        <v>1033.55</v>
      </c>
      <c r="H17" s="18">
        <v>11.29</v>
      </c>
    </row>
    <row r="18" spans="2:8" x14ac:dyDescent="0.25">
      <c r="B18" s="13" t="s">
        <v>2005</v>
      </c>
      <c r="C18" s="29" t="s">
        <v>145</v>
      </c>
      <c r="D18" s="13" t="s">
        <v>287</v>
      </c>
      <c r="E18" s="13" t="s">
        <v>881</v>
      </c>
      <c r="F18" s="18">
        <v>55374</v>
      </c>
      <c r="G18" s="18">
        <v>855.97</v>
      </c>
      <c r="H18" s="18">
        <v>9.35</v>
      </c>
    </row>
    <row r="19" spans="2:8" x14ac:dyDescent="0.25">
      <c r="B19" s="13" t="s">
        <v>882</v>
      </c>
      <c r="C19" s="29" t="s">
        <v>145</v>
      </c>
      <c r="D19" s="13" t="s">
        <v>287</v>
      </c>
      <c r="E19" s="13" t="s">
        <v>883</v>
      </c>
      <c r="F19" s="18">
        <v>14861</v>
      </c>
      <c r="G19" s="18">
        <v>660.38</v>
      </c>
      <c r="H19" s="18">
        <v>7.21</v>
      </c>
    </row>
    <row r="20" spans="2:8" x14ac:dyDescent="0.25">
      <c r="B20" s="13" t="s">
        <v>2006</v>
      </c>
      <c r="C20" s="29" t="s">
        <v>145</v>
      </c>
      <c r="D20" s="13" t="s">
        <v>287</v>
      </c>
      <c r="E20" s="13" t="s">
        <v>884</v>
      </c>
      <c r="F20" s="18">
        <v>17988</v>
      </c>
      <c r="G20" s="18">
        <v>548.91999999999996</v>
      </c>
      <c r="H20" s="18">
        <v>6</v>
      </c>
    </row>
    <row r="21" spans="2:8" x14ac:dyDescent="0.25">
      <c r="B21" s="13" t="s">
        <v>1782</v>
      </c>
      <c r="C21" s="29" t="s">
        <v>145</v>
      </c>
      <c r="D21" s="13" t="s">
        <v>301</v>
      </c>
      <c r="E21" s="13" t="s">
        <v>469</v>
      </c>
      <c r="F21" s="18">
        <v>43144</v>
      </c>
      <c r="G21" s="18">
        <v>470.49</v>
      </c>
      <c r="H21" s="18">
        <v>5.14</v>
      </c>
    </row>
    <row r="22" spans="2:8" x14ac:dyDescent="0.25">
      <c r="B22" s="13" t="s">
        <v>2007</v>
      </c>
      <c r="C22" s="29" t="s">
        <v>145</v>
      </c>
      <c r="D22" s="13" t="s">
        <v>287</v>
      </c>
      <c r="E22" s="13" t="s">
        <v>885</v>
      </c>
      <c r="F22" s="18">
        <v>45429</v>
      </c>
      <c r="G22" s="18">
        <v>425.81</v>
      </c>
      <c r="H22" s="18">
        <v>4.6500000000000004</v>
      </c>
    </row>
    <row r="23" spans="2:8" x14ac:dyDescent="0.25">
      <c r="B23" s="13" t="s">
        <v>2008</v>
      </c>
      <c r="C23" s="29" t="s">
        <v>145</v>
      </c>
      <c r="D23" s="13" t="s">
        <v>287</v>
      </c>
      <c r="E23" s="13" t="s">
        <v>886</v>
      </c>
      <c r="F23" s="18">
        <v>235563</v>
      </c>
      <c r="G23" s="18">
        <v>418.74</v>
      </c>
      <c r="H23" s="18">
        <v>4.57</v>
      </c>
    </row>
    <row r="24" spans="2:8" x14ac:dyDescent="0.25">
      <c r="B24" s="13" t="s">
        <v>1744</v>
      </c>
      <c r="C24" s="29" t="s">
        <v>145</v>
      </c>
      <c r="D24" s="13" t="s">
        <v>287</v>
      </c>
      <c r="E24" s="13" t="s">
        <v>399</v>
      </c>
      <c r="F24" s="18">
        <v>53777</v>
      </c>
      <c r="G24" s="18">
        <v>380.85</v>
      </c>
      <c r="H24" s="18">
        <v>4.16</v>
      </c>
    </row>
    <row r="25" spans="2:8" x14ac:dyDescent="0.25">
      <c r="B25" s="13" t="s">
        <v>2009</v>
      </c>
      <c r="C25" s="29" t="s">
        <v>145</v>
      </c>
      <c r="D25" s="13" t="s">
        <v>287</v>
      </c>
      <c r="E25" s="13" t="s">
        <v>887</v>
      </c>
      <c r="F25" s="18">
        <v>35758</v>
      </c>
      <c r="G25" s="18">
        <v>357.62</v>
      </c>
      <c r="H25" s="18">
        <v>3.91</v>
      </c>
    </row>
    <row r="26" spans="2:8" x14ac:dyDescent="0.25">
      <c r="B26" s="13" t="s">
        <v>888</v>
      </c>
      <c r="C26" s="29" t="s">
        <v>145</v>
      </c>
      <c r="D26" s="13" t="s">
        <v>287</v>
      </c>
      <c r="E26" s="13" t="s">
        <v>889</v>
      </c>
      <c r="F26" s="18">
        <v>5477</v>
      </c>
      <c r="G26" s="18">
        <v>225.98</v>
      </c>
      <c r="H26" s="18">
        <v>2.4700000000000002</v>
      </c>
    </row>
    <row r="27" spans="2:8" x14ac:dyDescent="0.25">
      <c r="B27" s="13" t="s">
        <v>890</v>
      </c>
      <c r="C27" s="29" t="s">
        <v>145</v>
      </c>
      <c r="D27" s="13" t="s">
        <v>287</v>
      </c>
      <c r="E27" s="13" t="s">
        <v>891</v>
      </c>
      <c r="F27" s="18">
        <v>2800</v>
      </c>
      <c r="G27" s="18">
        <v>195.72</v>
      </c>
      <c r="H27" s="18">
        <v>2.14</v>
      </c>
    </row>
    <row r="28" spans="2:8" x14ac:dyDescent="0.25">
      <c r="B28" s="13" t="s">
        <v>2010</v>
      </c>
      <c r="C28" s="29" t="s">
        <v>145</v>
      </c>
      <c r="D28" s="13" t="s">
        <v>287</v>
      </c>
      <c r="E28" s="13" t="s">
        <v>892</v>
      </c>
      <c r="F28" s="18">
        <v>22459</v>
      </c>
      <c r="G28" s="18">
        <v>178.49</v>
      </c>
      <c r="H28" s="18">
        <v>1.95</v>
      </c>
    </row>
    <row r="29" spans="2:8" x14ac:dyDescent="0.25">
      <c r="B29" s="13" t="s">
        <v>1685</v>
      </c>
      <c r="C29" s="29" t="s">
        <v>145</v>
      </c>
      <c r="D29" s="13" t="s">
        <v>287</v>
      </c>
      <c r="E29" s="13" t="s">
        <v>288</v>
      </c>
      <c r="F29" s="18">
        <v>12713</v>
      </c>
      <c r="G29" s="18">
        <v>169.53</v>
      </c>
      <c r="H29" s="18">
        <v>1.85</v>
      </c>
    </row>
    <row r="30" spans="2:8" x14ac:dyDescent="0.25">
      <c r="B30" s="32" t="s">
        <v>157</v>
      </c>
      <c r="C30" s="33"/>
      <c r="D30" s="32"/>
      <c r="E30" s="32"/>
      <c r="F30" s="34"/>
      <c r="G30" s="34">
        <f>SUM(G12:G29)</f>
        <v>9159.0500000000011</v>
      </c>
      <c r="H30" s="34">
        <f>SUM(H12:H29)</f>
        <v>100.06</v>
      </c>
    </row>
    <row r="31" spans="2:8" x14ac:dyDescent="0.25">
      <c r="B31" s="32" t="s">
        <v>159</v>
      </c>
      <c r="C31" s="33"/>
      <c r="D31" s="32"/>
      <c r="E31" s="32"/>
      <c r="F31" s="34"/>
      <c r="G31" s="34">
        <v>9159.0499999999993</v>
      </c>
      <c r="H31" s="34">
        <v>100.06</v>
      </c>
    </row>
    <row r="32" spans="2:8" x14ac:dyDescent="0.25">
      <c r="B32" s="32" t="s">
        <v>160</v>
      </c>
      <c r="C32" s="33"/>
      <c r="D32" s="32"/>
      <c r="E32" s="32"/>
      <c r="F32" s="34"/>
      <c r="G32" s="34">
        <v>-5.3155967200000305</v>
      </c>
      <c r="H32" s="34">
        <v>-6.0000000000002274E-2</v>
      </c>
    </row>
    <row r="33" spans="2:8" x14ac:dyDescent="0.25">
      <c r="B33" s="32" t="s">
        <v>161</v>
      </c>
      <c r="C33" s="33"/>
      <c r="D33" s="32"/>
      <c r="E33" s="32"/>
      <c r="F33" s="34"/>
      <c r="G33" s="34">
        <v>9153.7344032799992</v>
      </c>
      <c r="H33" s="34">
        <v>100</v>
      </c>
    </row>
    <row r="34" spans="2:8" x14ac:dyDescent="0.25">
      <c r="B34" s="13" t="s">
        <v>162</v>
      </c>
    </row>
    <row r="35" spans="2:8" x14ac:dyDescent="0.25">
      <c r="B35" s="32" t="s">
        <v>163</v>
      </c>
    </row>
    <row r="36" spans="2:8" x14ac:dyDescent="0.25">
      <c r="B36" s="32" t="s">
        <v>164</v>
      </c>
      <c r="C36" s="29" t="s">
        <v>165</v>
      </c>
    </row>
    <row r="37" spans="2:8" x14ac:dyDescent="0.25">
      <c r="B37" s="32" t="s">
        <v>168</v>
      </c>
      <c r="C37" s="29" t="s">
        <v>167</v>
      </c>
    </row>
    <row r="38" spans="2:8" x14ac:dyDescent="0.25">
      <c r="B38" s="32" t="s">
        <v>169</v>
      </c>
      <c r="C38" s="29" t="s">
        <v>167</v>
      </c>
    </row>
    <row r="39" spans="2:8" x14ac:dyDescent="0.25">
      <c r="B39" s="32" t="s">
        <v>170</v>
      </c>
      <c r="C39" s="29" t="s">
        <v>171</v>
      </c>
    </row>
    <row r="40" spans="2:8" x14ac:dyDescent="0.25">
      <c r="B40" s="32" t="s">
        <v>893</v>
      </c>
      <c r="C40" s="33"/>
    </row>
    <row r="41" spans="2:8" x14ac:dyDescent="0.25">
      <c r="B41" s="32" t="s">
        <v>894</v>
      </c>
      <c r="C41" s="33"/>
    </row>
    <row r="42" spans="2:8" x14ac:dyDescent="0.25">
      <c r="B42" s="32" t="s">
        <v>895</v>
      </c>
      <c r="C42" s="33"/>
    </row>
    <row r="43" spans="2:8" x14ac:dyDescent="0.25">
      <c r="B43" s="32" t="s">
        <v>896</v>
      </c>
      <c r="C43" s="33"/>
    </row>
    <row r="44" spans="2:8" x14ac:dyDescent="0.25">
      <c r="B44" s="32" t="s">
        <v>897</v>
      </c>
      <c r="C44" s="33"/>
    </row>
    <row r="45" spans="2:8" x14ac:dyDescent="0.25">
      <c r="B45" s="13" t="s">
        <v>180</v>
      </c>
    </row>
    <row r="46" spans="2:8" x14ac:dyDescent="0.25">
      <c r="B46" s="13" t="s">
        <v>250</v>
      </c>
    </row>
    <row r="49" spans="2:7" x14ac:dyDescent="0.25">
      <c r="B49" s="8" t="s">
        <v>251</v>
      </c>
      <c r="C49" s="9"/>
    </row>
    <row r="50" spans="2:7" ht="30" x14ac:dyDescent="0.25">
      <c r="B50" s="8" t="s">
        <v>252</v>
      </c>
      <c r="C50" s="10" t="s">
        <v>253</v>
      </c>
    </row>
    <row r="51" spans="2:7" x14ac:dyDescent="0.25">
      <c r="B51" s="3" t="s">
        <v>254</v>
      </c>
      <c r="C51" s="4"/>
    </row>
    <row r="52" spans="2:7" x14ac:dyDescent="0.25">
      <c r="B52" s="3" t="s">
        <v>255</v>
      </c>
      <c r="C52" s="4"/>
    </row>
    <row r="53" spans="2:7" x14ac:dyDescent="0.25">
      <c r="B53" s="3" t="s">
        <v>256</v>
      </c>
      <c r="C53" s="4"/>
    </row>
    <row r="54" spans="2:7" x14ac:dyDescent="0.25">
      <c r="B54" s="3" t="s">
        <v>257</v>
      </c>
      <c r="C54" s="4"/>
    </row>
    <row r="55" spans="2:7" x14ac:dyDescent="0.25">
      <c r="B55" s="3" t="s">
        <v>258</v>
      </c>
      <c r="C55" s="4"/>
    </row>
    <row r="56" spans="2:7" x14ac:dyDescent="0.25">
      <c r="B56" s="3" t="s">
        <v>259</v>
      </c>
      <c r="C56" s="4"/>
    </row>
    <row r="57" spans="2:7" x14ac:dyDescent="0.25">
      <c r="B57" s="8" t="s">
        <v>260</v>
      </c>
      <c r="C57" s="9"/>
    </row>
    <row r="59" spans="2:7" x14ac:dyDescent="0.25">
      <c r="B59" s="3" t="s">
        <v>189</v>
      </c>
      <c r="C59" s="4"/>
      <c r="D59" s="3"/>
    </row>
    <row r="60" spans="2:7" ht="30" x14ac:dyDescent="0.25">
      <c r="B60" s="6" t="s">
        <v>190</v>
      </c>
      <c r="C60" s="5" t="s">
        <v>191</v>
      </c>
      <c r="D60" s="6" t="s">
        <v>192</v>
      </c>
    </row>
    <row r="61" spans="2:7" x14ac:dyDescent="0.25">
      <c r="B61" s="3" t="s">
        <v>167</v>
      </c>
      <c r="C61" s="4" t="s">
        <v>167</v>
      </c>
      <c r="D61" s="3" t="s">
        <v>167</v>
      </c>
    </row>
    <row r="63" spans="2:7" x14ac:dyDescent="0.25">
      <c r="B63" s="8" t="s">
        <v>193</v>
      </c>
      <c r="C63" s="44">
        <v>45596</v>
      </c>
      <c r="D63" s="3"/>
      <c r="E63" s="37"/>
      <c r="F63" s="43"/>
    </row>
    <row r="64" spans="2:7" x14ac:dyDescent="0.25">
      <c r="B64" s="8" t="s">
        <v>194</v>
      </c>
      <c r="C64" s="9" t="s">
        <v>195</v>
      </c>
      <c r="D64" s="8" t="s">
        <v>196</v>
      </c>
      <c r="E64" s="38" t="s">
        <v>197</v>
      </c>
      <c r="F64" s="36" t="s">
        <v>198</v>
      </c>
      <c r="G64" s="34"/>
    </row>
    <row r="65" spans="2:6" x14ac:dyDescent="0.25">
      <c r="B65" s="41" t="s">
        <v>167</v>
      </c>
      <c r="C65" s="42" t="s">
        <v>167</v>
      </c>
      <c r="D65" s="41" t="s">
        <v>167</v>
      </c>
      <c r="E65" s="40" t="s">
        <v>167</v>
      </c>
      <c r="F65" s="39" t="s">
        <v>167</v>
      </c>
    </row>
    <row r="68" spans="2:6" x14ac:dyDescent="0.25">
      <c r="B68" s="32" t="s">
        <v>199</v>
      </c>
    </row>
    <row r="69" spans="2:6" x14ac:dyDescent="0.25">
      <c r="B69" s="32"/>
    </row>
    <row r="70" spans="2:6" x14ac:dyDescent="0.25">
      <c r="B70" s="32" t="s">
        <v>200</v>
      </c>
    </row>
    <row r="71" spans="2:6" x14ac:dyDescent="0.25">
      <c r="B71" s="8" t="s">
        <v>201</v>
      </c>
      <c r="C71" s="9" t="s">
        <v>202</v>
      </c>
      <c r="D71" s="32"/>
    </row>
    <row r="72" spans="2:6" x14ac:dyDescent="0.25">
      <c r="B72" s="3" t="s">
        <v>167</v>
      </c>
      <c r="C72" s="4" t="s">
        <v>167</v>
      </c>
    </row>
    <row r="74" spans="2:6" x14ac:dyDescent="0.25">
      <c r="B74" s="8" t="s">
        <v>203</v>
      </c>
      <c r="C74" s="9" t="s">
        <v>202</v>
      </c>
    </row>
    <row r="75" spans="2:6" x14ac:dyDescent="0.25">
      <c r="B75" s="3" t="s">
        <v>167</v>
      </c>
      <c r="C75" s="4" t="s">
        <v>167</v>
      </c>
    </row>
    <row r="77" spans="2:6" x14ac:dyDescent="0.25">
      <c r="B77" s="8" t="s">
        <v>167</v>
      </c>
      <c r="C77" s="9" t="s">
        <v>167</v>
      </c>
    </row>
    <row r="78" spans="2:6" x14ac:dyDescent="0.25">
      <c r="B78" s="3" t="s">
        <v>167</v>
      </c>
      <c r="C78" s="4" t="s">
        <v>167</v>
      </c>
    </row>
    <row r="80" spans="2:6" x14ac:dyDescent="0.25">
      <c r="B80" s="38" t="s">
        <v>204</v>
      </c>
      <c r="C80" s="9" t="s">
        <v>205</v>
      </c>
    </row>
    <row r="81" spans="2:7" x14ac:dyDescent="0.25">
      <c r="B81" s="37" t="s">
        <v>167</v>
      </c>
      <c r="C81" s="4" t="s">
        <v>167</v>
      </c>
    </row>
    <row r="83" spans="2:7" x14ac:dyDescent="0.25">
      <c r="B83" s="8" t="s">
        <v>206</v>
      </c>
      <c r="C83" s="9" t="s">
        <v>167</v>
      </c>
    </row>
    <row r="85" spans="2:7" x14ac:dyDescent="0.25">
      <c r="B85" s="8" t="s">
        <v>207</v>
      </c>
      <c r="C85" s="44">
        <v>45596</v>
      </c>
      <c r="D85" s="3"/>
      <c r="E85" s="37"/>
      <c r="F85" s="43"/>
    </row>
    <row r="86" spans="2:7" x14ac:dyDescent="0.25">
      <c r="B86" s="8" t="s">
        <v>194</v>
      </c>
      <c r="C86" s="9" t="s">
        <v>195</v>
      </c>
      <c r="D86" s="8" t="s">
        <v>196</v>
      </c>
      <c r="E86" s="38" t="s">
        <v>197</v>
      </c>
      <c r="F86" s="36" t="s">
        <v>198</v>
      </c>
      <c r="G86" s="34"/>
    </row>
    <row r="87" spans="2:7" x14ac:dyDescent="0.25">
      <c r="B87" s="41" t="s">
        <v>167</v>
      </c>
      <c r="C87" s="42" t="s">
        <v>167</v>
      </c>
      <c r="D87" s="41" t="s">
        <v>167</v>
      </c>
      <c r="E87" s="40" t="s">
        <v>167</v>
      </c>
      <c r="F87" s="39" t="s">
        <v>167</v>
      </c>
    </row>
    <row r="88" spans="2:7" x14ac:dyDescent="0.25">
      <c r="B88" s="32" t="s">
        <v>199</v>
      </c>
    </row>
    <row r="89" spans="2:7" x14ac:dyDescent="0.25">
      <c r="B89" s="32"/>
    </row>
    <row r="90" spans="2:7" x14ac:dyDescent="0.25">
      <c r="B90" s="32" t="s">
        <v>200</v>
      </c>
    </row>
    <row r="91" spans="2:7" x14ac:dyDescent="0.25">
      <c r="B91" s="8" t="s">
        <v>201</v>
      </c>
      <c r="C91" s="9" t="s">
        <v>202</v>
      </c>
      <c r="D91" s="32"/>
    </row>
    <row r="92" spans="2:7" x14ac:dyDescent="0.25">
      <c r="B92" s="3" t="s">
        <v>167</v>
      </c>
      <c r="C92" s="4" t="s">
        <v>167</v>
      </c>
    </row>
    <row r="94" spans="2:7" x14ac:dyDescent="0.25">
      <c r="B94" s="8" t="s">
        <v>203</v>
      </c>
      <c r="C94" s="9" t="s">
        <v>202</v>
      </c>
    </row>
    <row r="95" spans="2:7" x14ac:dyDescent="0.25">
      <c r="B95" s="3" t="s">
        <v>167</v>
      </c>
      <c r="C95" s="4" t="s">
        <v>167</v>
      </c>
    </row>
    <row r="97" spans="2:80" x14ac:dyDescent="0.25">
      <c r="B97" s="8" t="s">
        <v>167</v>
      </c>
      <c r="C97" s="9" t="s">
        <v>167</v>
      </c>
    </row>
    <row r="98" spans="2:80" x14ac:dyDescent="0.25">
      <c r="B98" s="3" t="s">
        <v>167</v>
      </c>
      <c r="C98" s="4" t="s">
        <v>167</v>
      </c>
    </row>
    <row r="100" spans="2:80" x14ac:dyDescent="0.25">
      <c r="B100" s="38" t="s">
        <v>204</v>
      </c>
      <c r="C100" s="9" t="s">
        <v>205</v>
      </c>
    </row>
    <row r="101" spans="2:80" x14ac:dyDescent="0.25">
      <c r="B101" s="37" t="s">
        <v>167</v>
      </c>
      <c r="C101" s="4" t="s">
        <v>167</v>
      </c>
    </row>
    <row r="103" spans="2:80" x14ac:dyDescent="0.25">
      <c r="B103" s="8" t="s">
        <v>206</v>
      </c>
      <c r="C103" s="9" t="s">
        <v>167</v>
      </c>
    </row>
    <row r="106" spans="2:80" x14ac:dyDescent="0.25">
      <c r="B106" s="32" t="s">
        <v>208</v>
      </c>
    </row>
    <row r="108" spans="2:80" x14ac:dyDescent="0.25">
      <c r="B108" s="8" t="s">
        <v>194</v>
      </c>
      <c r="C108" s="9" t="s">
        <v>209</v>
      </c>
      <c r="D108" s="8" t="s">
        <v>210</v>
      </c>
      <c r="E108" s="8" t="s">
        <v>211</v>
      </c>
      <c r="F108" s="34"/>
    </row>
    <row r="109" spans="2:80" x14ac:dyDescent="0.25">
      <c r="B109" s="3" t="s">
        <v>167</v>
      </c>
      <c r="C109" s="4" t="s">
        <v>167</v>
      </c>
      <c r="D109" s="3" t="s">
        <v>167</v>
      </c>
      <c r="E109" s="3" t="s">
        <v>167</v>
      </c>
    </row>
    <row r="112" spans="2:80" x14ac:dyDescent="0.25">
      <c r="B112" s="32" t="s">
        <v>212</v>
      </c>
      <c r="C112" s="33" t="s">
        <v>167</v>
      </c>
      <c r="D112" s="32"/>
      <c r="E112" s="32"/>
      <c r="F112" s="34"/>
      <c r="G112" s="34"/>
      <c r="H112" s="34"/>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row>
    <row r="114" spans="2:4" x14ac:dyDescent="0.25">
      <c r="B114" s="32" t="s">
        <v>213</v>
      </c>
    </row>
    <row r="116" spans="2:4" x14ac:dyDescent="0.25">
      <c r="B116" s="8" t="s">
        <v>214</v>
      </c>
      <c r="C116" s="9" t="s">
        <v>202</v>
      </c>
      <c r="D116" s="32"/>
    </row>
    <row r="117" spans="2:4" x14ac:dyDescent="0.25">
      <c r="B117" s="3" t="s">
        <v>167</v>
      </c>
      <c r="C117" s="4" t="s">
        <v>167</v>
      </c>
    </row>
    <row r="120" spans="2:4" x14ac:dyDescent="0.25">
      <c r="B120" s="8" t="s">
        <v>215</v>
      </c>
      <c r="C120" s="9" t="s">
        <v>216</v>
      </c>
      <c r="D120" s="32"/>
    </row>
    <row r="121" spans="2:4" x14ac:dyDescent="0.25">
      <c r="B121" s="3" t="s">
        <v>167</v>
      </c>
      <c r="C121" s="4" t="s">
        <v>167</v>
      </c>
    </row>
    <row r="124" spans="2:4" x14ac:dyDescent="0.25">
      <c r="B124" s="32" t="s">
        <v>217</v>
      </c>
    </row>
    <row r="127" spans="2:4" x14ac:dyDescent="0.25">
      <c r="B127" s="32" t="s">
        <v>218</v>
      </c>
    </row>
    <row r="129" spans="2:80" x14ac:dyDescent="0.25">
      <c r="B129" s="8" t="s">
        <v>194</v>
      </c>
      <c r="C129" s="9" t="s">
        <v>219</v>
      </c>
      <c r="D129" s="8" t="s">
        <v>209</v>
      </c>
      <c r="E129" s="8" t="s">
        <v>210</v>
      </c>
      <c r="F129" s="36" t="s">
        <v>211</v>
      </c>
      <c r="G129" s="34"/>
    </row>
    <row r="130" spans="2:80" x14ac:dyDescent="0.25">
      <c r="B130" s="3" t="s">
        <v>167</v>
      </c>
      <c r="C130" s="4" t="s">
        <v>167</v>
      </c>
      <c r="D130" s="3" t="s">
        <v>167</v>
      </c>
      <c r="E130" s="3" t="s">
        <v>167</v>
      </c>
      <c r="F130" s="35" t="s">
        <v>167</v>
      </c>
    </row>
    <row r="133" spans="2:80" x14ac:dyDescent="0.25">
      <c r="B133" s="32" t="s">
        <v>212</v>
      </c>
      <c r="C133" s="33" t="s">
        <v>167</v>
      </c>
      <c r="D133" s="32"/>
      <c r="E133" s="32"/>
      <c r="F133" s="34"/>
      <c r="G133" s="34"/>
      <c r="H133" s="34"/>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c r="BO133" s="32"/>
      <c r="BP133" s="32"/>
      <c r="BQ133" s="32"/>
      <c r="BR133" s="32"/>
      <c r="BS133" s="32"/>
      <c r="BT133" s="32"/>
      <c r="BU133" s="32"/>
      <c r="BV133" s="32"/>
      <c r="BW133" s="32"/>
      <c r="BX133" s="32"/>
      <c r="BY133" s="32"/>
      <c r="BZ133" s="32"/>
      <c r="CA133" s="32"/>
      <c r="CB133" s="32"/>
    </row>
    <row r="135" spans="2:80" x14ac:dyDescent="0.25">
      <c r="B135" s="32" t="s">
        <v>213</v>
      </c>
    </row>
    <row r="137" spans="2:80" x14ac:dyDescent="0.25">
      <c r="B137" s="8" t="s">
        <v>214</v>
      </c>
      <c r="C137" s="9" t="s">
        <v>202</v>
      </c>
      <c r="D137" s="32"/>
    </row>
    <row r="138" spans="2:80" x14ac:dyDescent="0.25">
      <c r="B138" s="3" t="s">
        <v>167</v>
      </c>
      <c r="C138" s="4" t="s">
        <v>167</v>
      </c>
    </row>
    <row r="141" spans="2:80" x14ac:dyDescent="0.25">
      <c r="B141" s="8" t="s">
        <v>215</v>
      </c>
      <c r="C141" s="9" t="s">
        <v>216</v>
      </c>
      <c r="D141" s="32"/>
    </row>
    <row r="142" spans="2:80" x14ac:dyDescent="0.25">
      <c r="B142" s="3" t="s">
        <v>167</v>
      </c>
      <c r="C142" s="4" t="s">
        <v>167</v>
      </c>
    </row>
    <row r="145" spans="2:7" x14ac:dyDescent="0.25">
      <c r="B145" s="32" t="s">
        <v>217</v>
      </c>
    </row>
    <row r="148" spans="2:7" x14ac:dyDescent="0.25">
      <c r="B148" s="32" t="s">
        <v>220</v>
      </c>
    </row>
    <row r="149" spans="2:7" x14ac:dyDescent="0.25">
      <c r="B149" s="8" t="s">
        <v>194</v>
      </c>
      <c r="C149" s="9" t="s">
        <v>221</v>
      </c>
      <c r="D149" s="8" t="s">
        <v>222</v>
      </c>
      <c r="E149" s="8" t="s">
        <v>223</v>
      </c>
      <c r="F149" s="36" t="s">
        <v>224</v>
      </c>
      <c r="G149" s="34"/>
    </row>
    <row r="150" spans="2:7" x14ac:dyDescent="0.25">
      <c r="B150" s="3" t="s">
        <v>167</v>
      </c>
      <c r="C150" s="4" t="s">
        <v>167</v>
      </c>
      <c r="D150" s="3" t="s">
        <v>167</v>
      </c>
      <c r="E150" s="3" t="s">
        <v>167</v>
      </c>
      <c r="F150" s="35" t="s">
        <v>167</v>
      </c>
    </row>
    <row r="151" spans="2:7" x14ac:dyDescent="0.25">
      <c r="B151"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B574ADCD-A9FE-431B-9650-3B21D65D85CF}"/>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11098-E2F6-41C6-AD30-4A2E66049B12}">
  <sheetPr codeName="Sheet42"/>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col min="9" max="256" width="9.140625" style="13"/>
    <col min="257" max="257" width="5.42578125" style="13" bestFit="1" customWidth="1"/>
    <col min="258" max="258" width="130.7109375" style="13" bestFit="1" customWidth="1"/>
    <col min="259" max="259" width="19.7109375" style="13" bestFit="1" customWidth="1"/>
    <col min="260" max="260" width="43"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19.7109375" style="13" bestFit="1" customWidth="1"/>
    <col min="516" max="516" width="43"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19.7109375" style="13" bestFit="1" customWidth="1"/>
    <col min="772" max="772" width="43"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19.7109375" style="13" bestFit="1" customWidth="1"/>
    <col min="1028" max="1028" width="43"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19.7109375" style="13" bestFit="1" customWidth="1"/>
    <col min="1284" max="1284" width="43"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19.7109375" style="13" bestFit="1" customWidth="1"/>
    <col min="1540" max="1540" width="43"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19.7109375" style="13" bestFit="1" customWidth="1"/>
    <col min="1796" max="1796" width="43"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19.7109375" style="13" bestFit="1" customWidth="1"/>
    <col min="2052" max="2052" width="43"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19.7109375" style="13" bestFit="1" customWidth="1"/>
    <col min="2308" max="2308" width="43"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19.7109375" style="13" bestFit="1" customWidth="1"/>
    <col min="2564" max="2564" width="43"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19.7109375" style="13" bestFit="1" customWidth="1"/>
    <col min="2820" max="2820" width="43"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19.7109375" style="13" bestFit="1" customWidth="1"/>
    <col min="3076" max="3076" width="43"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19.7109375" style="13" bestFit="1" customWidth="1"/>
    <col min="3332" max="3332" width="43"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19.7109375" style="13" bestFit="1" customWidth="1"/>
    <col min="3588" max="3588" width="43"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19.7109375" style="13" bestFit="1" customWidth="1"/>
    <col min="3844" max="3844" width="43"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19.7109375" style="13" bestFit="1" customWidth="1"/>
    <col min="4100" max="4100" width="43"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19.7109375" style="13" bestFit="1" customWidth="1"/>
    <col min="4356" max="4356" width="43"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19.7109375" style="13" bestFit="1" customWidth="1"/>
    <col min="4612" max="4612" width="43"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19.7109375" style="13" bestFit="1" customWidth="1"/>
    <col min="4868" max="4868" width="43"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19.7109375" style="13" bestFit="1" customWidth="1"/>
    <col min="5124" max="5124" width="43"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19.7109375" style="13" bestFit="1" customWidth="1"/>
    <col min="5380" max="5380" width="43"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19.7109375" style="13" bestFit="1" customWidth="1"/>
    <col min="5636" max="5636" width="43"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19.7109375" style="13" bestFit="1" customWidth="1"/>
    <col min="5892" max="5892" width="43"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19.7109375" style="13" bestFit="1" customWidth="1"/>
    <col min="6148" max="6148" width="43"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19.7109375" style="13" bestFit="1" customWidth="1"/>
    <col min="6404" max="6404" width="43"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19.7109375" style="13" bestFit="1" customWidth="1"/>
    <col min="6660" max="6660" width="43"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19.7109375" style="13" bestFit="1" customWidth="1"/>
    <col min="6916" max="6916" width="43"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19.7109375" style="13" bestFit="1" customWidth="1"/>
    <col min="7172" max="7172" width="43"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19.7109375" style="13" bestFit="1" customWidth="1"/>
    <col min="7428" max="7428" width="43"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19.7109375" style="13" bestFit="1" customWidth="1"/>
    <col min="7684" max="7684" width="43"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19.7109375" style="13" bestFit="1" customWidth="1"/>
    <col min="7940" max="7940" width="43"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19.7109375" style="13" bestFit="1" customWidth="1"/>
    <col min="8196" max="8196" width="43"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19.7109375" style="13" bestFit="1" customWidth="1"/>
    <col min="8452" max="8452" width="43"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19.7109375" style="13" bestFit="1" customWidth="1"/>
    <col min="8708" max="8708" width="43"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19.7109375" style="13" bestFit="1" customWidth="1"/>
    <col min="8964" max="8964" width="43"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19.7109375" style="13" bestFit="1" customWidth="1"/>
    <col min="9220" max="9220" width="43"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19.7109375" style="13" bestFit="1" customWidth="1"/>
    <col min="9476" max="9476" width="43"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19.7109375" style="13" bestFit="1" customWidth="1"/>
    <col min="9732" max="9732" width="43"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19.7109375" style="13" bestFit="1" customWidth="1"/>
    <col min="9988" max="9988" width="43"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19.7109375" style="13" bestFit="1" customWidth="1"/>
    <col min="10244" max="10244" width="43"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19.7109375" style="13" bestFit="1" customWidth="1"/>
    <col min="10500" max="10500" width="43"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19.7109375" style="13" bestFit="1" customWidth="1"/>
    <col min="10756" max="10756" width="43"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19.7109375" style="13" bestFit="1" customWidth="1"/>
    <col min="11012" max="11012" width="43"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19.7109375" style="13" bestFit="1" customWidth="1"/>
    <col min="11268" max="11268" width="43"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19.7109375" style="13" bestFit="1" customWidth="1"/>
    <col min="11524" max="11524" width="43"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19.7109375" style="13" bestFit="1" customWidth="1"/>
    <col min="11780" max="11780" width="43"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19.7109375" style="13" bestFit="1" customWidth="1"/>
    <col min="12036" max="12036" width="43"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19.7109375" style="13" bestFit="1" customWidth="1"/>
    <col min="12292" max="12292" width="43"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19.7109375" style="13" bestFit="1" customWidth="1"/>
    <col min="12548" max="12548" width="43"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19.7109375" style="13" bestFit="1" customWidth="1"/>
    <col min="12804" max="12804" width="43"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19.7109375" style="13" bestFit="1" customWidth="1"/>
    <col min="13060" max="13060" width="43"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19.7109375" style="13" bestFit="1" customWidth="1"/>
    <col min="13316" max="13316" width="43"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19.7109375" style="13" bestFit="1" customWidth="1"/>
    <col min="13572" max="13572" width="43"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19.7109375" style="13" bestFit="1" customWidth="1"/>
    <col min="13828" max="13828" width="43"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19.7109375" style="13" bestFit="1" customWidth="1"/>
    <col min="14084" max="14084" width="43"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19.7109375" style="13" bestFit="1" customWidth="1"/>
    <col min="14340" max="14340" width="43"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19.7109375" style="13" bestFit="1" customWidth="1"/>
    <col min="14596" max="14596" width="43"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19.7109375" style="13" bestFit="1" customWidth="1"/>
    <col min="14852" max="14852" width="43"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19.7109375" style="13" bestFit="1" customWidth="1"/>
    <col min="15108" max="15108" width="43"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19.7109375" style="13" bestFit="1" customWidth="1"/>
    <col min="15364" max="15364" width="43"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19.7109375" style="13" bestFit="1" customWidth="1"/>
    <col min="15620" max="15620" width="43"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19.7109375" style="13" bestFit="1" customWidth="1"/>
    <col min="15876" max="15876" width="43"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19.7109375" style="13" bestFit="1" customWidth="1"/>
    <col min="16132" max="16132" width="43"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9" x14ac:dyDescent="0.25">
      <c r="A1" s="58" t="s">
        <v>0</v>
      </c>
      <c r="B1" s="201" t="s">
        <v>85</v>
      </c>
      <c r="C1" s="201"/>
      <c r="D1" s="201"/>
      <c r="E1" s="201"/>
    </row>
    <row r="3" spans="1:9" x14ac:dyDescent="0.25">
      <c r="B3" s="1" t="s">
        <v>85</v>
      </c>
      <c r="C3" s="202"/>
      <c r="D3" s="203"/>
    </row>
    <row r="4" spans="1:9" x14ac:dyDescent="0.25">
      <c r="B4" s="14" t="s">
        <v>3854</v>
      </c>
      <c r="C4" s="202"/>
      <c r="D4" s="203"/>
    </row>
    <row r="5" spans="1:9" x14ac:dyDescent="0.25">
      <c r="B5" s="2" t="s">
        <v>133</v>
      </c>
      <c r="C5" s="202"/>
      <c r="D5" s="203"/>
    </row>
    <row r="6" spans="1:9" x14ac:dyDescent="0.25">
      <c r="B6" s="3" t="s">
        <v>3838</v>
      </c>
      <c r="C6" s="202"/>
      <c r="D6" s="203"/>
    </row>
    <row r="7" spans="1:9" x14ac:dyDescent="0.25">
      <c r="B7" s="3" t="s">
        <v>3855</v>
      </c>
      <c r="C7" s="202"/>
      <c r="D7" s="203"/>
    </row>
    <row r="8" spans="1:9" ht="30"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1901</v>
      </c>
      <c r="C15" s="29" t="s">
        <v>145</v>
      </c>
      <c r="D15" s="13" t="s">
        <v>473</v>
      </c>
      <c r="E15" s="13" t="s">
        <v>673</v>
      </c>
      <c r="F15" s="18">
        <v>61122</v>
      </c>
      <c r="G15" s="18">
        <v>1667.74</v>
      </c>
      <c r="H15" s="18">
        <v>22.15</v>
      </c>
    </row>
    <row r="16" spans="1:9" x14ac:dyDescent="0.25">
      <c r="B16" s="13" t="s">
        <v>1903</v>
      </c>
      <c r="C16" s="29" t="s">
        <v>145</v>
      </c>
      <c r="D16" s="13" t="s">
        <v>473</v>
      </c>
      <c r="E16" s="13" t="s">
        <v>675</v>
      </c>
      <c r="F16" s="18">
        <v>145600</v>
      </c>
      <c r="G16" s="18">
        <v>1214.3800000000001</v>
      </c>
      <c r="H16" s="18">
        <v>16.13</v>
      </c>
    </row>
    <row r="17" spans="2:8" x14ac:dyDescent="0.25">
      <c r="B17" s="13" t="s">
        <v>1792</v>
      </c>
      <c r="C17" s="29" t="s">
        <v>145</v>
      </c>
      <c r="D17" s="13" t="s">
        <v>473</v>
      </c>
      <c r="E17" s="13" t="s">
        <v>480</v>
      </c>
      <c r="F17" s="18">
        <v>9028</v>
      </c>
      <c r="G17" s="18">
        <v>999.98</v>
      </c>
      <c r="H17" s="18">
        <v>13.28</v>
      </c>
    </row>
    <row r="18" spans="2:8" x14ac:dyDescent="0.25">
      <c r="B18" s="13" t="s">
        <v>1904</v>
      </c>
      <c r="C18" s="29" t="s">
        <v>145</v>
      </c>
      <c r="D18" s="13" t="s">
        <v>473</v>
      </c>
      <c r="E18" s="13" t="s">
        <v>676</v>
      </c>
      <c r="F18" s="18">
        <v>7610</v>
      </c>
      <c r="G18" s="18">
        <v>748.54</v>
      </c>
      <c r="H18" s="18">
        <v>9.94</v>
      </c>
    </row>
    <row r="19" spans="2:8" x14ac:dyDescent="0.25">
      <c r="B19" s="13" t="s">
        <v>1908</v>
      </c>
      <c r="C19" s="29" t="s">
        <v>145</v>
      </c>
      <c r="D19" s="13" t="s">
        <v>473</v>
      </c>
      <c r="E19" s="13" t="s">
        <v>680</v>
      </c>
      <c r="F19" s="18">
        <v>9435</v>
      </c>
      <c r="G19" s="18">
        <v>461.81</v>
      </c>
      <c r="H19" s="18">
        <v>6.13</v>
      </c>
    </row>
    <row r="20" spans="2:8" x14ac:dyDescent="0.25">
      <c r="B20" s="13" t="s">
        <v>1786</v>
      </c>
      <c r="C20" s="29" t="s">
        <v>145</v>
      </c>
      <c r="D20" s="13" t="s">
        <v>473</v>
      </c>
      <c r="E20" s="13" t="s">
        <v>474</v>
      </c>
      <c r="F20" s="18">
        <v>8891</v>
      </c>
      <c r="G20" s="18">
        <v>443.62</v>
      </c>
      <c r="H20" s="18">
        <v>5.89</v>
      </c>
    </row>
    <row r="21" spans="2:8" x14ac:dyDescent="0.25">
      <c r="B21" s="13" t="s">
        <v>1937</v>
      </c>
      <c r="C21" s="29" t="s">
        <v>145</v>
      </c>
      <c r="D21" s="13" t="s">
        <v>473</v>
      </c>
      <c r="E21" s="13" t="s">
        <v>722</v>
      </c>
      <c r="F21" s="18">
        <v>16113</v>
      </c>
      <c r="G21" s="18">
        <v>401.81</v>
      </c>
      <c r="H21" s="18">
        <v>5.34</v>
      </c>
    </row>
    <row r="22" spans="2:8" x14ac:dyDescent="0.25">
      <c r="B22" s="13" t="s">
        <v>1939</v>
      </c>
      <c r="C22" s="29" t="s">
        <v>145</v>
      </c>
      <c r="D22" s="13" t="s">
        <v>289</v>
      </c>
      <c r="E22" s="13" t="s">
        <v>724</v>
      </c>
      <c r="F22" s="18">
        <v>191448</v>
      </c>
      <c r="G22" s="18">
        <v>346.43</v>
      </c>
      <c r="H22" s="18">
        <v>4.5999999999999996</v>
      </c>
    </row>
    <row r="23" spans="2:8" x14ac:dyDescent="0.25">
      <c r="B23" s="13" t="s">
        <v>1866</v>
      </c>
      <c r="C23" s="29" t="s">
        <v>145</v>
      </c>
      <c r="D23" s="13" t="s">
        <v>331</v>
      </c>
      <c r="E23" s="13" t="s">
        <v>620</v>
      </c>
      <c r="F23" s="18">
        <v>17465</v>
      </c>
      <c r="G23" s="18">
        <v>246.28</v>
      </c>
      <c r="H23" s="18">
        <v>3.27</v>
      </c>
    </row>
    <row r="24" spans="2:8" x14ac:dyDescent="0.25">
      <c r="B24" s="13" t="s">
        <v>1783</v>
      </c>
      <c r="C24" s="29" t="s">
        <v>145</v>
      </c>
      <c r="D24" s="13" t="s">
        <v>289</v>
      </c>
      <c r="E24" s="13" t="s">
        <v>470</v>
      </c>
      <c r="F24" s="18">
        <v>593</v>
      </c>
      <c r="G24" s="18">
        <v>208.27</v>
      </c>
      <c r="H24" s="18">
        <v>2.77</v>
      </c>
    </row>
    <row r="25" spans="2:8" x14ac:dyDescent="0.25">
      <c r="B25" s="13" t="s">
        <v>1868</v>
      </c>
      <c r="C25" s="29" t="s">
        <v>145</v>
      </c>
      <c r="D25" s="13" t="s">
        <v>452</v>
      </c>
      <c r="E25" s="13" t="s">
        <v>622</v>
      </c>
      <c r="F25" s="18">
        <v>98164</v>
      </c>
      <c r="G25" s="18">
        <v>204.36</v>
      </c>
      <c r="H25" s="18">
        <v>2.71</v>
      </c>
    </row>
    <row r="26" spans="2:8" x14ac:dyDescent="0.25">
      <c r="B26" s="13" t="s">
        <v>1686</v>
      </c>
      <c r="C26" s="29" t="s">
        <v>145</v>
      </c>
      <c r="D26" s="13" t="s">
        <v>289</v>
      </c>
      <c r="E26" s="13" t="s">
        <v>290</v>
      </c>
      <c r="F26" s="18">
        <v>138</v>
      </c>
      <c r="G26" s="18">
        <v>169.08</v>
      </c>
      <c r="H26" s="18">
        <v>2.25</v>
      </c>
    </row>
    <row r="27" spans="2:8" x14ac:dyDescent="0.25">
      <c r="B27" s="13" t="s">
        <v>1856</v>
      </c>
      <c r="C27" s="29" t="s">
        <v>145</v>
      </c>
      <c r="D27" s="13" t="s">
        <v>289</v>
      </c>
      <c r="E27" s="13" t="s">
        <v>602</v>
      </c>
      <c r="F27" s="18">
        <v>5506</v>
      </c>
      <c r="G27" s="18">
        <v>156.22999999999999</v>
      </c>
      <c r="H27" s="18">
        <v>2.08</v>
      </c>
    </row>
    <row r="28" spans="2:8" x14ac:dyDescent="0.25">
      <c r="B28" s="13" t="s">
        <v>1780</v>
      </c>
      <c r="C28" s="29" t="s">
        <v>145</v>
      </c>
      <c r="D28" s="13" t="s">
        <v>289</v>
      </c>
      <c r="E28" s="13" t="s">
        <v>467</v>
      </c>
      <c r="F28" s="18">
        <v>31190</v>
      </c>
      <c r="G28" s="18">
        <v>142.05000000000001</v>
      </c>
      <c r="H28" s="18">
        <v>1.89</v>
      </c>
    </row>
    <row r="29" spans="2:8" x14ac:dyDescent="0.25">
      <c r="B29" s="13" t="s">
        <v>1884</v>
      </c>
      <c r="C29" s="29" t="s">
        <v>145</v>
      </c>
      <c r="D29" s="13" t="s">
        <v>289</v>
      </c>
      <c r="E29" s="13" t="s">
        <v>642</v>
      </c>
      <c r="F29" s="18">
        <v>22801</v>
      </c>
      <c r="G29" s="18">
        <v>115.13</v>
      </c>
      <c r="H29" s="18">
        <v>1.53</v>
      </c>
    </row>
    <row r="30" spans="2:8" x14ac:dyDescent="0.25">
      <c r="B30" s="32" t="s">
        <v>157</v>
      </c>
      <c r="C30" s="33"/>
      <c r="D30" s="32"/>
      <c r="E30" s="32"/>
      <c r="F30" s="34"/>
      <c r="G30" s="34">
        <f>SUM(G12:G29)</f>
        <v>7525.71</v>
      </c>
      <c r="H30" s="34">
        <f>SUM(H12:H29)</f>
        <v>99.95999999999998</v>
      </c>
    </row>
    <row r="31" spans="2:8" x14ac:dyDescent="0.25">
      <c r="B31" s="32" t="s">
        <v>158</v>
      </c>
      <c r="C31" s="33"/>
      <c r="D31" s="32"/>
      <c r="E31" s="32"/>
      <c r="F31" s="34"/>
      <c r="G31" s="34">
        <v>6.29</v>
      </c>
      <c r="H31" s="34">
        <v>0.08</v>
      </c>
    </row>
    <row r="32" spans="2:8" x14ac:dyDescent="0.25">
      <c r="B32" s="32" t="s">
        <v>159</v>
      </c>
      <c r="C32" s="33"/>
      <c r="D32" s="32"/>
      <c r="E32" s="32"/>
      <c r="F32" s="34"/>
      <c r="G32" s="34">
        <v>7532</v>
      </c>
      <c r="H32" s="34">
        <v>100.04</v>
      </c>
    </row>
    <row r="33" spans="2:8" x14ac:dyDescent="0.25">
      <c r="B33" s="32" t="s">
        <v>160</v>
      </c>
      <c r="C33" s="33"/>
      <c r="D33" s="32"/>
      <c r="E33" s="32"/>
      <c r="F33" s="34"/>
      <c r="G33" s="34">
        <v>-3.9748854800000482</v>
      </c>
      <c r="H33" s="34">
        <v>-4.0000000000006253E-2</v>
      </c>
    </row>
    <row r="34" spans="2:8" x14ac:dyDescent="0.25">
      <c r="B34" s="32" t="s">
        <v>161</v>
      </c>
      <c r="C34" s="33"/>
      <c r="D34" s="32"/>
      <c r="E34" s="32"/>
      <c r="F34" s="34"/>
      <c r="G34" s="34">
        <v>7528.02511452</v>
      </c>
      <c r="H34" s="34">
        <v>100</v>
      </c>
    </row>
    <row r="35" spans="2:8" x14ac:dyDescent="0.25">
      <c r="B35" s="13" t="s">
        <v>162</v>
      </c>
    </row>
    <row r="36" spans="2:8" x14ac:dyDescent="0.25">
      <c r="B36" s="32" t="s">
        <v>163</v>
      </c>
    </row>
    <row r="37" spans="2:8" x14ac:dyDescent="0.25">
      <c r="B37" s="32" t="s">
        <v>164</v>
      </c>
      <c r="C37" s="29" t="s">
        <v>165</v>
      </c>
    </row>
    <row r="38" spans="2:8" x14ac:dyDescent="0.25">
      <c r="B38" s="32" t="s">
        <v>168</v>
      </c>
      <c r="C38" s="29" t="s">
        <v>167</v>
      </c>
    </row>
    <row r="39" spans="2:8" x14ac:dyDescent="0.25">
      <c r="B39" s="32" t="s">
        <v>169</v>
      </c>
      <c r="C39" s="29" t="s">
        <v>167</v>
      </c>
    </row>
    <row r="40" spans="2:8" x14ac:dyDescent="0.25">
      <c r="B40" s="32" t="s">
        <v>170</v>
      </c>
      <c r="C40" s="29" t="s">
        <v>171</v>
      </c>
    </row>
    <row r="41" spans="2:8" x14ac:dyDescent="0.25">
      <c r="B41" s="32" t="s">
        <v>898</v>
      </c>
      <c r="C41" s="33"/>
    </row>
    <row r="42" spans="2:8" x14ac:dyDescent="0.25">
      <c r="B42" s="32" t="s">
        <v>899</v>
      </c>
      <c r="C42" s="33"/>
    </row>
    <row r="43" spans="2:8" x14ac:dyDescent="0.25">
      <c r="B43" s="32" t="s">
        <v>900</v>
      </c>
      <c r="C43" s="33"/>
    </row>
    <row r="44" spans="2:8" x14ac:dyDescent="0.25">
      <c r="B44" s="32" t="s">
        <v>901</v>
      </c>
      <c r="C44" s="33"/>
    </row>
    <row r="45" spans="2:8" x14ac:dyDescent="0.25">
      <c r="B45" s="32" t="s">
        <v>902</v>
      </c>
      <c r="C45" s="33"/>
    </row>
    <row r="46" spans="2:8" x14ac:dyDescent="0.25">
      <c r="B46" s="32" t="s">
        <v>903</v>
      </c>
      <c r="C46" s="33"/>
    </row>
    <row r="47" spans="2:8" x14ac:dyDescent="0.25">
      <c r="B47" s="32" t="s">
        <v>904</v>
      </c>
      <c r="C47" s="33"/>
    </row>
    <row r="48" spans="2:8" x14ac:dyDescent="0.25">
      <c r="B48" s="32" t="s">
        <v>905</v>
      </c>
      <c r="C48" s="33"/>
    </row>
    <row r="49" spans="2:4" x14ac:dyDescent="0.25">
      <c r="B49" s="32" t="s">
        <v>906</v>
      </c>
      <c r="C49" s="33"/>
    </row>
    <row r="50" spans="2:4" x14ac:dyDescent="0.25">
      <c r="B50" s="13" t="s">
        <v>180</v>
      </c>
    </row>
    <row r="51" spans="2:4" x14ac:dyDescent="0.25">
      <c r="B51" s="13" t="s">
        <v>250</v>
      </c>
    </row>
    <row r="54" spans="2:4" x14ac:dyDescent="0.25">
      <c r="B54" s="8" t="s">
        <v>251</v>
      </c>
      <c r="C54" s="9"/>
    </row>
    <row r="55" spans="2:4" ht="30" x14ac:dyDescent="0.25">
      <c r="B55" s="8" t="s">
        <v>252</v>
      </c>
      <c r="C55" s="10" t="s">
        <v>253</v>
      </c>
    </row>
    <row r="56" spans="2:4" x14ac:dyDescent="0.25">
      <c r="B56" s="3" t="s">
        <v>254</v>
      </c>
      <c r="C56" s="4"/>
    </row>
    <row r="57" spans="2:4" x14ac:dyDescent="0.25">
      <c r="B57" s="3" t="s">
        <v>255</v>
      </c>
      <c r="C57" s="4"/>
    </row>
    <row r="58" spans="2:4" x14ac:dyDescent="0.25">
      <c r="B58" s="3" t="s">
        <v>256</v>
      </c>
      <c r="C58" s="4"/>
    </row>
    <row r="59" spans="2:4" x14ac:dyDescent="0.25">
      <c r="B59" s="3" t="s">
        <v>257</v>
      </c>
      <c r="C59" s="4"/>
    </row>
    <row r="60" spans="2:4" x14ac:dyDescent="0.25">
      <c r="B60" s="3" t="s">
        <v>258</v>
      </c>
      <c r="C60" s="4"/>
    </row>
    <row r="61" spans="2:4" x14ac:dyDescent="0.25">
      <c r="B61" s="3" t="s">
        <v>259</v>
      </c>
      <c r="C61" s="4"/>
    </row>
    <row r="62" spans="2:4" x14ac:dyDescent="0.25">
      <c r="B62" s="8" t="s">
        <v>260</v>
      </c>
      <c r="C62" s="9"/>
    </row>
    <row r="64" spans="2:4" x14ac:dyDescent="0.25">
      <c r="B64" s="3" t="s">
        <v>189</v>
      </c>
      <c r="C64" s="4"/>
      <c r="D64" s="3"/>
    </row>
    <row r="65" spans="2:7" ht="30" x14ac:dyDescent="0.25">
      <c r="B65" s="6" t="s">
        <v>190</v>
      </c>
      <c r="C65" s="5" t="s">
        <v>191</v>
      </c>
      <c r="D65" s="6" t="s">
        <v>192</v>
      </c>
    </row>
    <row r="66" spans="2:7" x14ac:dyDescent="0.25">
      <c r="B66" s="3" t="s">
        <v>167</v>
      </c>
      <c r="C66" s="4" t="s">
        <v>167</v>
      </c>
      <c r="D66" s="3" t="s">
        <v>167</v>
      </c>
    </row>
    <row r="68" spans="2:7" x14ac:dyDescent="0.25">
      <c r="B68" s="8" t="s">
        <v>193</v>
      </c>
      <c r="C68" s="44">
        <v>45596</v>
      </c>
      <c r="D68" s="3"/>
      <c r="E68" s="37"/>
      <c r="F68" s="43"/>
    </row>
    <row r="69" spans="2:7" x14ac:dyDescent="0.25">
      <c r="B69" s="8" t="s">
        <v>194</v>
      </c>
      <c r="C69" s="9" t="s">
        <v>195</v>
      </c>
      <c r="D69" s="8" t="s">
        <v>196</v>
      </c>
      <c r="E69" s="38" t="s">
        <v>197</v>
      </c>
      <c r="F69" s="36" t="s">
        <v>198</v>
      </c>
      <c r="G69" s="34"/>
    </row>
    <row r="70" spans="2:7" x14ac:dyDescent="0.25">
      <c r="B70" s="41" t="s">
        <v>167</v>
      </c>
      <c r="C70" s="42" t="s">
        <v>167</v>
      </c>
      <c r="D70" s="41" t="s">
        <v>167</v>
      </c>
      <c r="E70" s="40" t="s">
        <v>167</v>
      </c>
      <c r="F70" s="39" t="s">
        <v>167</v>
      </c>
    </row>
    <row r="73" spans="2:7" x14ac:dyDescent="0.25">
      <c r="B73" s="32" t="s">
        <v>199</v>
      </c>
    </row>
    <row r="74" spans="2:7" x14ac:dyDescent="0.25">
      <c r="B74" s="32"/>
    </row>
    <row r="75" spans="2:7" x14ac:dyDescent="0.25">
      <c r="B75" s="32" t="s">
        <v>200</v>
      </c>
    </row>
    <row r="76" spans="2:7" x14ac:dyDescent="0.25">
      <c r="B76" s="8" t="s">
        <v>201</v>
      </c>
      <c r="C76" s="9" t="s">
        <v>202</v>
      </c>
      <c r="D76" s="32"/>
    </row>
    <row r="77" spans="2:7" x14ac:dyDescent="0.25">
      <c r="B77" s="3" t="s">
        <v>167</v>
      </c>
      <c r="C77" s="4" t="s">
        <v>167</v>
      </c>
    </row>
    <row r="79" spans="2:7" x14ac:dyDescent="0.25">
      <c r="B79" s="8" t="s">
        <v>203</v>
      </c>
      <c r="C79" s="9" t="s">
        <v>202</v>
      </c>
    </row>
    <row r="80" spans="2:7" x14ac:dyDescent="0.25">
      <c r="B80" s="3" t="s">
        <v>167</v>
      </c>
      <c r="C80" s="4" t="s">
        <v>167</v>
      </c>
    </row>
    <row r="82" spans="2:7" x14ac:dyDescent="0.25">
      <c r="B82" s="8" t="s">
        <v>167</v>
      </c>
      <c r="C82" s="9" t="s">
        <v>167</v>
      </c>
    </row>
    <row r="83" spans="2:7" x14ac:dyDescent="0.25">
      <c r="B83" s="3" t="s">
        <v>167</v>
      </c>
      <c r="C83" s="4" t="s">
        <v>167</v>
      </c>
    </row>
    <row r="85" spans="2:7" x14ac:dyDescent="0.25">
      <c r="B85" s="38" t="s">
        <v>204</v>
      </c>
      <c r="C85" s="9" t="s">
        <v>205</v>
      </c>
    </row>
    <row r="86" spans="2:7" x14ac:dyDescent="0.25">
      <c r="B86" s="37" t="s">
        <v>167</v>
      </c>
      <c r="C86" s="4" t="s">
        <v>167</v>
      </c>
    </row>
    <row r="88" spans="2:7" x14ac:dyDescent="0.25">
      <c r="B88" s="8" t="s">
        <v>206</v>
      </c>
      <c r="C88" s="9" t="s">
        <v>167</v>
      </c>
    </row>
    <row r="90" spans="2:7" x14ac:dyDescent="0.25">
      <c r="B90" s="8" t="s">
        <v>207</v>
      </c>
      <c r="C90" s="44">
        <v>45596</v>
      </c>
      <c r="D90" s="3"/>
      <c r="E90" s="37"/>
      <c r="F90" s="43"/>
    </row>
    <row r="91" spans="2:7" x14ac:dyDescent="0.25">
      <c r="B91" s="8" t="s">
        <v>194</v>
      </c>
      <c r="C91" s="9" t="s">
        <v>195</v>
      </c>
      <c r="D91" s="8" t="s">
        <v>196</v>
      </c>
      <c r="E91" s="38" t="s">
        <v>197</v>
      </c>
      <c r="F91" s="36" t="s">
        <v>198</v>
      </c>
      <c r="G91" s="34"/>
    </row>
    <row r="92" spans="2:7" x14ac:dyDescent="0.25">
      <c r="B92" s="41" t="s">
        <v>167</v>
      </c>
      <c r="C92" s="42" t="s">
        <v>167</v>
      </c>
      <c r="D92" s="41" t="s">
        <v>167</v>
      </c>
      <c r="E92" s="40" t="s">
        <v>167</v>
      </c>
      <c r="F92" s="39" t="s">
        <v>167</v>
      </c>
    </row>
    <row r="93" spans="2:7" x14ac:dyDescent="0.25">
      <c r="B93" s="32" t="s">
        <v>199</v>
      </c>
    </row>
    <row r="94" spans="2:7" x14ac:dyDescent="0.25">
      <c r="B94" s="32"/>
    </row>
    <row r="95" spans="2:7" x14ac:dyDescent="0.25">
      <c r="B95" s="32" t="s">
        <v>200</v>
      </c>
    </row>
    <row r="96" spans="2:7" x14ac:dyDescent="0.25">
      <c r="B96" s="8" t="s">
        <v>201</v>
      </c>
      <c r="C96" s="9" t="s">
        <v>202</v>
      </c>
      <c r="D96" s="32"/>
    </row>
    <row r="97" spans="2:3" x14ac:dyDescent="0.25">
      <c r="B97" s="3" t="s">
        <v>167</v>
      </c>
      <c r="C97" s="4" t="s">
        <v>167</v>
      </c>
    </row>
    <row r="99" spans="2:3" x14ac:dyDescent="0.25">
      <c r="B99" s="8" t="s">
        <v>203</v>
      </c>
      <c r="C99" s="9" t="s">
        <v>202</v>
      </c>
    </row>
    <row r="100" spans="2:3" x14ac:dyDescent="0.25">
      <c r="B100" s="3" t="s">
        <v>167</v>
      </c>
      <c r="C100" s="4" t="s">
        <v>167</v>
      </c>
    </row>
    <row r="102" spans="2:3" x14ac:dyDescent="0.25">
      <c r="B102" s="8" t="s">
        <v>167</v>
      </c>
      <c r="C102" s="9" t="s">
        <v>167</v>
      </c>
    </row>
    <row r="103" spans="2:3" x14ac:dyDescent="0.25">
      <c r="B103" s="3" t="s">
        <v>167</v>
      </c>
      <c r="C103" s="4" t="s">
        <v>167</v>
      </c>
    </row>
    <row r="105" spans="2:3" x14ac:dyDescent="0.25">
      <c r="B105" s="38" t="s">
        <v>204</v>
      </c>
      <c r="C105" s="9" t="s">
        <v>205</v>
      </c>
    </row>
    <row r="106" spans="2:3" x14ac:dyDescent="0.25">
      <c r="B106" s="37" t="s">
        <v>167</v>
      </c>
      <c r="C106" s="4" t="s">
        <v>167</v>
      </c>
    </row>
    <row r="108" spans="2:3" x14ac:dyDescent="0.25">
      <c r="B108" s="8" t="s">
        <v>206</v>
      </c>
      <c r="C108" s="9" t="s">
        <v>167</v>
      </c>
    </row>
    <row r="111" spans="2:3" x14ac:dyDescent="0.25">
      <c r="B111" s="32" t="s">
        <v>208</v>
      </c>
    </row>
    <row r="113" spans="2:80" x14ac:dyDescent="0.25">
      <c r="B113" s="8" t="s">
        <v>194</v>
      </c>
      <c r="C113" s="9" t="s">
        <v>209</v>
      </c>
      <c r="D113" s="8" t="s">
        <v>210</v>
      </c>
      <c r="E113" s="8" t="s">
        <v>211</v>
      </c>
      <c r="F113" s="34"/>
    </row>
    <row r="114" spans="2:80" x14ac:dyDescent="0.25">
      <c r="B114" s="3" t="s">
        <v>167</v>
      </c>
      <c r="C114" s="4" t="s">
        <v>167</v>
      </c>
      <c r="D114" s="3" t="s">
        <v>167</v>
      </c>
      <c r="E114" s="3" t="s">
        <v>167</v>
      </c>
    </row>
    <row r="117" spans="2:80" x14ac:dyDescent="0.25">
      <c r="B117" s="32" t="s">
        <v>212</v>
      </c>
      <c r="C117" s="33" t="s">
        <v>167</v>
      </c>
      <c r="D117" s="32"/>
      <c r="E117" s="32"/>
      <c r="F117" s="34"/>
      <c r="G117" s="34"/>
      <c r="H117" s="34"/>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32"/>
      <c r="BR117" s="32"/>
      <c r="BS117" s="32"/>
      <c r="BT117" s="32"/>
      <c r="BU117" s="32"/>
      <c r="BV117" s="32"/>
      <c r="BW117" s="32"/>
      <c r="BX117" s="32"/>
      <c r="BY117" s="32"/>
      <c r="BZ117" s="32"/>
      <c r="CA117" s="32"/>
      <c r="CB117" s="32"/>
    </row>
    <row r="119" spans="2:80" x14ac:dyDescent="0.25">
      <c r="B119" s="32" t="s">
        <v>213</v>
      </c>
    </row>
    <row r="121" spans="2:80" x14ac:dyDescent="0.25">
      <c r="B121" s="8" t="s">
        <v>214</v>
      </c>
      <c r="C121" s="9" t="s">
        <v>202</v>
      </c>
      <c r="D121" s="32"/>
    </row>
    <row r="122" spans="2:80" x14ac:dyDescent="0.25">
      <c r="B122" s="3" t="s">
        <v>167</v>
      </c>
      <c r="C122" s="4" t="s">
        <v>167</v>
      </c>
    </row>
    <row r="125" spans="2:80" x14ac:dyDescent="0.25">
      <c r="B125" s="8" t="s">
        <v>215</v>
      </c>
      <c r="C125" s="9" t="s">
        <v>216</v>
      </c>
      <c r="D125" s="32"/>
    </row>
    <row r="126" spans="2:80" x14ac:dyDescent="0.25">
      <c r="B126" s="3" t="s">
        <v>167</v>
      </c>
      <c r="C126" s="4" t="s">
        <v>167</v>
      </c>
    </row>
    <row r="129" spans="2:80" x14ac:dyDescent="0.25">
      <c r="B129" s="32" t="s">
        <v>217</v>
      </c>
    </row>
    <row r="132" spans="2:80" x14ac:dyDescent="0.25">
      <c r="B132" s="32" t="s">
        <v>218</v>
      </c>
    </row>
    <row r="134" spans="2:80" x14ac:dyDescent="0.25">
      <c r="B134" s="8" t="s">
        <v>194</v>
      </c>
      <c r="C134" s="9" t="s">
        <v>219</v>
      </c>
      <c r="D134" s="8" t="s">
        <v>209</v>
      </c>
      <c r="E134" s="8" t="s">
        <v>210</v>
      </c>
      <c r="F134" s="36" t="s">
        <v>211</v>
      </c>
      <c r="G134" s="34"/>
    </row>
    <row r="135" spans="2:80" x14ac:dyDescent="0.25">
      <c r="B135" s="3" t="s">
        <v>167</v>
      </c>
      <c r="C135" s="4" t="s">
        <v>167</v>
      </c>
      <c r="D135" s="3" t="s">
        <v>167</v>
      </c>
      <c r="E135" s="3" t="s">
        <v>167</v>
      </c>
      <c r="F135" s="35" t="s">
        <v>167</v>
      </c>
    </row>
    <row r="138" spans="2:80" x14ac:dyDescent="0.25">
      <c r="B138" s="32" t="s">
        <v>212</v>
      </c>
      <c r="C138" s="33" t="s">
        <v>167</v>
      </c>
      <c r="D138" s="32"/>
      <c r="E138" s="32"/>
      <c r="F138" s="34"/>
      <c r="G138" s="34"/>
      <c r="H138" s="34"/>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c r="BO138" s="32"/>
      <c r="BP138" s="32"/>
      <c r="BQ138" s="32"/>
      <c r="BR138" s="32"/>
      <c r="BS138" s="32"/>
      <c r="BT138" s="32"/>
      <c r="BU138" s="32"/>
      <c r="BV138" s="32"/>
      <c r="BW138" s="32"/>
      <c r="BX138" s="32"/>
      <c r="BY138" s="32"/>
      <c r="BZ138" s="32"/>
      <c r="CA138" s="32"/>
      <c r="CB138" s="32"/>
    </row>
    <row r="140" spans="2:80" x14ac:dyDescent="0.25">
      <c r="B140" s="32" t="s">
        <v>213</v>
      </c>
    </row>
    <row r="142" spans="2:80" x14ac:dyDescent="0.25">
      <c r="B142" s="8" t="s">
        <v>214</v>
      </c>
      <c r="C142" s="9" t="s">
        <v>202</v>
      </c>
      <c r="D142" s="32"/>
    </row>
    <row r="143" spans="2:80" x14ac:dyDescent="0.25">
      <c r="B143" s="3" t="s">
        <v>167</v>
      </c>
      <c r="C143" s="4" t="s">
        <v>167</v>
      </c>
    </row>
    <row r="146" spans="2:7" x14ac:dyDescent="0.25">
      <c r="B146" s="8" t="s">
        <v>215</v>
      </c>
      <c r="C146" s="9" t="s">
        <v>216</v>
      </c>
      <c r="D146" s="32"/>
    </row>
    <row r="147" spans="2:7" x14ac:dyDescent="0.25">
      <c r="B147" s="3" t="s">
        <v>167</v>
      </c>
      <c r="C147" s="4" t="s">
        <v>167</v>
      </c>
    </row>
    <row r="150" spans="2:7" x14ac:dyDescent="0.25">
      <c r="B150" s="32" t="s">
        <v>217</v>
      </c>
    </row>
    <row r="153" spans="2:7" x14ac:dyDescent="0.25">
      <c r="B153" s="32" t="s">
        <v>220</v>
      </c>
    </row>
    <row r="154" spans="2:7" x14ac:dyDescent="0.25">
      <c r="B154" s="8" t="s">
        <v>194</v>
      </c>
      <c r="C154" s="9" t="s">
        <v>221</v>
      </c>
      <c r="D154" s="8" t="s">
        <v>222</v>
      </c>
      <c r="E154" s="8" t="s">
        <v>223</v>
      </c>
      <c r="F154" s="36" t="s">
        <v>224</v>
      </c>
      <c r="G154" s="34"/>
    </row>
    <row r="155" spans="2:7" x14ac:dyDescent="0.25">
      <c r="B155" s="3" t="s">
        <v>167</v>
      </c>
      <c r="C155" s="4" t="s">
        <v>167</v>
      </c>
      <c r="D155" s="3" t="s">
        <v>167</v>
      </c>
      <c r="E155" s="3" t="s">
        <v>167</v>
      </c>
      <c r="F155" s="35" t="s">
        <v>167</v>
      </c>
    </row>
    <row r="156" spans="2:7" x14ac:dyDescent="0.25">
      <c r="B156"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C65DF510-FE8C-4D37-B4C7-905F928F22DA}"/>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542A-B280-4A9A-A313-74397E86FE68}">
  <sheetPr codeName="Sheet41"/>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col min="9" max="256" width="9.140625" style="13"/>
    <col min="257" max="257" width="5.42578125" style="13" bestFit="1" customWidth="1"/>
    <col min="258" max="258" width="130.7109375" style="13" bestFit="1" customWidth="1"/>
    <col min="259" max="259" width="19.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19.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19.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19.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19.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19.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19.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19.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19.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19.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19.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19.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19.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19.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19.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19.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19.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19.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19.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19.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19.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19.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19.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19.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19.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19.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19.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19.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19.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19.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19.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19.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19.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19.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19.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19.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19.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19.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19.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19.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19.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19.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19.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19.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19.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19.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19.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19.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19.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19.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19.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19.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19.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19.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19.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19.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19.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19.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19.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19.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19.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19.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19.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9" x14ac:dyDescent="0.25">
      <c r="A1" s="58" t="s">
        <v>0</v>
      </c>
      <c r="B1" s="201" t="s">
        <v>83</v>
      </c>
      <c r="C1" s="201"/>
      <c r="D1" s="201"/>
      <c r="E1" s="201"/>
    </row>
    <row r="3" spans="1:9" ht="15" customHeight="1" x14ac:dyDescent="0.25">
      <c r="B3" s="1" t="s">
        <v>907</v>
      </c>
      <c r="C3" s="202"/>
      <c r="D3" s="203"/>
    </row>
    <row r="4" spans="1:9" ht="15" customHeight="1" x14ac:dyDescent="0.25">
      <c r="B4" s="7" t="s">
        <v>908</v>
      </c>
      <c r="C4" s="202"/>
      <c r="D4" s="203"/>
    </row>
    <row r="5" spans="1:9" ht="15" customHeight="1" x14ac:dyDescent="0.25">
      <c r="B5" s="1"/>
      <c r="C5" s="202"/>
      <c r="D5" s="203"/>
    </row>
    <row r="6" spans="1:9" ht="15" customHeight="1" x14ac:dyDescent="0.25">
      <c r="B6" s="7" t="s">
        <v>133</v>
      </c>
      <c r="C6" s="202"/>
      <c r="D6" s="203"/>
    </row>
    <row r="7" spans="1:9" ht="15" customHeight="1" x14ac:dyDescent="0.25">
      <c r="B7" s="2" t="s">
        <v>909</v>
      </c>
      <c r="C7" s="202"/>
      <c r="D7" s="203"/>
    </row>
    <row r="8" spans="1:9" ht="30" customHeight="1" x14ac:dyDescent="0.25">
      <c r="B8" s="2" t="s">
        <v>910</v>
      </c>
      <c r="C8" s="202"/>
      <c r="D8" s="203"/>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690260</v>
      </c>
      <c r="G15" s="18">
        <v>11980.84</v>
      </c>
      <c r="H15" s="18">
        <v>12.1</v>
      </c>
    </row>
    <row r="16" spans="1:9" x14ac:dyDescent="0.25">
      <c r="B16" s="13" t="s">
        <v>1674</v>
      </c>
      <c r="C16" s="29" t="s">
        <v>145</v>
      </c>
      <c r="D16" s="13" t="s">
        <v>268</v>
      </c>
      <c r="E16" s="13" t="s">
        <v>270</v>
      </c>
      <c r="F16" s="18">
        <v>641094</v>
      </c>
      <c r="G16" s="18">
        <v>8284.5400000000009</v>
      </c>
      <c r="H16" s="18">
        <v>8.3699999999999992</v>
      </c>
    </row>
    <row r="17" spans="2:8" x14ac:dyDescent="0.25">
      <c r="B17" s="13" t="s">
        <v>1675</v>
      </c>
      <c r="C17" s="29" t="s">
        <v>145</v>
      </c>
      <c r="D17" s="13" t="s">
        <v>271</v>
      </c>
      <c r="E17" s="13" t="s">
        <v>272</v>
      </c>
      <c r="F17" s="18">
        <v>617106</v>
      </c>
      <c r="G17" s="18">
        <v>8220.16</v>
      </c>
      <c r="H17" s="18">
        <v>8.31</v>
      </c>
    </row>
    <row r="18" spans="2:8" x14ac:dyDescent="0.25">
      <c r="B18" s="13" t="s">
        <v>1670</v>
      </c>
      <c r="C18" s="29" t="s">
        <v>145</v>
      </c>
      <c r="D18" s="13" t="s">
        <v>146</v>
      </c>
      <c r="E18" s="13" t="s">
        <v>147</v>
      </c>
      <c r="F18" s="18">
        <v>327506</v>
      </c>
      <c r="G18" s="18">
        <v>5755.1</v>
      </c>
      <c r="H18" s="18">
        <v>5.81</v>
      </c>
    </row>
    <row r="19" spans="2:8" x14ac:dyDescent="0.25">
      <c r="B19" s="13" t="s">
        <v>1676</v>
      </c>
      <c r="C19" s="29" t="s">
        <v>145</v>
      </c>
      <c r="D19" s="13" t="s">
        <v>273</v>
      </c>
      <c r="E19" s="13" t="s">
        <v>274</v>
      </c>
      <c r="F19" s="18">
        <v>846465</v>
      </c>
      <c r="G19" s="18">
        <v>4137.5200000000004</v>
      </c>
      <c r="H19" s="18">
        <v>4.18</v>
      </c>
    </row>
    <row r="20" spans="2:8" x14ac:dyDescent="0.25">
      <c r="B20" s="13" t="s">
        <v>1858</v>
      </c>
      <c r="C20" s="29" t="s">
        <v>145</v>
      </c>
      <c r="D20" s="13" t="s">
        <v>348</v>
      </c>
      <c r="E20" s="13" t="s">
        <v>612</v>
      </c>
      <c r="F20" s="18">
        <v>243904</v>
      </c>
      <c r="G20" s="18">
        <v>3933.2</v>
      </c>
      <c r="H20" s="18">
        <v>3.97</v>
      </c>
    </row>
    <row r="21" spans="2:8" x14ac:dyDescent="0.25">
      <c r="B21" s="13" t="s">
        <v>1679</v>
      </c>
      <c r="C21" s="29" t="s">
        <v>145</v>
      </c>
      <c r="D21" s="13" t="s">
        <v>277</v>
      </c>
      <c r="E21" s="13" t="s">
        <v>278</v>
      </c>
      <c r="F21" s="18">
        <v>107115</v>
      </c>
      <c r="G21" s="18">
        <v>3880.03</v>
      </c>
      <c r="H21" s="18">
        <v>3.92</v>
      </c>
    </row>
    <row r="22" spans="2:8" x14ac:dyDescent="0.25">
      <c r="B22" s="13" t="s">
        <v>1671</v>
      </c>
      <c r="C22" s="29" t="s">
        <v>145</v>
      </c>
      <c r="D22" s="13" t="s">
        <v>146</v>
      </c>
      <c r="E22" s="13" t="s">
        <v>148</v>
      </c>
      <c r="F22" s="18">
        <v>93007</v>
      </c>
      <c r="G22" s="18">
        <v>3690.94</v>
      </c>
      <c r="H22" s="18">
        <v>3.73</v>
      </c>
    </row>
    <row r="23" spans="2:8" x14ac:dyDescent="0.25">
      <c r="B23" s="13" t="s">
        <v>1678</v>
      </c>
      <c r="C23" s="29" t="s">
        <v>145</v>
      </c>
      <c r="D23" s="13" t="s">
        <v>268</v>
      </c>
      <c r="E23" s="13" t="s">
        <v>276</v>
      </c>
      <c r="F23" s="18">
        <v>259357</v>
      </c>
      <c r="G23" s="18">
        <v>3007.37</v>
      </c>
      <c r="H23" s="18">
        <v>3.04</v>
      </c>
    </row>
    <row r="24" spans="2:8" x14ac:dyDescent="0.25">
      <c r="B24" s="13" t="s">
        <v>863</v>
      </c>
      <c r="C24" s="29" t="s">
        <v>145</v>
      </c>
      <c r="D24" s="13" t="s">
        <v>268</v>
      </c>
      <c r="E24" s="13" t="s">
        <v>864</v>
      </c>
      <c r="F24" s="18">
        <v>350097</v>
      </c>
      <c r="G24" s="18">
        <v>2871.5</v>
      </c>
      <c r="H24" s="18">
        <v>2.9</v>
      </c>
    </row>
    <row r="25" spans="2:8" x14ac:dyDescent="0.25">
      <c r="B25" s="13" t="s">
        <v>1677</v>
      </c>
      <c r="C25" s="29" t="s">
        <v>145</v>
      </c>
      <c r="D25" s="13" t="s">
        <v>268</v>
      </c>
      <c r="E25" s="13" t="s">
        <v>275</v>
      </c>
      <c r="F25" s="18">
        <v>133617</v>
      </c>
      <c r="G25" s="18">
        <v>2313.04</v>
      </c>
      <c r="H25" s="18">
        <v>2.34</v>
      </c>
    </row>
    <row r="26" spans="2:8" x14ac:dyDescent="0.25">
      <c r="B26" s="13" t="s">
        <v>1901</v>
      </c>
      <c r="C26" s="29" t="s">
        <v>145</v>
      </c>
      <c r="D26" s="13" t="s">
        <v>473</v>
      </c>
      <c r="E26" s="13" t="s">
        <v>673</v>
      </c>
      <c r="F26" s="18">
        <v>81079</v>
      </c>
      <c r="G26" s="18">
        <v>2212.2800000000002</v>
      </c>
      <c r="H26" s="18">
        <v>2.2400000000000002</v>
      </c>
    </row>
    <row r="27" spans="2:8" x14ac:dyDescent="0.25">
      <c r="B27" s="13" t="s">
        <v>1689</v>
      </c>
      <c r="C27" s="29" t="s">
        <v>145</v>
      </c>
      <c r="D27" s="13" t="s">
        <v>273</v>
      </c>
      <c r="E27" s="13" t="s">
        <v>295</v>
      </c>
      <c r="F27" s="18">
        <v>81023</v>
      </c>
      <c r="G27" s="18">
        <v>2048.46</v>
      </c>
      <c r="H27" s="18">
        <v>2.0699999999999998</v>
      </c>
    </row>
    <row r="28" spans="2:8" x14ac:dyDescent="0.25">
      <c r="B28" s="13" t="s">
        <v>1902</v>
      </c>
      <c r="C28" s="29" t="s">
        <v>145</v>
      </c>
      <c r="D28" s="13" t="s">
        <v>282</v>
      </c>
      <c r="E28" s="13" t="s">
        <v>674</v>
      </c>
      <c r="F28" s="18">
        <v>98231</v>
      </c>
      <c r="G28" s="18">
        <v>1816.19</v>
      </c>
      <c r="H28" s="18">
        <v>1.83</v>
      </c>
    </row>
    <row r="29" spans="2:8" x14ac:dyDescent="0.25">
      <c r="B29" s="13" t="s">
        <v>1803</v>
      </c>
      <c r="C29" s="29" t="s">
        <v>145</v>
      </c>
      <c r="D29" s="13" t="s">
        <v>291</v>
      </c>
      <c r="E29" s="13" t="s">
        <v>527</v>
      </c>
      <c r="F29" s="18">
        <v>430913</v>
      </c>
      <c r="G29" s="18">
        <v>1758.77</v>
      </c>
      <c r="H29" s="18">
        <v>1.78</v>
      </c>
    </row>
    <row r="30" spans="2:8" x14ac:dyDescent="0.25">
      <c r="B30" s="13" t="s">
        <v>1998</v>
      </c>
      <c r="C30" s="29" t="s">
        <v>145</v>
      </c>
      <c r="D30" s="13" t="s">
        <v>301</v>
      </c>
      <c r="E30" s="13" t="s">
        <v>865</v>
      </c>
      <c r="F30" s="18">
        <v>25456</v>
      </c>
      <c r="G30" s="18">
        <v>1753.85</v>
      </c>
      <c r="H30" s="18">
        <v>1.77</v>
      </c>
    </row>
    <row r="31" spans="2:8" x14ac:dyDescent="0.25">
      <c r="B31" s="13" t="s">
        <v>1784</v>
      </c>
      <c r="C31" s="29" t="s">
        <v>145</v>
      </c>
      <c r="D31" s="13" t="s">
        <v>146</v>
      </c>
      <c r="E31" s="13" t="s">
        <v>471</v>
      </c>
      <c r="F31" s="18">
        <v>96109</v>
      </c>
      <c r="G31" s="18">
        <v>1697.33</v>
      </c>
      <c r="H31" s="18">
        <v>1.71</v>
      </c>
    </row>
    <row r="32" spans="2:8" x14ac:dyDescent="0.25">
      <c r="B32" s="13" t="s">
        <v>1903</v>
      </c>
      <c r="C32" s="29" t="s">
        <v>145</v>
      </c>
      <c r="D32" s="13" t="s">
        <v>473</v>
      </c>
      <c r="E32" s="13" t="s">
        <v>675</v>
      </c>
      <c r="F32" s="18">
        <v>193136</v>
      </c>
      <c r="G32" s="18">
        <v>1610.85</v>
      </c>
      <c r="H32" s="18">
        <v>1.63</v>
      </c>
    </row>
    <row r="33" spans="2:8" x14ac:dyDescent="0.25">
      <c r="B33" s="13" t="s">
        <v>1934</v>
      </c>
      <c r="C33" s="29" t="s">
        <v>145</v>
      </c>
      <c r="D33" s="13" t="s">
        <v>320</v>
      </c>
      <c r="E33" s="13" t="s">
        <v>718</v>
      </c>
      <c r="F33" s="18">
        <v>20215</v>
      </c>
      <c r="G33" s="18">
        <v>1441</v>
      </c>
      <c r="H33" s="18">
        <v>1.46</v>
      </c>
    </row>
    <row r="34" spans="2:8" x14ac:dyDescent="0.25">
      <c r="B34" s="13" t="s">
        <v>1792</v>
      </c>
      <c r="C34" s="29" t="s">
        <v>145</v>
      </c>
      <c r="D34" s="13" t="s">
        <v>473</v>
      </c>
      <c r="E34" s="13" t="s">
        <v>480</v>
      </c>
      <c r="F34" s="18">
        <v>11974</v>
      </c>
      <c r="G34" s="18">
        <v>1326.29</v>
      </c>
      <c r="H34" s="18">
        <v>1.34</v>
      </c>
    </row>
    <row r="35" spans="2:8" x14ac:dyDescent="0.25">
      <c r="B35" s="13" t="s">
        <v>1821</v>
      </c>
      <c r="C35" s="29" t="s">
        <v>145</v>
      </c>
      <c r="D35" s="13" t="s">
        <v>291</v>
      </c>
      <c r="E35" s="13" t="s">
        <v>549</v>
      </c>
      <c r="F35" s="18">
        <v>412232</v>
      </c>
      <c r="G35" s="18">
        <v>1322.44</v>
      </c>
      <c r="H35" s="18">
        <v>1.34</v>
      </c>
    </row>
    <row r="36" spans="2:8" x14ac:dyDescent="0.25">
      <c r="B36" s="13" t="s">
        <v>1680</v>
      </c>
      <c r="C36" s="29" t="s">
        <v>145</v>
      </c>
      <c r="D36" s="13" t="s">
        <v>279</v>
      </c>
      <c r="E36" s="13" t="s">
        <v>280</v>
      </c>
      <c r="F36" s="18">
        <v>37650</v>
      </c>
      <c r="G36" s="18">
        <v>1230.04</v>
      </c>
      <c r="H36" s="18">
        <v>1.24</v>
      </c>
    </row>
    <row r="37" spans="2:8" x14ac:dyDescent="0.25">
      <c r="B37" s="13" t="s">
        <v>1849</v>
      </c>
      <c r="C37" s="29" t="s">
        <v>145</v>
      </c>
      <c r="D37" s="13" t="s">
        <v>279</v>
      </c>
      <c r="E37" s="13" t="s">
        <v>590</v>
      </c>
      <c r="F37" s="18">
        <v>41164</v>
      </c>
      <c r="G37" s="18">
        <v>1208.43</v>
      </c>
      <c r="H37" s="18">
        <v>1.22</v>
      </c>
    </row>
    <row r="38" spans="2:8" x14ac:dyDescent="0.25">
      <c r="B38" s="13" t="s">
        <v>1805</v>
      </c>
      <c r="C38" s="29" t="s">
        <v>145</v>
      </c>
      <c r="D38" s="13" t="s">
        <v>318</v>
      </c>
      <c r="E38" s="13" t="s">
        <v>530</v>
      </c>
      <c r="F38" s="18">
        <v>10385</v>
      </c>
      <c r="G38" s="18">
        <v>1149.17</v>
      </c>
      <c r="H38" s="18">
        <v>1.1599999999999999</v>
      </c>
    </row>
    <row r="39" spans="2:8" x14ac:dyDescent="0.25">
      <c r="B39" s="13" t="s">
        <v>1823</v>
      </c>
      <c r="C39" s="29" t="s">
        <v>145</v>
      </c>
      <c r="D39" s="13" t="s">
        <v>397</v>
      </c>
      <c r="E39" s="13" t="s">
        <v>551</v>
      </c>
      <c r="F39" s="18">
        <v>754091</v>
      </c>
      <c r="G39" s="18">
        <v>1120.28</v>
      </c>
      <c r="H39" s="18">
        <v>1.1299999999999999</v>
      </c>
    </row>
    <row r="40" spans="2:8" x14ac:dyDescent="0.25">
      <c r="B40" s="13" t="s">
        <v>1904</v>
      </c>
      <c r="C40" s="29" t="s">
        <v>145</v>
      </c>
      <c r="D40" s="13" t="s">
        <v>473</v>
      </c>
      <c r="E40" s="13" t="s">
        <v>676</v>
      </c>
      <c r="F40" s="18">
        <v>10093</v>
      </c>
      <c r="G40" s="18">
        <v>992.78</v>
      </c>
      <c r="H40" s="18">
        <v>1</v>
      </c>
    </row>
    <row r="41" spans="2:8" x14ac:dyDescent="0.25">
      <c r="B41" s="13" t="s">
        <v>534</v>
      </c>
      <c r="C41" s="29" t="s">
        <v>145</v>
      </c>
      <c r="D41" s="13" t="s">
        <v>327</v>
      </c>
      <c r="E41" s="13" t="s">
        <v>535</v>
      </c>
      <c r="F41" s="18">
        <v>353013</v>
      </c>
      <c r="G41" s="18">
        <v>939.54</v>
      </c>
      <c r="H41" s="18">
        <v>0.95</v>
      </c>
    </row>
    <row r="42" spans="2:8" x14ac:dyDescent="0.25">
      <c r="B42" s="13" t="s">
        <v>1810</v>
      </c>
      <c r="C42" s="29" t="s">
        <v>145</v>
      </c>
      <c r="D42" s="13" t="s">
        <v>537</v>
      </c>
      <c r="E42" s="13" t="s">
        <v>538</v>
      </c>
      <c r="F42" s="18">
        <v>206406</v>
      </c>
      <c r="G42" s="18">
        <v>933.06</v>
      </c>
      <c r="H42" s="18">
        <v>0.94</v>
      </c>
    </row>
    <row r="43" spans="2:8" x14ac:dyDescent="0.25">
      <c r="B43" s="13" t="s">
        <v>1985</v>
      </c>
      <c r="C43" s="29" t="s">
        <v>145</v>
      </c>
      <c r="D43" s="13" t="s">
        <v>146</v>
      </c>
      <c r="E43" s="13" t="s">
        <v>828</v>
      </c>
      <c r="F43" s="18">
        <v>57744</v>
      </c>
      <c r="G43" s="18">
        <v>928.9</v>
      </c>
      <c r="H43" s="18">
        <v>0.94</v>
      </c>
    </row>
    <row r="44" spans="2:8" x14ac:dyDescent="0.25">
      <c r="B44" s="13" t="s">
        <v>1853</v>
      </c>
      <c r="C44" s="29" t="s">
        <v>145</v>
      </c>
      <c r="D44" s="13" t="s">
        <v>596</v>
      </c>
      <c r="E44" s="13" t="s">
        <v>597</v>
      </c>
      <c r="F44" s="18">
        <v>325473</v>
      </c>
      <c r="G44" s="18">
        <v>927.27</v>
      </c>
      <c r="H44" s="18">
        <v>0.94</v>
      </c>
    </row>
    <row r="45" spans="2:8" x14ac:dyDescent="0.25">
      <c r="B45" s="13" t="s">
        <v>1771</v>
      </c>
      <c r="C45" s="29" t="s">
        <v>145</v>
      </c>
      <c r="D45" s="13" t="s">
        <v>378</v>
      </c>
      <c r="E45" s="13" t="s">
        <v>454</v>
      </c>
      <c r="F45" s="18">
        <v>67075</v>
      </c>
      <c r="G45" s="18">
        <v>922.92</v>
      </c>
      <c r="H45" s="18">
        <v>0.93</v>
      </c>
    </row>
    <row r="46" spans="2:8" x14ac:dyDescent="0.25">
      <c r="B46" s="13" t="s">
        <v>1814</v>
      </c>
      <c r="C46" s="29" t="s">
        <v>145</v>
      </c>
      <c r="D46" s="13" t="s">
        <v>318</v>
      </c>
      <c r="E46" s="13" t="s">
        <v>542</v>
      </c>
      <c r="F46" s="18">
        <v>33855</v>
      </c>
      <c r="G46" s="18">
        <v>912.68</v>
      </c>
      <c r="H46" s="18">
        <v>0.92</v>
      </c>
    </row>
    <row r="47" spans="2:8" x14ac:dyDescent="0.25">
      <c r="B47" s="13" t="s">
        <v>1827</v>
      </c>
      <c r="C47" s="29" t="s">
        <v>145</v>
      </c>
      <c r="D47" s="13" t="s">
        <v>555</v>
      </c>
      <c r="E47" s="13" t="s">
        <v>556</v>
      </c>
      <c r="F47" s="18">
        <v>132407</v>
      </c>
      <c r="G47" s="18">
        <v>908.38</v>
      </c>
      <c r="H47" s="18">
        <v>0.92</v>
      </c>
    </row>
    <row r="48" spans="2:8" x14ac:dyDescent="0.25">
      <c r="B48" s="13" t="s">
        <v>1999</v>
      </c>
      <c r="C48" s="29" t="s">
        <v>145</v>
      </c>
      <c r="D48" s="13" t="s">
        <v>301</v>
      </c>
      <c r="E48" s="13" t="s">
        <v>866</v>
      </c>
      <c r="F48" s="18">
        <v>49693</v>
      </c>
      <c r="G48" s="18">
        <v>870</v>
      </c>
      <c r="H48" s="18">
        <v>0.88</v>
      </c>
    </row>
    <row r="49" spans="2:8" x14ac:dyDescent="0.25">
      <c r="B49" s="13" t="s">
        <v>1906</v>
      </c>
      <c r="C49" s="29" t="s">
        <v>145</v>
      </c>
      <c r="D49" s="13" t="s">
        <v>397</v>
      </c>
      <c r="E49" s="13" t="s">
        <v>678</v>
      </c>
      <c r="F49" s="18">
        <v>87272</v>
      </c>
      <c r="G49" s="18">
        <v>841</v>
      </c>
      <c r="H49" s="18">
        <v>0.85</v>
      </c>
    </row>
    <row r="50" spans="2:8" x14ac:dyDescent="0.25">
      <c r="B50" s="13" t="s">
        <v>2000</v>
      </c>
      <c r="C50" s="29" t="s">
        <v>145</v>
      </c>
      <c r="D50" s="13" t="s">
        <v>301</v>
      </c>
      <c r="E50" s="13" t="s">
        <v>867</v>
      </c>
      <c r="F50" s="18">
        <v>25431</v>
      </c>
      <c r="G50" s="18">
        <v>798.25</v>
      </c>
      <c r="H50" s="18">
        <v>0.81</v>
      </c>
    </row>
    <row r="51" spans="2:8" x14ac:dyDescent="0.25">
      <c r="B51" s="13" t="s">
        <v>1848</v>
      </c>
      <c r="C51" s="29" t="s">
        <v>145</v>
      </c>
      <c r="D51" s="13" t="s">
        <v>282</v>
      </c>
      <c r="E51" s="13" t="s">
        <v>589</v>
      </c>
      <c r="F51" s="18">
        <v>50000</v>
      </c>
      <c r="G51" s="18">
        <v>775.88</v>
      </c>
      <c r="H51" s="18">
        <v>0.78</v>
      </c>
    </row>
    <row r="52" spans="2:8" x14ac:dyDescent="0.25">
      <c r="B52" s="13" t="s">
        <v>1776</v>
      </c>
      <c r="C52" s="29" t="s">
        <v>145</v>
      </c>
      <c r="D52" s="13" t="s">
        <v>462</v>
      </c>
      <c r="E52" s="13" t="s">
        <v>463</v>
      </c>
      <c r="F52" s="18">
        <v>32597</v>
      </c>
      <c r="G52" s="18">
        <v>737.65</v>
      </c>
      <c r="H52" s="18">
        <v>0.75</v>
      </c>
    </row>
    <row r="53" spans="2:8" x14ac:dyDescent="0.25">
      <c r="B53" s="13" t="s">
        <v>1711</v>
      </c>
      <c r="C53" s="29" t="s">
        <v>145</v>
      </c>
      <c r="D53" s="13" t="s">
        <v>146</v>
      </c>
      <c r="E53" s="13" t="s">
        <v>336</v>
      </c>
      <c r="F53" s="18">
        <v>128657</v>
      </c>
      <c r="G53" s="18">
        <v>709.93</v>
      </c>
      <c r="H53" s="18">
        <v>0.72</v>
      </c>
    </row>
    <row r="54" spans="2:8" x14ac:dyDescent="0.25">
      <c r="B54" s="13" t="s">
        <v>1682</v>
      </c>
      <c r="C54" s="29" t="s">
        <v>145</v>
      </c>
      <c r="D54" s="13" t="s">
        <v>282</v>
      </c>
      <c r="E54" s="13" t="s">
        <v>283</v>
      </c>
      <c r="F54" s="18">
        <v>55480</v>
      </c>
      <c r="G54" s="18">
        <v>706.93</v>
      </c>
      <c r="H54" s="18">
        <v>0.71</v>
      </c>
    </row>
    <row r="55" spans="2:8" x14ac:dyDescent="0.25">
      <c r="B55" s="13" t="s">
        <v>1697</v>
      </c>
      <c r="C55" s="29" t="s">
        <v>145</v>
      </c>
      <c r="D55" s="13" t="s">
        <v>305</v>
      </c>
      <c r="E55" s="13" t="s">
        <v>313</v>
      </c>
      <c r="F55" s="18">
        <v>97111</v>
      </c>
      <c r="G55" s="18">
        <v>699.34</v>
      </c>
      <c r="H55" s="18">
        <v>0.71</v>
      </c>
    </row>
    <row r="56" spans="2:8" x14ac:dyDescent="0.25">
      <c r="B56" s="13" t="s">
        <v>2001</v>
      </c>
      <c r="C56" s="29" t="s">
        <v>145</v>
      </c>
      <c r="D56" s="13" t="s">
        <v>305</v>
      </c>
      <c r="E56" s="13" t="s">
        <v>868</v>
      </c>
      <c r="F56" s="18">
        <v>40701</v>
      </c>
      <c r="G56" s="18">
        <v>660.23</v>
      </c>
      <c r="H56" s="18">
        <v>0.67</v>
      </c>
    </row>
    <row r="57" spans="2:8" x14ac:dyDescent="0.25">
      <c r="B57" s="13" t="s">
        <v>1864</v>
      </c>
      <c r="C57" s="29" t="s">
        <v>145</v>
      </c>
      <c r="D57" s="13" t="s">
        <v>296</v>
      </c>
      <c r="E57" s="13" t="s">
        <v>618</v>
      </c>
      <c r="F57" s="18">
        <v>9212</v>
      </c>
      <c r="G57" s="18">
        <v>646.92999999999995</v>
      </c>
      <c r="H57" s="18">
        <v>0.65</v>
      </c>
    </row>
    <row r="58" spans="2:8" x14ac:dyDescent="0.25">
      <c r="B58" s="13" t="s">
        <v>1703</v>
      </c>
      <c r="C58" s="29" t="s">
        <v>145</v>
      </c>
      <c r="D58" s="13" t="s">
        <v>268</v>
      </c>
      <c r="E58" s="13" t="s">
        <v>322</v>
      </c>
      <c r="F58" s="18">
        <v>60103</v>
      </c>
      <c r="G58" s="18">
        <v>634.45000000000005</v>
      </c>
      <c r="H58" s="18">
        <v>0.64</v>
      </c>
    </row>
    <row r="59" spans="2:8" x14ac:dyDescent="0.25">
      <c r="B59" s="13" t="s">
        <v>2011</v>
      </c>
      <c r="C59" s="29" t="s">
        <v>145</v>
      </c>
      <c r="D59" s="13" t="s">
        <v>911</v>
      </c>
      <c r="E59" s="13" t="s">
        <v>912</v>
      </c>
      <c r="F59" s="18">
        <v>21414</v>
      </c>
      <c r="G59" s="18">
        <v>631.12</v>
      </c>
      <c r="H59" s="18">
        <v>0.64</v>
      </c>
    </row>
    <row r="60" spans="2:8" x14ac:dyDescent="0.25">
      <c r="B60" s="13" t="s">
        <v>2012</v>
      </c>
      <c r="C60" s="29" t="s">
        <v>145</v>
      </c>
      <c r="D60" s="13" t="s">
        <v>462</v>
      </c>
      <c r="E60" s="13" t="s">
        <v>913</v>
      </c>
      <c r="F60" s="18">
        <v>10724</v>
      </c>
      <c r="G60" s="18">
        <v>614.15</v>
      </c>
      <c r="H60" s="18">
        <v>0.62</v>
      </c>
    </row>
    <row r="61" spans="2:8" x14ac:dyDescent="0.25">
      <c r="B61" s="13" t="s">
        <v>1908</v>
      </c>
      <c r="C61" s="29" t="s">
        <v>145</v>
      </c>
      <c r="D61" s="13" t="s">
        <v>473</v>
      </c>
      <c r="E61" s="13" t="s">
        <v>680</v>
      </c>
      <c r="F61" s="18">
        <v>12515</v>
      </c>
      <c r="G61" s="18">
        <v>612.57000000000005</v>
      </c>
      <c r="H61" s="18">
        <v>0.62</v>
      </c>
    </row>
    <row r="62" spans="2:8" x14ac:dyDescent="0.25">
      <c r="B62" s="13" t="s">
        <v>1693</v>
      </c>
      <c r="C62" s="29" t="s">
        <v>145</v>
      </c>
      <c r="D62" s="13" t="s">
        <v>303</v>
      </c>
      <c r="E62" s="13" t="s">
        <v>304</v>
      </c>
      <c r="F62" s="18">
        <v>59191</v>
      </c>
      <c r="G62" s="18">
        <v>593.41999999999996</v>
      </c>
      <c r="H62" s="18">
        <v>0.6</v>
      </c>
    </row>
    <row r="63" spans="2:8" x14ac:dyDescent="0.25">
      <c r="B63" s="13" t="s">
        <v>1786</v>
      </c>
      <c r="C63" s="29" t="s">
        <v>145</v>
      </c>
      <c r="D63" s="13" t="s">
        <v>473</v>
      </c>
      <c r="E63" s="13" t="s">
        <v>474</v>
      </c>
      <c r="F63" s="18">
        <v>11793</v>
      </c>
      <c r="G63" s="18">
        <v>588.41999999999996</v>
      </c>
      <c r="H63" s="18">
        <v>0.59</v>
      </c>
    </row>
    <row r="64" spans="2:8" x14ac:dyDescent="0.25">
      <c r="B64" s="13" t="s">
        <v>1807</v>
      </c>
      <c r="C64" s="29" t="s">
        <v>145</v>
      </c>
      <c r="D64" s="13" t="s">
        <v>271</v>
      </c>
      <c r="E64" s="13" t="s">
        <v>532</v>
      </c>
      <c r="F64" s="18">
        <v>176137</v>
      </c>
      <c r="G64" s="18">
        <v>547.35</v>
      </c>
      <c r="H64" s="18">
        <v>0.55000000000000004</v>
      </c>
    </row>
    <row r="65" spans="2:8" x14ac:dyDescent="0.25">
      <c r="B65" s="32" t="s">
        <v>157</v>
      </c>
      <c r="C65" s="33"/>
      <c r="D65" s="32"/>
      <c r="E65" s="32"/>
      <c r="F65" s="34"/>
      <c r="G65" s="34">
        <f>SUM(G12:G64)</f>
        <v>98902.769999999946</v>
      </c>
      <c r="H65" s="34">
        <f>SUM(H12:H64)</f>
        <v>99.919999999999973</v>
      </c>
    </row>
    <row r="66" spans="2:8" x14ac:dyDescent="0.25">
      <c r="B66" s="32" t="s">
        <v>158</v>
      </c>
      <c r="C66" s="33"/>
      <c r="D66" s="32"/>
      <c r="E66" s="32"/>
      <c r="F66" s="34"/>
      <c r="G66" s="34">
        <v>7.43</v>
      </c>
      <c r="H66" s="34">
        <v>0.01</v>
      </c>
    </row>
    <row r="67" spans="2:8" x14ac:dyDescent="0.25">
      <c r="B67" s="32" t="s">
        <v>159</v>
      </c>
      <c r="C67" s="33"/>
      <c r="D67" s="32"/>
      <c r="E67" s="32"/>
      <c r="F67" s="34"/>
      <c r="G67" s="34">
        <v>98910.2</v>
      </c>
      <c r="H67" s="34">
        <v>99.93</v>
      </c>
    </row>
    <row r="68" spans="2:8" x14ac:dyDescent="0.25">
      <c r="B68" s="32" t="s">
        <v>247</v>
      </c>
      <c r="C68" s="33"/>
      <c r="D68" s="32"/>
      <c r="E68" s="32"/>
      <c r="F68" s="34"/>
      <c r="G68" s="34">
        <v>65.690456399992684</v>
      </c>
      <c r="H68" s="34">
        <v>6.9999999999993179E-2</v>
      </c>
    </row>
    <row r="69" spans="2:8" x14ac:dyDescent="0.25">
      <c r="B69" s="32" t="s">
        <v>161</v>
      </c>
      <c r="C69" s="33"/>
      <c r="D69" s="32"/>
      <c r="E69" s="32"/>
      <c r="F69" s="34"/>
      <c r="G69" s="34">
        <v>98975.890456399997</v>
      </c>
      <c r="H69" s="34">
        <v>100</v>
      </c>
    </row>
    <row r="70" spans="2:8" x14ac:dyDescent="0.25">
      <c r="B70" s="13" t="s">
        <v>162</v>
      </c>
    </row>
    <row r="71" spans="2:8" x14ac:dyDescent="0.25">
      <c r="B71" s="32" t="s">
        <v>163</v>
      </c>
    </row>
    <row r="72" spans="2:8" x14ac:dyDescent="0.25">
      <c r="B72" s="32" t="s">
        <v>164</v>
      </c>
      <c r="C72" s="29" t="s">
        <v>165</v>
      </c>
    </row>
    <row r="73" spans="2:8" x14ac:dyDescent="0.25">
      <c r="B73" s="32" t="s">
        <v>168</v>
      </c>
      <c r="C73" s="29" t="s">
        <v>167</v>
      </c>
    </row>
    <row r="74" spans="2:8" x14ac:dyDescent="0.25">
      <c r="B74" s="32" t="s">
        <v>169</v>
      </c>
      <c r="C74" s="29" t="s">
        <v>167</v>
      </c>
    </row>
    <row r="75" spans="2:8" x14ac:dyDescent="0.25">
      <c r="B75" s="32" t="s">
        <v>170</v>
      </c>
      <c r="C75" s="29" t="s">
        <v>171</v>
      </c>
    </row>
    <row r="76" spans="2:8" x14ac:dyDescent="0.25">
      <c r="B76" s="32" t="s">
        <v>914</v>
      </c>
      <c r="C76" s="33"/>
    </row>
    <row r="77" spans="2:8" x14ac:dyDescent="0.25">
      <c r="B77" s="32" t="s">
        <v>915</v>
      </c>
      <c r="C77" s="33"/>
    </row>
    <row r="78" spans="2:8" x14ac:dyDescent="0.25">
      <c r="B78" s="32" t="s">
        <v>916</v>
      </c>
      <c r="C78" s="33"/>
    </row>
    <row r="79" spans="2:8" x14ac:dyDescent="0.25">
      <c r="B79" s="32" t="s">
        <v>917</v>
      </c>
      <c r="C79" s="33"/>
    </row>
    <row r="80" spans="2:8" x14ac:dyDescent="0.25">
      <c r="B80" s="32" t="s">
        <v>440</v>
      </c>
      <c r="C80" s="33"/>
    </row>
    <row r="81" spans="2:4" x14ac:dyDescent="0.25">
      <c r="B81" s="13" t="s">
        <v>180</v>
      </c>
    </row>
    <row r="82" spans="2:4" x14ac:dyDescent="0.25">
      <c r="B82" s="13" t="s">
        <v>250</v>
      </c>
    </row>
    <row r="85" spans="2:4" x14ac:dyDescent="0.25">
      <c r="B85" s="8" t="s">
        <v>251</v>
      </c>
      <c r="C85" s="9"/>
    </row>
    <row r="86" spans="2:4" ht="30" x14ac:dyDescent="0.25">
      <c r="B86" s="8" t="s">
        <v>252</v>
      </c>
      <c r="C86" s="10" t="s">
        <v>253</v>
      </c>
    </row>
    <row r="87" spans="2:4" x14ac:dyDescent="0.25">
      <c r="B87" s="3" t="s">
        <v>254</v>
      </c>
      <c r="C87" s="4"/>
    </row>
    <row r="88" spans="2:4" x14ac:dyDescent="0.25">
      <c r="B88" s="3" t="s">
        <v>255</v>
      </c>
      <c r="C88" s="4"/>
    </row>
    <row r="89" spans="2:4" x14ac:dyDescent="0.25">
      <c r="B89" s="3" t="s">
        <v>256</v>
      </c>
      <c r="C89" s="4"/>
    </row>
    <row r="90" spans="2:4" x14ac:dyDescent="0.25">
      <c r="B90" s="3" t="s">
        <v>257</v>
      </c>
      <c r="C90" s="4"/>
    </row>
    <row r="91" spans="2:4" x14ac:dyDescent="0.25">
      <c r="B91" s="3" t="s">
        <v>258</v>
      </c>
      <c r="C91" s="4"/>
    </row>
    <row r="92" spans="2:4" x14ac:dyDescent="0.25">
      <c r="B92" s="3" t="s">
        <v>259</v>
      </c>
      <c r="C92" s="4"/>
    </row>
    <row r="93" spans="2:4" x14ac:dyDescent="0.25">
      <c r="B93" s="8" t="s">
        <v>260</v>
      </c>
      <c r="C93" s="9"/>
    </row>
    <row r="95" spans="2:4" x14ac:dyDescent="0.25">
      <c r="B95" s="3" t="s">
        <v>189</v>
      </c>
      <c r="C95" s="4"/>
      <c r="D95" s="3"/>
    </row>
    <row r="96" spans="2:4" ht="30" x14ac:dyDescent="0.25">
      <c r="B96" s="6" t="s">
        <v>190</v>
      </c>
      <c r="C96" s="5" t="s">
        <v>191</v>
      </c>
      <c r="D96" s="6" t="s">
        <v>192</v>
      </c>
    </row>
    <row r="97" spans="2:7" x14ac:dyDescent="0.25">
      <c r="B97" s="3" t="s">
        <v>167</v>
      </c>
      <c r="C97" s="4" t="s">
        <v>167</v>
      </c>
      <c r="D97" s="3" t="s">
        <v>167</v>
      </c>
    </row>
    <row r="99" spans="2:7" x14ac:dyDescent="0.25">
      <c r="B99" s="8" t="s">
        <v>193</v>
      </c>
      <c r="C99" s="44">
        <v>45596</v>
      </c>
      <c r="D99" s="3"/>
      <c r="E99" s="37"/>
      <c r="F99" s="43"/>
    </row>
    <row r="100" spans="2:7" x14ac:dyDescent="0.25">
      <c r="B100" s="8" t="s">
        <v>194</v>
      </c>
      <c r="C100" s="9" t="s">
        <v>195</v>
      </c>
      <c r="D100" s="8" t="s">
        <v>196</v>
      </c>
      <c r="E100" s="38" t="s">
        <v>197</v>
      </c>
      <c r="F100" s="36" t="s">
        <v>198</v>
      </c>
      <c r="G100" s="34"/>
    </row>
    <row r="101" spans="2:7" x14ac:dyDescent="0.25">
      <c r="B101" s="41" t="s">
        <v>167</v>
      </c>
      <c r="C101" s="42" t="s">
        <v>167</v>
      </c>
      <c r="D101" s="41" t="s">
        <v>167</v>
      </c>
      <c r="E101" s="40" t="s">
        <v>167</v>
      </c>
      <c r="F101" s="39" t="s">
        <v>167</v>
      </c>
    </row>
    <row r="104" spans="2:7" x14ac:dyDescent="0.25">
      <c r="B104" s="32" t="s">
        <v>199</v>
      </c>
    </row>
    <row r="105" spans="2:7" x14ac:dyDescent="0.25">
      <c r="B105" s="32"/>
    </row>
    <row r="106" spans="2:7" x14ac:dyDescent="0.25">
      <c r="B106" s="32" t="s">
        <v>200</v>
      </c>
    </row>
    <row r="107" spans="2:7" x14ac:dyDescent="0.25">
      <c r="B107" s="8" t="s">
        <v>201</v>
      </c>
      <c r="C107" s="9" t="s">
        <v>202</v>
      </c>
      <c r="D107" s="32"/>
    </row>
    <row r="108" spans="2:7" x14ac:dyDescent="0.25">
      <c r="B108" s="3" t="s">
        <v>167</v>
      </c>
      <c r="C108" s="4" t="s">
        <v>167</v>
      </c>
    </row>
    <row r="110" spans="2:7" x14ac:dyDescent="0.25">
      <c r="B110" s="8" t="s">
        <v>203</v>
      </c>
      <c r="C110" s="9" t="s">
        <v>202</v>
      </c>
    </row>
    <row r="111" spans="2:7" x14ac:dyDescent="0.25">
      <c r="B111" s="3" t="s">
        <v>167</v>
      </c>
      <c r="C111" s="4" t="s">
        <v>167</v>
      </c>
    </row>
    <row r="113" spans="2:7" x14ac:dyDescent="0.25">
      <c r="B113" s="8" t="s">
        <v>167</v>
      </c>
      <c r="C113" s="9" t="s">
        <v>167</v>
      </c>
    </row>
    <row r="114" spans="2:7" x14ac:dyDescent="0.25">
      <c r="B114" s="3" t="s">
        <v>167</v>
      </c>
      <c r="C114" s="4" t="s">
        <v>167</v>
      </c>
    </row>
    <row r="116" spans="2:7" x14ac:dyDescent="0.25">
      <c r="B116" s="38" t="s">
        <v>204</v>
      </c>
      <c r="C116" s="9" t="s">
        <v>205</v>
      </c>
    </row>
    <row r="117" spans="2:7" x14ac:dyDescent="0.25">
      <c r="B117" s="37" t="s">
        <v>167</v>
      </c>
      <c r="C117" s="4" t="s">
        <v>167</v>
      </c>
    </row>
    <row r="119" spans="2:7" x14ac:dyDescent="0.25">
      <c r="B119" s="8" t="s">
        <v>206</v>
      </c>
      <c r="C119" s="9" t="s">
        <v>167</v>
      </c>
    </row>
    <row r="121" spans="2:7" x14ac:dyDescent="0.25">
      <c r="B121" s="8" t="s">
        <v>207</v>
      </c>
      <c r="C121" s="44">
        <v>45596</v>
      </c>
      <c r="D121" s="3"/>
      <c r="E121" s="37"/>
      <c r="F121" s="43"/>
    </row>
    <row r="122" spans="2:7" x14ac:dyDescent="0.25">
      <c r="B122" s="8" t="s">
        <v>194</v>
      </c>
      <c r="C122" s="9" t="s">
        <v>195</v>
      </c>
      <c r="D122" s="8" t="s">
        <v>196</v>
      </c>
      <c r="E122" s="38" t="s">
        <v>197</v>
      </c>
      <c r="F122" s="36" t="s">
        <v>198</v>
      </c>
      <c r="G122" s="34"/>
    </row>
    <row r="123" spans="2:7" x14ac:dyDescent="0.25">
      <c r="B123" s="41" t="s">
        <v>167</v>
      </c>
      <c r="C123" s="42" t="s">
        <v>167</v>
      </c>
      <c r="D123" s="41" t="s">
        <v>167</v>
      </c>
      <c r="E123" s="40" t="s">
        <v>167</v>
      </c>
      <c r="F123" s="39" t="s">
        <v>167</v>
      </c>
    </row>
    <row r="124" spans="2:7" x14ac:dyDescent="0.25">
      <c r="B124" s="32" t="s">
        <v>199</v>
      </c>
    </row>
    <row r="125" spans="2:7" x14ac:dyDescent="0.25">
      <c r="B125" s="32"/>
    </row>
    <row r="126" spans="2:7" x14ac:dyDescent="0.25">
      <c r="B126" s="32" t="s">
        <v>200</v>
      </c>
    </row>
    <row r="127" spans="2:7" x14ac:dyDescent="0.25">
      <c r="B127" s="8" t="s">
        <v>201</v>
      </c>
      <c r="C127" s="9" t="s">
        <v>202</v>
      </c>
      <c r="D127" s="32"/>
    </row>
    <row r="128" spans="2:7" x14ac:dyDescent="0.25">
      <c r="B128" s="3" t="s">
        <v>167</v>
      </c>
      <c r="C128" s="4" t="s">
        <v>167</v>
      </c>
    </row>
    <row r="130" spans="2:6" x14ac:dyDescent="0.25">
      <c r="B130" s="8" t="s">
        <v>203</v>
      </c>
      <c r="C130" s="9" t="s">
        <v>202</v>
      </c>
    </row>
    <row r="131" spans="2:6" x14ac:dyDescent="0.25">
      <c r="B131" s="3" t="s">
        <v>167</v>
      </c>
      <c r="C131" s="4" t="s">
        <v>167</v>
      </c>
    </row>
    <row r="133" spans="2:6" x14ac:dyDescent="0.25">
      <c r="B133" s="8" t="s">
        <v>167</v>
      </c>
      <c r="C133" s="9" t="s">
        <v>167</v>
      </c>
    </row>
    <row r="134" spans="2:6" x14ac:dyDescent="0.25">
      <c r="B134" s="3" t="s">
        <v>167</v>
      </c>
      <c r="C134" s="4" t="s">
        <v>167</v>
      </c>
    </row>
    <row r="136" spans="2:6" x14ac:dyDescent="0.25">
      <c r="B136" s="38" t="s">
        <v>204</v>
      </c>
      <c r="C136" s="9" t="s">
        <v>205</v>
      </c>
    </row>
    <row r="137" spans="2:6" x14ac:dyDescent="0.25">
      <c r="B137" s="37" t="s">
        <v>167</v>
      </c>
      <c r="C137" s="4" t="s">
        <v>167</v>
      </c>
    </row>
    <row r="139" spans="2:6" x14ac:dyDescent="0.25">
      <c r="B139" s="8" t="s">
        <v>206</v>
      </c>
      <c r="C139" s="9" t="s">
        <v>167</v>
      </c>
    </row>
    <row r="142" spans="2:6" x14ac:dyDescent="0.25">
      <c r="B142" s="32" t="s">
        <v>208</v>
      </c>
    </row>
    <row r="144" spans="2:6" x14ac:dyDescent="0.25">
      <c r="B144" s="8" t="s">
        <v>194</v>
      </c>
      <c r="C144" s="9" t="s">
        <v>209</v>
      </c>
      <c r="D144" s="8" t="s">
        <v>210</v>
      </c>
      <c r="E144" s="8" t="s">
        <v>211</v>
      </c>
      <c r="F144" s="34"/>
    </row>
    <row r="145" spans="2:80" x14ac:dyDescent="0.25">
      <c r="B145" s="3" t="s">
        <v>167</v>
      </c>
      <c r="C145" s="4" t="s">
        <v>167</v>
      </c>
      <c r="D145" s="3" t="s">
        <v>167</v>
      </c>
      <c r="E145" s="3" t="s">
        <v>167</v>
      </c>
    </row>
    <row r="148" spans="2:80" x14ac:dyDescent="0.25">
      <c r="B148" s="32" t="s">
        <v>212</v>
      </c>
      <c r="C148" s="33" t="s">
        <v>167</v>
      </c>
      <c r="D148" s="32"/>
      <c r="E148" s="32"/>
      <c r="F148" s="34"/>
      <c r="G148" s="34"/>
      <c r="H148" s="34"/>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32"/>
      <c r="BR148" s="32"/>
      <c r="BS148" s="32"/>
      <c r="BT148" s="32"/>
      <c r="BU148" s="32"/>
      <c r="BV148" s="32"/>
      <c r="BW148" s="32"/>
      <c r="BX148" s="32"/>
      <c r="BY148" s="32"/>
      <c r="BZ148" s="32"/>
      <c r="CA148" s="32"/>
      <c r="CB148" s="32"/>
    </row>
    <row r="150" spans="2:80" x14ac:dyDescent="0.25">
      <c r="B150" s="32" t="s">
        <v>213</v>
      </c>
    </row>
    <row r="152" spans="2:80" x14ac:dyDescent="0.25">
      <c r="B152" s="8" t="s">
        <v>214</v>
      </c>
      <c r="C152" s="9" t="s">
        <v>202</v>
      </c>
      <c r="D152" s="32"/>
    </row>
    <row r="153" spans="2:80" x14ac:dyDescent="0.25">
      <c r="B153" s="3" t="s">
        <v>167</v>
      </c>
      <c r="C153" s="4" t="s">
        <v>167</v>
      </c>
    </row>
    <row r="156" spans="2:80" x14ac:dyDescent="0.25">
      <c r="B156" s="8" t="s">
        <v>215</v>
      </c>
      <c r="C156" s="9" t="s">
        <v>216</v>
      </c>
      <c r="D156" s="32"/>
    </row>
    <row r="157" spans="2:80" x14ac:dyDescent="0.25">
      <c r="B157" s="3" t="s">
        <v>167</v>
      </c>
      <c r="C157" s="4" t="s">
        <v>167</v>
      </c>
    </row>
    <row r="160" spans="2:80" x14ac:dyDescent="0.25">
      <c r="B160" s="32" t="s">
        <v>217</v>
      </c>
    </row>
    <row r="163" spans="2:80" x14ac:dyDescent="0.25">
      <c r="B163" s="32" t="s">
        <v>218</v>
      </c>
    </row>
    <row r="165" spans="2:80" x14ac:dyDescent="0.25">
      <c r="B165" s="8" t="s">
        <v>194</v>
      </c>
      <c r="C165" s="9" t="s">
        <v>219</v>
      </c>
      <c r="D165" s="8" t="s">
        <v>209</v>
      </c>
      <c r="E165" s="8" t="s">
        <v>210</v>
      </c>
      <c r="F165" s="36" t="s">
        <v>211</v>
      </c>
      <c r="G165" s="34"/>
    </row>
    <row r="166" spans="2:80" x14ac:dyDescent="0.25">
      <c r="B166" s="3" t="s">
        <v>167</v>
      </c>
      <c r="C166" s="4" t="s">
        <v>167</v>
      </c>
      <c r="D166" s="3" t="s">
        <v>167</v>
      </c>
      <c r="E166" s="3" t="s">
        <v>167</v>
      </c>
      <c r="F166" s="35" t="s">
        <v>167</v>
      </c>
    </row>
    <row r="169" spans="2:80" x14ac:dyDescent="0.25">
      <c r="B169" s="32" t="s">
        <v>212</v>
      </c>
      <c r="C169" s="33" t="s">
        <v>167</v>
      </c>
      <c r="D169" s="32"/>
      <c r="E169" s="32"/>
      <c r="F169" s="34"/>
      <c r="G169" s="34"/>
      <c r="H169" s="34"/>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c r="BR169" s="32"/>
      <c r="BS169" s="32"/>
      <c r="BT169" s="32"/>
      <c r="BU169" s="32"/>
      <c r="BV169" s="32"/>
      <c r="BW169" s="32"/>
      <c r="BX169" s="32"/>
      <c r="BY169" s="32"/>
      <c r="BZ169" s="32"/>
      <c r="CA169" s="32"/>
      <c r="CB169" s="32"/>
    </row>
    <row r="171" spans="2:80" x14ac:dyDescent="0.25">
      <c r="B171" s="32" t="s">
        <v>213</v>
      </c>
    </row>
    <row r="173" spans="2:80" x14ac:dyDescent="0.25">
      <c r="B173" s="8" t="s">
        <v>214</v>
      </c>
      <c r="C173" s="9" t="s">
        <v>202</v>
      </c>
      <c r="D173" s="32"/>
    </row>
    <row r="174" spans="2:80" x14ac:dyDescent="0.25">
      <c r="B174" s="3" t="s">
        <v>167</v>
      </c>
      <c r="C174" s="4" t="s">
        <v>167</v>
      </c>
    </row>
    <row r="177" spans="2:7" x14ac:dyDescent="0.25">
      <c r="B177" s="8" t="s">
        <v>215</v>
      </c>
      <c r="C177" s="9" t="s">
        <v>216</v>
      </c>
      <c r="D177" s="32"/>
    </row>
    <row r="178" spans="2:7" x14ac:dyDescent="0.25">
      <c r="B178" s="3" t="s">
        <v>167</v>
      </c>
      <c r="C178" s="4" t="s">
        <v>167</v>
      </c>
    </row>
    <row r="181" spans="2:7" x14ac:dyDescent="0.25">
      <c r="B181" s="32" t="s">
        <v>217</v>
      </c>
    </row>
    <row r="184" spans="2:7" x14ac:dyDescent="0.25">
      <c r="B184" s="32" t="s">
        <v>220</v>
      </c>
    </row>
    <row r="185" spans="2:7" x14ac:dyDescent="0.25">
      <c r="B185" s="8" t="s">
        <v>194</v>
      </c>
      <c r="C185" s="9" t="s">
        <v>221</v>
      </c>
      <c r="D185" s="8" t="s">
        <v>222</v>
      </c>
      <c r="E185" s="8" t="s">
        <v>223</v>
      </c>
      <c r="F185" s="36" t="s">
        <v>224</v>
      </c>
      <c r="G185" s="34"/>
    </row>
    <row r="186" spans="2:7" x14ac:dyDescent="0.25">
      <c r="B186" s="3" t="s">
        <v>167</v>
      </c>
      <c r="C186" s="4" t="s">
        <v>167</v>
      </c>
      <c r="D186" s="3" t="s">
        <v>167</v>
      </c>
      <c r="E186" s="3" t="s">
        <v>167</v>
      </c>
      <c r="F186" s="35" t="s">
        <v>167</v>
      </c>
    </row>
    <row r="187" spans="2:7" x14ac:dyDescent="0.25">
      <c r="B187" s="13" t="s">
        <v>225</v>
      </c>
    </row>
    <row r="382" spans="6:6" x14ac:dyDescent="0.25">
      <c r="F382" s="34"/>
    </row>
    <row r="529" spans="3:3" x14ac:dyDescent="0.25">
      <c r="C529" s="153">
        <v>0.67589999999999995</v>
      </c>
    </row>
  </sheetData>
  <mergeCells count="3">
    <mergeCell ref="B1:E1"/>
    <mergeCell ref="C3:C8"/>
    <mergeCell ref="D3:D8"/>
  </mergeCells>
  <hyperlinks>
    <hyperlink ref="A1" location="Index!A1" display="Index" xr:uid="{33404B10-73B1-4E58-801A-16E795250C39}"/>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1083B-7B44-43FF-AF68-4A844A450E11}">
  <sheetPr codeName="Sheet40"/>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9" x14ac:dyDescent="0.25">
      <c r="A1" s="58" t="s">
        <v>0</v>
      </c>
      <c r="B1" s="201" t="s">
        <v>81</v>
      </c>
      <c r="C1" s="201"/>
      <c r="D1" s="201"/>
      <c r="E1" s="201"/>
    </row>
    <row r="3" spans="1:9" ht="15" customHeight="1" x14ac:dyDescent="0.25">
      <c r="B3" s="1" t="s">
        <v>918</v>
      </c>
      <c r="C3" s="202"/>
      <c r="D3" s="203"/>
    </row>
    <row r="4" spans="1:9" ht="15" customHeight="1" x14ac:dyDescent="0.25">
      <c r="B4" s="7" t="s">
        <v>919</v>
      </c>
      <c r="C4" s="202"/>
      <c r="D4" s="203"/>
    </row>
    <row r="5" spans="1:9" ht="21.75" customHeight="1" x14ac:dyDescent="0.25">
      <c r="B5" s="7" t="s">
        <v>133</v>
      </c>
      <c r="C5" s="202"/>
      <c r="D5" s="203"/>
    </row>
    <row r="6" spans="1:9" ht="15" customHeight="1" x14ac:dyDescent="0.25">
      <c r="B6" s="7" t="s">
        <v>748</v>
      </c>
      <c r="C6" s="202"/>
      <c r="D6" s="203"/>
    </row>
    <row r="7" spans="1:9" ht="26.25" customHeight="1" x14ac:dyDescent="0.25">
      <c r="B7" s="2" t="s">
        <v>920</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466200</v>
      </c>
      <c r="G15" s="18">
        <v>8091.83</v>
      </c>
      <c r="H15" s="18">
        <v>12.11</v>
      </c>
    </row>
    <row r="16" spans="1:9" x14ac:dyDescent="0.25">
      <c r="B16" s="13" t="s">
        <v>1674</v>
      </c>
      <c r="C16" s="29" t="s">
        <v>145</v>
      </c>
      <c r="D16" s="13" t="s">
        <v>268</v>
      </c>
      <c r="E16" s="13" t="s">
        <v>270</v>
      </c>
      <c r="F16" s="18">
        <v>432968</v>
      </c>
      <c r="G16" s="18">
        <v>5595.03</v>
      </c>
      <c r="H16" s="18">
        <v>8.3699999999999992</v>
      </c>
    </row>
    <row r="17" spans="2:8" x14ac:dyDescent="0.25">
      <c r="B17" s="13" t="s">
        <v>1675</v>
      </c>
      <c r="C17" s="29" t="s">
        <v>145</v>
      </c>
      <c r="D17" s="13" t="s">
        <v>271</v>
      </c>
      <c r="E17" s="13" t="s">
        <v>272</v>
      </c>
      <c r="F17" s="18">
        <v>416772</v>
      </c>
      <c r="G17" s="18">
        <v>5551.61</v>
      </c>
      <c r="H17" s="18">
        <v>8.31</v>
      </c>
    </row>
    <row r="18" spans="2:8" x14ac:dyDescent="0.25">
      <c r="B18" s="13" t="s">
        <v>1670</v>
      </c>
      <c r="C18" s="29" t="s">
        <v>145</v>
      </c>
      <c r="D18" s="13" t="s">
        <v>146</v>
      </c>
      <c r="E18" s="13" t="s">
        <v>147</v>
      </c>
      <c r="F18" s="18">
        <v>221168</v>
      </c>
      <c r="G18" s="18">
        <v>3886.47</v>
      </c>
      <c r="H18" s="18">
        <v>5.81</v>
      </c>
    </row>
    <row r="19" spans="2:8" x14ac:dyDescent="0.25">
      <c r="B19" s="13" t="s">
        <v>1676</v>
      </c>
      <c r="C19" s="29" t="s">
        <v>145</v>
      </c>
      <c r="D19" s="13" t="s">
        <v>273</v>
      </c>
      <c r="E19" s="13" t="s">
        <v>274</v>
      </c>
      <c r="F19" s="18">
        <v>571427</v>
      </c>
      <c r="G19" s="18">
        <v>2793.14</v>
      </c>
      <c r="H19" s="18">
        <v>4.18</v>
      </c>
    </row>
    <row r="20" spans="2:8" x14ac:dyDescent="0.25">
      <c r="B20" s="13" t="s">
        <v>1858</v>
      </c>
      <c r="C20" s="29" t="s">
        <v>145</v>
      </c>
      <c r="D20" s="13" t="s">
        <v>348</v>
      </c>
      <c r="E20" s="13" t="s">
        <v>612</v>
      </c>
      <c r="F20" s="18">
        <v>164655</v>
      </c>
      <c r="G20" s="18">
        <v>2655.23</v>
      </c>
      <c r="H20" s="18">
        <v>3.97</v>
      </c>
    </row>
    <row r="21" spans="2:8" x14ac:dyDescent="0.25">
      <c r="B21" s="13" t="s">
        <v>1679</v>
      </c>
      <c r="C21" s="29" t="s">
        <v>145</v>
      </c>
      <c r="D21" s="13" t="s">
        <v>277</v>
      </c>
      <c r="E21" s="13" t="s">
        <v>278</v>
      </c>
      <c r="F21" s="18">
        <v>72316</v>
      </c>
      <c r="G21" s="18">
        <v>2619.5</v>
      </c>
      <c r="H21" s="18">
        <v>3.92</v>
      </c>
    </row>
    <row r="22" spans="2:8" x14ac:dyDescent="0.25">
      <c r="B22" s="13" t="s">
        <v>1671</v>
      </c>
      <c r="C22" s="29" t="s">
        <v>145</v>
      </c>
      <c r="D22" s="13" t="s">
        <v>146</v>
      </c>
      <c r="E22" s="13" t="s">
        <v>148</v>
      </c>
      <c r="F22" s="18">
        <v>62772</v>
      </c>
      <c r="G22" s="18">
        <v>2491.08</v>
      </c>
      <c r="H22" s="18">
        <v>3.73</v>
      </c>
    </row>
    <row r="23" spans="2:8" x14ac:dyDescent="0.25">
      <c r="B23" s="13" t="s">
        <v>1678</v>
      </c>
      <c r="C23" s="29" t="s">
        <v>145</v>
      </c>
      <c r="D23" s="13" t="s">
        <v>268</v>
      </c>
      <c r="E23" s="13" t="s">
        <v>276</v>
      </c>
      <c r="F23" s="18">
        <v>175079</v>
      </c>
      <c r="G23" s="18">
        <v>2030.13</v>
      </c>
      <c r="H23" s="18">
        <v>3.04</v>
      </c>
    </row>
    <row r="24" spans="2:8" x14ac:dyDescent="0.25">
      <c r="B24" s="13" t="s">
        <v>863</v>
      </c>
      <c r="C24" s="29" t="s">
        <v>145</v>
      </c>
      <c r="D24" s="13" t="s">
        <v>268</v>
      </c>
      <c r="E24" s="13" t="s">
        <v>864</v>
      </c>
      <c r="F24" s="18">
        <v>236339</v>
      </c>
      <c r="G24" s="18">
        <v>1938.45</v>
      </c>
      <c r="H24" s="18">
        <v>2.9</v>
      </c>
    </row>
    <row r="25" spans="2:8" x14ac:dyDescent="0.25">
      <c r="B25" s="13" t="s">
        <v>1677</v>
      </c>
      <c r="C25" s="29" t="s">
        <v>145</v>
      </c>
      <c r="D25" s="13" t="s">
        <v>268</v>
      </c>
      <c r="E25" s="13" t="s">
        <v>275</v>
      </c>
      <c r="F25" s="18">
        <v>90197</v>
      </c>
      <c r="G25" s="18">
        <v>1561.4</v>
      </c>
      <c r="H25" s="18">
        <v>2.34</v>
      </c>
    </row>
    <row r="26" spans="2:8" x14ac:dyDescent="0.25">
      <c r="B26" s="13" t="s">
        <v>1901</v>
      </c>
      <c r="C26" s="29" t="s">
        <v>145</v>
      </c>
      <c r="D26" s="13" t="s">
        <v>473</v>
      </c>
      <c r="E26" s="13" t="s">
        <v>673</v>
      </c>
      <c r="F26" s="18">
        <v>54736</v>
      </c>
      <c r="G26" s="18">
        <v>1493.5</v>
      </c>
      <c r="H26" s="18">
        <v>2.23</v>
      </c>
    </row>
    <row r="27" spans="2:8" x14ac:dyDescent="0.25">
      <c r="B27" s="13" t="s">
        <v>1689</v>
      </c>
      <c r="C27" s="29" t="s">
        <v>145</v>
      </c>
      <c r="D27" s="13" t="s">
        <v>273</v>
      </c>
      <c r="E27" s="13" t="s">
        <v>295</v>
      </c>
      <c r="F27" s="18">
        <v>54698</v>
      </c>
      <c r="G27" s="18">
        <v>1382.9</v>
      </c>
      <c r="H27" s="18">
        <v>2.0699999999999998</v>
      </c>
    </row>
    <row r="28" spans="2:8" x14ac:dyDescent="0.25">
      <c r="B28" s="13" t="s">
        <v>1902</v>
      </c>
      <c r="C28" s="29" t="s">
        <v>145</v>
      </c>
      <c r="D28" s="13" t="s">
        <v>282</v>
      </c>
      <c r="E28" s="13" t="s">
        <v>674</v>
      </c>
      <c r="F28" s="18">
        <v>66310</v>
      </c>
      <c r="G28" s="18">
        <v>1226.01</v>
      </c>
      <c r="H28" s="18">
        <v>1.83</v>
      </c>
    </row>
    <row r="29" spans="2:8" x14ac:dyDescent="0.25">
      <c r="B29" s="13" t="s">
        <v>1803</v>
      </c>
      <c r="C29" s="29" t="s">
        <v>145</v>
      </c>
      <c r="D29" s="13" t="s">
        <v>291</v>
      </c>
      <c r="E29" s="13" t="s">
        <v>527</v>
      </c>
      <c r="F29" s="18">
        <v>290889</v>
      </c>
      <c r="G29" s="18">
        <v>1187.26</v>
      </c>
      <c r="H29" s="18">
        <v>1.78</v>
      </c>
    </row>
    <row r="30" spans="2:8" x14ac:dyDescent="0.25">
      <c r="B30" s="13" t="s">
        <v>1998</v>
      </c>
      <c r="C30" s="29" t="s">
        <v>145</v>
      </c>
      <c r="D30" s="13" t="s">
        <v>301</v>
      </c>
      <c r="E30" s="13" t="s">
        <v>865</v>
      </c>
      <c r="F30" s="18">
        <v>17175</v>
      </c>
      <c r="G30" s="18">
        <v>1183.31</v>
      </c>
      <c r="H30" s="18">
        <v>1.77</v>
      </c>
    </row>
    <row r="31" spans="2:8" x14ac:dyDescent="0.25">
      <c r="B31" s="13" t="s">
        <v>1784</v>
      </c>
      <c r="C31" s="29" t="s">
        <v>145</v>
      </c>
      <c r="D31" s="13" t="s">
        <v>146</v>
      </c>
      <c r="E31" s="13" t="s">
        <v>471</v>
      </c>
      <c r="F31" s="18">
        <v>64874</v>
      </c>
      <c r="G31" s="18">
        <v>1145.71</v>
      </c>
      <c r="H31" s="18">
        <v>1.71</v>
      </c>
    </row>
    <row r="32" spans="2:8" x14ac:dyDescent="0.25">
      <c r="B32" s="13" t="s">
        <v>1903</v>
      </c>
      <c r="C32" s="29" t="s">
        <v>145</v>
      </c>
      <c r="D32" s="13" t="s">
        <v>473</v>
      </c>
      <c r="E32" s="13" t="s">
        <v>675</v>
      </c>
      <c r="F32" s="18">
        <v>130383</v>
      </c>
      <c r="G32" s="18">
        <v>1087.46</v>
      </c>
      <c r="H32" s="18">
        <v>1.63</v>
      </c>
    </row>
    <row r="33" spans="2:8" x14ac:dyDescent="0.25">
      <c r="B33" s="13" t="s">
        <v>1934</v>
      </c>
      <c r="C33" s="29" t="s">
        <v>145</v>
      </c>
      <c r="D33" s="13" t="s">
        <v>320</v>
      </c>
      <c r="E33" s="13" t="s">
        <v>718</v>
      </c>
      <c r="F33" s="18">
        <v>13646</v>
      </c>
      <c r="G33" s="18">
        <v>972.73</v>
      </c>
      <c r="H33" s="18">
        <v>1.46</v>
      </c>
    </row>
    <row r="34" spans="2:8" x14ac:dyDescent="0.25">
      <c r="B34" s="13" t="s">
        <v>1792</v>
      </c>
      <c r="C34" s="29" t="s">
        <v>145</v>
      </c>
      <c r="D34" s="13" t="s">
        <v>473</v>
      </c>
      <c r="E34" s="13" t="s">
        <v>480</v>
      </c>
      <c r="F34" s="18">
        <v>8085</v>
      </c>
      <c r="G34" s="18">
        <v>895.53</v>
      </c>
      <c r="H34" s="18">
        <v>1.34</v>
      </c>
    </row>
    <row r="35" spans="2:8" x14ac:dyDescent="0.25">
      <c r="B35" s="13" t="s">
        <v>1821</v>
      </c>
      <c r="C35" s="29" t="s">
        <v>145</v>
      </c>
      <c r="D35" s="13" t="s">
        <v>291</v>
      </c>
      <c r="E35" s="13" t="s">
        <v>549</v>
      </c>
      <c r="F35" s="18">
        <v>278287</v>
      </c>
      <c r="G35" s="18">
        <v>892.74</v>
      </c>
      <c r="H35" s="18">
        <v>1.34</v>
      </c>
    </row>
    <row r="36" spans="2:8" x14ac:dyDescent="0.25">
      <c r="B36" s="13" t="s">
        <v>1680</v>
      </c>
      <c r="C36" s="29" t="s">
        <v>145</v>
      </c>
      <c r="D36" s="13" t="s">
        <v>279</v>
      </c>
      <c r="E36" s="13" t="s">
        <v>280</v>
      </c>
      <c r="F36" s="18">
        <v>25415</v>
      </c>
      <c r="G36" s="18">
        <v>830.32</v>
      </c>
      <c r="H36" s="18">
        <v>1.24</v>
      </c>
    </row>
    <row r="37" spans="2:8" x14ac:dyDescent="0.25">
      <c r="B37" s="13" t="s">
        <v>1849</v>
      </c>
      <c r="C37" s="29" t="s">
        <v>145</v>
      </c>
      <c r="D37" s="13" t="s">
        <v>279</v>
      </c>
      <c r="E37" s="13" t="s">
        <v>590</v>
      </c>
      <c r="F37" s="18">
        <v>27764</v>
      </c>
      <c r="G37" s="18">
        <v>815.05</v>
      </c>
      <c r="H37" s="18">
        <v>1.22</v>
      </c>
    </row>
    <row r="38" spans="2:8" x14ac:dyDescent="0.25">
      <c r="B38" s="13" t="s">
        <v>1805</v>
      </c>
      <c r="C38" s="29" t="s">
        <v>145</v>
      </c>
      <c r="D38" s="13" t="s">
        <v>318</v>
      </c>
      <c r="E38" s="13" t="s">
        <v>530</v>
      </c>
      <c r="F38" s="18">
        <v>7012</v>
      </c>
      <c r="G38" s="18">
        <v>775.92</v>
      </c>
      <c r="H38" s="18">
        <v>1.1599999999999999</v>
      </c>
    </row>
    <row r="39" spans="2:8" x14ac:dyDescent="0.25">
      <c r="B39" s="13" t="s">
        <v>1823</v>
      </c>
      <c r="C39" s="29" t="s">
        <v>145</v>
      </c>
      <c r="D39" s="13" t="s">
        <v>397</v>
      </c>
      <c r="E39" s="13" t="s">
        <v>551</v>
      </c>
      <c r="F39" s="18">
        <v>508767</v>
      </c>
      <c r="G39" s="18">
        <v>755.82</v>
      </c>
      <c r="H39" s="18">
        <v>1.1299999999999999</v>
      </c>
    </row>
    <row r="40" spans="2:8" x14ac:dyDescent="0.25">
      <c r="B40" s="13" t="s">
        <v>1904</v>
      </c>
      <c r="C40" s="29" t="s">
        <v>145</v>
      </c>
      <c r="D40" s="13" t="s">
        <v>473</v>
      </c>
      <c r="E40" s="13" t="s">
        <v>676</v>
      </c>
      <c r="F40" s="18">
        <v>6814</v>
      </c>
      <c r="G40" s="18">
        <v>670.25</v>
      </c>
      <c r="H40" s="18">
        <v>1</v>
      </c>
    </row>
    <row r="41" spans="2:8" x14ac:dyDescent="0.25">
      <c r="B41" s="13" t="s">
        <v>534</v>
      </c>
      <c r="C41" s="29" t="s">
        <v>145</v>
      </c>
      <c r="D41" s="13" t="s">
        <v>327</v>
      </c>
      <c r="E41" s="13" t="s">
        <v>535</v>
      </c>
      <c r="F41" s="18">
        <v>238282</v>
      </c>
      <c r="G41" s="18">
        <v>634.19000000000005</v>
      </c>
      <c r="H41" s="18">
        <v>0.95</v>
      </c>
    </row>
    <row r="42" spans="2:8" x14ac:dyDescent="0.25">
      <c r="B42" s="13" t="s">
        <v>1810</v>
      </c>
      <c r="C42" s="29" t="s">
        <v>145</v>
      </c>
      <c r="D42" s="13" t="s">
        <v>537</v>
      </c>
      <c r="E42" s="13" t="s">
        <v>538</v>
      </c>
      <c r="F42" s="18">
        <v>139329</v>
      </c>
      <c r="G42" s="18">
        <v>629.84</v>
      </c>
      <c r="H42" s="18">
        <v>0.94</v>
      </c>
    </row>
    <row r="43" spans="2:8" x14ac:dyDescent="0.25">
      <c r="B43" s="13" t="s">
        <v>1985</v>
      </c>
      <c r="C43" s="29" t="s">
        <v>145</v>
      </c>
      <c r="D43" s="13" t="s">
        <v>146</v>
      </c>
      <c r="E43" s="13" t="s">
        <v>828</v>
      </c>
      <c r="F43" s="18">
        <v>38935</v>
      </c>
      <c r="G43" s="18">
        <v>626.33000000000004</v>
      </c>
      <c r="H43" s="18">
        <v>0.94</v>
      </c>
    </row>
    <row r="44" spans="2:8" x14ac:dyDescent="0.25">
      <c r="B44" s="13" t="s">
        <v>1853</v>
      </c>
      <c r="C44" s="29" t="s">
        <v>145</v>
      </c>
      <c r="D44" s="13" t="s">
        <v>596</v>
      </c>
      <c r="E44" s="13" t="s">
        <v>597</v>
      </c>
      <c r="F44" s="18">
        <v>219552</v>
      </c>
      <c r="G44" s="18">
        <v>625.5</v>
      </c>
      <c r="H44" s="18">
        <v>0.94</v>
      </c>
    </row>
    <row r="45" spans="2:8" x14ac:dyDescent="0.25">
      <c r="B45" s="13" t="s">
        <v>1771</v>
      </c>
      <c r="C45" s="29" t="s">
        <v>145</v>
      </c>
      <c r="D45" s="13" t="s">
        <v>378</v>
      </c>
      <c r="E45" s="13" t="s">
        <v>454</v>
      </c>
      <c r="F45" s="18">
        <v>45249</v>
      </c>
      <c r="G45" s="18">
        <v>622.6</v>
      </c>
      <c r="H45" s="18">
        <v>0.93</v>
      </c>
    </row>
    <row r="46" spans="2:8" x14ac:dyDescent="0.25">
      <c r="B46" s="13" t="s">
        <v>1814</v>
      </c>
      <c r="C46" s="29" t="s">
        <v>145</v>
      </c>
      <c r="D46" s="13" t="s">
        <v>318</v>
      </c>
      <c r="E46" s="13" t="s">
        <v>542</v>
      </c>
      <c r="F46" s="18">
        <v>22855</v>
      </c>
      <c r="G46" s="18">
        <v>616.14</v>
      </c>
      <c r="H46" s="18">
        <v>0.92</v>
      </c>
    </row>
    <row r="47" spans="2:8" x14ac:dyDescent="0.25">
      <c r="B47" s="13" t="s">
        <v>1827</v>
      </c>
      <c r="C47" s="29" t="s">
        <v>145</v>
      </c>
      <c r="D47" s="13" t="s">
        <v>555</v>
      </c>
      <c r="E47" s="13" t="s">
        <v>556</v>
      </c>
      <c r="F47" s="18">
        <v>89266</v>
      </c>
      <c r="G47" s="18">
        <v>612.41</v>
      </c>
      <c r="H47" s="18">
        <v>0.92</v>
      </c>
    </row>
    <row r="48" spans="2:8" x14ac:dyDescent="0.25">
      <c r="B48" s="13" t="s">
        <v>1999</v>
      </c>
      <c r="C48" s="29" t="s">
        <v>145</v>
      </c>
      <c r="D48" s="13" t="s">
        <v>301</v>
      </c>
      <c r="E48" s="13" t="s">
        <v>866</v>
      </c>
      <c r="F48" s="18">
        <v>33527</v>
      </c>
      <c r="G48" s="18">
        <v>586.97</v>
      </c>
      <c r="H48" s="18">
        <v>0.88</v>
      </c>
    </row>
    <row r="49" spans="2:8" x14ac:dyDescent="0.25">
      <c r="B49" s="13" t="s">
        <v>1906</v>
      </c>
      <c r="C49" s="29" t="s">
        <v>145</v>
      </c>
      <c r="D49" s="13" t="s">
        <v>397</v>
      </c>
      <c r="E49" s="13" t="s">
        <v>678</v>
      </c>
      <c r="F49" s="18">
        <v>58883</v>
      </c>
      <c r="G49" s="18">
        <v>567.42999999999995</v>
      </c>
      <c r="H49" s="18">
        <v>0.85</v>
      </c>
    </row>
    <row r="50" spans="2:8" x14ac:dyDescent="0.25">
      <c r="B50" s="13" t="s">
        <v>2000</v>
      </c>
      <c r="C50" s="29" t="s">
        <v>145</v>
      </c>
      <c r="D50" s="13" t="s">
        <v>301</v>
      </c>
      <c r="E50" s="13" t="s">
        <v>867</v>
      </c>
      <c r="F50" s="18">
        <v>17159</v>
      </c>
      <c r="G50" s="18">
        <v>538.6</v>
      </c>
      <c r="H50" s="18">
        <v>0.81</v>
      </c>
    </row>
    <row r="51" spans="2:8" x14ac:dyDescent="0.25">
      <c r="B51" s="13" t="s">
        <v>1848</v>
      </c>
      <c r="C51" s="29" t="s">
        <v>145</v>
      </c>
      <c r="D51" s="13" t="s">
        <v>282</v>
      </c>
      <c r="E51" s="13" t="s">
        <v>589</v>
      </c>
      <c r="F51" s="18">
        <v>33770</v>
      </c>
      <c r="G51" s="18">
        <v>524.03</v>
      </c>
      <c r="H51" s="18">
        <v>0.78</v>
      </c>
    </row>
    <row r="52" spans="2:8" x14ac:dyDescent="0.25">
      <c r="B52" s="13" t="s">
        <v>1776</v>
      </c>
      <c r="C52" s="29" t="s">
        <v>145</v>
      </c>
      <c r="D52" s="13" t="s">
        <v>462</v>
      </c>
      <c r="E52" s="13" t="s">
        <v>463</v>
      </c>
      <c r="F52" s="18">
        <v>21980</v>
      </c>
      <c r="G52" s="18">
        <v>497.4</v>
      </c>
      <c r="H52" s="18">
        <v>0.74</v>
      </c>
    </row>
    <row r="53" spans="2:8" x14ac:dyDescent="0.25">
      <c r="B53" s="13" t="s">
        <v>1711</v>
      </c>
      <c r="C53" s="29" t="s">
        <v>145</v>
      </c>
      <c r="D53" s="13" t="s">
        <v>146</v>
      </c>
      <c r="E53" s="13" t="s">
        <v>336</v>
      </c>
      <c r="F53" s="18">
        <v>86751</v>
      </c>
      <c r="G53" s="18">
        <v>478.69</v>
      </c>
      <c r="H53" s="18">
        <v>0.72</v>
      </c>
    </row>
    <row r="54" spans="2:8" x14ac:dyDescent="0.25">
      <c r="B54" s="13" t="s">
        <v>1682</v>
      </c>
      <c r="C54" s="29" t="s">
        <v>145</v>
      </c>
      <c r="D54" s="13" t="s">
        <v>282</v>
      </c>
      <c r="E54" s="13" t="s">
        <v>283</v>
      </c>
      <c r="F54" s="18">
        <v>37455</v>
      </c>
      <c r="G54" s="18">
        <v>477.25</v>
      </c>
      <c r="H54" s="18">
        <v>0.71</v>
      </c>
    </row>
    <row r="55" spans="2:8" x14ac:dyDescent="0.25">
      <c r="B55" s="13" t="s">
        <v>1697</v>
      </c>
      <c r="C55" s="29" t="s">
        <v>145</v>
      </c>
      <c r="D55" s="13" t="s">
        <v>305</v>
      </c>
      <c r="E55" s="13" t="s">
        <v>313</v>
      </c>
      <c r="F55" s="18">
        <v>65460</v>
      </c>
      <c r="G55" s="18">
        <v>471.41</v>
      </c>
      <c r="H55" s="18">
        <v>0.71</v>
      </c>
    </row>
    <row r="56" spans="2:8" x14ac:dyDescent="0.25">
      <c r="B56" s="13" t="s">
        <v>2001</v>
      </c>
      <c r="C56" s="29" t="s">
        <v>145</v>
      </c>
      <c r="D56" s="13" t="s">
        <v>305</v>
      </c>
      <c r="E56" s="13" t="s">
        <v>868</v>
      </c>
      <c r="F56" s="18">
        <v>27470</v>
      </c>
      <c r="G56" s="18">
        <v>445.6</v>
      </c>
      <c r="H56" s="18">
        <v>0.67</v>
      </c>
    </row>
    <row r="57" spans="2:8" x14ac:dyDescent="0.25">
      <c r="B57" s="13" t="s">
        <v>1864</v>
      </c>
      <c r="C57" s="29" t="s">
        <v>145</v>
      </c>
      <c r="D57" s="13" t="s">
        <v>296</v>
      </c>
      <c r="E57" s="13" t="s">
        <v>618</v>
      </c>
      <c r="F57" s="18">
        <v>6218</v>
      </c>
      <c r="G57" s="18">
        <v>436.67</v>
      </c>
      <c r="H57" s="18">
        <v>0.65</v>
      </c>
    </row>
    <row r="58" spans="2:8" x14ac:dyDescent="0.25">
      <c r="B58" s="13" t="s">
        <v>1703</v>
      </c>
      <c r="C58" s="29" t="s">
        <v>145</v>
      </c>
      <c r="D58" s="13" t="s">
        <v>268</v>
      </c>
      <c r="E58" s="13" t="s">
        <v>322</v>
      </c>
      <c r="F58" s="18">
        <v>40527</v>
      </c>
      <c r="G58" s="18">
        <v>427.8</v>
      </c>
      <c r="H58" s="18">
        <v>0.64</v>
      </c>
    </row>
    <row r="59" spans="2:8" x14ac:dyDescent="0.25">
      <c r="B59" s="13" t="s">
        <v>2011</v>
      </c>
      <c r="C59" s="29" t="s">
        <v>145</v>
      </c>
      <c r="D59" s="13" t="s">
        <v>911</v>
      </c>
      <c r="E59" s="13" t="s">
        <v>912</v>
      </c>
      <c r="F59" s="18">
        <v>14449</v>
      </c>
      <c r="G59" s="18">
        <v>425.85</v>
      </c>
      <c r="H59" s="18">
        <v>0.64</v>
      </c>
    </row>
    <row r="60" spans="2:8" x14ac:dyDescent="0.25">
      <c r="B60" s="13" t="s">
        <v>2012</v>
      </c>
      <c r="C60" s="29" t="s">
        <v>145</v>
      </c>
      <c r="D60" s="13" t="s">
        <v>462</v>
      </c>
      <c r="E60" s="13" t="s">
        <v>913</v>
      </c>
      <c r="F60" s="18">
        <v>7231</v>
      </c>
      <c r="G60" s="18">
        <v>414.11</v>
      </c>
      <c r="H60" s="18">
        <v>0.62</v>
      </c>
    </row>
    <row r="61" spans="2:8" x14ac:dyDescent="0.25">
      <c r="B61" s="13" t="s">
        <v>1908</v>
      </c>
      <c r="C61" s="29" t="s">
        <v>145</v>
      </c>
      <c r="D61" s="13" t="s">
        <v>473</v>
      </c>
      <c r="E61" s="13" t="s">
        <v>680</v>
      </c>
      <c r="F61" s="18">
        <v>8449</v>
      </c>
      <c r="G61" s="18">
        <v>413.55</v>
      </c>
      <c r="H61" s="18">
        <v>0.62</v>
      </c>
    </row>
    <row r="62" spans="2:8" x14ac:dyDescent="0.25">
      <c r="B62" s="13" t="s">
        <v>1693</v>
      </c>
      <c r="C62" s="29" t="s">
        <v>145</v>
      </c>
      <c r="D62" s="13" t="s">
        <v>303</v>
      </c>
      <c r="E62" s="13" t="s">
        <v>304</v>
      </c>
      <c r="F62" s="18">
        <v>39893</v>
      </c>
      <c r="G62" s="18">
        <v>399.95</v>
      </c>
      <c r="H62" s="18">
        <v>0.6</v>
      </c>
    </row>
    <row r="63" spans="2:8" x14ac:dyDescent="0.25">
      <c r="B63" s="13" t="s">
        <v>1786</v>
      </c>
      <c r="C63" s="29" t="s">
        <v>145</v>
      </c>
      <c r="D63" s="13" t="s">
        <v>473</v>
      </c>
      <c r="E63" s="13" t="s">
        <v>474</v>
      </c>
      <c r="F63" s="18">
        <v>7955</v>
      </c>
      <c r="G63" s="18">
        <v>396.92</v>
      </c>
      <c r="H63" s="18">
        <v>0.59</v>
      </c>
    </row>
    <row r="64" spans="2:8" x14ac:dyDescent="0.25">
      <c r="B64" s="13" t="s">
        <v>1807</v>
      </c>
      <c r="C64" s="29" t="s">
        <v>145</v>
      </c>
      <c r="D64" s="13" t="s">
        <v>271</v>
      </c>
      <c r="E64" s="13" t="s">
        <v>532</v>
      </c>
      <c r="F64" s="18">
        <v>118820</v>
      </c>
      <c r="G64" s="18">
        <v>369.23</v>
      </c>
      <c r="H64" s="18">
        <v>0.55000000000000004</v>
      </c>
    </row>
    <row r="65" spans="2:8" x14ac:dyDescent="0.25">
      <c r="B65" s="32" t="s">
        <v>157</v>
      </c>
      <c r="C65" s="33"/>
      <c r="D65" s="32"/>
      <c r="E65" s="32"/>
      <c r="F65" s="34"/>
      <c r="G65" s="34">
        <f>SUM(G12:G64)</f>
        <v>66766.849999999991</v>
      </c>
      <c r="H65" s="34">
        <f>SUM(H12:H64)</f>
        <v>99.909999999999954</v>
      </c>
    </row>
    <row r="66" spans="2:8" x14ac:dyDescent="0.25">
      <c r="B66" s="32" t="s">
        <v>159</v>
      </c>
      <c r="C66" s="33"/>
      <c r="D66" s="32"/>
      <c r="E66" s="32"/>
      <c r="F66" s="34"/>
      <c r="G66" s="34">
        <v>66766.850000000006</v>
      </c>
      <c r="H66" s="34">
        <v>99.91</v>
      </c>
    </row>
    <row r="67" spans="2:8" x14ac:dyDescent="0.25">
      <c r="B67" s="32" t="s">
        <v>247</v>
      </c>
      <c r="C67" s="33"/>
      <c r="D67" s="32"/>
      <c r="E67" s="32"/>
      <c r="F67" s="34"/>
      <c r="G67" s="34">
        <v>73.8831394000008</v>
      </c>
      <c r="H67" s="34">
        <v>9.0000000000003411E-2</v>
      </c>
    </row>
    <row r="68" spans="2:8" x14ac:dyDescent="0.25">
      <c r="B68" s="32" t="s">
        <v>161</v>
      </c>
      <c r="C68" s="33"/>
      <c r="D68" s="32"/>
      <c r="E68" s="32"/>
      <c r="F68" s="34"/>
      <c r="G68" s="34">
        <v>66840.733139400007</v>
      </c>
      <c r="H68" s="34">
        <v>100</v>
      </c>
    </row>
    <row r="69" spans="2:8" x14ac:dyDescent="0.25">
      <c r="B69" s="13" t="s">
        <v>162</v>
      </c>
    </row>
    <row r="70" spans="2:8" x14ac:dyDescent="0.25">
      <c r="B70" s="32" t="s">
        <v>163</v>
      </c>
    </row>
    <row r="71" spans="2:8" x14ac:dyDescent="0.25">
      <c r="B71" s="32" t="s">
        <v>164</v>
      </c>
      <c r="C71" s="29" t="s">
        <v>165</v>
      </c>
    </row>
    <row r="72" spans="2:8" x14ac:dyDescent="0.25">
      <c r="B72" s="32" t="s">
        <v>168</v>
      </c>
      <c r="C72" s="29" t="s">
        <v>167</v>
      </c>
    </row>
    <row r="73" spans="2:8" x14ac:dyDescent="0.25">
      <c r="B73" s="32" t="s">
        <v>169</v>
      </c>
      <c r="C73" s="29" t="s">
        <v>167</v>
      </c>
    </row>
    <row r="74" spans="2:8" x14ac:dyDescent="0.25">
      <c r="B74" s="32" t="s">
        <v>170</v>
      </c>
      <c r="C74" s="29" t="s">
        <v>171</v>
      </c>
    </row>
    <row r="75" spans="2:8" x14ac:dyDescent="0.25">
      <c r="B75" s="32" t="s">
        <v>921</v>
      </c>
      <c r="C75" s="33"/>
    </row>
    <row r="76" spans="2:8" x14ac:dyDescent="0.25">
      <c r="B76" s="32" t="s">
        <v>922</v>
      </c>
      <c r="C76" s="33"/>
    </row>
    <row r="77" spans="2:8" x14ac:dyDescent="0.25">
      <c r="B77" s="32" t="s">
        <v>775</v>
      </c>
      <c r="C77" s="33"/>
    </row>
    <row r="78" spans="2:8" x14ac:dyDescent="0.25">
      <c r="B78" s="13" t="s">
        <v>180</v>
      </c>
    </row>
    <row r="79" spans="2:8" x14ac:dyDescent="0.25">
      <c r="B79" s="13" t="s">
        <v>250</v>
      </c>
    </row>
    <row r="82" spans="2:6" x14ac:dyDescent="0.25">
      <c r="B82" s="8" t="s">
        <v>251</v>
      </c>
      <c r="C82" s="9"/>
    </row>
    <row r="83" spans="2:6" ht="30" x14ac:dyDescent="0.25">
      <c r="B83" s="8" t="s">
        <v>252</v>
      </c>
      <c r="C83" s="10" t="s">
        <v>253</v>
      </c>
    </row>
    <row r="84" spans="2:6" x14ac:dyDescent="0.25">
      <c r="B84" s="3" t="s">
        <v>254</v>
      </c>
      <c r="C84" s="4"/>
    </row>
    <row r="85" spans="2:6" x14ac:dyDescent="0.25">
      <c r="B85" s="3" t="s">
        <v>255</v>
      </c>
      <c r="C85" s="4"/>
    </row>
    <row r="86" spans="2:6" x14ac:dyDescent="0.25">
      <c r="B86" s="3" t="s">
        <v>256</v>
      </c>
      <c r="C86" s="4"/>
    </row>
    <row r="87" spans="2:6" x14ac:dyDescent="0.25">
      <c r="B87" s="3" t="s">
        <v>257</v>
      </c>
      <c r="C87" s="4"/>
    </row>
    <row r="88" spans="2:6" x14ac:dyDescent="0.25">
      <c r="B88" s="3" t="s">
        <v>258</v>
      </c>
      <c r="C88" s="4"/>
    </row>
    <row r="89" spans="2:6" x14ac:dyDescent="0.25">
      <c r="B89" s="3" t="s">
        <v>259</v>
      </c>
      <c r="C89" s="4"/>
    </row>
    <row r="90" spans="2:6" x14ac:dyDescent="0.25">
      <c r="B90" s="8" t="s">
        <v>260</v>
      </c>
      <c r="C90" s="9"/>
    </row>
    <row r="92" spans="2:6" x14ac:dyDescent="0.25">
      <c r="B92" s="3" t="s">
        <v>189</v>
      </c>
      <c r="C92" s="4"/>
      <c r="D92" s="3"/>
    </row>
    <row r="93" spans="2:6" ht="30" x14ac:dyDescent="0.25">
      <c r="B93" s="6" t="s">
        <v>190</v>
      </c>
      <c r="C93" s="5" t="s">
        <v>191</v>
      </c>
      <c r="D93" s="6" t="s">
        <v>192</v>
      </c>
    </row>
    <row r="94" spans="2:6" x14ac:dyDescent="0.25">
      <c r="B94" s="3" t="s">
        <v>167</v>
      </c>
      <c r="C94" s="4" t="s">
        <v>167</v>
      </c>
      <c r="D94" s="3" t="s">
        <v>167</v>
      </c>
    </row>
    <row r="96" spans="2:6" x14ac:dyDescent="0.25">
      <c r="B96" s="8" t="s">
        <v>193</v>
      </c>
      <c r="C96" s="44">
        <v>45596</v>
      </c>
      <c r="D96" s="3"/>
      <c r="E96" s="37"/>
      <c r="F96" s="43"/>
    </row>
    <row r="97" spans="2:7" x14ac:dyDescent="0.25">
      <c r="B97" s="8" t="s">
        <v>194</v>
      </c>
      <c r="C97" s="9" t="s">
        <v>195</v>
      </c>
      <c r="D97" s="8" t="s">
        <v>196</v>
      </c>
      <c r="E97" s="38" t="s">
        <v>197</v>
      </c>
      <c r="F97" s="36" t="s">
        <v>198</v>
      </c>
      <c r="G97" s="34"/>
    </row>
    <row r="98" spans="2:7" x14ac:dyDescent="0.25">
      <c r="B98" s="41" t="s">
        <v>167</v>
      </c>
      <c r="C98" s="42" t="s">
        <v>167</v>
      </c>
      <c r="D98" s="41" t="s">
        <v>167</v>
      </c>
      <c r="E98" s="40" t="s">
        <v>167</v>
      </c>
      <c r="F98" s="39" t="s">
        <v>167</v>
      </c>
    </row>
    <row r="101" spans="2:7" x14ac:dyDescent="0.25">
      <c r="B101" s="32" t="s">
        <v>199</v>
      </c>
    </row>
    <row r="102" spans="2:7" x14ac:dyDescent="0.25">
      <c r="B102" s="32"/>
    </row>
    <row r="103" spans="2:7" x14ac:dyDescent="0.25">
      <c r="B103" s="32" t="s">
        <v>200</v>
      </c>
    </row>
    <row r="104" spans="2:7" x14ac:dyDescent="0.25">
      <c r="B104" s="8" t="s">
        <v>201</v>
      </c>
      <c r="C104" s="9" t="s">
        <v>202</v>
      </c>
      <c r="D104" s="32"/>
    </row>
    <row r="105" spans="2:7" x14ac:dyDescent="0.25">
      <c r="B105" s="3" t="s">
        <v>167</v>
      </c>
      <c r="C105" s="4" t="s">
        <v>167</v>
      </c>
    </row>
    <row r="107" spans="2:7" x14ac:dyDescent="0.25">
      <c r="B107" s="8" t="s">
        <v>203</v>
      </c>
      <c r="C107" s="9" t="s">
        <v>202</v>
      </c>
    </row>
    <row r="108" spans="2:7" x14ac:dyDescent="0.25">
      <c r="B108" s="3" t="s">
        <v>167</v>
      </c>
      <c r="C108" s="4" t="s">
        <v>167</v>
      </c>
    </row>
    <row r="110" spans="2:7" x14ac:dyDescent="0.25">
      <c r="B110" s="8" t="s">
        <v>167</v>
      </c>
      <c r="C110" s="9" t="s">
        <v>167</v>
      </c>
    </row>
    <row r="111" spans="2:7" x14ac:dyDescent="0.25">
      <c r="B111" s="3" t="s">
        <v>167</v>
      </c>
      <c r="C111" s="4" t="s">
        <v>167</v>
      </c>
    </row>
    <row r="113" spans="2:7" x14ac:dyDescent="0.25">
      <c r="B113" s="38" t="s">
        <v>204</v>
      </c>
      <c r="C113" s="9" t="s">
        <v>205</v>
      </c>
    </row>
    <row r="114" spans="2:7" x14ac:dyDescent="0.25">
      <c r="B114" s="37" t="s">
        <v>167</v>
      </c>
      <c r="C114" s="4" t="s">
        <v>167</v>
      </c>
    </row>
    <row r="116" spans="2:7" x14ac:dyDescent="0.25">
      <c r="B116" s="8" t="s">
        <v>206</v>
      </c>
      <c r="C116" s="9" t="s">
        <v>167</v>
      </c>
    </row>
    <row r="118" spans="2:7" x14ac:dyDescent="0.25">
      <c r="B118" s="8" t="s">
        <v>207</v>
      </c>
      <c r="C118" s="44">
        <v>45596</v>
      </c>
      <c r="D118" s="3"/>
      <c r="E118" s="37"/>
      <c r="F118" s="43"/>
    </row>
    <row r="119" spans="2:7" x14ac:dyDescent="0.25">
      <c r="B119" s="8" t="s">
        <v>194</v>
      </c>
      <c r="C119" s="9" t="s">
        <v>195</v>
      </c>
      <c r="D119" s="8" t="s">
        <v>196</v>
      </c>
      <c r="E119" s="38" t="s">
        <v>197</v>
      </c>
      <c r="F119" s="36" t="s">
        <v>198</v>
      </c>
      <c r="G119" s="34"/>
    </row>
    <row r="120" spans="2:7" x14ac:dyDescent="0.25">
      <c r="B120" s="41" t="s">
        <v>167</v>
      </c>
      <c r="C120" s="42" t="s">
        <v>167</v>
      </c>
      <c r="D120" s="41" t="s">
        <v>167</v>
      </c>
      <c r="E120" s="40" t="s">
        <v>167</v>
      </c>
      <c r="F120" s="39" t="s">
        <v>167</v>
      </c>
    </row>
    <row r="121" spans="2:7" x14ac:dyDescent="0.25">
      <c r="B121" s="32" t="s">
        <v>199</v>
      </c>
    </row>
    <row r="122" spans="2:7" x14ac:dyDescent="0.25">
      <c r="B122" s="32"/>
    </row>
    <row r="123" spans="2:7" x14ac:dyDescent="0.25">
      <c r="B123" s="32" t="s">
        <v>200</v>
      </c>
    </row>
    <row r="124" spans="2:7" x14ac:dyDescent="0.25">
      <c r="B124" s="8" t="s">
        <v>201</v>
      </c>
      <c r="C124" s="9" t="s">
        <v>202</v>
      </c>
      <c r="D124" s="32"/>
    </row>
    <row r="125" spans="2:7" x14ac:dyDescent="0.25">
      <c r="B125" s="3" t="s">
        <v>167</v>
      </c>
      <c r="C125" s="4" t="s">
        <v>167</v>
      </c>
    </row>
    <row r="127" spans="2:7" x14ac:dyDescent="0.25">
      <c r="B127" s="8" t="s">
        <v>203</v>
      </c>
      <c r="C127" s="9" t="s">
        <v>202</v>
      </c>
    </row>
    <row r="128" spans="2:7" x14ac:dyDescent="0.25">
      <c r="B128" s="3" t="s">
        <v>167</v>
      </c>
      <c r="C128" s="4" t="s">
        <v>167</v>
      </c>
    </row>
    <row r="130" spans="2:6" x14ac:dyDescent="0.25">
      <c r="B130" s="8" t="s">
        <v>167</v>
      </c>
      <c r="C130" s="9" t="s">
        <v>167</v>
      </c>
    </row>
    <row r="131" spans="2:6" x14ac:dyDescent="0.25">
      <c r="B131" s="3" t="s">
        <v>167</v>
      </c>
      <c r="C131" s="4" t="s">
        <v>167</v>
      </c>
    </row>
    <row r="133" spans="2:6" x14ac:dyDescent="0.25">
      <c r="B133" s="38" t="s">
        <v>204</v>
      </c>
      <c r="C133" s="9" t="s">
        <v>205</v>
      </c>
    </row>
    <row r="134" spans="2:6" x14ac:dyDescent="0.25">
      <c r="B134" s="37" t="s">
        <v>167</v>
      </c>
      <c r="C134" s="4" t="s">
        <v>167</v>
      </c>
    </row>
    <row r="136" spans="2:6" x14ac:dyDescent="0.25">
      <c r="B136" s="8" t="s">
        <v>206</v>
      </c>
      <c r="C136" s="9" t="s">
        <v>167</v>
      </c>
    </row>
    <row r="139" spans="2:6" x14ac:dyDescent="0.25">
      <c r="B139" s="32" t="s">
        <v>208</v>
      </c>
    </row>
    <row r="141" spans="2:6" x14ac:dyDescent="0.25">
      <c r="B141" s="8" t="s">
        <v>194</v>
      </c>
      <c r="C141" s="9" t="s">
        <v>209</v>
      </c>
      <c r="D141" s="8" t="s">
        <v>210</v>
      </c>
      <c r="E141" s="8" t="s">
        <v>211</v>
      </c>
      <c r="F141" s="34"/>
    </row>
    <row r="142" spans="2:6" x14ac:dyDescent="0.25">
      <c r="B142" s="3" t="s">
        <v>167</v>
      </c>
      <c r="C142" s="4" t="s">
        <v>167</v>
      </c>
      <c r="D142" s="3" t="s">
        <v>167</v>
      </c>
      <c r="E142" s="3" t="s">
        <v>167</v>
      </c>
    </row>
    <row r="145" spans="2:80" x14ac:dyDescent="0.25">
      <c r="B145" s="32" t="s">
        <v>212</v>
      </c>
      <c r="C145" s="33" t="s">
        <v>167</v>
      </c>
      <c r="D145" s="32"/>
      <c r="E145" s="32"/>
      <c r="F145" s="34"/>
      <c r="G145" s="34"/>
      <c r="H145" s="34"/>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2"/>
      <c r="BQ145" s="32"/>
      <c r="BR145" s="32"/>
      <c r="BS145" s="32"/>
      <c r="BT145" s="32"/>
      <c r="BU145" s="32"/>
      <c r="BV145" s="32"/>
      <c r="BW145" s="32"/>
      <c r="BX145" s="32"/>
      <c r="BY145" s="32"/>
      <c r="BZ145" s="32"/>
      <c r="CA145" s="32"/>
      <c r="CB145" s="32"/>
    </row>
    <row r="147" spans="2:80" x14ac:dyDescent="0.25">
      <c r="B147" s="32" t="s">
        <v>213</v>
      </c>
    </row>
    <row r="149" spans="2:80" x14ac:dyDescent="0.25">
      <c r="B149" s="8" t="s">
        <v>214</v>
      </c>
      <c r="C149" s="9" t="s">
        <v>202</v>
      </c>
      <c r="D149" s="32"/>
    </row>
    <row r="150" spans="2:80" x14ac:dyDescent="0.25">
      <c r="B150" s="3" t="s">
        <v>167</v>
      </c>
      <c r="C150" s="4" t="s">
        <v>167</v>
      </c>
    </row>
    <row r="153" spans="2:80" x14ac:dyDescent="0.25">
      <c r="B153" s="8" t="s">
        <v>215</v>
      </c>
      <c r="C153" s="9" t="s">
        <v>216</v>
      </c>
      <c r="D153" s="32"/>
    </row>
    <row r="154" spans="2:80" x14ac:dyDescent="0.25">
      <c r="B154" s="3" t="s">
        <v>167</v>
      </c>
      <c r="C154" s="4" t="s">
        <v>167</v>
      </c>
    </row>
    <row r="157" spans="2:80" x14ac:dyDescent="0.25">
      <c r="B157" s="32" t="s">
        <v>217</v>
      </c>
    </row>
    <row r="160" spans="2:80" x14ac:dyDescent="0.25">
      <c r="B160" s="32" t="s">
        <v>218</v>
      </c>
    </row>
    <row r="162" spans="2:80" x14ac:dyDescent="0.25">
      <c r="B162" s="8" t="s">
        <v>194</v>
      </c>
      <c r="C162" s="9" t="s">
        <v>219</v>
      </c>
      <c r="D162" s="8" t="s">
        <v>209</v>
      </c>
      <c r="E162" s="8" t="s">
        <v>210</v>
      </c>
      <c r="F162" s="36" t="s">
        <v>211</v>
      </c>
      <c r="G162" s="34"/>
    </row>
    <row r="163" spans="2:80" x14ac:dyDescent="0.25">
      <c r="B163" s="3" t="s">
        <v>167</v>
      </c>
      <c r="C163" s="4" t="s">
        <v>167</v>
      </c>
      <c r="D163" s="3" t="s">
        <v>167</v>
      </c>
      <c r="E163" s="3" t="s">
        <v>167</v>
      </c>
      <c r="F163" s="35" t="s">
        <v>167</v>
      </c>
    </row>
    <row r="166" spans="2:80" x14ac:dyDescent="0.25">
      <c r="B166" s="32" t="s">
        <v>212</v>
      </c>
      <c r="C166" s="33" t="s">
        <v>167</v>
      </c>
      <c r="D166" s="32"/>
      <c r="E166" s="32"/>
      <c r="F166" s="34"/>
      <c r="G166" s="34"/>
      <c r="H166" s="34"/>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c r="BO166" s="32"/>
      <c r="BP166" s="32"/>
      <c r="BQ166" s="32"/>
      <c r="BR166" s="32"/>
      <c r="BS166" s="32"/>
      <c r="BT166" s="32"/>
      <c r="BU166" s="32"/>
      <c r="BV166" s="32"/>
      <c r="BW166" s="32"/>
      <c r="BX166" s="32"/>
      <c r="BY166" s="32"/>
      <c r="BZ166" s="32"/>
      <c r="CA166" s="32"/>
      <c r="CB166" s="32"/>
    </row>
    <row r="168" spans="2:80" x14ac:dyDescent="0.25">
      <c r="B168" s="32" t="s">
        <v>213</v>
      </c>
    </row>
    <row r="170" spans="2:80" x14ac:dyDescent="0.25">
      <c r="B170" s="8" t="s">
        <v>214</v>
      </c>
      <c r="C170" s="9" t="s">
        <v>202</v>
      </c>
      <c r="D170" s="32"/>
    </row>
    <row r="171" spans="2:80" x14ac:dyDescent="0.25">
      <c r="B171" s="3" t="s">
        <v>167</v>
      </c>
      <c r="C171" s="4" t="s">
        <v>167</v>
      </c>
    </row>
    <row r="174" spans="2:80" x14ac:dyDescent="0.25">
      <c r="B174" s="8" t="s">
        <v>215</v>
      </c>
      <c r="C174" s="9" t="s">
        <v>216</v>
      </c>
      <c r="D174" s="32"/>
    </row>
    <row r="175" spans="2:80" x14ac:dyDescent="0.25">
      <c r="B175" s="3" t="s">
        <v>167</v>
      </c>
      <c r="C175" s="4" t="s">
        <v>167</v>
      </c>
    </row>
    <row r="178" spans="2:7" x14ac:dyDescent="0.25">
      <c r="B178" s="32" t="s">
        <v>217</v>
      </c>
    </row>
    <row r="181" spans="2:7" x14ac:dyDescent="0.25">
      <c r="B181" s="32" t="s">
        <v>220</v>
      </c>
    </row>
    <row r="182" spans="2:7" x14ac:dyDescent="0.25">
      <c r="B182" s="8" t="s">
        <v>194</v>
      </c>
      <c r="C182" s="9" t="s">
        <v>221</v>
      </c>
      <c r="D182" s="8" t="s">
        <v>222</v>
      </c>
      <c r="E182" s="8" t="s">
        <v>223</v>
      </c>
      <c r="F182" s="36" t="s">
        <v>224</v>
      </c>
      <c r="G182" s="34"/>
    </row>
    <row r="183" spans="2:7" x14ac:dyDescent="0.25">
      <c r="B183" s="3" t="s">
        <v>167</v>
      </c>
      <c r="C183" s="4" t="s">
        <v>167</v>
      </c>
      <c r="D183" s="3" t="s">
        <v>167</v>
      </c>
      <c r="E183" s="3" t="s">
        <v>167</v>
      </c>
      <c r="F183" s="35" t="s">
        <v>167</v>
      </c>
    </row>
    <row r="184" spans="2:7" x14ac:dyDescent="0.25">
      <c r="B184"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9E79954E-0AFF-4C86-AD6A-CF4274857B81}"/>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F7AE2-DC96-4D5E-AF96-9A2E9D0CB146}">
  <sheetPr codeName="Sheet39"/>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43"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43"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43"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43"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43"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43"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43"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43"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43"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43"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43"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43"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43"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43"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43"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43"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43"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43"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43"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43"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43"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43"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43"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43"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43"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43"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43"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43"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43"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43"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43"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43"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43"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43"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43"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43"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43"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43"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43"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43"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43"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43"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43"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43"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43"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43"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43"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43"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43"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43"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43"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43"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43"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43"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43"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43"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43"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43"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43"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43"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43"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43"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43"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79</v>
      </c>
      <c r="C1" s="201"/>
      <c r="D1" s="201"/>
      <c r="E1" s="201"/>
    </row>
    <row r="3" spans="1:9" ht="15" customHeight="1" x14ac:dyDescent="0.25">
      <c r="B3" s="1" t="s">
        <v>79</v>
      </c>
      <c r="C3" s="202"/>
      <c r="D3" s="203"/>
    </row>
    <row r="4" spans="1:9" ht="15" customHeight="1" x14ac:dyDescent="0.25">
      <c r="B4" s="7" t="s">
        <v>923</v>
      </c>
      <c r="C4" s="202"/>
      <c r="D4" s="203"/>
    </row>
    <row r="5" spans="1:9" ht="15" customHeight="1" x14ac:dyDescent="0.25">
      <c r="B5" s="7" t="s">
        <v>133</v>
      </c>
      <c r="C5" s="202"/>
      <c r="D5" s="203"/>
    </row>
    <row r="6" spans="1:9" ht="15" customHeight="1" x14ac:dyDescent="0.25">
      <c r="B6" s="7" t="s">
        <v>924</v>
      </c>
      <c r="C6" s="202"/>
      <c r="D6" s="203"/>
    </row>
    <row r="7" spans="1:9" ht="15" customHeight="1" x14ac:dyDescent="0.25">
      <c r="B7" s="2" t="s">
        <v>925</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600000</v>
      </c>
      <c r="G15" s="18">
        <v>10414.200000000001</v>
      </c>
      <c r="H15" s="18">
        <v>3.24</v>
      </c>
    </row>
    <row r="16" spans="1:9" x14ac:dyDescent="0.25">
      <c r="B16" s="13" t="s">
        <v>863</v>
      </c>
      <c r="C16" s="29" t="s">
        <v>145</v>
      </c>
      <c r="D16" s="13" t="s">
        <v>268</v>
      </c>
      <c r="E16" s="13" t="s">
        <v>864</v>
      </c>
      <c r="F16" s="18">
        <v>1240000</v>
      </c>
      <c r="G16" s="18">
        <v>10170.48</v>
      </c>
      <c r="H16" s="18">
        <v>3.16</v>
      </c>
    </row>
    <row r="17" spans="2:8" x14ac:dyDescent="0.25">
      <c r="B17" s="13" t="s">
        <v>1858</v>
      </c>
      <c r="C17" s="29" t="s">
        <v>145</v>
      </c>
      <c r="D17" s="13" t="s">
        <v>348</v>
      </c>
      <c r="E17" s="13" t="s">
        <v>612</v>
      </c>
      <c r="F17" s="18">
        <v>625000</v>
      </c>
      <c r="G17" s="18">
        <v>10078.75</v>
      </c>
      <c r="H17" s="18">
        <v>3.13</v>
      </c>
    </row>
    <row r="18" spans="2:8" x14ac:dyDescent="0.25">
      <c r="B18" s="13" t="s">
        <v>1803</v>
      </c>
      <c r="C18" s="29" t="s">
        <v>145</v>
      </c>
      <c r="D18" s="13" t="s">
        <v>291</v>
      </c>
      <c r="E18" s="13" t="s">
        <v>527</v>
      </c>
      <c r="F18" s="18">
        <v>2325000</v>
      </c>
      <c r="G18" s="18">
        <v>9489.49</v>
      </c>
      <c r="H18" s="18">
        <v>2.95</v>
      </c>
    </row>
    <row r="19" spans="2:8" x14ac:dyDescent="0.25">
      <c r="B19" s="13" t="s">
        <v>1678</v>
      </c>
      <c r="C19" s="29" t="s">
        <v>145</v>
      </c>
      <c r="D19" s="13" t="s">
        <v>268</v>
      </c>
      <c r="E19" s="13" t="s">
        <v>276</v>
      </c>
      <c r="F19" s="18">
        <v>750000</v>
      </c>
      <c r="G19" s="18">
        <v>8696.6299999999992</v>
      </c>
      <c r="H19" s="18">
        <v>2.7</v>
      </c>
    </row>
    <row r="20" spans="2:8" x14ac:dyDescent="0.25">
      <c r="B20" s="13" t="s">
        <v>1675</v>
      </c>
      <c r="C20" s="29" t="s">
        <v>145</v>
      </c>
      <c r="D20" s="13" t="s">
        <v>271</v>
      </c>
      <c r="E20" s="13" t="s">
        <v>272</v>
      </c>
      <c r="F20" s="18">
        <v>600000</v>
      </c>
      <c r="G20" s="18">
        <v>7992.3</v>
      </c>
      <c r="H20" s="18">
        <v>2.48</v>
      </c>
    </row>
    <row r="21" spans="2:8" x14ac:dyDescent="0.25">
      <c r="B21" s="13" t="s">
        <v>1852</v>
      </c>
      <c r="C21" s="29" t="s">
        <v>145</v>
      </c>
      <c r="D21" s="13" t="s">
        <v>301</v>
      </c>
      <c r="E21" s="13" t="s">
        <v>595</v>
      </c>
      <c r="F21" s="18">
        <v>1661428</v>
      </c>
      <c r="G21" s="18">
        <v>7558.67</v>
      </c>
      <c r="H21" s="18">
        <v>2.35</v>
      </c>
    </row>
    <row r="22" spans="2:8" x14ac:dyDescent="0.25">
      <c r="B22" s="13" t="s">
        <v>1949</v>
      </c>
      <c r="C22" s="29" t="s">
        <v>145</v>
      </c>
      <c r="D22" s="13" t="s">
        <v>268</v>
      </c>
      <c r="E22" s="13" t="s">
        <v>750</v>
      </c>
      <c r="F22" s="18">
        <v>3475000</v>
      </c>
      <c r="G22" s="18">
        <v>7085.87</v>
      </c>
      <c r="H22" s="18">
        <v>2.2000000000000002</v>
      </c>
    </row>
    <row r="23" spans="2:8" x14ac:dyDescent="0.25">
      <c r="B23" s="13" t="s">
        <v>1670</v>
      </c>
      <c r="C23" s="29" t="s">
        <v>145</v>
      </c>
      <c r="D23" s="13" t="s">
        <v>146</v>
      </c>
      <c r="E23" s="13" t="s">
        <v>147</v>
      </c>
      <c r="F23" s="18">
        <v>400000</v>
      </c>
      <c r="G23" s="18">
        <v>7029</v>
      </c>
      <c r="H23" s="18">
        <v>2.1800000000000002</v>
      </c>
    </row>
    <row r="24" spans="2:8" x14ac:dyDescent="0.25">
      <c r="B24" s="13" t="s">
        <v>1939</v>
      </c>
      <c r="C24" s="29" t="s">
        <v>145</v>
      </c>
      <c r="D24" s="13" t="s">
        <v>289</v>
      </c>
      <c r="E24" s="13" t="s">
        <v>724</v>
      </c>
      <c r="F24" s="18">
        <v>3800000</v>
      </c>
      <c r="G24" s="18">
        <v>6876.1</v>
      </c>
      <c r="H24" s="18">
        <v>2.14</v>
      </c>
    </row>
    <row r="25" spans="2:8" x14ac:dyDescent="0.25">
      <c r="B25" s="13" t="s">
        <v>599</v>
      </c>
      <c r="C25" s="29" t="s">
        <v>145</v>
      </c>
      <c r="D25" s="13" t="s">
        <v>268</v>
      </c>
      <c r="E25" s="13" t="s">
        <v>600</v>
      </c>
      <c r="F25" s="18">
        <v>1150000</v>
      </c>
      <c r="G25" s="18">
        <v>6814.33</v>
      </c>
      <c r="H25" s="18">
        <v>2.12</v>
      </c>
    </row>
    <row r="26" spans="2:8" x14ac:dyDescent="0.25">
      <c r="B26" s="13" t="s">
        <v>2013</v>
      </c>
      <c r="C26" s="29" t="s">
        <v>145</v>
      </c>
      <c r="D26" s="13" t="s">
        <v>301</v>
      </c>
      <c r="E26" s="13" t="s">
        <v>926</v>
      </c>
      <c r="F26" s="18">
        <v>682444</v>
      </c>
      <c r="G26" s="18">
        <v>6599.57</v>
      </c>
      <c r="H26" s="18">
        <v>2.0499999999999998</v>
      </c>
    </row>
    <row r="27" spans="2:8" x14ac:dyDescent="0.25">
      <c r="B27" s="13" t="s">
        <v>1692</v>
      </c>
      <c r="C27" s="29" t="s">
        <v>145</v>
      </c>
      <c r="D27" s="13" t="s">
        <v>301</v>
      </c>
      <c r="E27" s="13" t="s">
        <v>302</v>
      </c>
      <c r="F27" s="18">
        <v>680000</v>
      </c>
      <c r="G27" s="18">
        <v>5902.06</v>
      </c>
      <c r="H27" s="18">
        <v>1.83</v>
      </c>
    </row>
    <row r="28" spans="2:8" x14ac:dyDescent="0.25">
      <c r="B28" s="13" t="s">
        <v>1910</v>
      </c>
      <c r="C28" s="29" t="s">
        <v>145</v>
      </c>
      <c r="D28" s="13" t="s">
        <v>293</v>
      </c>
      <c r="E28" s="13" t="s">
        <v>682</v>
      </c>
      <c r="F28" s="18">
        <v>130000</v>
      </c>
      <c r="G28" s="18">
        <v>5835.05</v>
      </c>
      <c r="H28" s="18">
        <v>1.81</v>
      </c>
    </row>
    <row r="29" spans="2:8" x14ac:dyDescent="0.25">
      <c r="B29" s="13" t="s">
        <v>1847</v>
      </c>
      <c r="C29" s="29" t="s">
        <v>145</v>
      </c>
      <c r="D29" s="13" t="s">
        <v>301</v>
      </c>
      <c r="E29" s="13" t="s">
        <v>588</v>
      </c>
      <c r="F29" s="18">
        <v>1100000</v>
      </c>
      <c r="G29" s="18">
        <v>5748.6</v>
      </c>
      <c r="H29" s="18">
        <v>1.79</v>
      </c>
    </row>
    <row r="30" spans="2:8" x14ac:dyDescent="0.25">
      <c r="B30" s="13" t="s">
        <v>1679</v>
      </c>
      <c r="C30" s="29" t="s">
        <v>145</v>
      </c>
      <c r="D30" s="13" t="s">
        <v>277</v>
      </c>
      <c r="E30" s="13" t="s">
        <v>278</v>
      </c>
      <c r="F30" s="18">
        <v>158015</v>
      </c>
      <c r="G30" s="18">
        <v>5723.78</v>
      </c>
      <c r="H30" s="18">
        <v>1.78</v>
      </c>
    </row>
    <row r="31" spans="2:8" x14ac:dyDescent="0.25">
      <c r="B31" s="13" t="s">
        <v>1854</v>
      </c>
      <c r="C31" s="29" t="s">
        <v>145</v>
      </c>
      <c r="D31" s="13" t="s">
        <v>268</v>
      </c>
      <c r="E31" s="13" t="s">
        <v>598</v>
      </c>
      <c r="F31" s="18">
        <v>3000000</v>
      </c>
      <c r="G31" s="18">
        <v>5466.3</v>
      </c>
      <c r="H31" s="18">
        <v>1.7</v>
      </c>
    </row>
    <row r="32" spans="2:8" x14ac:dyDescent="0.25">
      <c r="B32" s="13" t="s">
        <v>1810</v>
      </c>
      <c r="C32" s="29" t="s">
        <v>145</v>
      </c>
      <c r="D32" s="13" t="s">
        <v>537</v>
      </c>
      <c r="E32" s="13" t="s">
        <v>538</v>
      </c>
      <c r="F32" s="18">
        <v>1200000</v>
      </c>
      <c r="G32" s="18">
        <v>5424.6</v>
      </c>
      <c r="H32" s="18">
        <v>1.69</v>
      </c>
    </row>
    <row r="33" spans="2:8" x14ac:dyDescent="0.25">
      <c r="B33" s="13" t="s">
        <v>1784</v>
      </c>
      <c r="C33" s="29" t="s">
        <v>145</v>
      </c>
      <c r="D33" s="13" t="s">
        <v>146</v>
      </c>
      <c r="E33" s="13" t="s">
        <v>471</v>
      </c>
      <c r="F33" s="18">
        <v>300000</v>
      </c>
      <c r="G33" s="18">
        <v>5298.15</v>
      </c>
      <c r="H33" s="18">
        <v>1.65</v>
      </c>
    </row>
    <row r="34" spans="2:8" x14ac:dyDescent="0.25">
      <c r="B34" s="13" t="s">
        <v>1963</v>
      </c>
      <c r="C34" s="29" t="s">
        <v>145</v>
      </c>
      <c r="D34" s="13" t="s">
        <v>287</v>
      </c>
      <c r="E34" s="13" t="s">
        <v>778</v>
      </c>
      <c r="F34" s="18">
        <v>120000</v>
      </c>
      <c r="G34" s="18">
        <v>5159.34</v>
      </c>
      <c r="H34" s="18">
        <v>1.6</v>
      </c>
    </row>
    <row r="35" spans="2:8" x14ac:dyDescent="0.25">
      <c r="B35" s="13" t="s">
        <v>1905</v>
      </c>
      <c r="C35" s="29" t="s">
        <v>145</v>
      </c>
      <c r="D35" s="13" t="s">
        <v>282</v>
      </c>
      <c r="E35" s="13" t="s">
        <v>677</v>
      </c>
      <c r="F35" s="18">
        <v>231000</v>
      </c>
      <c r="G35" s="18">
        <v>5051.8500000000004</v>
      </c>
      <c r="H35" s="18">
        <v>1.57</v>
      </c>
    </row>
    <row r="36" spans="2:8" x14ac:dyDescent="0.25">
      <c r="B36" s="13" t="s">
        <v>1973</v>
      </c>
      <c r="C36" s="29" t="s">
        <v>145</v>
      </c>
      <c r="D36" s="13" t="s">
        <v>289</v>
      </c>
      <c r="E36" s="13" t="s">
        <v>796</v>
      </c>
      <c r="F36" s="18">
        <v>500000</v>
      </c>
      <c r="G36" s="18">
        <v>4916.5</v>
      </c>
      <c r="H36" s="18">
        <v>1.53</v>
      </c>
    </row>
    <row r="37" spans="2:8" x14ac:dyDescent="0.25">
      <c r="B37" s="13" t="s">
        <v>1694</v>
      </c>
      <c r="C37" s="29" t="s">
        <v>145</v>
      </c>
      <c r="D37" s="13" t="s">
        <v>305</v>
      </c>
      <c r="E37" s="13" t="s">
        <v>306</v>
      </c>
      <c r="F37" s="18">
        <v>238839</v>
      </c>
      <c r="G37" s="18">
        <v>4579.38</v>
      </c>
      <c r="H37" s="18">
        <v>1.42</v>
      </c>
    </row>
    <row r="38" spans="2:8" x14ac:dyDescent="0.25">
      <c r="B38" s="13" t="s">
        <v>1872</v>
      </c>
      <c r="C38" s="29" t="s">
        <v>145</v>
      </c>
      <c r="D38" s="13" t="s">
        <v>357</v>
      </c>
      <c r="E38" s="13" t="s">
        <v>628</v>
      </c>
      <c r="F38" s="18">
        <v>375000</v>
      </c>
      <c r="G38" s="18">
        <v>4420.5</v>
      </c>
      <c r="H38" s="18">
        <v>1.37</v>
      </c>
    </row>
    <row r="39" spans="2:8" x14ac:dyDescent="0.25">
      <c r="B39" s="13" t="s">
        <v>1945</v>
      </c>
      <c r="C39" s="29" t="s">
        <v>145</v>
      </c>
      <c r="D39" s="13" t="s">
        <v>357</v>
      </c>
      <c r="E39" s="13" t="s">
        <v>734</v>
      </c>
      <c r="F39" s="18">
        <v>269606</v>
      </c>
      <c r="G39" s="18">
        <v>4411.97</v>
      </c>
      <c r="H39" s="18">
        <v>1.37</v>
      </c>
    </row>
    <row r="40" spans="2:8" x14ac:dyDescent="0.25">
      <c r="B40" s="13" t="s">
        <v>1718</v>
      </c>
      <c r="C40" s="29" t="s">
        <v>145</v>
      </c>
      <c r="D40" s="13" t="s">
        <v>350</v>
      </c>
      <c r="E40" s="13" t="s">
        <v>351</v>
      </c>
      <c r="F40" s="18">
        <v>205450</v>
      </c>
      <c r="G40" s="18">
        <v>4355.13</v>
      </c>
      <c r="H40" s="18">
        <v>1.35</v>
      </c>
    </row>
    <row r="41" spans="2:8" x14ac:dyDescent="0.25">
      <c r="B41" s="13" t="s">
        <v>1727</v>
      </c>
      <c r="C41" s="29" t="s">
        <v>145</v>
      </c>
      <c r="D41" s="13" t="s">
        <v>284</v>
      </c>
      <c r="E41" s="13" t="s">
        <v>374</v>
      </c>
      <c r="F41" s="18">
        <v>180400</v>
      </c>
      <c r="G41" s="18">
        <v>4291.72</v>
      </c>
      <c r="H41" s="18">
        <v>1.33</v>
      </c>
    </row>
    <row r="42" spans="2:8" x14ac:dyDescent="0.25">
      <c r="B42" s="13" t="s">
        <v>1856</v>
      </c>
      <c r="C42" s="29" t="s">
        <v>145</v>
      </c>
      <c r="D42" s="13" t="s">
        <v>289</v>
      </c>
      <c r="E42" s="13" t="s">
        <v>602</v>
      </c>
      <c r="F42" s="18">
        <v>150500</v>
      </c>
      <c r="G42" s="18">
        <v>4270.3599999999997</v>
      </c>
      <c r="H42" s="18">
        <v>1.33</v>
      </c>
    </row>
    <row r="43" spans="2:8" x14ac:dyDescent="0.25">
      <c r="B43" s="13" t="s">
        <v>1863</v>
      </c>
      <c r="C43" s="29" t="s">
        <v>145</v>
      </c>
      <c r="D43" s="13" t="s">
        <v>331</v>
      </c>
      <c r="E43" s="13" t="s">
        <v>617</v>
      </c>
      <c r="F43" s="18">
        <v>120000</v>
      </c>
      <c r="G43" s="18">
        <v>4200.72</v>
      </c>
      <c r="H43" s="18">
        <v>1.31</v>
      </c>
    </row>
    <row r="44" spans="2:8" x14ac:dyDescent="0.25">
      <c r="B44" s="13" t="s">
        <v>1848</v>
      </c>
      <c r="C44" s="29" t="s">
        <v>145</v>
      </c>
      <c r="D44" s="13" t="s">
        <v>282</v>
      </c>
      <c r="E44" s="13" t="s">
        <v>589</v>
      </c>
      <c r="F44" s="18">
        <v>270000</v>
      </c>
      <c r="G44" s="18">
        <v>4189.7299999999996</v>
      </c>
      <c r="H44" s="18">
        <v>1.3</v>
      </c>
    </row>
    <row r="45" spans="2:8" x14ac:dyDescent="0.25">
      <c r="B45" s="13" t="s">
        <v>1987</v>
      </c>
      <c r="C45" s="29" t="s">
        <v>145</v>
      </c>
      <c r="D45" s="13" t="s">
        <v>146</v>
      </c>
      <c r="E45" s="13" t="s">
        <v>832</v>
      </c>
      <c r="F45" s="18">
        <v>54366</v>
      </c>
      <c r="G45" s="18">
        <v>4144.92</v>
      </c>
      <c r="H45" s="18">
        <v>1.29</v>
      </c>
    </row>
    <row r="46" spans="2:8" x14ac:dyDescent="0.25">
      <c r="B46" s="13" t="s">
        <v>1728</v>
      </c>
      <c r="C46" s="29" t="s">
        <v>145</v>
      </c>
      <c r="D46" s="13" t="s">
        <v>357</v>
      </c>
      <c r="E46" s="13" t="s">
        <v>375</v>
      </c>
      <c r="F46" s="18">
        <v>550000</v>
      </c>
      <c r="G46" s="18">
        <v>4074.4</v>
      </c>
      <c r="H46" s="18">
        <v>1.27</v>
      </c>
    </row>
    <row r="47" spans="2:8" x14ac:dyDescent="0.25">
      <c r="B47" s="13" t="s">
        <v>1825</v>
      </c>
      <c r="C47" s="29" t="s">
        <v>145</v>
      </c>
      <c r="D47" s="13" t="s">
        <v>343</v>
      </c>
      <c r="E47" s="13" t="s">
        <v>553</v>
      </c>
      <c r="F47" s="18">
        <v>1985000</v>
      </c>
      <c r="G47" s="18">
        <v>3969.8</v>
      </c>
      <c r="H47" s="18">
        <v>1.23</v>
      </c>
    </row>
    <row r="48" spans="2:8" x14ac:dyDescent="0.25">
      <c r="B48" s="13" t="s">
        <v>1737</v>
      </c>
      <c r="C48" s="29" t="s">
        <v>145</v>
      </c>
      <c r="D48" s="13" t="s">
        <v>331</v>
      </c>
      <c r="E48" s="13" t="s">
        <v>387</v>
      </c>
      <c r="F48" s="18">
        <v>920000</v>
      </c>
      <c r="G48" s="18">
        <v>3909.08</v>
      </c>
      <c r="H48" s="18">
        <v>1.21</v>
      </c>
    </row>
    <row r="49" spans="2:8" x14ac:dyDescent="0.25">
      <c r="B49" s="13" t="s">
        <v>2014</v>
      </c>
      <c r="C49" s="29" t="s">
        <v>145</v>
      </c>
      <c r="D49" s="13" t="s">
        <v>316</v>
      </c>
      <c r="E49" s="13" t="s">
        <v>927</v>
      </c>
      <c r="F49" s="18">
        <v>240000</v>
      </c>
      <c r="G49" s="18">
        <v>3768.48</v>
      </c>
      <c r="H49" s="18">
        <v>1.17</v>
      </c>
    </row>
    <row r="50" spans="2:8" x14ac:dyDescent="0.25">
      <c r="B50" s="13" t="s">
        <v>928</v>
      </c>
      <c r="C50" s="29" t="s">
        <v>145</v>
      </c>
      <c r="D50" s="13" t="s">
        <v>382</v>
      </c>
      <c r="E50" s="13" t="s">
        <v>929</v>
      </c>
      <c r="F50" s="18">
        <v>3241724</v>
      </c>
      <c r="G50" s="18">
        <v>3747.11</v>
      </c>
      <c r="H50" s="18">
        <v>1.1599999999999999</v>
      </c>
    </row>
    <row r="51" spans="2:8" x14ac:dyDescent="0.25">
      <c r="B51" s="13" t="s">
        <v>1909</v>
      </c>
      <c r="C51" s="29" t="s">
        <v>145</v>
      </c>
      <c r="D51" s="13" t="s">
        <v>279</v>
      </c>
      <c r="E51" s="13" t="s">
        <v>681</v>
      </c>
      <c r="F51" s="18">
        <v>225000</v>
      </c>
      <c r="G51" s="18">
        <v>3711.38</v>
      </c>
      <c r="H51" s="18">
        <v>1.1499999999999999</v>
      </c>
    </row>
    <row r="52" spans="2:8" x14ac:dyDescent="0.25">
      <c r="B52" s="13" t="s">
        <v>2015</v>
      </c>
      <c r="C52" s="29" t="s">
        <v>145</v>
      </c>
      <c r="D52" s="13" t="s">
        <v>720</v>
      </c>
      <c r="E52" s="13" t="s">
        <v>930</v>
      </c>
      <c r="F52" s="18">
        <v>670000</v>
      </c>
      <c r="G52" s="18">
        <v>3618</v>
      </c>
      <c r="H52" s="18">
        <v>1.1200000000000001</v>
      </c>
    </row>
    <row r="53" spans="2:8" x14ac:dyDescent="0.25">
      <c r="B53" s="13" t="s">
        <v>1755</v>
      </c>
      <c r="C53" s="29" t="s">
        <v>145</v>
      </c>
      <c r="D53" s="13" t="s">
        <v>352</v>
      </c>
      <c r="E53" s="13" t="s">
        <v>412</v>
      </c>
      <c r="F53" s="18">
        <v>335000</v>
      </c>
      <c r="G53" s="18">
        <v>3617.5</v>
      </c>
      <c r="H53" s="18">
        <v>1.1200000000000001</v>
      </c>
    </row>
    <row r="54" spans="2:8" x14ac:dyDescent="0.25">
      <c r="B54" s="13" t="s">
        <v>1864</v>
      </c>
      <c r="C54" s="29" t="s">
        <v>145</v>
      </c>
      <c r="D54" s="13" t="s">
        <v>296</v>
      </c>
      <c r="E54" s="13" t="s">
        <v>618</v>
      </c>
      <c r="F54" s="18">
        <v>50000</v>
      </c>
      <c r="G54" s="18">
        <v>3511.35</v>
      </c>
      <c r="H54" s="18">
        <v>1.0900000000000001</v>
      </c>
    </row>
    <row r="55" spans="2:8" x14ac:dyDescent="0.25">
      <c r="B55" s="13" t="s">
        <v>1722</v>
      </c>
      <c r="C55" s="29" t="s">
        <v>145</v>
      </c>
      <c r="D55" s="13" t="s">
        <v>331</v>
      </c>
      <c r="E55" s="13" t="s">
        <v>369</v>
      </c>
      <c r="F55" s="18">
        <v>209369</v>
      </c>
      <c r="G55" s="18">
        <v>3479.82</v>
      </c>
      <c r="H55" s="18">
        <v>1.08</v>
      </c>
    </row>
    <row r="56" spans="2:8" x14ac:dyDescent="0.25">
      <c r="B56" s="13" t="s">
        <v>2016</v>
      </c>
      <c r="C56" s="29" t="s">
        <v>145</v>
      </c>
      <c r="D56" s="13" t="s">
        <v>367</v>
      </c>
      <c r="E56" s="13" t="s">
        <v>931</v>
      </c>
      <c r="F56" s="18">
        <v>175000</v>
      </c>
      <c r="G56" s="18">
        <v>3453.63</v>
      </c>
      <c r="H56" s="18">
        <v>1.07</v>
      </c>
    </row>
    <row r="57" spans="2:8" x14ac:dyDescent="0.25">
      <c r="B57" s="13" t="s">
        <v>1806</v>
      </c>
      <c r="C57" s="29" t="s">
        <v>145</v>
      </c>
      <c r="D57" s="13" t="s">
        <v>318</v>
      </c>
      <c r="E57" s="13" t="s">
        <v>531</v>
      </c>
      <c r="F57" s="18">
        <v>590000</v>
      </c>
      <c r="G57" s="18">
        <v>3425.25</v>
      </c>
      <c r="H57" s="18">
        <v>1.06</v>
      </c>
    </row>
    <row r="58" spans="2:8" x14ac:dyDescent="0.25">
      <c r="B58" s="13" t="s">
        <v>2017</v>
      </c>
      <c r="C58" s="29" t="s">
        <v>145</v>
      </c>
      <c r="D58" s="13" t="s">
        <v>289</v>
      </c>
      <c r="E58" s="13" t="s">
        <v>932</v>
      </c>
      <c r="F58" s="18">
        <v>800000</v>
      </c>
      <c r="G58" s="18">
        <v>3209.2</v>
      </c>
      <c r="H58" s="18">
        <v>1</v>
      </c>
    </row>
    <row r="59" spans="2:8" x14ac:dyDescent="0.25">
      <c r="B59" s="13" t="s">
        <v>1805</v>
      </c>
      <c r="C59" s="29" t="s">
        <v>145</v>
      </c>
      <c r="D59" s="13" t="s">
        <v>318</v>
      </c>
      <c r="E59" s="13" t="s">
        <v>530</v>
      </c>
      <c r="F59" s="18">
        <v>27950</v>
      </c>
      <c r="G59" s="18">
        <v>3092.85</v>
      </c>
      <c r="H59" s="18">
        <v>0.96</v>
      </c>
    </row>
    <row r="60" spans="2:8" x14ac:dyDescent="0.25">
      <c r="B60" s="13" t="s">
        <v>1967</v>
      </c>
      <c r="C60" s="29" t="s">
        <v>145</v>
      </c>
      <c r="D60" s="13" t="s">
        <v>324</v>
      </c>
      <c r="E60" s="13" t="s">
        <v>784</v>
      </c>
      <c r="F60" s="18">
        <v>62000</v>
      </c>
      <c r="G60" s="18">
        <v>3053.78</v>
      </c>
      <c r="H60" s="18">
        <v>0.95</v>
      </c>
    </row>
    <row r="61" spans="2:8" x14ac:dyDescent="0.25">
      <c r="B61" s="13" t="s">
        <v>1819</v>
      </c>
      <c r="C61" s="29" t="s">
        <v>145</v>
      </c>
      <c r="D61" s="13" t="s">
        <v>331</v>
      </c>
      <c r="E61" s="13" t="s">
        <v>547</v>
      </c>
      <c r="F61" s="18">
        <v>200000</v>
      </c>
      <c r="G61" s="18">
        <v>3040.9</v>
      </c>
      <c r="H61" s="18">
        <v>0.94</v>
      </c>
    </row>
    <row r="62" spans="2:8" x14ac:dyDescent="0.25">
      <c r="B62" s="13" t="s">
        <v>2018</v>
      </c>
      <c r="C62" s="29" t="s">
        <v>145</v>
      </c>
      <c r="D62" s="13" t="s">
        <v>394</v>
      </c>
      <c r="E62" s="13" t="s">
        <v>933</v>
      </c>
      <c r="F62" s="18">
        <v>307797</v>
      </c>
      <c r="G62" s="18">
        <v>2980.71</v>
      </c>
      <c r="H62" s="18">
        <v>0.93</v>
      </c>
    </row>
    <row r="63" spans="2:8" x14ac:dyDescent="0.25">
      <c r="B63" s="13" t="s">
        <v>2019</v>
      </c>
      <c r="C63" s="29" t="s">
        <v>145</v>
      </c>
      <c r="D63" s="13" t="s">
        <v>277</v>
      </c>
      <c r="E63" s="13" t="s">
        <v>934</v>
      </c>
      <c r="F63" s="18">
        <v>1000000</v>
      </c>
      <c r="G63" s="18">
        <v>2970</v>
      </c>
      <c r="H63" s="18">
        <v>0.92</v>
      </c>
    </row>
    <row r="64" spans="2:8" x14ac:dyDescent="0.25">
      <c r="B64" s="13" t="s">
        <v>1668</v>
      </c>
      <c r="C64" s="29" t="s">
        <v>145</v>
      </c>
      <c r="D64" s="13" t="s">
        <v>382</v>
      </c>
      <c r="E64" s="13" t="s">
        <v>935</v>
      </c>
      <c r="F64" s="18">
        <v>520000</v>
      </c>
      <c r="G64" s="18">
        <v>2960.1</v>
      </c>
      <c r="H64" s="18">
        <v>0.92</v>
      </c>
    </row>
    <row r="65" spans="2:8" x14ac:dyDescent="0.25">
      <c r="B65" s="13" t="s">
        <v>2020</v>
      </c>
      <c r="C65" s="29" t="s">
        <v>145</v>
      </c>
      <c r="D65" s="13" t="s">
        <v>289</v>
      </c>
      <c r="E65" s="13" t="s">
        <v>936</v>
      </c>
      <c r="F65" s="18">
        <v>56740</v>
      </c>
      <c r="G65" s="18">
        <v>2893.26</v>
      </c>
      <c r="H65" s="18">
        <v>0.9</v>
      </c>
    </row>
    <row r="66" spans="2:8" x14ac:dyDescent="0.25">
      <c r="B66" s="13" t="s">
        <v>1995</v>
      </c>
      <c r="C66" s="29" t="s">
        <v>145</v>
      </c>
      <c r="D66" s="13" t="s">
        <v>146</v>
      </c>
      <c r="E66" s="13" t="s">
        <v>843</v>
      </c>
      <c r="F66" s="18">
        <v>520000</v>
      </c>
      <c r="G66" s="18">
        <v>2860.52</v>
      </c>
      <c r="H66" s="18">
        <v>0.89</v>
      </c>
    </row>
    <row r="67" spans="2:8" x14ac:dyDescent="0.25">
      <c r="B67" s="13" t="s">
        <v>2021</v>
      </c>
      <c r="C67" s="29" t="s">
        <v>145</v>
      </c>
      <c r="D67" s="13" t="s">
        <v>279</v>
      </c>
      <c r="E67" s="13" t="s">
        <v>937</v>
      </c>
      <c r="F67" s="18">
        <v>1150000</v>
      </c>
      <c r="G67" s="18">
        <v>2845.68</v>
      </c>
      <c r="H67" s="18">
        <v>0.88</v>
      </c>
    </row>
    <row r="68" spans="2:8" x14ac:dyDescent="0.25">
      <c r="B68" s="13" t="s">
        <v>1809</v>
      </c>
      <c r="C68" s="29" t="s">
        <v>145</v>
      </c>
      <c r="D68" s="13" t="s">
        <v>291</v>
      </c>
      <c r="E68" s="13" t="s">
        <v>536</v>
      </c>
      <c r="F68" s="18">
        <v>286885</v>
      </c>
      <c r="G68" s="18">
        <v>2800.57</v>
      </c>
      <c r="H68" s="18">
        <v>0.87</v>
      </c>
    </row>
    <row r="69" spans="2:8" x14ac:dyDescent="0.25">
      <c r="B69" s="13" t="s">
        <v>2022</v>
      </c>
      <c r="C69" s="29" t="s">
        <v>145</v>
      </c>
      <c r="D69" s="13" t="s">
        <v>268</v>
      </c>
      <c r="E69" s="13" t="s">
        <v>938</v>
      </c>
      <c r="F69" s="18">
        <v>4000000</v>
      </c>
      <c r="G69" s="18">
        <v>2795.6</v>
      </c>
      <c r="H69" s="18">
        <v>0.87</v>
      </c>
    </row>
    <row r="70" spans="2:8" x14ac:dyDescent="0.25">
      <c r="B70" s="13" t="s">
        <v>939</v>
      </c>
      <c r="C70" s="29" t="s">
        <v>145</v>
      </c>
      <c r="D70" s="13" t="s">
        <v>382</v>
      </c>
      <c r="E70" s="13" t="s">
        <v>940</v>
      </c>
      <c r="F70" s="18">
        <v>3000000</v>
      </c>
      <c r="G70" s="18">
        <v>2719.2</v>
      </c>
      <c r="H70" s="18">
        <v>0.84</v>
      </c>
    </row>
    <row r="71" spans="2:8" x14ac:dyDescent="0.25">
      <c r="B71" s="13" t="s">
        <v>1868</v>
      </c>
      <c r="C71" s="29" t="s">
        <v>145</v>
      </c>
      <c r="D71" s="13" t="s">
        <v>452</v>
      </c>
      <c r="E71" s="13" t="s">
        <v>622</v>
      </c>
      <c r="F71" s="18">
        <v>1300000</v>
      </c>
      <c r="G71" s="18">
        <v>2706.34</v>
      </c>
      <c r="H71" s="18">
        <v>0.84</v>
      </c>
    </row>
    <row r="72" spans="2:8" x14ac:dyDescent="0.25">
      <c r="B72" s="13" t="s">
        <v>1837</v>
      </c>
      <c r="C72" s="29" t="s">
        <v>145</v>
      </c>
      <c r="D72" s="13" t="s">
        <v>331</v>
      </c>
      <c r="E72" s="13" t="s">
        <v>566</v>
      </c>
      <c r="F72" s="18">
        <v>447376</v>
      </c>
      <c r="G72" s="18">
        <v>2652.49</v>
      </c>
      <c r="H72" s="18">
        <v>0.82</v>
      </c>
    </row>
    <row r="73" spans="2:8" x14ac:dyDescent="0.25">
      <c r="B73" s="13" t="s">
        <v>1885</v>
      </c>
      <c r="C73" s="29" t="s">
        <v>145</v>
      </c>
      <c r="D73" s="13" t="s">
        <v>324</v>
      </c>
      <c r="E73" s="13" t="s">
        <v>643</v>
      </c>
      <c r="F73" s="18">
        <v>146528</v>
      </c>
      <c r="G73" s="18">
        <v>2616.84</v>
      </c>
      <c r="H73" s="18">
        <v>0.81</v>
      </c>
    </row>
    <row r="74" spans="2:8" x14ac:dyDescent="0.25">
      <c r="B74" s="13" t="s">
        <v>2023</v>
      </c>
      <c r="C74" s="29" t="s">
        <v>145</v>
      </c>
      <c r="D74" s="13" t="s">
        <v>289</v>
      </c>
      <c r="E74" s="13" t="s">
        <v>941</v>
      </c>
      <c r="F74" s="18">
        <v>120000</v>
      </c>
      <c r="G74" s="18">
        <v>2592.2399999999998</v>
      </c>
      <c r="H74" s="18">
        <v>0.81</v>
      </c>
    </row>
    <row r="75" spans="2:8" x14ac:dyDescent="0.25">
      <c r="B75" s="13" t="s">
        <v>2024</v>
      </c>
      <c r="C75" s="29" t="s">
        <v>145</v>
      </c>
      <c r="D75" s="13" t="s">
        <v>331</v>
      </c>
      <c r="E75" s="13" t="s">
        <v>942</v>
      </c>
      <c r="F75" s="18">
        <v>62031</v>
      </c>
      <c r="G75" s="18">
        <v>2369.4299999999998</v>
      </c>
      <c r="H75" s="18">
        <v>0.74</v>
      </c>
    </row>
    <row r="76" spans="2:8" x14ac:dyDescent="0.25">
      <c r="B76" s="13" t="s">
        <v>2025</v>
      </c>
      <c r="C76" s="29" t="s">
        <v>145</v>
      </c>
      <c r="D76" s="13" t="s">
        <v>382</v>
      </c>
      <c r="E76" s="13" t="s">
        <v>943</v>
      </c>
      <c r="F76" s="18">
        <v>694440</v>
      </c>
      <c r="G76" s="18">
        <v>2341.65</v>
      </c>
      <c r="H76" s="18">
        <v>0.73</v>
      </c>
    </row>
    <row r="77" spans="2:8" x14ac:dyDescent="0.25">
      <c r="B77" s="13" t="s">
        <v>1838</v>
      </c>
      <c r="C77" s="29" t="s">
        <v>145</v>
      </c>
      <c r="D77" s="13" t="s">
        <v>343</v>
      </c>
      <c r="E77" s="13" t="s">
        <v>567</v>
      </c>
      <c r="F77" s="18">
        <v>432500</v>
      </c>
      <c r="G77" s="18">
        <v>2245.3200000000002</v>
      </c>
      <c r="H77" s="18">
        <v>0.7</v>
      </c>
    </row>
    <row r="78" spans="2:8" x14ac:dyDescent="0.25">
      <c r="B78" s="13" t="s">
        <v>1867</v>
      </c>
      <c r="C78" s="29" t="s">
        <v>145</v>
      </c>
      <c r="D78" s="13" t="s">
        <v>357</v>
      </c>
      <c r="E78" s="13" t="s">
        <v>621</v>
      </c>
      <c r="F78" s="18">
        <v>75000</v>
      </c>
      <c r="G78" s="18">
        <v>2156.7800000000002</v>
      </c>
      <c r="H78" s="18">
        <v>0.67</v>
      </c>
    </row>
    <row r="79" spans="2:8" x14ac:dyDescent="0.25">
      <c r="B79" s="13" t="s">
        <v>1946</v>
      </c>
      <c r="C79" s="29" t="s">
        <v>145</v>
      </c>
      <c r="D79" s="13" t="s">
        <v>357</v>
      </c>
      <c r="E79" s="13" t="s">
        <v>735</v>
      </c>
      <c r="F79" s="18">
        <v>132606</v>
      </c>
      <c r="G79" s="18">
        <v>2106.31</v>
      </c>
      <c r="H79" s="18">
        <v>0.65</v>
      </c>
    </row>
    <row r="80" spans="2:8" x14ac:dyDescent="0.25">
      <c r="B80" s="13" t="s">
        <v>2026</v>
      </c>
      <c r="C80" s="29" t="s">
        <v>145</v>
      </c>
      <c r="D80" s="13" t="s">
        <v>316</v>
      </c>
      <c r="E80" s="13" t="s">
        <v>944</v>
      </c>
      <c r="F80" s="18">
        <v>1567000</v>
      </c>
      <c r="G80" s="18">
        <v>1914.09</v>
      </c>
      <c r="H80" s="18">
        <v>0.59</v>
      </c>
    </row>
    <row r="81" spans="2:8" x14ac:dyDescent="0.25">
      <c r="B81" s="13" t="s">
        <v>1925</v>
      </c>
      <c r="C81" s="29" t="s">
        <v>145</v>
      </c>
      <c r="D81" s="13" t="s">
        <v>279</v>
      </c>
      <c r="E81" s="13" t="s">
        <v>700</v>
      </c>
      <c r="F81" s="18">
        <v>159000</v>
      </c>
      <c r="G81" s="18">
        <v>1909.03</v>
      </c>
      <c r="H81" s="18">
        <v>0.59</v>
      </c>
    </row>
    <row r="82" spans="2:8" x14ac:dyDescent="0.25">
      <c r="B82" s="13" t="s">
        <v>2027</v>
      </c>
      <c r="C82" s="29" t="s">
        <v>145</v>
      </c>
      <c r="D82" s="13" t="s">
        <v>320</v>
      </c>
      <c r="E82" s="13" t="s">
        <v>945</v>
      </c>
      <c r="F82" s="18">
        <v>135000</v>
      </c>
      <c r="G82" s="18">
        <v>1892.23</v>
      </c>
      <c r="H82" s="18">
        <v>0.59</v>
      </c>
    </row>
    <row r="83" spans="2:8" x14ac:dyDescent="0.25">
      <c r="B83" s="13" t="s">
        <v>2028</v>
      </c>
      <c r="C83" s="29" t="s">
        <v>145</v>
      </c>
      <c r="D83" s="13" t="s">
        <v>277</v>
      </c>
      <c r="E83" s="13" t="s">
        <v>946</v>
      </c>
      <c r="F83" s="18">
        <v>127680</v>
      </c>
      <c r="G83" s="18">
        <v>1733.96</v>
      </c>
      <c r="H83" s="18">
        <v>0.54</v>
      </c>
    </row>
    <row r="84" spans="2:8" x14ac:dyDescent="0.25">
      <c r="B84" s="13" t="s">
        <v>339</v>
      </c>
      <c r="C84" s="29" t="s">
        <v>145</v>
      </c>
      <c r="D84" s="13" t="s">
        <v>340</v>
      </c>
      <c r="E84" s="13" t="s">
        <v>341</v>
      </c>
      <c r="F84" s="18">
        <v>158976</v>
      </c>
      <c r="G84" s="18">
        <v>1650.65</v>
      </c>
      <c r="H84" s="18">
        <v>0.51</v>
      </c>
    </row>
    <row r="85" spans="2:8" x14ac:dyDescent="0.25">
      <c r="B85" s="13" t="s">
        <v>1752</v>
      </c>
      <c r="C85" s="29" t="s">
        <v>145</v>
      </c>
      <c r="D85" s="13" t="s">
        <v>320</v>
      </c>
      <c r="E85" s="13" t="s">
        <v>409</v>
      </c>
      <c r="F85" s="18">
        <v>243130</v>
      </c>
      <c r="G85" s="18">
        <v>1635.66</v>
      </c>
      <c r="H85" s="18">
        <v>0.51</v>
      </c>
    </row>
    <row r="86" spans="2:8" x14ac:dyDescent="0.25">
      <c r="B86" s="13" t="s">
        <v>947</v>
      </c>
      <c r="C86" s="29" t="s">
        <v>145</v>
      </c>
      <c r="D86" s="13" t="s">
        <v>324</v>
      </c>
      <c r="E86" s="13" t="s">
        <v>948</v>
      </c>
      <c r="F86" s="18">
        <v>53226</v>
      </c>
      <c r="G86" s="18">
        <v>1448.86</v>
      </c>
      <c r="H86" s="18">
        <v>0.45</v>
      </c>
    </row>
    <row r="87" spans="2:8" x14ac:dyDescent="0.25">
      <c r="B87" s="13" t="s">
        <v>2029</v>
      </c>
      <c r="C87" s="29" t="s">
        <v>145</v>
      </c>
      <c r="D87" s="13" t="s">
        <v>279</v>
      </c>
      <c r="E87" s="13" t="s">
        <v>949</v>
      </c>
      <c r="F87" s="18">
        <v>321376</v>
      </c>
      <c r="G87" s="18">
        <v>1251.1199999999999</v>
      </c>
      <c r="H87" s="18">
        <v>0.39</v>
      </c>
    </row>
    <row r="88" spans="2:8" x14ac:dyDescent="0.25">
      <c r="B88" s="13" t="s">
        <v>950</v>
      </c>
      <c r="C88" s="29" t="s">
        <v>145</v>
      </c>
      <c r="D88" s="13" t="s">
        <v>277</v>
      </c>
      <c r="E88" s="13" t="s">
        <v>951</v>
      </c>
      <c r="F88" s="18">
        <v>224442</v>
      </c>
      <c r="G88" s="18">
        <v>783.64</v>
      </c>
      <c r="H88" s="18">
        <v>0.24</v>
      </c>
    </row>
    <row r="89" spans="2:8" x14ac:dyDescent="0.25">
      <c r="B89" s="13" t="s">
        <v>2030</v>
      </c>
      <c r="C89" s="29" t="s">
        <v>145</v>
      </c>
      <c r="D89" s="13" t="s">
        <v>357</v>
      </c>
      <c r="E89" s="13" t="s">
        <v>952</v>
      </c>
      <c r="F89" s="18">
        <v>16928</v>
      </c>
      <c r="G89" s="18">
        <v>127.14</v>
      </c>
      <c r="H89" s="18">
        <v>0.04</v>
      </c>
    </row>
    <row r="90" spans="2:8" x14ac:dyDescent="0.25">
      <c r="B90" s="32" t="s">
        <v>157</v>
      </c>
      <c r="C90" s="33"/>
      <c r="D90" s="32"/>
      <c r="E90" s="32"/>
      <c r="F90" s="34"/>
      <c r="G90" s="34">
        <f>SUM(G12:G89)</f>
        <v>310838.00000000017</v>
      </c>
      <c r="H90" s="34">
        <f>SUM(H12:H89)</f>
        <v>96.540000000000063</v>
      </c>
    </row>
    <row r="91" spans="2:8" x14ac:dyDescent="0.25">
      <c r="B91" s="32" t="s">
        <v>158</v>
      </c>
      <c r="C91" s="33"/>
      <c r="D91" s="32"/>
      <c r="E91" s="32"/>
      <c r="F91" s="34"/>
      <c r="G91" s="34">
        <v>6505.39</v>
      </c>
      <c r="H91" s="34">
        <v>2.02</v>
      </c>
    </row>
    <row r="92" spans="2:8" x14ac:dyDescent="0.25">
      <c r="B92" s="32" t="s">
        <v>159</v>
      </c>
      <c r="C92" s="33"/>
      <c r="D92" s="32"/>
      <c r="E92" s="32"/>
      <c r="F92" s="34"/>
      <c r="G92" s="34">
        <v>317343.39</v>
      </c>
      <c r="H92" s="34">
        <v>98.56</v>
      </c>
    </row>
    <row r="93" spans="2:8" x14ac:dyDescent="0.25">
      <c r="B93" s="32" t="s">
        <v>247</v>
      </c>
      <c r="C93" s="33"/>
      <c r="D93" s="32"/>
      <c r="E93" s="32"/>
      <c r="F93" s="34"/>
      <c r="G93" s="34">
        <v>4523.0478707099819</v>
      </c>
      <c r="H93" s="34">
        <v>1.4399999999999977</v>
      </c>
    </row>
    <row r="94" spans="2:8" x14ac:dyDescent="0.25">
      <c r="B94" s="32" t="s">
        <v>161</v>
      </c>
      <c r="C94" s="33"/>
      <c r="D94" s="32"/>
      <c r="E94" s="32"/>
      <c r="F94" s="34"/>
      <c r="G94" s="34">
        <v>321866.43787070998</v>
      </c>
      <c r="H94" s="34">
        <v>100</v>
      </c>
    </row>
    <row r="95" spans="2:8" x14ac:dyDescent="0.25">
      <c r="B95" s="13" t="s">
        <v>162</v>
      </c>
    </row>
    <row r="96" spans="2:8" x14ac:dyDescent="0.25">
      <c r="B96" s="32" t="s">
        <v>163</v>
      </c>
    </row>
    <row r="97" spans="2:3" x14ac:dyDescent="0.25">
      <c r="B97" s="32" t="s">
        <v>164</v>
      </c>
      <c r="C97" s="29" t="s">
        <v>165</v>
      </c>
    </row>
    <row r="98" spans="2:3" x14ac:dyDescent="0.25">
      <c r="B98" s="32" t="s">
        <v>168</v>
      </c>
      <c r="C98" s="29" t="s">
        <v>167</v>
      </c>
    </row>
    <row r="99" spans="2:3" x14ac:dyDescent="0.25">
      <c r="B99" s="32" t="s">
        <v>169</v>
      </c>
      <c r="C99" s="29" t="s">
        <v>167</v>
      </c>
    </row>
    <row r="100" spans="2:3" x14ac:dyDescent="0.25">
      <c r="B100" s="32" t="s">
        <v>170</v>
      </c>
      <c r="C100" s="29" t="s">
        <v>171</v>
      </c>
    </row>
    <row r="101" spans="2:3" x14ac:dyDescent="0.25">
      <c r="B101" s="32" t="s">
        <v>953</v>
      </c>
      <c r="C101" s="33"/>
    </row>
    <row r="102" spans="2:3" x14ac:dyDescent="0.25">
      <c r="B102" s="32" t="s">
        <v>954</v>
      </c>
      <c r="C102" s="33"/>
    </row>
    <row r="103" spans="2:3" x14ac:dyDescent="0.25">
      <c r="B103" s="32" t="s">
        <v>955</v>
      </c>
      <c r="C103" s="33"/>
    </row>
    <row r="104" spans="2:3" x14ac:dyDescent="0.25">
      <c r="B104" s="32" t="s">
        <v>956</v>
      </c>
      <c r="C104" s="33"/>
    </row>
    <row r="105" spans="2:3" x14ac:dyDescent="0.25">
      <c r="B105" s="32" t="s">
        <v>957</v>
      </c>
      <c r="C105" s="33"/>
    </row>
    <row r="106" spans="2:3" x14ac:dyDescent="0.25">
      <c r="B106" s="32" t="s">
        <v>958</v>
      </c>
      <c r="C106" s="33"/>
    </row>
    <row r="107" spans="2:3" x14ac:dyDescent="0.25">
      <c r="B107" s="32" t="s">
        <v>959</v>
      </c>
      <c r="C107" s="33"/>
    </row>
    <row r="108" spans="2:3" x14ac:dyDescent="0.25">
      <c r="B108" s="32" t="s">
        <v>960</v>
      </c>
      <c r="C108" s="33"/>
    </row>
    <row r="109" spans="2:3" x14ac:dyDescent="0.25">
      <c r="B109" s="32" t="s">
        <v>3817</v>
      </c>
      <c r="C109" s="33"/>
    </row>
    <row r="110" spans="2:3" x14ac:dyDescent="0.25">
      <c r="B110" s="13" t="s">
        <v>180</v>
      </c>
    </row>
    <row r="111" spans="2:3" x14ac:dyDescent="0.25">
      <c r="B111" s="13" t="s">
        <v>250</v>
      </c>
    </row>
    <row r="114" spans="2:6" x14ac:dyDescent="0.25">
      <c r="B114" s="8" t="s">
        <v>251</v>
      </c>
      <c r="C114" s="9"/>
    </row>
    <row r="115" spans="2:6" ht="30" x14ac:dyDescent="0.25">
      <c r="B115" s="8" t="s">
        <v>252</v>
      </c>
      <c r="C115" s="10" t="s">
        <v>253</v>
      </c>
    </row>
    <row r="116" spans="2:6" x14ac:dyDescent="0.25">
      <c r="B116" s="3" t="s">
        <v>254</v>
      </c>
      <c r="C116" s="148">
        <v>2500</v>
      </c>
    </row>
    <row r="117" spans="2:6" x14ac:dyDescent="0.25">
      <c r="B117" s="3" t="s">
        <v>255</v>
      </c>
      <c r="C117" s="148">
        <v>0</v>
      </c>
    </row>
    <row r="118" spans="2:6" x14ac:dyDescent="0.25">
      <c r="B118" s="3" t="s">
        <v>256</v>
      </c>
      <c r="C118" s="148">
        <v>0</v>
      </c>
    </row>
    <row r="119" spans="2:6" x14ac:dyDescent="0.25">
      <c r="B119" s="3" t="s">
        <v>257</v>
      </c>
      <c r="C119" s="148">
        <v>0</v>
      </c>
    </row>
    <row r="120" spans="2:6" x14ac:dyDescent="0.25">
      <c r="B120" s="3" t="s">
        <v>258</v>
      </c>
      <c r="C120" s="148">
        <v>0</v>
      </c>
    </row>
    <row r="121" spans="2:6" x14ac:dyDescent="0.25">
      <c r="B121" s="3" t="s">
        <v>259</v>
      </c>
      <c r="C121" s="148">
        <v>0</v>
      </c>
    </row>
    <row r="122" spans="2:6" x14ac:dyDescent="0.25">
      <c r="B122" s="8" t="s">
        <v>260</v>
      </c>
      <c r="C122" s="121">
        <v>2500</v>
      </c>
    </row>
    <row r="124" spans="2:6" x14ac:dyDescent="0.25">
      <c r="B124" s="3" t="s">
        <v>189</v>
      </c>
      <c r="C124" s="4"/>
      <c r="D124" s="3"/>
    </row>
    <row r="125" spans="2:6" ht="30" x14ac:dyDescent="0.25">
      <c r="B125" s="6" t="s">
        <v>190</v>
      </c>
      <c r="C125" s="5" t="s">
        <v>191</v>
      </c>
      <c r="D125" s="6" t="s">
        <v>192</v>
      </c>
    </row>
    <row r="126" spans="2:6" x14ac:dyDescent="0.25">
      <c r="B126" s="3" t="s">
        <v>167</v>
      </c>
      <c r="C126" s="4" t="s">
        <v>167</v>
      </c>
      <c r="D126" s="3" t="s">
        <v>167</v>
      </c>
    </row>
    <row r="128" spans="2:6" x14ac:dyDescent="0.25">
      <c r="B128" s="8" t="s">
        <v>193</v>
      </c>
      <c r="C128" s="44">
        <v>45596</v>
      </c>
      <c r="D128" s="3"/>
      <c r="E128" s="37"/>
      <c r="F128" s="43"/>
    </row>
    <row r="129" spans="2:7" x14ac:dyDescent="0.25">
      <c r="B129" s="8" t="s">
        <v>194</v>
      </c>
      <c r="C129" s="9" t="s">
        <v>195</v>
      </c>
      <c r="D129" s="8" t="s">
        <v>196</v>
      </c>
      <c r="E129" s="38" t="s">
        <v>197</v>
      </c>
      <c r="F129" s="36" t="s">
        <v>198</v>
      </c>
      <c r="G129" s="34"/>
    </row>
    <row r="130" spans="2:7" x14ac:dyDescent="0.25">
      <c r="B130" s="41" t="s">
        <v>167</v>
      </c>
      <c r="C130" s="42" t="s">
        <v>167</v>
      </c>
      <c r="D130" s="41" t="s">
        <v>167</v>
      </c>
      <c r="E130" s="40" t="s">
        <v>167</v>
      </c>
      <c r="F130" s="39">
        <f>C122</f>
        <v>2500</v>
      </c>
    </row>
    <row r="133" spans="2:7" x14ac:dyDescent="0.25">
      <c r="B133" s="32" t="s">
        <v>199</v>
      </c>
    </row>
    <row r="134" spans="2:7" x14ac:dyDescent="0.25">
      <c r="B134" s="32"/>
    </row>
    <row r="135" spans="2:7" x14ac:dyDescent="0.25">
      <c r="B135" s="32" t="s">
        <v>200</v>
      </c>
    </row>
    <row r="136" spans="2:7" x14ac:dyDescent="0.25">
      <c r="B136" s="38" t="s">
        <v>201</v>
      </c>
      <c r="C136" s="9" t="s">
        <v>202</v>
      </c>
      <c r="D136" s="32"/>
    </row>
    <row r="137" spans="2:7" x14ac:dyDescent="0.25">
      <c r="B137" s="37" t="s">
        <v>2031</v>
      </c>
      <c r="C137" s="154">
        <v>335</v>
      </c>
    </row>
    <row r="138" spans="2:7" x14ac:dyDescent="0.25">
      <c r="C138" s="156"/>
    </row>
    <row r="139" spans="2:7" x14ac:dyDescent="0.25">
      <c r="B139" s="38" t="s">
        <v>203</v>
      </c>
      <c r="C139" s="155" t="s">
        <v>202</v>
      </c>
    </row>
    <row r="140" spans="2:7" x14ac:dyDescent="0.25">
      <c r="B140" s="37" t="s">
        <v>2031</v>
      </c>
      <c r="C140" s="154">
        <v>335</v>
      </c>
    </row>
    <row r="141" spans="2:7" x14ac:dyDescent="0.25">
      <c r="C141" s="156"/>
    </row>
    <row r="142" spans="2:7" x14ac:dyDescent="0.25">
      <c r="C142" s="156"/>
    </row>
    <row r="143" spans="2:7" x14ac:dyDescent="0.25">
      <c r="B143" s="38" t="s">
        <v>961</v>
      </c>
      <c r="C143" s="155" t="s">
        <v>205</v>
      </c>
    </row>
    <row r="144" spans="2:7" x14ac:dyDescent="0.25">
      <c r="B144" s="37" t="s">
        <v>2031</v>
      </c>
      <c r="C144" s="154">
        <v>291409498.5</v>
      </c>
    </row>
    <row r="145" spans="2:7" x14ac:dyDescent="0.25">
      <c r="C145" s="155">
        <f>SUM(C143:C144)</f>
        <v>291409498.5</v>
      </c>
    </row>
    <row r="146" spans="2:7" x14ac:dyDescent="0.25">
      <c r="C146" s="156"/>
    </row>
    <row r="147" spans="2:7" x14ac:dyDescent="0.25">
      <c r="B147" s="38" t="s">
        <v>204</v>
      </c>
      <c r="C147" s="155" t="s">
        <v>205</v>
      </c>
    </row>
    <row r="148" spans="2:7" x14ac:dyDescent="0.25">
      <c r="B148" s="37" t="s">
        <v>2031</v>
      </c>
      <c r="C148" s="154">
        <v>315541870.05000001</v>
      </c>
    </row>
    <row r="149" spans="2:7" x14ac:dyDescent="0.25">
      <c r="C149" s="155">
        <f>SUM(C147:C148)</f>
        <v>315541870.05000001</v>
      </c>
    </row>
    <row r="150" spans="2:7" x14ac:dyDescent="0.25">
      <c r="C150" s="156"/>
    </row>
    <row r="151" spans="2:7" x14ac:dyDescent="0.25">
      <c r="C151" s="156"/>
    </row>
    <row r="152" spans="2:7" x14ac:dyDescent="0.25">
      <c r="B152" s="8" t="s">
        <v>206</v>
      </c>
      <c r="C152" s="155">
        <f xml:space="preserve"> C149-C145</f>
        <v>24132371.550000012</v>
      </c>
    </row>
    <row r="154" spans="2:7" x14ac:dyDescent="0.25">
      <c r="B154" s="8" t="s">
        <v>207</v>
      </c>
      <c r="C154" s="44">
        <v>45596</v>
      </c>
      <c r="D154" s="3"/>
      <c r="E154" s="37"/>
      <c r="F154" s="43"/>
    </row>
    <row r="155" spans="2:7" x14ac:dyDescent="0.25">
      <c r="B155" s="8" t="s">
        <v>194</v>
      </c>
      <c r="C155" s="9" t="s">
        <v>195</v>
      </c>
      <c r="D155" s="8" t="s">
        <v>196</v>
      </c>
      <c r="E155" s="38" t="s">
        <v>197</v>
      </c>
      <c r="F155" s="36" t="s">
        <v>198</v>
      </c>
      <c r="G155" s="34"/>
    </row>
    <row r="156" spans="2:7" x14ac:dyDescent="0.25">
      <c r="B156" s="41" t="s">
        <v>167</v>
      </c>
      <c r="C156" s="42" t="s">
        <v>167</v>
      </c>
      <c r="D156" s="41" t="s">
        <v>167</v>
      </c>
      <c r="E156" s="40" t="s">
        <v>167</v>
      </c>
      <c r="F156" s="39" t="s">
        <v>167</v>
      </c>
    </row>
    <row r="157" spans="2:7" x14ac:dyDescent="0.25">
      <c r="B157" s="32" t="s">
        <v>199</v>
      </c>
    </row>
    <row r="158" spans="2:7" x14ac:dyDescent="0.25">
      <c r="B158" s="32"/>
    </row>
    <row r="159" spans="2:7" x14ac:dyDescent="0.25">
      <c r="B159" s="32" t="s">
        <v>200</v>
      </c>
    </row>
    <row r="160" spans="2:7" x14ac:dyDescent="0.25">
      <c r="B160" s="8" t="s">
        <v>201</v>
      </c>
      <c r="C160" s="9" t="s">
        <v>202</v>
      </c>
      <c r="D160" s="32"/>
    </row>
    <row r="161" spans="2:3" x14ac:dyDescent="0.25">
      <c r="B161" s="3" t="s">
        <v>167</v>
      </c>
      <c r="C161" s="4" t="s">
        <v>167</v>
      </c>
    </row>
    <row r="163" spans="2:3" x14ac:dyDescent="0.25">
      <c r="B163" s="8" t="s">
        <v>203</v>
      </c>
      <c r="C163" s="9" t="s">
        <v>202</v>
      </c>
    </row>
    <row r="164" spans="2:3" x14ac:dyDescent="0.25">
      <c r="B164" s="3" t="s">
        <v>167</v>
      </c>
      <c r="C164" s="4" t="s">
        <v>167</v>
      </c>
    </row>
    <row r="166" spans="2:3" x14ac:dyDescent="0.25">
      <c r="B166" s="8" t="s">
        <v>167</v>
      </c>
      <c r="C166" s="9" t="s">
        <v>167</v>
      </c>
    </row>
    <row r="167" spans="2:3" x14ac:dyDescent="0.25">
      <c r="B167" s="3" t="s">
        <v>167</v>
      </c>
      <c r="C167" s="4" t="s">
        <v>167</v>
      </c>
    </row>
    <row r="169" spans="2:3" x14ac:dyDescent="0.25">
      <c r="B169" s="38" t="s">
        <v>204</v>
      </c>
      <c r="C169" s="9" t="s">
        <v>205</v>
      </c>
    </row>
    <row r="170" spans="2:3" x14ac:dyDescent="0.25">
      <c r="B170" s="37" t="s">
        <v>167</v>
      </c>
      <c r="C170" s="4" t="s">
        <v>167</v>
      </c>
    </row>
    <row r="172" spans="2:3" x14ac:dyDescent="0.25">
      <c r="B172" s="8" t="s">
        <v>206</v>
      </c>
      <c r="C172" s="9" t="s">
        <v>167</v>
      </c>
    </row>
    <row r="175" spans="2:3" x14ac:dyDescent="0.25">
      <c r="B175" s="32" t="s">
        <v>208</v>
      </c>
    </row>
    <row r="177" spans="2:80" x14ac:dyDescent="0.25">
      <c r="B177" s="8" t="s">
        <v>194</v>
      </c>
      <c r="C177" s="9" t="s">
        <v>209</v>
      </c>
      <c r="D177" s="8" t="s">
        <v>210</v>
      </c>
      <c r="E177" s="8" t="s">
        <v>211</v>
      </c>
      <c r="F177" s="34"/>
    </row>
    <row r="178" spans="2:80" x14ac:dyDescent="0.25">
      <c r="B178" s="3" t="s">
        <v>167</v>
      </c>
      <c r="C178" s="4" t="s">
        <v>167</v>
      </c>
      <c r="D178" s="3" t="s">
        <v>167</v>
      </c>
      <c r="E178" s="3" t="s">
        <v>167</v>
      </c>
    </row>
    <row r="181" spans="2:80" x14ac:dyDescent="0.25">
      <c r="B181" s="32" t="s">
        <v>212</v>
      </c>
      <c r="C181" s="33" t="s">
        <v>167</v>
      </c>
      <c r="D181" s="32"/>
      <c r="E181" s="32"/>
      <c r="F181" s="34"/>
      <c r="G181" s="34"/>
      <c r="H181" s="34"/>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c r="BO181" s="32"/>
      <c r="BP181" s="32"/>
      <c r="BQ181" s="32"/>
      <c r="BR181" s="32"/>
      <c r="BS181" s="32"/>
      <c r="BT181" s="32"/>
      <c r="BU181" s="32"/>
      <c r="BV181" s="32"/>
      <c r="BW181" s="32"/>
      <c r="BX181" s="32"/>
      <c r="BY181" s="32"/>
      <c r="BZ181" s="32"/>
      <c r="CA181" s="32"/>
      <c r="CB181" s="32"/>
    </row>
    <row r="183" spans="2:80" x14ac:dyDescent="0.25">
      <c r="B183" s="32" t="s">
        <v>213</v>
      </c>
    </row>
    <row r="185" spans="2:80" x14ac:dyDescent="0.25">
      <c r="B185" s="8" t="s">
        <v>214</v>
      </c>
      <c r="C185" s="9" t="s">
        <v>202</v>
      </c>
      <c r="D185" s="32"/>
    </row>
    <row r="186" spans="2:80" x14ac:dyDescent="0.25">
      <c r="B186" s="3" t="s">
        <v>167</v>
      </c>
      <c r="C186" s="4" t="s">
        <v>167</v>
      </c>
    </row>
    <row r="189" spans="2:80" x14ac:dyDescent="0.25">
      <c r="B189" s="8" t="s">
        <v>215</v>
      </c>
      <c r="C189" s="9" t="s">
        <v>216</v>
      </c>
      <c r="D189" s="32"/>
    </row>
    <row r="190" spans="2:80" x14ac:dyDescent="0.25">
      <c r="B190" s="3" t="s">
        <v>167</v>
      </c>
      <c r="C190" s="4" t="s">
        <v>167</v>
      </c>
    </row>
    <row r="193" spans="2:80" x14ac:dyDescent="0.25">
      <c r="B193" s="32" t="s">
        <v>217</v>
      </c>
    </row>
    <row r="196" spans="2:80" x14ac:dyDescent="0.25">
      <c r="B196" s="32" t="s">
        <v>218</v>
      </c>
    </row>
    <row r="198" spans="2:80" x14ac:dyDescent="0.25">
      <c r="B198" s="8" t="s">
        <v>194</v>
      </c>
      <c r="C198" s="9" t="s">
        <v>219</v>
      </c>
      <c r="D198" s="8" t="s">
        <v>209</v>
      </c>
      <c r="E198" s="8" t="s">
        <v>210</v>
      </c>
      <c r="F198" s="36" t="s">
        <v>211</v>
      </c>
      <c r="G198" s="34"/>
    </row>
    <row r="199" spans="2:80" x14ac:dyDescent="0.25">
      <c r="B199" s="3" t="s">
        <v>167</v>
      </c>
      <c r="C199" s="4" t="s">
        <v>167</v>
      </c>
      <c r="D199" s="3" t="s">
        <v>167</v>
      </c>
      <c r="E199" s="3" t="s">
        <v>167</v>
      </c>
      <c r="F199" s="35" t="s">
        <v>167</v>
      </c>
    </row>
    <row r="202" spans="2:80" x14ac:dyDescent="0.25">
      <c r="B202" s="32" t="s">
        <v>212</v>
      </c>
      <c r="C202" s="33" t="s">
        <v>167</v>
      </c>
      <c r="D202" s="32"/>
      <c r="E202" s="32"/>
      <c r="F202" s="34"/>
      <c r="G202" s="34"/>
      <c r="H202" s="34"/>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2"/>
      <c r="BK202" s="32"/>
      <c r="BL202" s="32"/>
      <c r="BM202" s="32"/>
      <c r="BN202" s="32"/>
      <c r="BO202" s="32"/>
      <c r="BP202" s="32"/>
      <c r="BQ202" s="32"/>
      <c r="BR202" s="32"/>
      <c r="BS202" s="32"/>
      <c r="BT202" s="32"/>
      <c r="BU202" s="32"/>
      <c r="BV202" s="32"/>
      <c r="BW202" s="32"/>
      <c r="BX202" s="32"/>
      <c r="BY202" s="32"/>
      <c r="BZ202" s="32"/>
      <c r="CA202" s="32"/>
      <c r="CB202" s="32"/>
    </row>
    <row r="204" spans="2:80" x14ac:dyDescent="0.25">
      <c r="B204" s="32" t="s">
        <v>213</v>
      </c>
    </row>
    <row r="206" spans="2:80" x14ac:dyDescent="0.25">
      <c r="B206" s="8" t="s">
        <v>214</v>
      </c>
      <c r="C206" s="9" t="s">
        <v>202</v>
      </c>
      <c r="D206" s="32"/>
    </row>
    <row r="207" spans="2:80" x14ac:dyDescent="0.25">
      <c r="B207" s="3" t="s">
        <v>167</v>
      </c>
      <c r="C207" s="4" t="s">
        <v>167</v>
      </c>
    </row>
    <row r="210" spans="2:7" x14ac:dyDescent="0.25">
      <c r="B210" s="8" t="s">
        <v>215</v>
      </c>
      <c r="C210" s="9" t="s">
        <v>216</v>
      </c>
      <c r="D210" s="32"/>
    </row>
    <row r="211" spans="2:7" x14ac:dyDescent="0.25">
      <c r="B211" s="3" t="s">
        <v>167</v>
      </c>
      <c r="C211" s="4" t="s">
        <v>167</v>
      </c>
    </row>
    <row r="214" spans="2:7" x14ac:dyDescent="0.25">
      <c r="B214" s="32" t="s">
        <v>217</v>
      </c>
    </row>
    <row r="217" spans="2:7" x14ac:dyDescent="0.25">
      <c r="B217" s="32" t="s">
        <v>220</v>
      </c>
    </row>
    <row r="218" spans="2:7" x14ac:dyDescent="0.25">
      <c r="B218" s="8" t="s">
        <v>194</v>
      </c>
      <c r="C218" s="9" t="s">
        <v>221</v>
      </c>
      <c r="D218" s="8" t="s">
        <v>222</v>
      </c>
      <c r="E218" s="8" t="s">
        <v>223</v>
      </c>
      <c r="F218" s="36" t="s">
        <v>224</v>
      </c>
      <c r="G218" s="34"/>
    </row>
    <row r="219" spans="2:7" x14ac:dyDescent="0.25">
      <c r="B219" s="3" t="s">
        <v>167</v>
      </c>
      <c r="C219" s="4" t="s">
        <v>167</v>
      </c>
      <c r="D219" s="3" t="s">
        <v>167</v>
      </c>
      <c r="E219" s="3" t="s">
        <v>167</v>
      </c>
      <c r="F219" s="35" t="s">
        <v>167</v>
      </c>
    </row>
    <row r="220" spans="2:7" x14ac:dyDescent="0.25">
      <c r="B220"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7F9438D0-A87F-491A-927B-E4133A631164}"/>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06EC9-BC69-48D0-BE0A-A80712568DC6}">
  <sheetPr codeName="Sheet38"/>
  <dimension ref="A1:CB525"/>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77</v>
      </c>
      <c r="C1" s="201"/>
      <c r="D1" s="201"/>
      <c r="E1" s="201"/>
    </row>
    <row r="3" spans="1:9" ht="15" customHeight="1" x14ac:dyDescent="0.25">
      <c r="B3" s="1" t="s">
        <v>962</v>
      </c>
      <c r="C3" s="202"/>
      <c r="D3" s="203"/>
    </row>
    <row r="4" spans="1:9" ht="30" customHeight="1" x14ac:dyDescent="0.25">
      <c r="B4" s="2" t="s">
        <v>963</v>
      </c>
      <c r="C4" s="202"/>
      <c r="D4" s="203"/>
    </row>
    <row r="5" spans="1:9" ht="15" customHeight="1" x14ac:dyDescent="0.25">
      <c r="B5" s="2" t="s">
        <v>133</v>
      </c>
      <c r="C5" s="202"/>
      <c r="D5" s="203"/>
    </row>
    <row r="6" spans="1:9" ht="15" customHeight="1" x14ac:dyDescent="0.25">
      <c r="B6" s="2" t="s">
        <v>365</v>
      </c>
      <c r="C6" s="202"/>
      <c r="D6" s="203"/>
    </row>
    <row r="7" spans="1:9" ht="30" customHeight="1" x14ac:dyDescent="0.25">
      <c r="B7" s="2" t="s">
        <v>964</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992664</v>
      </c>
      <c r="G15" s="18">
        <v>17229.669999999998</v>
      </c>
      <c r="H15" s="18">
        <v>5.05</v>
      </c>
    </row>
    <row r="16" spans="1:9" x14ac:dyDescent="0.25">
      <c r="B16" s="13" t="s">
        <v>1674</v>
      </c>
      <c r="C16" s="29" t="s">
        <v>145</v>
      </c>
      <c r="D16" s="13" t="s">
        <v>268</v>
      </c>
      <c r="E16" s="13" t="s">
        <v>270</v>
      </c>
      <c r="F16" s="18">
        <v>933775</v>
      </c>
      <c r="G16" s="18">
        <v>12066.71</v>
      </c>
      <c r="H16" s="18">
        <v>3.54</v>
      </c>
    </row>
    <row r="17" spans="2:8" x14ac:dyDescent="0.25">
      <c r="B17" s="13" t="s">
        <v>1675</v>
      </c>
      <c r="C17" s="29" t="s">
        <v>145</v>
      </c>
      <c r="D17" s="13" t="s">
        <v>271</v>
      </c>
      <c r="E17" s="13" t="s">
        <v>272</v>
      </c>
      <c r="F17" s="18">
        <v>855852</v>
      </c>
      <c r="G17" s="18">
        <v>11400.38</v>
      </c>
      <c r="H17" s="18">
        <v>3.34</v>
      </c>
    </row>
    <row r="18" spans="2:8" x14ac:dyDescent="0.25">
      <c r="B18" s="13" t="s">
        <v>1679</v>
      </c>
      <c r="C18" s="29" t="s">
        <v>145</v>
      </c>
      <c r="D18" s="13" t="s">
        <v>277</v>
      </c>
      <c r="E18" s="13" t="s">
        <v>278</v>
      </c>
      <c r="F18" s="18">
        <v>254523</v>
      </c>
      <c r="G18" s="18">
        <v>9219.59</v>
      </c>
      <c r="H18" s="18">
        <v>2.7</v>
      </c>
    </row>
    <row r="19" spans="2:8" x14ac:dyDescent="0.25">
      <c r="B19" s="13" t="s">
        <v>863</v>
      </c>
      <c r="C19" s="29" t="s">
        <v>145</v>
      </c>
      <c r="D19" s="13" t="s">
        <v>268</v>
      </c>
      <c r="E19" s="13" t="s">
        <v>864</v>
      </c>
      <c r="F19" s="18">
        <v>1081500</v>
      </c>
      <c r="G19" s="18">
        <v>8870.4599999999991</v>
      </c>
      <c r="H19" s="18">
        <v>2.6</v>
      </c>
    </row>
    <row r="20" spans="2:8" x14ac:dyDescent="0.25">
      <c r="B20" s="13" t="s">
        <v>1858</v>
      </c>
      <c r="C20" s="29" t="s">
        <v>145</v>
      </c>
      <c r="D20" s="13" t="s">
        <v>348</v>
      </c>
      <c r="E20" s="13" t="s">
        <v>612</v>
      </c>
      <c r="F20" s="18">
        <v>532801</v>
      </c>
      <c r="G20" s="18">
        <v>8591.9500000000007</v>
      </c>
      <c r="H20" s="18">
        <v>2.52</v>
      </c>
    </row>
    <row r="21" spans="2:8" x14ac:dyDescent="0.25">
      <c r="B21" s="13" t="s">
        <v>1678</v>
      </c>
      <c r="C21" s="29" t="s">
        <v>145</v>
      </c>
      <c r="D21" s="13" t="s">
        <v>268</v>
      </c>
      <c r="E21" s="13" t="s">
        <v>276</v>
      </c>
      <c r="F21" s="18">
        <v>675025</v>
      </c>
      <c r="G21" s="18">
        <v>7827.25</v>
      </c>
      <c r="H21" s="18">
        <v>2.2999999999999998</v>
      </c>
    </row>
    <row r="22" spans="2:8" x14ac:dyDescent="0.25">
      <c r="B22" s="13" t="s">
        <v>1671</v>
      </c>
      <c r="C22" s="29" t="s">
        <v>145</v>
      </c>
      <c r="D22" s="13" t="s">
        <v>146</v>
      </c>
      <c r="E22" s="13" t="s">
        <v>148</v>
      </c>
      <c r="F22" s="18">
        <v>153900</v>
      </c>
      <c r="G22" s="18">
        <v>6107.44</v>
      </c>
      <c r="H22" s="18">
        <v>1.79</v>
      </c>
    </row>
    <row r="23" spans="2:8" x14ac:dyDescent="0.25">
      <c r="B23" s="13" t="s">
        <v>1869</v>
      </c>
      <c r="C23" s="29" t="s">
        <v>145</v>
      </c>
      <c r="D23" s="13" t="s">
        <v>357</v>
      </c>
      <c r="E23" s="13" t="s">
        <v>625</v>
      </c>
      <c r="F23" s="18">
        <v>739150</v>
      </c>
      <c r="G23" s="18">
        <v>6059.92</v>
      </c>
      <c r="H23" s="18">
        <v>1.78</v>
      </c>
    </row>
    <row r="24" spans="2:8" x14ac:dyDescent="0.25">
      <c r="B24" s="13" t="s">
        <v>1670</v>
      </c>
      <c r="C24" s="29" t="s">
        <v>145</v>
      </c>
      <c r="D24" s="13" t="s">
        <v>146</v>
      </c>
      <c r="E24" s="13" t="s">
        <v>147</v>
      </c>
      <c r="F24" s="18">
        <v>287800</v>
      </c>
      <c r="G24" s="18">
        <v>5057.37</v>
      </c>
      <c r="H24" s="18">
        <v>1.48</v>
      </c>
    </row>
    <row r="25" spans="2:8" x14ac:dyDescent="0.25">
      <c r="B25" s="13" t="s">
        <v>1803</v>
      </c>
      <c r="C25" s="29" t="s">
        <v>145</v>
      </c>
      <c r="D25" s="13" t="s">
        <v>291</v>
      </c>
      <c r="E25" s="13" t="s">
        <v>527</v>
      </c>
      <c r="F25" s="18">
        <v>1140000</v>
      </c>
      <c r="G25" s="18">
        <v>4652.91</v>
      </c>
      <c r="H25" s="18">
        <v>1.36</v>
      </c>
    </row>
    <row r="26" spans="2:8" x14ac:dyDescent="0.25">
      <c r="B26" s="13" t="s">
        <v>1771</v>
      </c>
      <c r="C26" s="29" t="s">
        <v>145</v>
      </c>
      <c r="D26" s="13" t="s">
        <v>378</v>
      </c>
      <c r="E26" s="13" t="s">
        <v>454</v>
      </c>
      <c r="F26" s="18">
        <v>326100</v>
      </c>
      <c r="G26" s="18">
        <v>4486.97</v>
      </c>
      <c r="H26" s="18">
        <v>1.32</v>
      </c>
    </row>
    <row r="27" spans="2:8" x14ac:dyDescent="0.25">
      <c r="B27" s="13" t="s">
        <v>1821</v>
      </c>
      <c r="C27" s="29" t="s">
        <v>145</v>
      </c>
      <c r="D27" s="13" t="s">
        <v>291</v>
      </c>
      <c r="E27" s="13" t="s">
        <v>549</v>
      </c>
      <c r="F27" s="18">
        <v>1324888</v>
      </c>
      <c r="G27" s="18">
        <v>4250.24</v>
      </c>
      <c r="H27" s="18">
        <v>1.25</v>
      </c>
    </row>
    <row r="28" spans="2:8" x14ac:dyDescent="0.25">
      <c r="B28" s="13" t="s">
        <v>1882</v>
      </c>
      <c r="C28" s="29" t="s">
        <v>145</v>
      </c>
      <c r="D28" s="13" t="s">
        <v>324</v>
      </c>
      <c r="E28" s="13" t="s">
        <v>640</v>
      </c>
      <c r="F28" s="18">
        <v>429742</v>
      </c>
      <c r="G28" s="18">
        <v>4232.53</v>
      </c>
      <c r="H28" s="18">
        <v>1.24</v>
      </c>
    </row>
    <row r="29" spans="2:8" x14ac:dyDescent="0.25">
      <c r="B29" s="13" t="s">
        <v>1717</v>
      </c>
      <c r="C29" s="29" t="s">
        <v>145</v>
      </c>
      <c r="D29" s="13" t="s">
        <v>348</v>
      </c>
      <c r="E29" s="13" t="s">
        <v>349</v>
      </c>
      <c r="F29" s="18">
        <v>1183200</v>
      </c>
      <c r="G29" s="18">
        <v>4029.39</v>
      </c>
      <c r="H29" s="18">
        <v>1.18</v>
      </c>
    </row>
    <row r="30" spans="2:8" x14ac:dyDescent="0.25">
      <c r="B30" s="13" t="s">
        <v>1901</v>
      </c>
      <c r="C30" s="29" t="s">
        <v>145</v>
      </c>
      <c r="D30" s="13" t="s">
        <v>473</v>
      </c>
      <c r="E30" s="13" t="s">
        <v>673</v>
      </c>
      <c r="F30" s="18">
        <v>145000</v>
      </c>
      <c r="G30" s="18">
        <v>3956.4</v>
      </c>
      <c r="H30" s="18">
        <v>1.1599999999999999</v>
      </c>
    </row>
    <row r="31" spans="2:8" x14ac:dyDescent="0.25">
      <c r="B31" s="13" t="s">
        <v>1863</v>
      </c>
      <c r="C31" s="29" t="s">
        <v>145</v>
      </c>
      <c r="D31" s="13" t="s">
        <v>331</v>
      </c>
      <c r="E31" s="13" t="s">
        <v>617</v>
      </c>
      <c r="F31" s="18">
        <v>97622</v>
      </c>
      <c r="G31" s="18">
        <v>3417.36</v>
      </c>
      <c r="H31" s="18">
        <v>1</v>
      </c>
    </row>
    <row r="32" spans="2:8" x14ac:dyDescent="0.25">
      <c r="B32" s="13" t="s">
        <v>1827</v>
      </c>
      <c r="C32" s="29" t="s">
        <v>145</v>
      </c>
      <c r="D32" s="13" t="s">
        <v>555</v>
      </c>
      <c r="E32" s="13" t="s">
        <v>556</v>
      </c>
      <c r="F32" s="18">
        <v>495500</v>
      </c>
      <c r="G32" s="18">
        <v>3399.38</v>
      </c>
      <c r="H32" s="18">
        <v>1</v>
      </c>
    </row>
    <row r="33" spans="2:8" x14ac:dyDescent="0.25">
      <c r="B33" s="13" t="s">
        <v>967</v>
      </c>
      <c r="C33" s="29" t="s">
        <v>145</v>
      </c>
      <c r="D33" s="13" t="s">
        <v>385</v>
      </c>
      <c r="E33" s="13" t="s">
        <v>968</v>
      </c>
      <c r="F33" s="18">
        <v>156462</v>
      </c>
      <c r="G33" s="18">
        <v>3003.13</v>
      </c>
      <c r="H33" s="18">
        <v>0.88</v>
      </c>
    </row>
    <row r="34" spans="2:8" x14ac:dyDescent="0.25">
      <c r="B34" s="13" t="s">
        <v>299</v>
      </c>
      <c r="C34" s="29" t="s">
        <v>145</v>
      </c>
      <c r="D34" s="13" t="s">
        <v>293</v>
      </c>
      <c r="E34" s="13" t="s">
        <v>300</v>
      </c>
      <c r="F34" s="18">
        <v>2858100</v>
      </c>
      <c r="G34" s="18">
        <v>2985.86</v>
      </c>
      <c r="H34" s="18">
        <v>0.88</v>
      </c>
    </row>
    <row r="35" spans="2:8" x14ac:dyDescent="0.25">
      <c r="B35" s="13" t="s">
        <v>1805</v>
      </c>
      <c r="C35" s="29" t="s">
        <v>145</v>
      </c>
      <c r="D35" s="13" t="s">
        <v>318</v>
      </c>
      <c r="E35" s="13" t="s">
        <v>530</v>
      </c>
      <c r="F35" s="18">
        <v>26900</v>
      </c>
      <c r="G35" s="18">
        <v>2976.66</v>
      </c>
      <c r="H35" s="18">
        <v>0.87</v>
      </c>
    </row>
    <row r="36" spans="2:8" x14ac:dyDescent="0.25">
      <c r="B36" s="13" t="s">
        <v>1902</v>
      </c>
      <c r="C36" s="29" t="s">
        <v>145</v>
      </c>
      <c r="D36" s="13" t="s">
        <v>282</v>
      </c>
      <c r="E36" s="13" t="s">
        <v>674</v>
      </c>
      <c r="F36" s="18">
        <v>155000</v>
      </c>
      <c r="G36" s="18">
        <v>2865.8</v>
      </c>
      <c r="H36" s="18">
        <v>0.84</v>
      </c>
    </row>
    <row r="37" spans="2:8" x14ac:dyDescent="0.25">
      <c r="B37" s="13" t="s">
        <v>1872</v>
      </c>
      <c r="C37" s="29" t="s">
        <v>145</v>
      </c>
      <c r="D37" s="13" t="s">
        <v>357</v>
      </c>
      <c r="E37" s="13" t="s">
        <v>628</v>
      </c>
      <c r="F37" s="18">
        <v>227102</v>
      </c>
      <c r="G37" s="18">
        <v>2677.08</v>
      </c>
      <c r="H37" s="18">
        <v>0.79</v>
      </c>
    </row>
    <row r="38" spans="2:8" x14ac:dyDescent="0.25">
      <c r="B38" s="13" t="s">
        <v>1864</v>
      </c>
      <c r="C38" s="29" t="s">
        <v>145</v>
      </c>
      <c r="D38" s="13" t="s">
        <v>296</v>
      </c>
      <c r="E38" s="13" t="s">
        <v>618</v>
      </c>
      <c r="F38" s="18">
        <v>36949</v>
      </c>
      <c r="G38" s="18">
        <v>2594.8200000000002</v>
      </c>
      <c r="H38" s="18">
        <v>0.76</v>
      </c>
    </row>
    <row r="39" spans="2:8" x14ac:dyDescent="0.25">
      <c r="B39" s="13" t="s">
        <v>1950</v>
      </c>
      <c r="C39" s="29" t="s">
        <v>145</v>
      </c>
      <c r="D39" s="13" t="s">
        <v>268</v>
      </c>
      <c r="E39" s="13" t="s">
        <v>751</v>
      </c>
      <c r="F39" s="18">
        <v>1513083</v>
      </c>
      <c r="G39" s="18">
        <v>2568.46</v>
      </c>
      <c r="H39" s="18">
        <v>0.75</v>
      </c>
    </row>
    <row r="40" spans="2:8" x14ac:dyDescent="0.25">
      <c r="B40" s="13" t="s">
        <v>1907</v>
      </c>
      <c r="C40" s="29" t="s">
        <v>145</v>
      </c>
      <c r="D40" s="13" t="s">
        <v>282</v>
      </c>
      <c r="E40" s="13" t="s">
        <v>679</v>
      </c>
      <c r="F40" s="18">
        <v>178583</v>
      </c>
      <c r="G40" s="18">
        <v>2493.91</v>
      </c>
      <c r="H40" s="18">
        <v>0.73</v>
      </c>
    </row>
    <row r="41" spans="2:8" x14ac:dyDescent="0.25">
      <c r="B41" s="13" t="s">
        <v>1967</v>
      </c>
      <c r="C41" s="29" t="s">
        <v>145</v>
      </c>
      <c r="D41" s="13" t="s">
        <v>324</v>
      </c>
      <c r="E41" s="13" t="s">
        <v>784</v>
      </c>
      <c r="F41" s="18">
        <v>49371</v>
      </c>
      <c r="G41" s="18">
        <v>2431.7399999999998</v>
      </c>
      <c r="H41" s="18">
        <v>0.71</v>
      </c>
    </row>
    <row r="42" spans="2:8" x14ac:dyDescent="0.25">
      <c r="B42" s="13" t="s">
        <v>1769</v>
      </c>
      <c r="C42" s="29" t="s">
        <v>145</v>
      </c>
      <c r="D42" s="13" t="s">
        <v>305</v>
      </c>
      <c r="E42" s="13" t="s">
        <v>451</v>
      </c>
      <c r="F42" s="18">
        <v>326000</v>
      </c>
      <c r="G42" s="18">
        <v>2415.66</v>
      </c>
      <c r="H42" s="18">
        <v>0.71</v>
      </c>
    </row>
    <row r="43" spans="2:8" x14ac:dyDescent="0.25">
      <c r="B43" s="13" t="s">
        <v>1784</v>
      </c>
      <c r="C43" s="29" t="s">
        <v>145</v>
      </c>
      <c r="D43" s="13" t="s">
        <v>146</v>
      </c>
      <c r="E43" s="13" t="s">
        <v>471</v>
      </c>
      <c r="F43" s="18">
        <v>136100</v>
      </c>
      <c r="G43" s="18">
        <v>2403.59</v>
      </c>
      <c r="H43" s="18">
        <v>0.7</v>
      </c>
    </row>
    <row r="44" spans="2:8" x14ac:dyDescent="0.25">
      <c r="B44" s="13" t="s">
        <v>969</v>
      </c>
      <c r="C44" s="29" t="s">
        <v>145</v>
      </c>
      <c r="D44" s="13" t="s">
        <v>268</v>
      </c>
      <c r="E44" s="13" t="s">
        <v>970</v>
      </c>
      <c r="F44" s="18">
        <v>945000</v>
      </c>
      <c r="G44" s="18">
        <v>2371.5700000000002</v>
      </c>
      <c r="H44" s="18">
        <v>0.7</v>
      </c>
    </row>
    <row r="45" spans="2:8" x14ac:dyDescent="0.25">
      <c r="B45" s="13" t="s">
        <v>971</v>
      </c>
      <c r="C45" s="29" t="s">
        <v>145</v>
      </c>
      <c r="D45" s="13" t="s">
        <v>382</v>
      </c>
      <c r="E45" s="13" t="s">
        <v>972</v>
      </c>
      <c r="F45" s="18">
        <v>1612903</v>
      </c>
      <c r="G45" s="18">
        <v>2360.9699999999998</v>
      </c>
      <c r="H45" s="18">
        <v>0.69</v>
      </c>
    </row>
    <row r="46" spans="2:8" x14ac:dyDescent="0.25">
      <c r="B46" s="13" t="s">
        <v>1825</v>
      </c>
      <c r="C46" s="29" t="s">
        <v>145</v>
      </c>
      <c r="D46" s="13" t="s">
        <v>343</v>
      </c>
      <c r="E46" s="13" t="s">
        <v>553</v>
      </c>
      <c r="F46" s="18">
        <v>1175000</v>
      </c>
      <c r="G46" s="18">
        <v>2349.88</v>
      </c>
      <c r="H46" s="18">
        <v>0.69</v>
      </c>
    </row>
    <row r="47" spans="2:8" x14ac:dyDescent="0.25">
      <c r="B47" s="13" t="s">
        <v>2032</v>
      </c>
      <c r="C47" s="29" t="s">
        <v>145</v>
      </c>
      <c r="D47" s="13" t="s">
        <v>282</v>
      </c>
      <c r="E47" s="13" t="s">
        <v>973</v>
      </c>
      <c r="F47" s="18">
        <v>156964</v>
      </c>
      <c r="G47" s="18">
        <v>2288.3000000000002</v>
      </c>
      <c r="H47" s="18">
        <v>0.67</v>
      </c>
    </row>
    <row r="48" spans="2:8" x14ac:dyDescent="0.25">
      <c r="B48" s="13" t="s">
        <v>1956</v>
      </c>
      <c r="C48" s="29" t="s">
        <v>145</v>
      </c>
      <c r="D48" s="13" t="s">
        <v>296</v>
      </c>
      <c r="E48" s="13" t="s">
        <v>759</v>
      </c>
      <c r="F48" s="18">
        <v>73250</v>
      </c>
      <c r="G48" s="18">
        <v>2280.27</v>
      </c>
      <c r="H48" s="18">
        <v>0.67</v>
      </c>
    </row>
    <row r="49" spans="2:8" x14ac:dyDescent="0.25">
      <c r="B49" s="13" t="s">
        <v>1697</v>
      </c>
      <c r="C49" s="29" t="s">
        <v>145</v>
      </c>
      <c r="D49" s="13" t="s">
        <v>305</v>
      </c>
      <c r="E49" s="13" t="s">
        <v>313</v>
      </c>
      <c r="F49" s="18">
        <v>316558</v>
      </c>
      <c r="G49" s="18">
        <v>2279.69</v>
      </c>
      <c r="H49" s="18">
        <v>0.67</v>
      </c>
    </row>
    <row r="50" spans="2:8" x14ac:dyDescent="0.25">
      <c r="B50" s="13" t="s">
        <v>1848</v>
      </c>
      <c r="C50" s="29" t="s">
        <v>145</v>
      </c>
      <c r="D50" s="13" t="s">
        <v>282</v>
      </c>
      <c r="E50" s="13" t="s">
        <v>589</v>
      </c>
      <c r="F50" s="18">
        <v>145250</v>
      </c>
      <c r="G50" s="18">
        <v>2253.92</v>
      </c>
      <c r="H50" s="18">
        <v>0.66</v>
      </c>
    </row>
    <row r="51" spans="2:8" x14ac:dyDescent="0.25">
      <c r="B51" s="13" t="s">
        <v>2001</v>
      </c>
      <c r="C51" s="29" t="s">
        <v>145</v>
      </c>
      <c r="D51" s="13" t="s">
        <v>305</v>
      </c>
      <c r="E51" s="13" t="s">
        <v>868</v>
      </c>
      <c r="F51" s="18">
        <v>133875</v>
      </c>
      <c r="G51" s="18">
        <v>2171.65</v>
      </c>
      <c r="H51" s="18">
        <v>0.64</v>
      </c>
    </row>
    <row r="52" spans="2:8" x14ac:dyDescent="0.25">
      <c r="B52" s="13" t="s">
        <v>2028</v>
      </c>
      <c r="C52" s="29" t="s">
        <v>145</v>
      </c>
      <c r="D52" s="13" t="s">
        <v>277</v>
      </c>
      <c r="E52" s="13" t="s">
        <v>946</v>
      </c>
      <c r="F52" s="18">
        <v>159600</v>
      </c>
      <c r="G52" s="18">
        <v>2167.4499999999998</v>
      </c>
      <c r="H52" s="18">
        <v>0.64</v>
      </c>
    </row>
    <row r="53" spans="2:8" x14ac:dyDescent="0.25">
      <c r="B53" s="13" t="s">
        <v>1824</v>
      </c>
      <c r="C53" s="29" t="s">
        <v>145</v>
      </c>
      <c r="D53" s="13" t="s">
        <v>318</v>
      </c>
      <c r="E53" s="13" t="s">
        <v>552</v>
      </c>
      <c r="F53" s="18">
        <v>239177</v>
      </c>
      <c r="G53" s="18">
        <v>2120.42</v>
      </c>
      <c r="H53" s="18">
        <v>0.62</v>
      </c>
    </row>
    <row r="54" spans="2:8" x14ac:dyDescent="0.25">
      <c r="B54" s="13" t="s">
        <v>1689</v>
      </c>
      <c r="C54" s="29" t="s">
        <v>145</v>
      </c>
      <c r="D54" s="13" t="s">
        <v>273</v>
      </c>
      <c r="E54" s="13" t="s">
        <v>295</v>
      </c>
      <c r="F54" s="18">
        <v>80400</v>
      </c>
      <c r="G54" s="18">
        <v>2032.71</v>
      </c>
      <c r="H54" s="18">
        <v>0.6</v>
      </c>
    </row>
    <row r="55" spans="2:8" x14ac:dyDescent="0.25">
      <c r="B55" s="13" t="s">
        <v>1985</v>
      </c>
      <c r="C55" s="29" t="s">
        <v>145</v>
      </c>
      <c r="D55" s="13" t="s">
        <v>146</v>
      </c>
      <c r="E55" s="13" t="s">
        <v>828</v>
      </c>
      <c r="F55" s="18">
        <v>122800</v>
      </c>
      <c r="G55" s="18">
        <v>1975.42</v>
      </c>
      <c r="H55" s="18">
        <v>0.57999999999999996</v>
      </c>
    </row>
    <row r="56" spans="2:8" x14ac:dyDescent="0.25">
      <c r="B56" s="13" t="s">
        <v>1910</v>
      </c>
      <c r="C56" s="29" t="s">
        <v>145</v>
      </c>
      <c r="D56" s="13" t="s">
        <v>293</v>
      </c>
      <c r="E56" s="13" t="s">
        <v>682</v>
      </c>
      <c r="F56" s="18">
        <v>42689</v>
      </c>
      <c r="G56" s="18">
        <v>1916.1</v>
      </c>
      <c r="H56" s="18">
        <v>0.56000000000000005</v>
      </c>
    </row>
    <row r="57" spans="2:8" x14ac:dyDescent="0.25">
      <c r="B57" s="13" t="s">
        <v>1754</v>
      </c>
      <c r="C57" s="29" t="s">
        <v>145</v>
      </c>
      <c r="D57" s="13" t="s">
        <v>394</v>
      </c>
      <c r="E57" s="13" t="s">
        <v>411</v>
      </c>
      <c r="F57" s="18">
        <v>90000</v>
      </c>
      <c r="G57" s="18">
        <v>1893.33</v>
      </c>
      <c r="H57" s="18">
        <v>0.56000000000000005</v>
      </c>
    </row>
    <row r="58" spans="2:8" x14ac:dyDescent="0.25">
      <c r="B58" s="13" t="s">
        <v>1676</v>
      </c>
      <c r="C58" s="29" t="s">
        <v>145</v>
      </c>
      <c r="D58" s="13" t="s">
        <v>273</v>
      </c>
      <c r="E58" s="13" t="s">
        <v>274</v>
      </c>
      <c r="F58" s="18">
        <v>382600</v>
      </c>
      <c r="G58" s="18">
        <v>1870.15</v>
      </c>
      <c r="H58" s="18">
        <v>0.55000000000000004</v>
      </c>
    </row>
    <row r="59" spans="2:8" x14ac:dyDescent="0.25">
      <c r="B59" s="13" t="s">
        <v>1949</v>
      </c>
      <c r="C59" s="29" t="s">
        <v>145</v>
      </c>
      <c r="D59" s="13" t="s">
        <v>268</v>
      </c>
      <c r="E59" s="13" t="s">
        <v>750</v>
      </c>
      <c r="F59" s="18">
        <v>902821</v>
      </c>
      <c r="G59" s="18">
        <v>1840.94</v>
      </c>
      <c r="H59" s="18">
        <v>0.54</v>
      </c>
    </row>
    <row r="60" spans="2:8" x14ac:dyDescent="0.25">
      <c r="B60" s="13" t="s">
        <v>1909</v>
      </c>
      <c r="C60" s="29" t="s">
        <v>145</v>
      </c>
      <c r="D60" s="13" t="s">
        <v>279</v>
      </c>
      <c r="E60" s="13" t="s">
        <v>681</v>
      </c>
      <c r="F60" s="18">
        <v>108600</v>
      </c>
      <c r="G60" s="18">
        <v>1791.36</v>
      </c>
      <c r="H60" s="18">
        <v>0.53</v>
      </c>
    </row>
    <row r="61" spans="2:8" x14ac:dyDescent="0.25">
      <c r="B61" s="13" t="s">
        <v>413</v>
      </c>
      <c r="C61" s="29" t="s">
        <v>145</v>
      </c>
      <c r="D61" s="13" t="s">
        <v>331</v>
      </c>
      <c r="E61" s="13" t="s">
        <v>414</v>
      </c>
      <c r="F61" s="18">
        <v>117571</v>
      </c>
      <c r="G61" s="18">
        <v>1771.38</v>
      </c>
      <c r="H61" s="18">
        <v>0.52</v>
      </c>
    </row>
    <row r="62" spans="2:8" x14ac:dyDescent="0.25">
      <c r="B62" s="13" t="s">
        <v>1680</v>
      </c>
      <c r="C62" s="29" t="s">
        <v>145</v>
      </c>
      <c r="D62" s="13" t="s">
        <v>279</v>
      </c>
      <c r="E62" s="13" t="s">
        <v>280</v>
      </c>
      <c r="F62" s="18">
        <v>53550</v>
      </c>
      <c r="G62" s="18">
        <v>1749.51</v>
      </c>
      <c r="H62" s="18">
        <v>0.51</v>
      </c>
    </row>
    <row r="63" spans="2:8" x14ac:dyDescent="0.25">
      <c r="B63" s="13" t="s">
        <v>1963</v>
      </c>
      <c r="C63" s="29" t="s">
        <v>145</v>
      </c>
      <c r="D63" s="13" t="s">
        <v>287</v>
      </c>
      <c r="E63" s="13" t="s">
        <v>778</v>
      </c>
      <c r="F63" s="18">
        <v>40500</v>
      </c>
      <c r="G63" s="18">
        <v>1741.28</v>
      </c>
      <c r="H63" s="18">
        <v>0.51</v>
      </c>
    </row>
    <row r="64" spans="2:8" x14ac:dyDescent="0.25">
      <c r="B64" s="13" t="s">
        <v>1806</v>
      </c>
      <c r="C64" s="29" t="s">
        <v>145</v>
      </c>
      <c r="D64" s="13" t="s">
        <v>318</v>
      </c>
      <c r="E64" s="13" t="s">
        <v>531</v>
      </c>
      <c r="F64" s="18">
        <v>298748</v>
      </c>
      <c r="G64" s="18">
        <v>1734.38</v>
      </c>
      <c r="H64" s="18">
        <v>0.51</v>
      </c>
    </row>
    <row r="65" spans="2:8" x14ac:dyDescent="0.25">
      <c r="B65" s="13" t="s">
        <v>974</v>
      </c>
      <c r="C65" s="29" t="s">
        <v>145</v>
      </c>
      <c r="D65" s="13" t="s">
        <v>301</v>
      </c>
      <c r="E65" s="13" t="s">
        <v>975</v>
      </c>
      <c r="F65" s="18">
        <v>240479</v>
      </c>
      <c r="G65" s="18">
        <v>1710.41</v>
      </c>
      <c r="H65" s="18">
        <v>0.5</v>
      </c>
    </row>
    <row r="66" spans="2:8" x14ac:dyDescent="0.25">
      <c r="B66" s="13" t="s">
        <v>1694</v>
      </c>
      <c r="C66" s="29" t="s">
        <v>145</v>
      </c>
      <c r="D66" s="13" t="s">
        <v>305</v>
      </c>
      <c r="E66" s="13" t="s">
        <v>306</v>
      </c>
      <c r="F66" s="18">
        <v>82000</v>
      </c>
      <c r="G66" s="18">
        <v>1572.23</v>
      </c>
      <c r="H66" s="18">
        <v>0.46</v>
      </c>
    </row>
    <row r="67" spans="2:8" x14ac:dyDescent="0.25">
      <c r="B67" s="13" t="s">
        <v>1903</v>
      </c>
      <c r="C67" s="29" t="s">
        <v>145</v>
      </c>
      <c r="D67" s="13" t="s">
        <v>473</v>
      </c>
      <c r="E67" s="13" t="s">
        <v>675</v>
      </c>
      <c r="F67" s="18">
        <v>187025</v>
      </c>
      <c r="G67" s="18">
        <v>1559.88</v>
      </c>
      <c r="H67" s="18">
        <v>0.46</v>
      </c>
    </row>
    <row r="68" spans="2:8" x14ac:dyDescent="0.25">
      <c r="B68" s="13" t="s">
        <v>2033</v>
      </c>
      <c r="C68" s="29" t="s">
        <v>145</v>
      </c>
      <c r="D68" s="13" t="s">
        <v>301</v>
      </c>
      <c r="E68" s="13" t="s">
        <v>976</v>
      </c>
      <c r="F68" s="18">
        <v>220000</v>
      </c>
      <c r="G68" s="18">
        <v>1492.81</v>
      </c>
      <c r="H68" s="18">
        <v>0.44</v>
      </c>
    </row>
    <row r="69" spans="2:8" x14ac:dyDescent="0.25">
      <c r="B69" s="13" t="s">
        <v>2034</v>
      </c>
      <c r="C69" s="29" t="s">
        <v>145</v>
      </c>
      <c r="D69" s="13" t="s">
        <v>279</v>
      </c>
      <c r="E69" s="13" t="s">
        <v>977</v>
      </c>
      <c r="F69" s="18">
        <v>277200</v>
      </c>
      <c r="G69" s="18">
        <v>1488.01</v>
      </c>
      <c r="H69" s="18">
        <v>0.44</v>
      </c>
    </row>
    <row r="70" spans="2:8" x14ac:dyDescent="0.25">
      <c r="B70" s="13" t="s">
        <v>2014</v>
      </c>
      <c r="C70" s="29" t="s">
        <v>145</v>
      </c>
      <c r="D70" s="13" t="s">
        <v>316</v>
      </c>
      <c r="E70" s="13" t="s">
        <v>927</v>
      </c>
      <c r="F70" s="18">
        <v>92564</v>
      </c>
      <c r="G70" s="18">
        <v>1453.44</v>
      </c>
      <c r="H70" s="18">
        <v>0.43</v>
      </c>
    </row>
    <row r="71" spans="2:8" x14ac:dyDescent="0.25">
      <c r="B71" s="13" t="s">
        <v>1703</v>
      </c>
      <c r="C71" s="29" t="s">
        <v>145</v>
      </c>
      <c r="D71" s="13" t="s">
        <v>268</v>
      </c>
      <c r="E71" s="13" t="s">
        <v>322</v>
      </c>
      <c r="F71" s="18">
        <v>135338</v>
      </c>
      <c r="G71" s="18">
        <v>1428.63</v>
      </c>
      <c r="H71" s="18">
        <v>0.42</v>
      </c>
    </row>
    <row r="72" spans="2:8" x14ac:dyDescent="0.25">
      <c r="B72" s="13" t="s">
        <v>1682</v>
      </c>
      <c r="C72" s="29" t="s">
        <v>145</v>
      </c>
      <c r="D72" s="13" t="s">
        <v>282</v>
      </c>
      <c r="E72" s="13" t="s">
        <v>283</v>
      </c>
      <c r="F72" s="18">
        <v>110750</v>
      </c>
      <c r="G72" s="18">
        <v>1411.18</v>
      </c>
      <c r="H72" s="18">
        <v>0.41</v>
      </c>
    </row>
    <row r="73" spans="2:8" x14ac:dyDescent="0.25">
      <c r="B73" s="13" t="s">
        <v>2025</v>
      </c>
      <c r="C73" s="29" t="s">
        <v>145</v>
      </c>
      <c r="D73" s="13" t="s">
        <v>382</v>
      </c>
      <c r="E73" s="13" t="s">
        <v>943</v>
      </c>
      <c r="F73" s="18">
        <v>416680</v>
      </c>
      <c r="G73" s="18">
        <v>1405.04</v>
      </c>
      <c r="H73" s="18">
        <v>0.41</v>
      </c>
    </row>
    <row r="74" spans="2:8" x14ac:dyDescent="0.25">
      <c r="B74" s="13" t="s">
        <v>1998</v>
      </c>
      <c r="C74" s="29" t="s">
        <v>145</v>
      </c>
      <c r="D74" s="13" t="s">
        <v>301</v>
      </c>
      <c r="E74" s="13" t="s">
        <v>865</v>
      </c>
      <c r="F74" s="18">
        <v>19250</v>
      </c>
      <c r="G74" s="18">
        <v>1326.28</v>
      </c>
      <c r="H74" s="18">
        <v>0.39</v>
      </c>
    </row>
    <row r="75" spans="2:8" x14ac:dyDescent="0.25">
      <c r="B75" s="13" t="s">
        <v>1709</v>
      </c>
      <c r="C75" s="29" t="s">
        <v>145</v>
      </c>
      <c r="D75" s="13" t="s">
        <v>318</v>
      </c>
      <c r="E75" s="13" t="s">
        <v>333</v>
      </c>
      <c r="F75" s="18">
        <v>50900</v>
      </c>
      <c r="G75" s="18">
        <v>1181.08</v>
      </c>
      <c r="H75" s="18">
        <v>0.35</v>
      </c>
    </row>
    <row r="76" spans="2:8" x14ac:dyDescent="0.25">
      <c r="B76" s="13" t="s">
        <v>978</v>
      </c>
      <c r="C76" s="29" t="s">
        <v>145</v>
      </c>
      <c r="D76" s="13" t="s">
        <v>352</v>
      </c>
      <c r="E76" s="13" t="s">
        <v>979</v>
      </c>
      <c r="F76" s="18">
        <v>593960</v>
      </c>
      <c r="G76" s="18">
        <v>1118.19</v>
      </c>
      <c r="H76" s="18">
        <v>0.33</v>
      </c>
    </row>
    <row r="77" spans="2:8" x14ac:dyDescent="0.25">
      <c r="B77" s="13" t="s">
        <v>1840</v>
      </c>
      <c r="C77" s="29" t="s">
        <v>145</v>
      </c>
      <c r="D77" s="13" t="s">
        <v>357</v>
      </c>
      <c r="E77" s="13" t="s">
        <v>569</v>
      </c>
      <c r="F77" s="18">
        <v>222000</v>
      </c>
      <c r="G77" s="18">
        <v>1109.56</v>
      </c>
      <c r="H77" s="18">
        <v>0.33</v>
      </c>
    </row>
    <row r="78" spans="2:8" x14ac:dyDescent="0.25">
      <c r="B78" s="13" t="s">
        <v>1786</v>
      </c>
      <c r="C78" s="29" t="s">
        <v>145</v>
      </c>
      <c r="D78" s="13" t="s">
        <v>473</v>
      </c>
      <c r="E78" s="13" t="s">
        <v>474</v>
      </c>
      <c r="F78" s="18">
        <v>21150</v>
      </c>
      <c r="G78" s="18">
        <v>1055.29</v>
      </c>
      <c r="H78" s="18">
        <v>0.31</v>
      </c>
    </row>
    <row r="79" spans="2:8" x14ac:dyDescent="0.25">
      <c r="B79" s="13" t="s">
        <v>1792</v>
      </c>
      <c r="C79" s="29" t="s">
        <v>145</v>
      </c>
      <c r="D79" s="13" t="s">
        <v>473</v>
      </c>
      <c r="E79" s="13" t="s">
        <v>480</v>
      </c>
      <c r="F79" s="18">
        <v>9050</v>
      </c>
      <c r="G79" s="18">
        <v>1002.42</v>
      </c>
      <c r="H79" s="18">
        <v>0.28999999999999998</v>
      </c>
    </row>
    <row r="80" spans="2:8" x14ac:dyDescent="0.25">
      <c r="B80" s="13" t="s">
        <v>2035</v>
      </c>
      <c r="C80" s="29" t="s">
        <v>145</v>
      </c>
      <c r="D80" s="13" t="s">
        <v>352</v>
      </c>
      <c r="E80" s="13" t="s">
        <v>980</v>
      </c>
      <c r="F80" s="18">
        <v>1623376</v>
      </c>
      <c r="G80" s="18">
        <v>996.27</v>
      </c>
      <c r="H80" s="18">
        <v>0.28999999999999998</v>
      </c>
    </row>
    <row r="81" spans="2:8" x14ac:dyDescent="0.25">
      <c r="B81" s="13" t="s">
        <v>1940</v>
      </c>
      <c r="C81" s="29" t="s">
        <v>145</v>
      </c>
      <c r="D81" s="13" t="s">
        <v>282</v>
      </c>
      <c r="E81" s="13" t="s">
        <v>725</v>
      </c>
      <c r="F81" s="18">
        <v>90000</v>
      </c>
      <c r="G81" s="18">
        <v>901.13</v>
      </c>
      <c r="H81" s="18">
        <v>0.26</v>
      </c>
    </row>
    <row r="82" spans="2:8" x14ac:dyDescent="0.25">
      <c r="B82" s="13" t="s">
        <v>1809</v>
      </c>
      <c r="C82" s="29" t="s">
        <v>145</v>
      </c>
      <c r="D82" s="13" t="s">
        <v>291</v>
      </c>
      <c r="E82" s="13" t="s">
        <v>536</v>
      </c>
      <c r="F82" s="18">
        <v>80000</v>
      </c>
      <c r="G82" s="18">
        <v>780.96</v>
      </c>
      <c r="H82" s="18">
        <v>0.23</v>
      </c>
    </row>
    <row r="83" spans="2:8" x14ac:dyDescent="0.25">
      <c r="B83" s="13" t="s">
        <v>1815</v>
      </c>
      <c r="C83" s="29" t="s">
        <v>145</v>
      </c>
      <c r="D83" s="13" t="s">
        <v>397</v>
      </c>
      <c r="E83" s="13" t="s">
        <v>543</v>
      </c>
      <c r="F83" s="18">
        <v>75000</v>
      </c>
      <c r="G83" s="18">
        <v>690.38</v>
      </c>
      <c r="H83" s="18">
        <v>0.2</v>
      </c>
    </row>
    <row r="84" spans="2:8" x14ac:dyDescent="0.25">
      <c r="B84" s="13" t="s">
        <v>1866</v>
      </c>
      <c r="C84" s="29" t="s">
        <v>145</v>
      </c>
      <c r="D84" s="13" t="s">
        <v>331</v>
      </c>
      <c r="E84" s="13" t="s">
        <v>620</v>
      </c>
      <c r="F84" s="18">
        <v>43594</v>
      </c>
      <c r="G84" s="18">
        <v>614.74</v>
      </c>
      <c r="H84" s="18">
        <v>0.18</v>
      </c>
    </row>
    <row r="85" spans="2:8" x14ac:dyDescent="0.25">
      <c r="B85" s="13" t="s">
        <v>1811</v>
      </c>
      <c r="C85" s="29" t="s">
        <v>145</v>
      </c>
      <c r="D85" s="13" t="s">
        <v>291</v>
      </c>
      <c r="E85" s="13" t="s">
        <v>539</v>
      </c>
      <c r="F85" s="18">
        <v>100000</v>
      </c>
      <c r="G85" s="18">
        <v>592.70000000000005</v>
      </c>
      <c r="H85" s="18">
        <v>0.17</v>
      </c>
    </row>
    <row r="86" spans="2:8" x14ac:dyDescent="0.25">
      <c r="B86" s="13" t="s">
        <v>1904</v>
      </c>
      <c r="C86" s="29" t="s">
        <v>145</v>
      </c>
      <c r="D86" s="13" t="s">
        <v>473</v>
      </c>
      <c r="E86" s="13" t="s">
        <v>676</v>
      </c>
      <c r="F86" s="18">
        <v>4200</v>
      </c>
      <c r="G86" s="18">
        <v>413.12</v>
      </c>
      <c r="H86" s="18">
        <v>0.12</v>
      </c>
    </row>
    <row r="87" spans="2:8" x14ac:dyDescent="0.25">
      <c r="B87" s="13" t="s">
        <v>2036</v>
      </c>
      <c r="C87" s="29" t="s">
        <v>145</v>
      </c>
      <c r="D87" s="13" t="s">
        <v>146</v>
      </c>
      <c r="E87" s="13" t="s">
        <v>828</v>
      </c>
      <c r="F87" s="18">
        <v>-4800</v>
      </c>
      <c r="G87" s="18">
        <v>-77.77</v>
      </c>
      <c r="H87" s="18">
        <v>-0.02</v>
      </c>
    </row>
    <row r="88" spans="2:8" x14ac:dyDescent="0.25">
      <c r="B88" s="13" t="s">
        <v>2037</v>
      </c>
      <c r="C88" s="29" t="s">
        <v>145</v>
      </c>
      <c r="D88" s="13" t="s">
        <v>473</v>
      </c>
      <c r="E88" s="13" t="s">
        <v>676</v>
      </c>
      <c r="F88" s="18">
        <v>-4200</v>
      </c>
      <c r="G88" s="18">
        <v>-415.27</v>
      </c>
      <c r="H88" s="18">
        <v>-0.12</v>
      </c>
    </row>
    <row r="89" spans="2:8" x14ac:dyDescent="0.25">
      <c r="B89" s="13" t="s">
        <v>2038</v>
      </c>
      <c r="C89" s="29" t="s">
        <v>145</v>
      </c>
      <c r="D89" s="13" t="s">
        <v>318</v>
      </c>
      <c r="E89" s="13" t="s">
        <v>333</v>
      </c>
      <c r="F89" s="18">
        <v>-19800</v>
      </c>
      <c r="G89" s="18">
        <v>-462.66</v>
      </c>
      <c r="H89" s="18">
        <v>-0.14000000000000001</v>
      </c>
    </row>
    <row r="90" spans="2:8" x14ac:dyDescent="0.25">
      <c r="B90" s="13" t="s">
        <v>2039</v>
      </c>
      <c r="C90" s="29" t="s">
        <v>145</v>
      </c>
      <c r="D90" s="13" t="s">
        <v>305</v>
      </c>
      <c r="E90" s="13" t="s">
        <v>451</v>
      </c>
      <c r="F90" s="18">
        <v>-99000</v>
      </c>
      <c r="G90" s="18">
        <v>-739.08</v>
      </c>
      <c r="H90" s="18">
        <v>-0.22</v>
      </c>
    </row>
    <row r="91" spans="2:8" x14ac:dyDescent="0.25">
      <c r="B91" s="13" t="s">
        <v>2040</v>
      </c>
      <c r="C91" s="29" t="s">
        <v>145</v>
      </c>
      <c r="D91" s="13" t="s">
        <v>473</v>
      </c>
      <c r="E91" s="13" t="s">
        <v>480</v>
      </c>
      <c r="F91" s="18">
        <v>-9050</v>
      </c>
      <c r="G91" s="18">
        <v>-1008.98</v>
      </c>
      <c r="H91" s="18">
        <v>-0.3</v>
      </c>
    </row>
    <row r="92" spans="2:8" x14ac:dyDescent="0.25">
      <c r="B92" s="13" t="s">
        <v>2041</v>
      </c>
      <c r="C92" s="29" t="s">
        <v>145</v>
      </c>
      <c r="D92" s="13" t="s">
        <v>473</v>
      </c>
      <c r="E92" s="13" t="s">
        <v>474</v>
      </c>
      <c r="F92" s="18">
        <v>-21150</v>
      </c>
      <c r="G92" s="18">
        <v>-1059.81</v>
      </c>
      <c r="H92" s="18">
        <v>-0.31</v>
      </c>
    </row>
    <row r="93" spans="2:8" x14ac:dyDescent="0.25">
      <c r="B93" s="13" t="s">
        <v>2042</v>
      </c>
      <c r="C93" s="29" t="s">
        <v>145</v>
      </c>
      <c r="D93" s="13" t="s">
        <v>146</v>
      </c>
      <c r="E93" s="13" t="s">
        <v>147</v>
      </c>
      <c r="F93" s="18">
        <v>-60000</v>
      </c>
      <c r="G93" s="18">
        <v>-1061.79</v>
      </c>
      <c r="H93" s="18">
        <v>-0.31</v>
      </c>
    </row>
    <row r="94" spans="2:8" x14ac:dyDescent="0.25">
      <c r="B94" s="13" t="s">
        <v>2043</v>
      </c>
      <c r="C94" s="29" t="s">
        <v>145</v>
      </c>
      <c r="D94" s="13" t="s">
        <v>348</v>
      </c>
      <c r="E94" s="13" t="s">
        <v>612</v>
      </c>
      <c r="F94" s="18">
        <v>-68875</v>
      </c>
      <c r="G94" s="18">
        <v>-1118.1500000000001</v>
      </c>
      <c r="H94" s="18">
        <v>-0.33</v>
      </c>
    </row>
    <row r="95" spans="2:8" x14ac:dyDescent="0.25">
      <c r="B95" s="13" t="s">
        <v>2044</v>
      </c>
      <c r="C95" s="29" t="s">
        <v>145</v>
      </c>
      <c r="D95" s="13" t="s">
        <v>279</v>
      </c>
      <c r="E95" s="13" t="s">
        <v>977</v>
      </c>
      <c r="F95" s="18">
        <v>-277200</v>
      </c>
      <c r="G95" s="18">
        <v>-1490.09</v>
      </c>
      <c r="H95" s="18">
        <v>-0.44</v>
      </c>
    </row>
    <row r="96" spans="2:8" x14ac:dyDescent="0.25">
      <c r="B96" s="13" t="s">
        <v>2045</v>
      </c>
      <c r="C96" s="29" t="s">
        <v>145</v>
      </c>
      <c r="D96" s="13" t="s">
        <v>378</v>
      </c>
      <c r="E96" s="13" t="s">
        <v>454</v>
      </c>
      <c r="F96" s="18">
        <v>-116400</v>
      </c>
      <c r="G96" s="18">
        <v>-1612.95</v>
      </c>
      <c r="H96" s="18">
        <v>-0.47</v>
      </c>
    </row>
    <row r="97" spans="2:8" x14ac:dyDescent="0.25">
      <c r="B97" s="13" t="s">
        <v>2046</v>
      </c>
      <c r="C97" s="29" t="s">
        <v>145</v>
      </c>
      <c r="D97" s="13" t="s">
        <v>279</v>
      </c>
      <c r="E97" s="13" t="s">
        <v>280</v>
      </c>
      <c r="F97" s="18">
        <v>-53550</v>
      </c>
      <c r="G97" s="18">
        <v>-1759.12</v>
      </c>
      <c r="H97" s="18">
        <v>-0.52</v>
      </c>
    </row>
    <row r="98" spans="2:8" x14ac:dyDescent="0.25">
      <c r="B98" s="13" t="s">
        <v>2047</v>
      </c>
      <c r="C98" s="29" t="s">
        <v>145</v>
      </c>
      <c r="D98" s="13" t="s">
        <v>279</v>
      </c>
      <c r="E98" s="13" t="s">
        <v>681</v>
      </c>
      <c r="F98" s="18">
        <v>-108600</v>
      </c>
      <c r="G98" s="18">
        <v>-1802.49</v>
      </c>
      <c r="H98" s="18">
        <v>-0.53</v>
      </c>
    </row>
    <row r="99" spans="2:8" x14ac:dyDescent="0.25">
      <c r="B99" s="13" t="s">
        <v>2048</v>
      </c>
      <c r="C99" s="29" t="s">
        <v>145</v>
      </c>
      <c r="D99" s="13" t="s">
        <v>271</v>
      </c>
      <c r="E99" s="13" t="s">
        <v>272</v>
      </c>
      <c r="F99" s="18">
        <v>-148500</v>
      </c>
      <c r="G99" s="18">
        <v>-1988.04</v>
      </c>
      <c r="H99" s="18">
        <v>-0.57999999999999996</v>
      </c>
    </row>
    <row r="100" spans="2:8" x14ac:dyDescent="0.25">
      <c r="B100" s="13" t="s">
        <v>2049</v>
      </c>
      <c r="C100" s="29" t="s">
        <v>145</v>
      </c>
      <c r="D100" s="13" t="s">
        <v>305</v>
      </c>
      <c r="E100" s="13" t="s">
        <v>868</v>
      </c>
      <c r="F100" s="18">
        <v>-133875</v>
      </c>
      <c r="G100" s="18">
        <v>-2184.44</v>
      </c>
      <c r="H100" s="18">
        <v>-0.64</v>
      </c>
    </row>
    <row r="101" spans="2:8" x14ac:dyDescent="0.25">
      <c r="B101" s="13" t="s">
        <v>2050</v>
      </c>
      <c r="C101" s="29" t="s">
        <v>145</v>
      </c>
      <c r="D101" s="13" t="s">
        <v>146</v>
      </c>
      <c r="E101" s="13" t="s">
        <v>148</v>
      </c>
      <c r="F101" s="18">
        <v>-55475</v>
      </c>
      <c r="G101" s="18">
        <v>-2215.59</v>
      </c>
      <c r="H101" s="18">
        <v>-0.65</v>
      </c>
    </row>
    <row r="102" spans="2:8" x14ac:dyDescent="0.25">
      <c r="B102" s="13" t="s">
        <v>990</v>
      </c>
      <c r="C102" s="29" t="s">
        <v>145</v>
      </c>
      <c r="D102" s="13" t="s">
        <v>268</v>
      </c>
      <c r="E102" s="13" t="s">
        <v>864</v>
      </c>
      <c r="F102" s="18">
        <v>-274500</v>
      </c>
      <c r="G102" s="18">
        <v>-2267.7800000000002</v>
      </c>
      <c r="H102" s="18">
        <v>-0.67</v>
      </c>
    </row>
    <row r="103" spans="2:8" x14ac:dyDescent="0.25">
      <c r="B103" s="13" t="s">
        <v>2051</v>
      </c>
      <c r="C103" s="29" t="s">
        <v>145</v>
      </c>
      <c r="D103" s="13" t="s">
        <v>357</v>
      </c>
      <c r="E103" s="13" t="s">
        <v>625</v>
      </c>
      <c r="F103" s="18">
        <v>-369600</v>
      </c>
      <c r="G103" s="18">
        <v>-3050.31</v>
      </c>
      <c r="H103" s="18">
        <v>-0.89</v>
      </c>
    </row>
    <row r="104" spans="2:8" x14ac:dyDescent="0.25">
      <c r="B104" s="13" t="s">
        <v>2052</v>
      </c>
      <c r="C104" s="29" t="s">
        <v>145</v>
      </c>
      <c r="D104" s="13" t="s">
        <v>268</v>
      </c>
      <c r="E104" s="13" t="s">
        <v>276</v>
      </c>
      <c r="F104" s="18">
        <v>-288125</v>
      </c>
      <c r="G104" s="18">
        <v>-3367.17</v>
      </c>
      <c r="H104" s="18">
        <v>-0.99</v>
      </c>
    </row>
    <row r="105" spans="2:8" x14ac:dyDescent="0.25">
      <c r="B105" s="13" t="s">
        <v>2053</v>
      </c>
      <c r="C105" s="29" t="s">
        <v>145</v>
      </c>
      <c r="D105" s="13" t="s">
        <v>555</v>
      </c>
      <c r="E105" s="13" t="s">
        <v>556</v>
      </c>
      <c r="F105" s="18">
        <v>-494200</v>
      </c>
      <c r="G105" s="18">
        <v>-3412.7</v>
      </c>
      <c r="H105" s="18">
        <v>-1</v>
      </c>
    </row>
    <row r="106" spans="2:8" x14ac:dyDescent="0.25">
      <c r="B106" s="13" t="s">
        <v>2054</v>
      </c>
      <c r="C106" s="29" t="s">
        <v>145</v>
      </c>
      <c r="D106" s="13" t="s">
        <v>268</v>
      </c>
      <c r="E106" s="13" t="s">
        <v>270</v>
      </c>
      <c r="F106" s="18">
        <v>-277200</v>
      </c>
      <c r="G106" s="18">
        <v>-3607.9</v>
      </c>
      <c r="H106" s="18">
        <v>-1.06</v>
      </c>
    </row>
    <row r="107" spans="2:8" x14ac:dyDescent="0.25">
      <c r="B107" s="13" t="s">
        <v>2055</v>
      </c>
      <c r="C107" s="29" t="s">
        <v>145</v>
      </c>
      <c r="D107" s="13" t="s">
        <v>348</v>
      </c>
      <c r="E107" s="13" t="s">
        <v>349</v>
      </c>
      <c r="F107" s="18">
        <v>-1183200</v>
      </c>
      <c r="G107" s="18">
        <v>-4059.56</v>
      </c>
      <c r="H107" s="18">
        <v>-1.19</v>
      </c>
    </row>
    <row r="108" spans="2:8" x14ac:dyDescent="0.25">
      <c r="B108" s="13" t="s">
        <v>2056</v>
      </c>
      <c r="C108" s="29" t="s">
        <v>145</v>
      </c>
      <c r="D108" s="13" t="s">
        <v>277</v>
      </c>
      <c r="E108" s="13" t="s">
        <v>278</v>
      </c>
      <c r="F108" s="18">
        <v>-112050</v>
      </c>
      <c r="G108" s="18">
        <v>-4086.13</v>
      </c>
      <c r="H108" s="18">
        <v>-1.2</v>
      </c>
    </row>
    <row r="109" spans="2:8" x14ac:dyDescent="0.25">
      <c r="B109" s="13" t="s">
        <v>2057</v>
      </c>
      <c r="C109" s="29" t="s">
        <v>145</v>
      </c>
      <c r="D109" s="13" t="s">
        <v>268</v>
      </c>
      <c r="E109" s="13" t="s">
        <v>269</v>
      </c>
      <c r="F109" s="18">
        <v>-277200</v>
      </c>
      <c r="G109" s="18">
        <v>-4844.8999999999996</v>
      </c>
      <c r="H109" s="18">
        <v>-1.42</v>
      </c>
    </row>
    <row r="110" spans="2:8" x14ac:dyDescent="0.25">
      <c r="B110" s="32" t="s">
        <v>157</v>
      </c>
      <c r="C110" s="33"/>
      <c r="D110" s="32"/>
      <c r="E110" s="32"/>
      <c r="F110" s="34"/>
      <c r="G110" s="34">
        <f>SUM(G12:G86)</f>
        <v>222537.06000000003</v>
      </c>
      <c r="H110" s="34">
        <f>SUM(H12:H86)</f>
        <v>65.270000000000024</v>
      </c>
    </row>
    <row r="111" spans="2:8" x14ac:dyDescent="0.25">
      <c r="B111" s="32" t="s">
        <v>851</v>
      </c>
    </row>
    <row r="112" spans="2:8" x14ac:dyDescent="0.25">
      <c r="B112" s="13" t="s">
        <v>28</v>
      </c>
      <c r="C112" s="29" t="s">
        <v>145</v>
      </c>
      <c r="D112" s="13" t="s">
        <v>852</v>
      </c>
      <c r="E112" s="13" t="s">
        <v>992</v>
      </c>
      <c r="F112" s="18">
        <v>72434.116999999998</v>
      </c>
      <c r="G112" s="18">
        <v>2779.93</v>
      </c>
      <c r="H112" s="18">
        <v>0.82</v>
      </c>
    </row>
    <row r="113" spans="2:8" x14ac:dyDescent="0.25">
      <c r="B113" s="32" t="s">
        <v>157</v>
      </c>
      <c r="C113" s="33"/>
      <c r="D113" s="32"/>
      <c r="E113" s="32"/>
      <c r="F113" s="34"/>
      <c r="G113" s="34">
        <f>SUM(G111:G112)</f>
        <v>2779.93</v>
      </c>
      <c r="H113" s="34">
        <f>SUM(H111:H112)</f>
        <v>0.82</v>
      </c>
    </row>
    <row r="114" spans="2:8" x14ac:dyDescent="0.25">
      <c r="B114" s="32" t="s">
        <v>1652</v>
      </c>
      <c r="C114" s="33"/>
      <c r="D114" s="32"/>
      <c r="E114" s="32"/>
      <c r="F114" s="34"/>
      <c r="G114" s="34"/>
      <c r="H114" s="34"/>
    </row>
    <row r="115" spans="2:8" x14ac:dyDescent="0.25">
      <c r="B115" s="13" t="s">
        <v>965</v>
      </c>
      <c r="C115" s="29" t="s">
        <v>145</v>
      </c>
      <c r="D115" s="13" t="s">
        <v>155</v>
      </c>
      <c r="F115" s="18">
        <v>20820</v>
      </c>
      <c r="G115" s="18">
        <v>19570.68</v>
      </c>
      <c r="H115" s="18">
        <v>5.74</v>
      </c>
    </row>
    <row r="116" spans="2:8" x14ac:dyDescent="0.25">
      <c r="B116" s="13" t="s">
        <v>966</v>
      </c>
      <c r="C116" s="29" t="s">
        <v>145</v>
      </c>
      <c r="D116" s="13" t="s">
        <v>155</v>
      </c>
      <c r="F116" s="18">
        <v>4995</v>
      </c>
      <c r="G116" s="18">
        <v>4695.49</v>
      </c>
      <c r="H116" s="18">
        <v>1.38</v>
      </c>
    </row>
    <row r="117" spans="2:8" x14ac:dyDescent="0.25">
      <c r="B117" s="32" t="s">
        <v>1653</v>
      </c>
    </row>
    <row r="118" spans="2:8" x14ac:dyDescent="0.25">
      <c r="B118" s="13" t="s">
        <v>981</v>
      </c>
      <c r="C118" s="29" t="s">
        <v>145</v>
      </c>
      <c r="D118" s="13" t="s">
        <v>155</v>
      </c>
      <c r="F118" s="18">
        <v>43500</v>
      </c>
      <c r="G118" s="18">
        <v>34117.050000000003</v>
      </c>
      <c r="H118" s="18">
        <v>10.01</v>
      </c>
    </row>
    <row r="119" spans="2:8" x14ac:dyDescent="0.25">
      <c r="B119" s="13" t="s">
        <v>982</v>
      </c>
      <c r="C119" s="29" t="s">
        <v>145</v>
      </c>
      <c r="D119" s="13" t="s">
        <v>155</v>
      </c>
      <c r="F119" s="18">
        <v>6660</v>
      </c>
      <c r="G119" s="18">
        <v>6469.46</v>
      </c>
      <c r="H119" s="18">
        <v>1.9</v>
      </c>
    </row>
    <row r="120" spans="2:8" x14ac:dyDescent="0.25">
      <c r="B120" s="13" t="s">
        <v>983</v>
      </c>
      <c r="C120" s="29" t="s">
        <v>145</v>
      </c>
      <c r="D120" s="13" t="s">
        <v>984</v>
      </c>
      <c r="E120" s="13" t="s">
        <v>985</v>
      </c>
      <c r="F120" s="18">
        <v>175000</v>
      </c>
      <c r="G120" s="18">
        <v>1471.14</v>
      </c>
      <c r="H120" s="18">
        <v>0.43</v>
      </c>
    </row>
    <row r="121" spans="2:8" x14ac:dyDescent="0.25">
      <c r="B121" s="13" t="s">
        <v>986</v>
      </c>
      <c r="C121" s="29" t="s">
        <v>145</v>
      </c>
      <c r="D121" s="13" t="s">
        <v>987</v>
      </c>
      <c r="F121" s="18">
        <v>22000</v>
      </c>
      <c r="G121" s="18">
        <v>1281.06</v>
      </c>
      <c r="H121" s="18">
        <v>0.38</v>
      </c>
    </row>
    <row r="122" spans="2:8" x14ac:dyDescent="0.25">
      <c r="B122" s="13" t="s">
        <v>988</v>
      </c>
      <c r="C122" s="29" t="s">
        <v>145</v>
      </c>
      <c r="D122" s="13" t="s">
        <v>984</v>
      </c>
      <c r="E122" s="13" t="s">
        <v>989</v>
      </c>
      <c r="F122" s="18">
        <v>250000</v>
      </c>
      <c r="G122" s="18">
        <v>598.13</v>
      </c>
      <c r="H122" s="18">
        <v>0.18</v>
      </c>
    </row>
    <row r="123" spans="2:8" x14ac:dyDescent="0.25">
      <c r="B123" s="13" t="s">
        <v>983</v>
      </c>
      <c r="C123" s="29" t="s">
        <v>145</v>
      </c>
      <c r="D123" s="13" t="s">
        <v>984</v>
      </c>
      <c r="E123" s="13" t="s">
        <v>985</v>
      </c>
      <c r="F123" s="18">
        <v>-87500</v>
      </c>
      <c r="G123" s="18">
        <v>-736.49</v>
      </c>
      <c r="H123" s="18">
        <v>-0.22</v>
      </c>
    </row>
    <row r="124" spans="2:8" x14ac:dyDescent="0.25">
      <c r="B124" s="13" t="s">
        <v>991</v>
      </c>
      <c r="C124" s="29" t="s">
        <v>145</v>
      </c>
      <c r="D124" s="13" t="s">
        <v>155</v>
      </c>
      <c r="F124" s="18">
        <v>-4995</v>
      </c>
      <c r="G124" s="18">
        <v>-4721.72</v>
      </c>
      <c r="H124" s="18">
        <v>-1.38</v>
      </c>
    </row>
    <row r="125" spans="2:8" x14ac:dyDescent="0.25">
      <c r="B125" s="13" t="s">
        <v>982</v>
      </c>
      <c r="C125" s="29" t="s">
        <v>145</v>
      </c>
      <c r="D125" s="13" t="s">
        <v>155</v>
      </c>
      <c r="F125" s="18">
        <v>-23820</v>
      </c>
      <c r="G125" s="18">
        <v>-22541.1</v>
      </c>
      <c r="H125" s="18">
        <v>-6.61</v>
      </c>
    </row>
    <row r="126" spans="2:8" x14ac:dyDescent="0.25">
      <c r="B126" s="32" t="s">
        <v>1654</v>
      </c>
      <c r="C126" s="33"/>
      <c r="D126" s="32"/>
      <c r="E126" s="32"/>
      <c r="F126" s="34"/>
      <c r="G126" s="34">
        <f>SUM(G115:G122)</f>
        <v>68203.010000000009</v>
      </c>
      <c r="H126" s="34">
        <f>SUM(H115:H122)</f>
        <v>20.019999999999996</v>
      </c>
    </row>
    <row r="127" spans="2:8" x14ac:dyDescent="0.25">
      <c r="B127" s="50" t="s">
        <v>139</v>
      </c>
      <c r="C127" s="51" t="s">
        <v>140</v>
      </c>
      <c r="D127" s="50" t="s">
        <v>235</v>
      </c>
      <c r="E127" s="50" t="s">
        <v>142</v>
      </c>
      <c r="F127" s="49" t="s">
        <v>151</v>
      </c>
      <c r="G127" s="49" t="s">
        <v>152</v>
      </c>
      <c r="H127" s="49" t="s">
        <v>153</v>
      </c>
    </row>
    <row r="128" spans="2:8" x14ac:dyDescent="0.25">
      <c r="B128" s="32" t="s">
        <v>236</v>
      </c>
    </row>
    <row r="129" spans="2:8" x14ac:dyDescent="0.25">
      <c r="B129" s="32" t="s">
        <v>144</v>
      </c>
    </row>
    <row r="130" spans="2:8" x14ac:dyDescent="0.25">
      <c r="B130" s="32" t="s">
        <v>237</v>
      </c>
    </row>
    <row r="131" spans="2:8" x14ac:dyDescent="0.25">
      <c r="B131" s="13" t="s">
        <v>993</v>
      </c>
      <c r="C131" s="29">
        <v>6.84</v>
      </c>
      <c r="D131" s="13" t="s">
        <v>238</v>
      </c>
      <c r="E131" s="13" t="s">
        <v>994</v>
      </c>
      <c r="F131" s="18">
        <v>7500000</v>
      </c>
      <c r="G131" s="18">
        <v>7633.15</v>
      </c>
      <c r="H131" s="18">
        <v>2.2400000000000002</v>
      </c>
    </row>
    <row r="132" spans="2:8" x14ac:dyDescent="0.25">
      <c r="B132" s="13" t="s">
        <v>995</v>
      </c>
      <c r="C132" s="29">
        <v>7.01</v>
      </c>
      <c r="D132" s="13" t="s">
        <v>238</v>
      </c>
      <c r="E132" s="13" t="s">
        <v>996</v>
      </c>
      <c r="F132" s="18">
        <v>4000000</v>
      </c>
      <c r="G132" s="18">
        <v>4178.05</v>
      </c>
      <c r="H132" s="18">
        <v>1.23</v>
      </c>
    </row>
    <row r="133" spans="2:8" x14ac:dyDescent="0.25">
      <c r="B133" s="13" t="s">
        <v>997</v>
      </c>
      <c r="C133" s="29">
        <v>6.81</v>
      </c>
      <c r="D133" s="13" t="s">
        <v>238</v>
      </c>
      <c r="E133" s="13" t="s">
        <v>998</v>
      </c>
      <c r="F133" s="18">
        <v>2500000</v>
      </c>
      <c r="G133" s="18">
        <v>2496.75</v>
      </c>
      <c r="H133" s="18">
        <v>0.73</v>
      </c>
    </row>
    <row r="134" spans="2:8" x14ac:dyDescent="0.25">
      <c r="B134" s="13" t="s">
        <v>999</v>
      </c>
      <c r="C134" s="29">
        <v>6.68</v>
      </c>
      <c r="D134" s="13" t="s">
        <v>238</v>
      </c>
      <c r="E134" s="13" t="s">
        <v>1000</v>
      </c>
      <c r="F134" s="18">
        <v>2500000</v>
      </c>
      <c r="G134" s="18">
        <v>2464.29</v>
      </c>
      <c r="H134" s="18">
        <v>0.72</v>
      </c>
    </row>
    <row r="135" spans="2:8" x14ac:dyDescent="0.25">
      <c r="B135" s="13" t="s">
        <v>1001</v>
      </c>
      <c r="C135" s="29">
        <v>6.86</v>
      </c>
      <c r="D135" s="13" t="s">
        <v>238</v>
      </c>
      <c r="E135" s="13" t="s">
        <v>1002</v>
      </c>
      <c r="F135" s="18">
        <v>2000000</v>
      </c>
      <c r="G135" s="18">
        <v>2049.11</v>
      </c>
      <c r="H135" s="18">
        <v>0.6</v>
      </c>
    </row>
    <row r="136" spans="2:8" x14ac:dyDescent="0.25">
      <c r="B136" s="13" t="s">
        <v>1003</v>
      </c>
      <c r="C136" s="29">
        <v>6.86</v>
      </c>
      <c r="D136" s="13" t="s">
        <v>238</v>
      </c>
      <c r="E136" s="13" t="s">
        <v>1004</v>
      </c>
      <c r="F136" s="18">
        <v>2000000</v>
      </c>
      <c r="G136" s="18">
        <v>2041.95</v>
      </c>
      <c r="H136" s="18">
        <v>0.6</v>
      </c>
    </row>
    <row r="137" spans="2:8" x14ac:dyDescent="0.25">
      <c r="B137" s="13" t="s">
        <v>496</v>
      </c>
      <c r="C137" s="29">
        <v>6.7</v>
      </c>
      <c r="D137" s="13" t="s">
        <v>238</v>
      </c>
      <c r="E137" s="13" t="s">
        <v>497</v>
      </c>
      <c r="F137" s="18">
        <v>1800000</v>
      </c>
      <c r="G137" s="18">
        <v>1813.82</v>
      </c>
      <c r="H137" s="18">
        <v>0.53</v>
      </c>
    </row>
    <row r="138" spans="2:8" x14ac:dyDescent="0.25">
      <c r="B138" s="13" t="s">
        <v>1005</v>
      </c>
      <c r="C138" s="29">
        <v>6.8</v>
      </c>
      <c r="D138" s="13" t="s">
        <v>238</v>
      </c>
      <c r="E138" s="13" t="s">
        <v>1006</v>
      </c>
      <c r="F138" s="18">
        <v>1342600</v>
      </c>
      <c r="G138" s="18">
        <v>1358.05</v>
      </c>
      <c r="H138" s="18">
        <v>0.4</v>
      </c>
    </row>
    <row r="139" spans="2:8" x14ac:dyDescent="0.25">
      <c r="B139" s="13" t="s">
        <v>1007</v>
      </c>
      <c r="C139" s="29">
        <v>7.11</v>
      </c>
      <c r="D139" s="13" t="s">
        <v>238</v>
      </c>
      <c r="E139" s="13" t="s">
        <v>1008</v>
      </c>
      <c r="F139" s="18">
        <v>873800</v>
      </c>
      <c r="G139" s="18">
        <v>893.56</v>
      </c>
      <c r="H139" s="18">
        <v>0.26</v>
      </c>
    </row>
    <row r="140" spans="2:8" x14ac:dyDescent="0.25">
      <c r="B140" s="13" t="s">
        <v>1009</v>
      </c>
      <c r="C140" s="29">
        <v>6.88</v>
      </c>
      <c r="D140" s="13" t="s">
        <v>238</v>
      </c>
      <c r="E140" s="13" t="s">
        <v>1010</v>
      </c>
      <c r="F140" s="18">
        <v>547800</v>
      </c>
      <c r="G140" s="18">
        <v>561.30999999999995</v>
      </c>
      <c r="H140" s="18">
        <v>0.16</v>
      </c>
    </row>
    <row r="141" spans="2:8" x14ac:dyDescent="0.25">
      <c r="B141" s="13" t="s">
        <v>1011</v>
      </c>
      <c r="C141" s="29">
        <v>7.12</v>
      </c>
      <c r="D141" s="13" t="s">
        <v>238</v>
      </c>
      <c r="E141" s="13" t="s">
        <v>1012</v>
      </c>
      <c r="F141" s="18">
        <v>454160</v>
      </c>
      <c r="G141" s="18">
        <v>466.8</v>
      </c>
      <c r="H141" s="18">
        <v>0.14000000000000001</v>
      </c>
    </row>
    <row r="142" spans="2:8" x14ac:dyDescent="0.25">
      <c r="B142" s="13" t="s">
        <v>1013</v>
      </c>
      <c r="C142" s="29">
        <v>7.16</v>
      </c>
      <c r="D142" s="13" t="s">
        <v>238</v>
      </c>
      <c r="E142" s="13" t="s">
        <v>1014</v>
      </c>
      <c r="F142" s="18">
        <v>399500</v>
      </c>
      <c r="G142" s="18">
        <v>412.4</v>
      </c>
      <c r="H142" s="18">
        <v>0.12</v>
      </c>
    </row>
    <row r="143" spans="2:8" x14ac:dyDescent="0.25">
      <c r="B143" s="13" t="s">
        <v>1015</v>
      </c>
      <c r="C143" s="29">
        <v>7.15</v>
      </c>
      <c r="D143" s="13" t="s">
        <v>238</v>
      </c>
      <c r="E143" s="13" t="s">
        <v>1016</v>
      </c>
      <c r="F143" s="18">
        <v>329400</v>
      </c>
      <c r="G143" s="18">
        <v>338.56</v>
      </c>
      <c r="H143" s="18">
        <v>0.1</v>
      </c>
    </row>
    <row r="144" spans="2:8" x14ac:dyDescent="0.25">
      <c r="B144" s="13" t="s">
        <v>1017</v>
      </c>
      <c r="C144" s="29">
        <v>7.13</v>
      </c>
      <c r="D144" s="13" t="s">
        <v>238</v>
      </c>
      <c r="E144" s="13" t="s">
        <v>1018</v>
      </c>
      <c r="F144" s="18">
        <v>170200</v>
      </c>
      <c r="G144" s="18">
        <v>174.44</v>
      </c>
      <c r="H144" s="18">
        <v>0.05</v>
      </c>
    </row>
    <row r="145" spans="2:8" x14ac:dyDescent="0.25">
      <c r="B145" s="13" t="s">
        <v>1019</v>
      </c>
      <c r="C145" s="29">
        <v>7.14</v>
      </c>
      <c r="D145" s="13" t="s">
        <v>238</v>
      </c>
      <c r="E145" s="13" t="s">
        <v>1020</v>
      </c>
      <c r="F145" s="18">
        <v>153100</v>
      </c>
      <c r="G145" s="18">
        <v>158.82</v>
      </c>
      <c r="H145" s="18">
        <v>0.05</v>
      </c>
    </row>
    <row r="146" spans="2:8" x14ac:dyDescent="0.25">
      <c r="B146" s="13" t="s">
        <v>1021</v>
      </c>
      <c r="C146" s="29">
        <v>7.15</v>
      </c>
      <c r="D146" s="13" t="s">
        <v>238</v>
      </c>
      <c r="E146" s="13" t="s">
        <v>1022</v>
      </c>
      <c r="F146" s="18">
        <v>107500</v>
      </c>
      <c r="G146" s="18">
        <v>111.21</v>
      </c>
      <c r="H146" s="18">
        <v>0.03</v>
      </c>
    </row>
    <row r="147" spans="2:8" x14ac:dyDescent="0.25">
      <c r="B147" s="13" t="s">
        <v>1023</v>
      </c>
      <c r="C147" s="29">
        <v>6.82</v>
      </c>
      <c r="D147" s="13" t="s">
        <v>238</v>
      </c>
      <c r="E147" s="13" t="s">
        <v>1024</v>
      </c>
      <c r="F147" s="18">
        <v>79500</v>
      </c>
      <c r="G147" s="18">
        <v>75.58</v>
      </c>
      <c r="H147" s="18">
        <v>0.02</v>
      </c>
    </row>
    <row r="148" spans="2:8" x14ac:dyDescent="0.25">
      <c r="B148" s="32" t="s">
        <v>239</v>
      </c>
      <c r="C148" s="33"/>
      <c r="D148" s="32"/>
      <c r="E148" s="32"/>
      <c r="F148" s="34"/>
      <c r="G148" s="34">
        <f>SUM(G127:G147)</f>
        <v>27227.850000000006</v>
      </c>
      <c r="H148" s="34">
        <f>SUM(H127:H147)</f>
        <v>7.9799999999999986</v>
      </c>
    </row>
    <row r="149" spans="2:8" x14ac:dyDescent="0.25">
      <c r="B149" s="32" t="s">
        <v>506</v>
      </c>
    </row>
    <row r="150" spans="2:8" x14ac:dyDescent="0.25">
      <c r="B150" s="13" t="s">
        <v>2058</v>
      </c>
      <c r="C150" s="29">
        <v>7.25</v>
      </c>
      <c r="D150" s="13" t="s">
        <v>507</v>
      </c>
      <c r="E150" s="13" t="s">
        <v>1025</v>
      </c>
      <c r="F150" s="18">
        <v>2500</v>
      </c>
      <c r="G150" s="18">
        <v>2532.04</v>
      </c>
      <c r="H150" s="18">
        <v>0.74</v>
      </c>
    </row>
    <row r="151" spans="2:8" x14ac:dyDescent="0.25">
      <c r="B151" s="13" t="s">
        <v>1026</v>
      </c>
      <c r="C151" s="29">
        <v>7.18</v>
      </c>
      <c r="D151" s="13" t="s">
        <v>507</v>
      </c>
      <c r="E151" s="13" t="s">
        <v>1027</v>
      </c>
      <c r="F151" s="18">
        <v>2500</v>
      </c>
      <c r="G151" s="18">
        <v>2519.36</v>
      </c>
      <c r="H151" s="18">
        <v>0.74</v>
      </c>
    </row>
    <row r="152" spans="2:8" x14ac:dyDescent="0.25">
      <c r="B152" s="13" t="s">
        <v>1028</v>
      </c>
      <c r="C152" s="29">
        <v>7.62</v>
      </c>
      <c r="D152" s="13" t="s">
        <v>507</v>
      </c>
      <c r="E152" s="13" t="s">
        <v>1029</v>
      </c>
      <c r="F152" s="18">
        <v>250</v>
      </c>
      <c r="G152" s="18">
        <v>2492.5</v>
      </c>
      <c r="H152" s="18">
        <v>0.73</v>
      </c>
    </row>
    <row r="153" spans="2:8" x14ac:dyDescent="0.25">
      <c r="B153" s="13" t="s">
        <v>1030</v>
      </c>
      <c r="C153" s="29">
        <v>8.1</v>
      </c>
      <c r="D153" s="13" t="s">
        <v>516</v>
      </c>
      <c r="E153" s="13" t="s">
        <v>1031</v>
      </c>
      <c r="F153" s="18">
        <v>2500</v>
      </c>
      <c r="G153" s="18">
        <v>2417.81</v>
      </c>
      <c r="H153" s="18">
        <v>0.71</v>
      </c>
    </row>
    <row r="154" spans="2:8" x14ac:dyDescent="0.25">
      <c r="B154" s="13" t="s">
        <v>1798</v>
      </c>
      <c r="C154" s="29">
        <v>7.46</v>
      </c>
      <c r="D154" s="13" t="s">
        <v>507</v>
      </c>
      <c r="E154" s="13" t="s">
        <v>508</v>
      </c>
      <c r="F154" s="18">
        <v>500</v>
      </c>
      <c r="G154" s="18">
        <v>509.96</v>
      </c>
      <c r="H154" s="18">
        <v>0.15</v>
      </c>
    </row>
    <row r="155" spans="2:8" x14ac:dyDescent="0.25">
      <c r="B155" s="32" t="s">
        <v>519</v>
      </c>
      <c r="C155" s="33"/>
      <c r="D155" s="32"/>
      <c r="E155" s="32"/>
      <c r="F155" s="34"/>
      <c r="G155" s="34">
        <f>SUM(G149:G154)</f>
        <v>10471.669999999998</v>
      </c>
      <c r="H155" s="34">
        <f>SUM(H149:H154)</f>
        <v>3.07</v>
      </c>
    </row>
    <row r="156" spans="2:8" x14ac:dyDescent="0.25">
      <c r="B156" s="32" t="s">
        <v>431</v>
      </c>
      <c r="C156" s="33"/>
      <c r="D156" s="32"/>
      <c r="E156" s="32"/>
      <c r="F156" s="34"/>
      <c r="G156" s="34">
        <v>43049.43</v>
      </c>
      <c r="H156" s="34">
        <v>12.62</v>
      </c>
    </row>
    <row r="157" spans="2:8" x14ac:dyDescent="0.25">
      <c r="B157" s="32" t="s">
        <v>159</v>
      </c>
      <c r="C157" s="33"/>
      <c r="D157" s="32"/>
      <c r="E157" s="32"/>
      <c r="F157" s="34"/>
      <c r="G157" s="34">
        <v>374268.95</v>
      </c>
      <c r="H157" s="34">
        <v>109.78</v>
      </c>
    </row>
    <row r="158" spans="2:8" x14ac:dyDescent="0.25">
      <c r="B158" s="32" t="s">
        <v>160</v>
      </c>
      <c r="C158" s="33"/>
      <c r="D158" s="32"/>
      <c r="E158" s="32"/>
      <c r="F158" s="34"/>
      <c r="G158" s="34">
        <v>-33270.013364040009</v>
      </c>
      <c r="H158" s="34">
        <v>-9.7800000000000011</v>
      </c>
    </row>
    <row r="159" spans="2:8" x14ac:dyDescent="0.25">
      <c r="B159" s="32" t="s">
        <v>161</v>
      </c>
      <c r="C159" s="33"/>
      <c r="D159" s="32"/>
      <c r="E159" s="32"/>
      <c r="F159" s="34"/>
      <c r="G159" s="34">
        <v>340998.93663596001</v>
      </c>
      <c r="H159" s="34">
        <v>100</v>
      </c>
    </row>
    <row r="160" spans="2:8" x14ac:dyDescent="0.25">
      <c r="B160" s="13" t="s">
        <v>162</v>
      </c>
    </row>
    <row r="161" spans="2:3" x14ac:dyDescent="0.25">
      <c r="B161" s="32" t="s">
        <v>163</v>
      </c>
    </row>
    <row r="162" spans="2:3" x14ac:dyDescent="0.25">
      <c r="B162" s="32" t="s">
        <v>164</v>
      </c>
      <c r="C162" s="29" t="s">
        <v>165</v>
      </c>
    </row>
    <row r="163" spans="2:3" x14ac:dyDescent="0.25">
      <c r="B163" s="32" t="s">
        <v>168</v>
      </c>
      <c r="C163" s="29" t="s">
        <v>167</v>
      </c>
    </row>
    <row r="164" spans="2:3" x14ac:dyDescent="0.25">
      <c r="B164" s="32" t="s">
        <v>169</v>
      </c>
      <c r="C164" s="29" t="s">
        <v>167</v>
      </c>
    </row>
    <row r="165" spans="2:3" x14ac:dyDescent="0.25">
      <c r="B165" s="32" t="s">
        <v>170</v>
      </c>
      <c r="C165" s="29" t="s">
        <v>171</v>
      </c>
    </row>
    <row r="166" spans="2:3" x14ac:dyDescent="0.25">
      <c r="B166" s="32" t="s">
        <v>1032</v>
      </c>
      <c r="C166" s="33"/>
    </row>
    <row r="167" spans="2:3" x14ac:dyDescent="0.25">
      <c r="B167" s="32" t="s">
        <v>1033</v>
      </c>
      <c r="C167" s="33"/>
    </row>
    <row r="168" spans="2:3" x14ac:dyDescent="0.25">
      <c r="B168" s="32" t="s">
        <v>1034</v>
      </c>
      <c r="C168" s="33"/>
    </row>
    <row r="169" spans="2:3" x14ac:dyDescent="0.25">
      <c r="B169" s="32" t="s">
        <v>1035</v>
      </c>
      <c r="C169" s="33"/>
    </row>
    <row r="170" spans="2:3" x14ac:dyDescent="0.25">
      <c r="B170" s="32" t="s">
        <v>1036</v>
      </c>
      <c r="C170" s="33"/>
    </row>
    <row r="171" spans="2:3" x14ac:dyDescent="0.25">
      <c r="B171" s="32" t="s">
        <v>1037</v>
      </c>
      <c r="C171" s="33"/>
    </row>
    <row r="172" spans="2:3" x14ac:dyDescent="0.25">
      <c r="B172" s="32" t="s">
        <v>1038</v>
      </c>
      <c r="C172" s="33"/>
    </row>
    <row r="173" spans="2:3" x14ac:dyDescent="0.25">
      <c r="B173" s="32" t="s">
        <v>1039</v>
      </c>
      <c r="C173" s="33"/>
    </row>
    <row r="174" spans="2:3" x14ac:dyDescent="0.25">
      <c r="B174" s="32" t="s">
        <v>3818</v>
      </c>
      <c r="C174" s="33"/>
    </row>
    <row r="175" spans="2:3" x14ac:dyDescent="0.25">
      <c r="B175" s="13" t="s">
        <v>180</v>
      </c>
    </row>
    <row r="176" spans="2:3" x14ac:dyDescent="0.25">
      <c r="B176" s="32" t="s">
        <v>3810</v>
      </c>
    </row>
    <row r="177" spans="2:4" x14ac:dyDescent="0.25">
      <c r="B177" s="13" t="s">
        <v>250</v>
      </c>
    </row>
    <row r="180" spans="2:4" x14ac:dyDescent="0.25">
      <c r="B180" s="8" t="s">
        <v>251</v>
      </c>
      <c r="C180" s="9"/>
    </row>
    <row r="181" spans="2:4" ht="30" x14ac:dyDescent="0.25">
      <c r="B181" s="8" t="s">
        <v>252</v>
      </c>
      <c r="C181" s="10" t="s">
        <v>253</v>
      </c>
    </row>
    <row r="182" spans="2:4" x14ac:dyDescent="0.25">
      <c r="B182" s="3" t="s">
        <v>254</v>
      </c>
      <c r="C182" s="148">
        <v>5524</v>
      </c>
    </row>
    <row r="183" spans="2:4" x14ac:dyDescent="0.25">
      <c r="B183" s="3" t="s">
        <v>255</v>
      </c>
      <c r="C183" s="148">
        <v>0</v>
      </c>
    </row>
    <row r="184" spans="2:4" x14ac:dyDescent="0.25">
      <c r="B184" s="3" t="s">
        <v>256</v>
      </c>
      <c r="C184" s="148">
        <v>11300</v>
      </c>
    </row>
    <row r="185" spans="2:4" x14ac:dyDescent="0.25">
      <c r="B185" s="3" t="s">
        <v>257</v>
      </c>
      <c r="C185" s="148">
        <v>0</v>
      </c>
    </row>
    <row r="186" spans="2:4" x14ac:dyDescent="0.25">
      <c r="B186" s="3" t="s">
        <v>258</v>
      </c>
      <c r="C186" s="148">
        <v>2499.8749978000001</v>
      </c>
    </row>
    <row r="187" spans="2:4" x14ac:dyDescent="0.25">
      <c r="B187" s="3" t="s">
        <v>259</v>
      </c>
      <c r="C187" s="148">
        <v>0</v>
      </c>
    </row>
    <row r="188" spans="2:4" x14ac:dyDescent="0.25">
      <c r="B188" s="8" t="s">
        <v>260</v>
      </c>
      <c r="C188" s="121">
        <v>19323.874997800001</v>
      </c>
    </row>
    <row r="190" spans="2:4" x14ac:dyDescent="0.25">
      <c r="B190" s="3" t="s">
        <v>189</v>
      </c>
      <c r="C190" s="4"/>
      <c r="D190" s="3"/>
    </row>
    <row r="191" spans="2:4" ht="30" x14ac:dyDescent="0.25">
      <c r="B191" s="6" t="s">
        <v>190</v>
      </c>
      <c r="C191" s="5" t="s">
        <v>191</v>
      </c>
      <c r="D191" s="6" t="s">
        <v>192</v>
      </c>
    </row>
    <row r="192" spans="2:4" x14ac:dyDescent="0.25">
      <c r="B192" s="3" t="s">
        <v>167</v>
      </c>
      <c r="C192" s="4" t="s">
        <v>167</v>
      </c>
      <c r="D192" s="3" t="s">
        <v>167</v>
      </c>
    </row>
    <row r="194" spans="2:7" x14ac:dyDescent="0.25">
      <c r="B194" s="32" t="s">
        <v>193</v>
      </c>
      <c r="C194" s="150">
        <v>45596</v>
      </c>
    </row>
    <row r="195" spans="2:7" x14ac:dyDescent="0.25">
      <c r="B195" s="8" t="s">
        <v>194</v>
      </c>
      <c r="C195" s="9" t="s">
        <v>195</v>
      </c>
      <c r="D195" s="8" t="s">
        <v>196</v>
      </c>
      <c r="E195" s="38" t="s">
        <v>197</v>
      </c>
      <c r="F195" s="151" t="s">
        <v>198</v>
      </c>
      <c r="G195" s="34"/>
    </row>
    <row r="196" spans="2:7" x14ac:dyDescent="0.25">
      <c r="B196" s="3" t="s">
        <v>2059</v>
      </c>
      <c r="C196" s="4">
        <v>-19800</v>
      </c>
      <c r="D196" s="3">
        <v>2266.17</v>
      </c>
      <c r="E196" s="37">
        <v>2336.65</v>
      </c>
      <c r="F196" s="151">
        <f>C188</f>
        <v>19323.874997800001</v>
      </c>
    </row>
    <row r="197" spans="2:7" x14ac:dyDescent="0.25">
      <c r="B197" s="3" t="s">
        <v>2060</v>
      </c>
      <c r="C197" s="4">
        <v>-116400</v>
      </c>
      <c r="D197" s="3">
        <v>1324.85</v>
      </c>
      <c r="E197" s="37">
        <v>1385.7</v>
      </c>
      <c r="F197" s="152"/>
    </row>
    <row r="198" spans="2:7" x14ac:dyDescent="0.25">
      <c r="B198" s="3" t="s">
        <v>2061</v>
      </c>
      <c r="C198" s="4">
        <v>-288125</v>
      </c>
      <c r="D198" s="3">
        <v>1183.8599999999999</v>
      </c>
      <c r="E198" s="37">
        <v>1168.6500000000001</v>
      </c>
      <c r="F198" s="152"/>
    </row>
    <row r="199" spans="2:7" x14ac:dyDescent="0.25">
      <c r="B199" s="3" t="s">
        <v>2062</v>
      </c>
      <c r="C199" s="4">
        <v>-4200</v>
      </c>
      <c r="D199" s="3">
        <v>10111.459999999999</v>
      </c>
      <c r="E199" s="37">
        <v>9887.4</v>
      </c>
      <c r="F199" s="152"/>
    </row>
    <row r="200" spans="2:7" x14ac:dyDescent="0.25">
      <c r="B200" s="3" t="s">
        <v>2063</v>
      </c>
      <c r="C200" s="4">
        <v>-277200</v>
      </c>
      <c r="D200" s="3">
        <v>540.87</v>
      </c>
      <c r="E200" s="37">
        <v>537.54999999999995</v>
      </c>
      <c r="F200" s="152"/>
    </row>
    <row r="201" spans="2:7" x14ac:dyDescent="0.25">
      <c r="B201" s="3" t="s">
        <v>2064</v>
      </c>
      <c r="C201" s="4">
        <v>-68875</v>
      </c>
      <c r="D201" s="3">
        <v>1680.38</v>
      </c>
      <c r="E201" s="37">
        <v>1623.45</v>
      </c>
      <c r="F201" s="152"/>
    </row>
    <row r="202" spans="2:7" x14ac:dyDescent="0.25">
      <c r="B202" s="3" t="s">
        <v>2065</v>
      </c>
      <c r="C202" s="4">
        <v>-369600</v>
      </c>
      <c r="D202" s="3">
        <v>788.07</v>
      </c>
      <c r="E202" s="37">
        <v>825.3</v>
      </c>
      <c r="F202" s="152"/>
    </row>
    <row r="203" spans="2:7" x14ac:dyDescent="0.25">
      <c r="B203" s="3" t="s">
        <v>2066</v>
      </c>
      <c r="C203" s="4">
        <v>-277200</v>
      </c>
      <c r="D203" s="3">
        <v>1751.42</v>
      </c>
      <c r="E203" s="37">
        <v>1747.8</v>
      </c>
      <c r="F203" s="152"/>
    </row>
    <row r="204" spans="2:7" x14ac:dyDescent="0.25">
      <c r="B204" s="3" t="s">
        <v>2067</v>
      </c>
      <c r="C204" s="4">
        <v>-21150</v>
      </c>
      <c r="D204" s="3">
        <v>4963.34</v>
      </c>
      <c r="E204" s="37">
        <v>5010.8999999999996</v>
      </c>
      <c r="F204" s="152"/>
    </row>
    <row r="205" spans="2:7" x14ac:dyDescent="0.25">
      <c r="B205" s="3" t="s">
        <v>2068</v>
      </c>
      <c r="C205" s="4">
        <v>-494200</v>
      </c>
      <c r="D205" s="3">
        <v>680.05</v>
      </c>
      <c r="E205" s="37">
        <v>690.55</v>
      </c>
      <c r="F205" s="152"/>
    </row>
    <row r="206" spans="2:7" x14ac:dyDescent="0.25">
      <c r="B206" s="3" t="s">
        <v>2069</v>
      </c>
      <c r="C206" s="4">
        <v>-277200</v>
      </c>
      <c r="D206" s="3">
        <v>1253.08</v>
      </c>
      <c r="E206" s="37">
        <v>1301.55</v>
      </c>
      <c r="F206" s="152"/>
    </row>
    <row r="207" spans="2:7" x14ac:dyDescent="0.25">
      <c r="B207" s="3" t="s">
        <v>2070</v>
      </c>
      <c r="C207" s="4">
        <v>-99000</v>
      </c>
      <c r="D207" s="3">
        <v>749.66</v>
      </c>
      <c r="E207" s="37">
        <v>746.55</v>
      </c>
      <c r="F207" s="152"/>
    </row>
    <row r="208" spans="2:7" x14ac:dyDescent="0.25">
      <c r="B208" s="3" t="s">
        <v>2071</v>
      </c>
      <c r="C208" s="4">
        <v>-1183200</v>
      </c>
      <c r="D208" s="3">
        <v>339</v>
      </c>
      <c r="E208" s="37">
        <v>343.1</v>
      </c>
      <c r="F208" s="152"/>
    </row>
    <row r="209" spans="2:6" x14ac:dyDescent="0.25">
      <c r="B209" s="3" t="s">
        <v>2072</v>
      </c>
      <c r="C209" s="4">
        <v>-60000</v>
      </c>
      <c r="D209" s="3">
        <v>1854.32</v>
      </c>
      <c r="E209" s="37">
        <v>1769.65</v>
      </c>
      <c r="F209" s="152"/>
    </row>
    <row r="210" spans="2:6" x14ac:dyDescent="0.25">
      <c r="B210" s="3" t="s">
        <v>2073</v>
      </c>
      <c r="C210" s="4">
        <v>-112050</v>
      </c>
      <c r="D210" s="3">
        <v>3359.48</v>
      </c>
      <c r="E210" s="37">
        <v>3646.7</v>
      </c>
      <c r="F210" s="152"/>
    </row>
    <row r="211" spans="2:6" x14ac:dyDescent="0.25">
      <c r="B211" s="3" t="s">
        <v>2074</v>
      </c>
      <c r="C211" s="4">
        <v>-9050</v>
      </c>
      <c r="D211" s="3">
        <v>11580.53</v>
      </c>
      <c r="E211" s="37">
        <v>11148.95</v>
      </c>
      <c r="F211" s="152"/>
    </row>
    <row r="212" spans="2:6" x14ac:dyDescent="0.25">
      <c r="B212" s="3" t="s">
        <v>2075</v>
      </c>
      <c r="C212" s="4">
        <v>-148500</v>
      </c>
      <c r="D212" s="3">
        <v>1348.3</v>
      </c>
      <c r="E212" s="37">
        <v>1338.75</v>
      </c>
      <c r="F212" s="152"/>
    </row>
    <row r="213" spans="2:6" x14ac:dyDescent="0.25">
      <c r="B213" s="3" t="s">
        <v>2076</v>
      </c>
      <c r="C213" s="4">
        <v>-133875</v>
      </c>
      <c r="D213" s="3">
        <v>1625.55</v>
      </c>
      <c r="E213" s="37">
        <v>1631.7</v>
      </c>
      <c r="F213" s="152"/>
    </row>
    <row r="214" spans="2:6" x14ac:dyDescent="0.25">
      <c r="B214" s="3" t="s">
        <v>1041</v>
      </c>
      <c r="C214" s="4">
        <v>-274500</v>
      </c>
      <c r="D214" s="3">
        <v>785.13</v>
      </c>
      <c r="E214" s="37">
        <v>826.15</v>
      </c>
      <c r="F214" s="152"/>
    </row>
    <row r="215" spans="2:6" x14ac:dyDescent="0.25">
      <c r="B215" s="3" t="s">
        <v>2077</v>
      </c>
      <c r="C215" s="4">
        <v>-55475</v>
      </c>
      <c r="D215" s="3">
        <v>4089.96</v>
      </c>
      <c r="E215" s="37">
        <v>3993.85</v>
      </c>
      <c r="F215" s="152"/>
    </row>
    <row r="216" spans="2:6" x14ac:dyDescent="0.25">
      <c r="B216" s="3" t="s">
        <v>2078</v>
      </c>
      <c r="C216" s="4">
        <v>-4800</v>
      </c>
      <c r="D216" s="3">
        <v>1728.78</v>
      </c>
      <c r="E216" s="37">
        <v>1620.3</v>
      </c>
      <c r="F216" s="152"/>
    </row>
    <row r="217" spans="2:6" x14ac:dyDescent="0.25">
      <c r="B217" s="3" t="s">
        <v>2079</v>
      </c>
      <c r="C217" s="4">
        <v>-53550</v>
      </c>
      <c r="D217" s="3">
        <v>3300.49</v>
      </c>
      <c r="E217" s="37">
        <v>3285</v>
      </c>
      <c r="F217" s="152"/>
    </row>
    <row r="218" spans="2:6" x14ac:dyDescent="0.25">
      <c r="B218" s="3" t="s">
        <v>2080</v>
      </c>
      <c r="C218" s="4">
        <v>-108600</v>
      </c>
      <c r="D218" s="3">
        <v>1764.55</v>
      </c>
      <c r="E218" s="37">
        <v>1659.75</v>
      </c>
      <c r="F218" s="39"/>
    </row>
    <row r="221" spans="2:6" x14ac:dyDescent="0.25">
      <c r="B221" s="32" t="s">
        <v>199</v>
      </c>
      <c r="C221" s="157">
        <v>0.14000000000000001</v>
      </c>
    </row>
    <row r="222" spans="2:6" x14ac:dyDescent="0.25">
      <c r="B222" s="32"/>
    </row>
    <row r="223" spans="2:6" x14ac:dyDescent="0.25">
      <c r="B223" s="32" t="s">
        <v>200</v>
      </c>
    </row>
    <row r="224" spans="2:6" x14ac:dyDescent="0.25">
      <c r="B224" s="38" t="s">
        <v>201</v>
      </c>
      <c r="C224" s="9" t="s">
        <v>202</v>
      </c>
      <c r="D224" s="32"/>
    </row>
    <row r="225" spans="2:3" x14ac:dyDescent="0.25">
      <c r="B225" s="37" t="s">
        <v>2081</v>
      </c>
      <c r="C225" s="4">
        <v>291</v>
      </c>
    </row>
    <row r="226" spans="2:3" x14ac:dyDescent="0.25">
      <c r="B226" s="37" t="s">
        <v>2082</v>
      </c>
      <c r="C226" s="4">
        <v>461</v>
      </c>
    </row>
    <row r="227" spans="2:3" x14ac:dyDescent="0.25">
      <c r="B227" s="37" t="s">
        <v>2083</v>
      </c>
      <c r="C227" s="4">
        <v>56</v>
      </c>
    </row>
    <row r="228" spans="2:3" x14ac:dyDescent="0.25">
      <c r="B228" s="37" t="s">
        <v>2084</v>
      </c>
      <c r="C228" s="4">
        <v>210</v>
      </c>
    </row>
    <row r="229" spans="2:3" x14ac:dyDescent="0.25">
      <c r="B229" s="37" t="s">
        <v>2085</v>
      </c>
      <c r="C229" s="4">
        <v>145</v>
      </c>
    </row>
    <row r="230" spans="2:3" x14ac:dyDescent="0.25">
      <c r="B230" s="37" t="s">
        <v>2086</v>
      </c>
      <c r="C230" s="4">
        <v>380</v>
      </c>
    </row>
    <row r="231" spans="2:3" x14ac:dyDescent="0.25">
      <c r="B231" s="37" t="s">
        <v>2087</v>
      </c>
      <c r="C231" s="4">
        <v>504</v>
      </c>
    </row>
    <row r="232" spans="2:3" x14ac:dyDescent="0.25">
      <c r="B232" s="37" t="s">
        <v>2088</v>
      </c>
      <c r="C232" s="4">
        <v>141</v>
      </c>
    </row>
    <row r="233" spans="2:3" x14ac:dyDescent="0.25">
      <c r="B233" s="37" t="s">
        <v>2089</v>
      </c>
      <c r="C233" s="4">
        <v>353</v>
      </c>
    </row>
    <row r="234" spans="2:3" x14ac:dyDescent="0.25">
      <c r="B234" s="37" t="s">
        <v>2090</v>
      </c>
      <c r="C234" s="4">
        <v>396</v>
      </c>
    </row>
    <row r="235" spans="2:3" x14ac:dyDescent="0.25">
      <c r="B235" s="37" t="s">
        <v>2091</v>
      </c>
      <c r="C235" s="4">
        <v>66</v>
      </c>
    </row>
    <row r="236" spans="2:3" x14ac:dyDescent="0.25">
      <c r="B236" s="37" t="s">
        <v>2092</v>
      </c>
      <c r="C236" s="4">
        <v>747</v>
      </c>
    </row>
    <row r="237" spans="2:3" x14ac:dyDescent="0.25">
      <c r="B237" s="37" t="s">
        <v>2093</v>
      </c>
      <c r="C237" s="4">
        <v>181</v>
      </c>
    </row>
    <row r="238" spans="2:3" x14ac:dyDescent="0.25">
      <c r="B238" s="37" t="s">
        <v>2094</v>
      </c>
      <c r="C238" s="4">
        <v>69</v>
      </c>
    </row>
    <row r="239" spans="2:3" x14ac:dyDescent="0.25">
      <c r="B239" s="37" t="s">
        <v>2095</v>
      </c>
      <c r="C239" s="4">
        <v>357</v>
      </c>
    </row>
    <row r="240" spans="2:3" x14ac:dyDescent="0.25">
      <c r="B240" s="37" t="s">
        <v>1042</v>
      </c>
      <c r="C240" s="4">
        <v>366</v>
      </c>
    </row>
    <row r="241" spans="2:3" x14ac:dyDescent="0.25">
      <c r="B241" s="37" t="s">
        <v>2096</v>
      </c>
      <c r="C241" s="4">
        <v>175</v>
      </c>
    </row>
    <row r="242" spans="2:3" x14ac:dyDescent="0.25">
      <c r="B242" s="37" t="s">
        <v>2097</v>
      </c>
      <c r="C242" s="4">
        <v>8</v>
      </c>
    </row>
    <row r="243" spans="2:3" x14ac:dyDescent="0.25">
      <c r="B243" s="37" t="s">
        <v>2098</v>
      </c>
      <c r="C243" s="4">
        <v>226</v>
      </c>
    </row>
    <row r="244" spans="2:3" x14ac:dyDescent="0.25">
      <c r="B244" s="37" t="s">
        <v>2099</v>
      </c>
      <c r="C244" s="4">
        <v>181</v>
      </c>
    </row>
    <row r="246" spans="2:3" x14ac:dyDescent="0.25">
      <c r="B246" s="38" t="s">
        <v>203</v>
      </c>
      <c r="C246" s="9" t="s">
        <v>202</v>
      </c>
    </row>
    <row r="247" spans="2:3" x14ac:dyDescent="0.25">
      <c r="B247" s="37" t="s">
        <v>2081</v>
      </c>
      <c r="C247" s="4">
        <v>291</v>
      </c>
    </row>
    <row r="248" spans="2:3" x14ac:dyDescent="0.25">
      <c r="B248" s="37" t="s">
        <v>2082</v>
      </c>
      <c r="C248" s="4">
        <v>461</v>
      </c>
    </row>
    <row r="249" spans="2:3" x14ac:dyDescent="0.25">
      <c r="B249" s="37" t="s">
        <v>2083</v>
      </c>
      <c r="C249" s="4">
        <v>56</v>
      </c>
    </row>
    <row r="250" spans="2:3" x14ac:dyDescent="0.25">
      <c r="B250" s="37" t="s">
        <v>2084</v>
      </c>
      <c r="C250" s="4">
        <v>210</v>
      </c>
    </row>
    <row r="251" spans="2:3" x14ac:dyDescent="0.25">
      <c r="B251" s="37" t="s">
        <v>2085</v>
      </c>
      <c r="C251" s="4">
        <v>145</v>
      </c>
    </row>
    <row r="252" spans="2:3" x14ac:dyDescent="0.25">
      <c r="B252" s="37" t="s">
        <v>2086</v>
      </c>
      <c r="C252" s="4">
        <v>380</v>
      </c>
    </row>
    <row r="253" spans="2:3" x14ac:dyDescent="0.25">
      <c r="B253" s="37" t="s">
        <v>2087</v>
      </c>
      <c r="C253" s="4">
        <v>504</v>
      </c>
    </row>
    <row r="254" spans="2:3" x14ac:dyDescent="0.25">
      <c r="B254" s="37" t="s">
        <v>2088</v>
      </c>
      <c r="C254" s="4">
        <v>141</v>
      </c>
    </row>
    <row r="255" spans="2:3" x14ac:dyDescent="0.25">
      <c r="B255" s="37" t="s">
        <v>2089</v>
      </c>
      <c r="C255" s="4">
        <v>353</v>
      </c>
    </row>
    <row r="256" spans="2:3" x14ac:dyDescent="0.25">
      <c r="B256" s="37" t="s">
        <v>2090</v>
      </c>
      <c r="C256" s="4">
        <v>396</v>
      </c>
    </row>
    <row r="257" spans="2:3" x14ac:dyDescent="0.25">
      <c r="B257" s="37" t="s">
        <v>2091</v>
      </c>
      <c r="C257" s="4">
        <v>66</v>
      </c>
    </row>
    <row r="258" spans="2:3" x14ac:dyDescent="0.25">
      <c r="B258" s="37" t="s">
        <v>2092</v>
      </c>
      <c r="C258" s="4">
        <v>747</v>
      </c>
    </row>
    <row r="259" spans="2:3" x14ac:dyDescent="0.25">
      <c r="B259" s="37" t="s">
        <v>2093</v>
      </c>
      <c r="C259" s="4">
        <v>181</v>
      </c>
    </row>
    <row r="260" spans="2:3" x14ac:dyDescent="0.25">
      <c r="B260" s="37" t="s">
        <v>2094</v>
      </c>
      <c r="C260" s="4">
        <v>69</v>
      </c>
    </row>
    <row r="261" spans="2:3" x14ac:dyDescent="0.25">
      <c r="B261" s="37" t="s">
        <v>2095</v>
      </c>
      <c r="C261" s="4">
        <v>357</v>
      </c>
    </row>
    <row r="262" spans="2:3" x14ac:dyDescent="0.25">
      <c r="B262" s="37" t="s">
        <v>1042</v>
      </c>
      <c r="C262" s="4">
        <v>366</v>
      </c>
    </row>
    <row r="263" spans="2:3" x14ac:dyDescent="0.25">
      <c r="B263" s="37" t="s">
        <v>2096</v>
      </c>
      <c r="C263" s="4">
        <v>175</v>
      </c>
    </row>
    <row r="264" spans="2:3" x14ac:dyDescent="0.25">
      <c r="B264" s="37" t="s">
        <v>2097</v>
      </c>
      <c r="C264" s="4">
        <v>8</v>
      </c>
    </row>
    <row r="265" spans="2:3" x14ac:dyDescent="0.25">
      <c r="B265" s="37" t="s">
        <v>2098</v>
      </c>
      <c r="C265" s="4">
        <v>226</v>
      </c>
    </row>
    <row r="266" spans="2:3" x14ac:dyDescent="0.25">
      <c r="B266" s="37" t="s">
        <v>2099</v>
      </c>
      <c r="C266" s="4">
        <v>181</v>
      </c>
    </row>
    <row r="269" spans="2:3" x14ac:dyDescent="0.25">
      <c r="B269" s="38" t="s">
        <v>961</v>
      </c>
      <c r="C269" s="9" t="s">
        <v>205</v>
      </c>
    </row>
    <row r="270" spans="2:3" x14ac:dyDescent="0.25">
      <c r="B270" s="37" t="s">
        <v>2081</v>
      </c>
      <c r="C270" s="154">
        <v>153209719.08000001</v>
      </c>
    </row>
    <row r="271" spans="2:3" x14ac:dyDescent="0.25">
      <c r="B271" s="37" t="s">
        <v>2082</v>
      </c>
      <c r="C271" s="154">
        <v>339112752.5</v>
      </c>
    </row>
    <row r="272" spans="2:3" x14ac:dyDescent="0.25">
      <c r="B272" s="37" t="s">
        <v>2083</v>
      </c>
      <c r="C272" s="154">
        <v>42223762.560000002</v>
      </c>
    </row>
    <row r="273" spans="2:3" x14ac:dyDescent="0.25">
      <c r="B273" s="37" t="s">
        <v>2084</v>
      </c>
      <c r="C273" s="154">
        <v>149621213.81999999</v>
      </c>
    </row>
    <row r="274" spans="2:3" x14ac:dyDescent="0.25">
      <c r="B274" s="37" t="s">
        <v>2085</v>
      </c>
      <c r="C274" s="154">
        <v>114993155.89</v>
      </c>
    </row>
    <row r="275" spans="2:3" x14ac:dyDescent="0.25">
      <c r="B275" s="37" t="s">
        <v>2086</v>
      </c>
      <c r="C275" s="154">
        <v>243819389.55000001</v>
      </c>
    </row>
    <row r="276" spans="2:3" x14ac:dyDescent="0.25">
      <c r="B276" s="37" t="s">
        <v>2087</v>
      </c>
      <c r="C276" s="154">
        <v>482482095.48000002</v>
      </c>
    </row>
    <row r="277" spans="2:3" x14ac:dyDescent="0.25">
      <c r="B277" s="37" t="s">
        <v>2088</v>
      </c>
      <c r="C277" s="154">
        <v>104297857.92</v>
      </c>
    </row>
    <row r="278" spans="2:3" x14ac:dyDescent="0.25">
      <c r="B278" s="37" t="s">
        <v>2089</v>
      </c>
      <c r="C278" s="154">
        <v>333988118.94</v>
      </c>
    </row>
    <row r="279" spans="2:3" x14ac:dyDescent="0.25">
      <c r="B279" s="37" t="s">
        <v>2090</v>
      </c>
      <c r="C279" s="154">
        <v>345457589.39999998</v>
      </c>
    </row>
    <row r="280" spans="2:3" x14ac:dyDescent="0.25">
      <c r="B280" s="37" t="s">
        <v>2091</v>
      </c>
      <c r="C280" s="154">
        <v>73782670.5</v>
      </c>
    </row>
    <row r="281" spans="2:3" x14ac:dyDescent="0.25">
      <c r="B281" s="37" t="s">
        <v>2092</v>
      </c>
      <c r="C281" s="154">
        <v>374161158.5</v>
      </c>
    </row>
    <row r="282" spans="2:3" x14ac:dyDescent="0.25">
      <c r="B282" s="37" t="s">
        <v>2093</v>
      </c>
      <c r="C282" s="154">
        <v>104110707.68000001</v>
      </c>
    </row>
    <row r="283" spans="2:3" x14ac:dyDescent="0.25">
      <c r="B283" s="37" t="s">
        <v>2094</v>
      </c>
      <c r="C283" s="154">
        <v>91076825.950000003</v>
      </c>
    </row>
    <row r="284" spans="2:3" x14ac:dyDescent="0.25">
      <c r="B284" s="37" t="s">
        <v>2095</v>
      </c>
      <c r="C284" s="154">
        <v>216313016.06</v>
      </c>
    </row>
    <row r="285" spans="2:3" x14ac:dyDescent="0.25">
      <c r="B285" s="37" t="s">
        <v>1042</v>
      </c>
      <c r="C285" s="154">
        <v>214189961.84999999</v>
      </c>
    </row>
    <row r="286" spans="2:3" x14ac:dyDescent="0.25">
      <c r="B286" s="37" t="s">
        <v>2096</v>
      </c>
      <c r="C286" s="154">
        <v>124348901.69</v>
      </c>
    </row>
    <row r="287" spans="2:3" x14ac:dyDescent="0.25">
      <c r="B287" s="37" t="s">
        <v>2097</v>
      </c>
      <c r="C287" s="154">
        <v>8247390.2400000002</v>
      </c>
    </row>
    <row r="288" spans="2:3" x14ac:dyDescent="0.25">
      <c r="B288" s="37" t="s">
        <v>2098</v>
      </c>
      <c r="C288" s="154">
        <v>129164569.20999999</v>
      </c>
    </row>
    <row r="289" spans="2:3" x14ac:dyDescent="0.25">
      <c r="B289" s="37" t="s">
        <v>2099</v>
      </c>
      <c r="C289" s="154">
        <v>190999924.19999999</v>
      </c>
    </row>
    <row r="290" spans="2:3" x14ac:dyDescent="0.25">
      <c r="C290" s="155">
        <f>SUM(C269:C289)</f>
        <v>3835600781.0199995</v>
      </c>
    </row>
    <row r="291" spans="2:3" x14ac:dyDescent="0.25">
      <c r="C291" s="156"/>
    </row>
    <row r="292" spans="2:3" x14ac:dyDescent="0.25">
      <c r="B292" s="38" t="s">
        <v>204</v>
      </c>
      <c r="C292" s="155" t="s">
        <v>205</v>
      </c>
    </row>
    <row r="293" spans="2:3" x14ac:dyDescent="0.25">
      <c r="B293" s="37" t="s">
        <v>2081</v>
      </c>
      <c r="C293" s="154">
        <v>169426916.28</v>
      </c>
    </row>
    <row r="294" spans="2:3" x14ac:dyDescent="0.25">
      <c r="B294" s="37" t="s">
        <v>2082</v>
      </c>
      <c r="C294" s="154">
        <v>359062066.5</v>
      </c>
    </row>
    <row r="295" spans="2:3" x14ac:dyDescent="0.25">
      <c r="B295" s="37" t="s">
        <v>2083</v>
      </c>
      <c r="C295" s="154">
        <v>50498002.380000003</v>
      </c>
    </row>
    <row r="296" spans="2:3" x14ac:dyDescent="0.25">
      <c r="B296" s="37" t="s">
        <v>2084</v>
      </c>
      <c r="C296" s="154">
        <v>157033855.44</v>
      </c>
    </row>
    <row r="297" spans="2:3" x14ac:dyDescent="0.25">
      <c r="B297" s="37" t="s">
        <v>2085</v>
      </c>
      <c r="C297" s="154">
        <v>115471003.61</v>
      </c>
    </row>
    <row r="298" spans="2:3" x14ac:dyDescent="0.25">
      <c r="B298" s="37" t="s">
        <v>2086</v>
      </c>
      <c r="C298" s="154">
        <v>274280993.25</v>
      </c>
    </row>
    <row r="299" spans="2:3" x14ac:dyDescent="0.25">
      <c r="B299" s="37" t="s">
        <v>2087</v>
      </c>
      <c r="C299" s="154">
        <v>478829141.67000002</v>
      </c>
    </row>
    <row r="300" spans="2:3" x14ac:dyDescent="0.25">
      <c r="B300" s="37" t="s">
        <v>2088</v>
      </c>
      <c r="C300" s="154">
        <v>128740621.05</v>
      </c>
    </row>
    <row r="301" spans="2:3" x14ac:dyDescent="0.25">
      <c r="B301" s="37" t="s">
        <v>2089</v>
      </c>
      <c r="C301" s="154">
        <v>345747756.19999999</v>
      </c>
    </row>
    <row r="302" spans="2:3" x14ac:dyDescent="0.25">
      <c r="B302" s="37" t="s">
        <v>2090</v>
      </c>
      <c r="C302" s="154">
        <v>363725845.56</v>
      </c>
    </row>
    <row r="303" spans="2:3" x14ac:dyDescent="0.25">
      <c r="B303" s="37" t="s">
        <v>2091</v>
      </c>
      <c r="C303" s="154">
        <v>73800678.599999994</v>
      </c>
    </row>
    <row r="304" spans="2:3" x14ac:dyDescent="0.25">
      <c r="B304" s="37" t="s">
        <v>2092</v>
      </c>
      <c r="C304" s="154">
        <v>425923742.88</v>
      </c>
    </row>
    <row r="305" spans="2:8" x14ac:dyDescent="0.25">
      <c r="B305" s="37" t="s">
        <v>2093</v>
      </c>
      <c r="C305" s="154">
        <v>115494694.75</v>
      </c>
    </row>
    <row r="306" spans="2:8" x14ac:dyDescent="0.25">
      <c r="B306" s="37" t="s">
        <v>2094</v>
      </c>
      <c r="C306" s="154">
        <v>95173838.349999994</v>
      </c>
    </row>
    <row r="307" spans="2:8" x14ac:dyDescent="0.25">
      <c r="B307" s="37" t="s">
        <v>2095</v>
      </c>
      <c r="C307" s="154">
        <v>251021140.65000001</v>
      </c>
    </row>
    <row r="308" spans="2:8" x14ac:dyDescent="0.25">
      <c r="B308" s="37" t="s">
        <v>1042</v>
      </c>
      <c r="C308" s="154">
        <v>216606193.19999999</v>
      </c>
    </row>
    <row r="309" spans="2:8" x14ac:dyDescent="0.25">
      <c r="B309" s="37" t="s">
        <v>2096</v>
      </c>
      <c r="C309" s="154">
        <v>130942770.44</v>
      </c>
    </row>
    <row r="310" spans="2:8" x14ac:dyDescent="0.25">
      <c r="B310" s="37" t="s">
        <v>2097</v>
      </c>
      <c r="C310" s="154">
        <v>7762200</v>
      </c>
    </row>
    <row r="311" spans="2:8" x14ac:dyDescent="0.25">
      <c r="B311" s="37" t="s">
        <v>2098</v>
      </c>
      <c r="C311" s="154">
        <v>151083748.72999999</v>
      </c>
    </row>
    <row r="312" spans="2:8" x14ac:dyDescent="0.25">
      <c r="B312" s="37" t="s">
        <v>2099</v>
      </c>
      <c r="C312" s="154">
        <v>200803495.97999999</v>
      </c>
    </row>
    <row r="313" spans="2:8" x14ac:dyDescent="0.25">
      <c r="C313" s="155">
        <f>SUM(C292:C312)</f>
        <v>4111428705.52</v>
      </c>
    </row>
    <row r="314" spans="2:8" x14ac:dyDescent="0.25">
      <c r="C314" s="156"/>
    </row>
    <row r="315" spans="2:8" x14ac:dyDescent="0.25">
      <c r="C315" s="156"/>
    </row>
    <row r="316" spans="2:8" x14ac:dyDescent="0.25">
      <c r="B316" s="8" t="s">
        <v>206</v>
      </c>
      <c r="C316" s="155">
        <f xml:space="preserve"> C313-C290</f>
        <v>275827924.50000048</v>
      </c>
    </row>
    <row r="318" spans="2:8" x14ac:dyDescent="0.25">
      <c r="B318" s="122" t="s">
        <v>1631</v>
      </c>
      <c r="C318" s="44">
        <v>45596</v>
      </c>
      <c r="D318" s="19"/>
      <c r="E318" s="19"/>
      <c r="F318" s="22"/>
      <c r="G318" s="13"/>
      <c r="H318" s="13"/>
    </row>
    <row r="319" spans="2:8" x14ac:dyDescent="0.25">
      <c r="B319" s="52" t="s">
        <v>194</v>
      </c>
      <c r="C319" s="123" t="s">
        <v>1632</v>
      </c>
      <c r="D319" s="124" t="s">
        <v>196</v>
      </c>
      <c r="E319" s="123" t="s">
        <v>1633</v>
      </c>
      <c r="F319" s="52" t="s">
        <v>198</v>
      </c>
      <c r="G319" s="13"/>
      <c r="H319" s="13"/>
    </row>
    <row r="320" spans="2:8" x14ac:dyDescent="0.25">
      <c r="B320" s="3" t="s">
        <v>1655</v>
      </c>
      <c r="C320" s="125">
        <v>-35</v>
      </c>
      <c r="D320" s="126">
        <v>836.86569999999995</v>
      </c>
      <c r="E320" s="126">
        <v>841.7</v>
      </c>
      <c r="F320" s="208" t="s">
        <v>1635</v>
      </c>
      <c r="G320" s="13"/>
      <c r="H320" s="13"/>
    </row>
    <row r="321" spans="2:7" s="13" customFormat="1" x14ac:dyDescent="0.25">
      <c r="B321" s="3" t="s">
        <v>1656</v>
      </c>
      <c r="C321" s="125">
        <v>35</v>
      </c>
      <c r="D321" s="126">
        <v>848.34289999999999</v>
      </c>
      <c r="E321" s="126">
        <v>840.65</v>
      </c>
      <c r="F321" s="208"/>
    </row>
    <row r="322" spans="2:7" s="13" customFormat="1" x14ac:dyDescent="0.25">
      <c r="B322" s="3" t="s">
        <v>1634</v>
      </c>
      <c r="C322" s="125">
        <v>-222</v>
      </c>
      <c r="D322" s="126">
        <v>86024.817800000004</v>
      </c>
      <c r="E322" s="126">
        <v>94631</v>
      </c>
      <c r="F322" s="208"/>
    </row>
    <row r="323" spans="2:7" s="13" customFormat="1" x14ac:dyDescent="0.25">
      <c r="B323" s="3" t="s">
        <v>1657</v>
      </c>
      <c r="C323" s="125">
        <v>222</v>
      </c>
      <c r="D323" s="126">
        <v>95476.572100000005</v>
      </c>
      <c r="E323" s="126">
        <v>97139</v>
      </c>
      <c r="F323" s="208"/>
    </row>
    <row r="324" spans="2:7" s="13" customFormat="1" x14ac:dyDescent="0.25">
      <c r="B324" s="3" t="s">
        <v>1634</v>
      </c>
      <c r="C324" s="125">
        <v>-572</v>
      </c>
      <c r="D324" s="126">
        <v>86024.817800000004</v>
      </c>
      <c r="E324" s="126">
        <v>94631</v>
      </c>
      <c r="F324" s="208"/>
    </row>
    <row r="325" spans="2:7" s="13" customFormat="1" x14ac:dyDescent="0.25">
      <c r="B325" s="3" t="s">
        <v>1636</v>
      </c>
      <c r="C325" s="125">
        <v>572</v>
      </c>
      <c r="D325" s="126">
        <v>82495.901299999998</v>
      </c>
      <c r="E325" s="126">
        <v>93999.44</v>
      </c>
      <c r="F325" s="208"/>
    </row>
    <row r="326" spans="2:7" s="13" customFormat="1" x14ac:dyDescent="0.25">
      <c r="B326" s="3" t="s">
        <v>1637</v>
      </c>
      <c r="C326" s="125">
        <v>999</v>
      </c>
      <c r="D326" s="126">
        <v>84645.918000000005</v>
      </c>
      <c r="E326" s="126">
        <v>94003.81</v>
      </c>
      <c r="F326" s="208"/>
    </row>
    <row r="327" spans="2:7" s="13" customFormat="1" x14ac:dyDescent="0.25">
      <c r="B327" s="3" t="s">
        <v>1638</v>
      </c>
      <c r="C327" s="125">
        <v>-999</v>
      </c>
      <c r="D327" s="126">
        <v>81395.357000000004</v>
      </c>
      <c r="E327" s="126">
        <v>94529</v>
      </c>
      <c r="F327" s="208"/>
    </row>
    <row r="328" spans="2:7" s="13" customFormat="1" x14ac:dyDescent="0.25">
      <c r="B328" s="26" t="s">
        <v>1658</v>
      </c>
      <c r="C328" s="27"/>
      <c r="D328" s="27"/>
      <c r="E328" s="27"/>
      <c r="F328" s="28"/>
    </row>
    <row r="330" spans="2:7" s="13" customFormat="1" x14ac:dyDescent="0.25">
      <c r="B330" s="127" t="s">
        <v>1639</v>
      </c>
      <c r="C330" s="128">
        <v>8.2299999999999998E-2</v>
      </c>
      <c r="F330" s="18"/>
    </row>
    <row r="331" spans="2:7" s="13" customFormat="1" x14ac:dyDescent="0.25">
      <c r="B331" s="127"/>
      <c r="C331" s="128"/>
      <c r="F331" s="18"/>
    </row>
    <row r="332" spans="2:7" s="13" customFormat="1" x14ac:dyDescent="0.25">
      <c r="B332" s="19" t="s">
        <v>1640</v>
      </c>
      <c r="C332" s="44">
        <v>45596</v>
      </c>
      <c r="D332" s="20"/>
      <c r="E332" s="21"/>
      <c r="F332" s="22"/>
    </row>
    <row r="333" spans="2:7" s="13" customFormat="1" x14ac:dyDescent="0.25">
      <c r="B333" s="23" t="s">
        <v>194</v>
      </c>
      <c r="C333" s="23" t="s">
        <v>1641</v>
      </c>
      <c r="D333" s="24" t="s">
        <v>196</v>
      </c>
      <c r="E333" s="25" t="s">
        <v>1633</v>
      </c>
      <c r="F333" s="11" t="s">
        <v>198</v>
      </c>
    </row>
    <row r="334" spans="2:7" s="13" customFormat="1" x14ac:dyDescent="0.25">
      <c r="B334" s="3" t="s">
        <v>1659</v>
      </c>
      <c r="C334" s="158">
        <v>50</v>
      </c>
      <c r="D334" s="158">
        <v>244.77699999999999</v>
      </c>
      <c r="E334" s="158">
        <v>239.25</v>
      </c>
      <c r="F334" s="209" t="s">
        <v>1635</v>
      </c>
    </row>
    <row r="335" spans="2:7" s="13" customFormat="1" x14ac:dyDescent="0.25">
      <c r="B335" s="159" t="s">
        <v>1656</v>
      </c>
      <c r="C335" s="160">
        <v>35</v>
      </c>
      <c r="D335" s="160">
        <v>848.34289999999999</v>
      </c>
      <c r="E335" s="160">
        <v>840.65</v>
      </c>
      <c r="F335" s="209"/>
      <c r="G335" s="161"/>
    </row>
    <row r="336" spans="2:7" s="13" customFormat="1" x14ac:dyDescent="0.25">
      <c r="B336" s="3" t="s">
        <v>1660</v>
      </c>
      <c r="C336" s="158">
        <v>220</v>
      </c>
      <c r="D336" s="158">
        <v>5901.1590999999999</v>
      </c>
      <c r="E336" s="158">
        <v>5823</v>
      </c>
      <c r="F336" s="209"/>
      <c r="G336" s="161"/>
    </row>
    <row r="337" spans="2:7" s="13" customFormat="1" x14ac:dyDescent="0.25">
      <c r="B337" s="3" t="s">
        <v>1661</v>
      </c>
      <c r="C337" s="158">
        <v>435</v>
      </c>
      <c r="D337" s="158">
        <v>73787.112599999993</v>
      </c>
      <c r="E337" s="158">
        <v>78430</v>
      </c>
      <c r="F337" s="209"/>
      <c r="G337" s="161"/>
    </row>
    <row r="338" spans="2:7" s="13" customFormat="1" x14ac:dyDescent="0.25">
      <c r="B338" s="3" t="s">
        <v>1636</v>
      </c>
      <c r="C338" s="158">
        <v>122</v>
      </c>
      <c r="D338" s="158">
        <v>82495.901299999998</v>
      </c>
      <c r="E338" s="158">
        <v>93999.44</v>
      </c>
      <c r="F338" s="209"/>
    </row>
    <row r="339" spans="2:7" s="13" customFormat="1" x14ac:dyDescent="0.25">
      <c r="B339" s="26" t="s">
        <v>1662</v>
      </c>
      <c r="C339" s="27"/>
      <c r="D339" s="27"/>
      <c r="E339" s="27"/>
      <c r="F339" s="28"/>
    </row>
    <row r="340" spans="2:7" s="13" customFormat="1" x14ac:dyDescent="0.25">
      <c r="C340" s="29"/>
      <c r="F340" s="18"/>
    </row>
    <row r="341" spans="2:7" s="13" customFormat="1" x14ac:dyDescent="0.25">
      <c r="C341" s="29"/>
      <c r="F341" s="18"/>
    </row>
    <row r="342" spans="2:7" s="13" customFormat="1" x14ac:dyDescent="0.25">
      <c r="B342" s="30" t="s">
        <v>1642</v>
      </c>
      <c r="C342" s="31">
        <v>0.1178</v>
      </c>
      <c r="F342" s="18"/>
    </row>
    <row r="343" spans="2:7" s="13" customFormat="1" x14ac:dyDescent="0.25">
      <c r="B343" s="127"/>
      <c r="C343" s="128"/>
      <c r="F343" s="18"/>
    </row>
    <row r="344" spans="2:7" s="13" customFormat="1" x14ac:dyDescent="0.25">
      <c r="B344" s="129" t="s">
        <v>1643</v>
      </c>
      <c r="C344" s="130" t="s">
        <v>1644</v>
      </c>
      <c r="F344" s="18"/>
    </row>
    <row r="345" spans="2:7" s="13" customFormat="1" x14ac:dyDescent="0.25">
      <c r="B345" s="120" t="s">
        <v>1645</v>
      </c>
      <c r="C345" s="142">
        <v>332</v>
      </c>
      <c r="F345" s="18"/>
    </row>
    <row r="346" spans="2:7" s="13" customFormat="1" x14ac:dyDescent="0.25">
      <c r="B346" s="120" t="s">
        <v>1663</v>
      </c>
      <c r="C346" s="142">
        <v>151</v>
      </c>
      <c r="F346" s="18"/>
    </row>
    <row r="347" spans="2:7" s="13" customFormat="1" x14ac:dyDescent="0.25">
      <c r="B347" s="120" t="s">
        <v>1650</v>
      </c>
      <c r="C347" s="142">
        <v>300</v>
      </c>
    </row>
    <row r="348" spans="2:7" s="13" customFormat="1" x14ac:dyDescent="0.25">
      <c r="B348" s="120" t="s">
        <v>1664</v>
      </c>
      <c r="C348" s="142">
        <v>220</v>
      </c>
    </row>
    <row r="349" spans="2:7" s="13" customFormat="1" x14ac:dyDescent="0.25">
      <c r="B349" s="120" t="s">
        <v>1665</v>
      </c>
      <c r="C349" s="142">
        <v>50</v>
      </c>
    </row>
    <row r="350" spans="2:7" s="13" customFormat="1" x14ac:dyDescent="0.25">
      <c r="B350" s="120" t="s">
        <v>1666</v>
      </c>
      <c r="C350" s="142">
        <v>59</v>
      </c>
    </row>
    <row r="351" spans="2:7" s="13" customFormat="1" x14ac:dyDescent="0.25">
      <c r="B351" s="14"/>
      <c r="C351" s="132"/>
    </row>
    <row r="352" spans="2:7" s="13" customFormat="1" x14ac:dyDescent="0.25">
      <c r="B352" s="129" t="s">
        <v>1646</v>
      </c>
      <c r="C352" s="130" t="s">
        <v>1644</v>
      </c>
    </row>
    <row r="353" spans="2:3" s="13" customFormat="1" x14ac:dyDescent="0.25">
      <c r="B353" s="120" t="s">
        <v>1645</v>
      </c>
      <c r="C353" s="142">
        <v>332</v>
      </c>
    </row>
    <row r="354" spans="2:3" s="13" customFormat="1" x14ac:dyDescent="0.25">
      <c r="B354" s="120" t="s">
        <v>1663</v>
      </c>
      <c r="C354" s="142">
        <v>151</v>
      </c>
    </row>
    <row r="355" spans="2:3" s="13" customFormat="1" x14ac:dyDescent="0.25">
      <c r="B355" s="120" t="s">
        <v>1650</v>
      </c>
      <c r="C355" s="142">
        <v>300</v>
      </c>
    </row>
    <row r="356" spans="2:3" s="13" customFormat="1" x14ac:dyDescent="0.25">
      <c r="B356" s="120" t="s">
        <v>1664</v>
      </c>
      <c r="C356" s="142">
        <v>220</v>
      </c>
    </row>
    <row r="357" spans="2:3" s="13" customFormat="1" x14ac:dyDescent="0.25">
      <c r="B357" s="120" t="s">
        <v>1665</v>
      </c>
      <c r="C357" s="142">
        <v>50</v>
      </c>
    </row>
    <row r="358" spans="2:3" s="13" customFormat="1" x14ac:dyDescent="0.25">
      <c r="B358" s="120" t="s">
        <v>1666</v>
      </c>
      <c r="C358" s="142">
        <v>59</v>
      </c>
    </row>
    <row r="360" spans="2:3" s="13" customFormat="1" x14ac:dyDescent="0.25">
      <c r="B360" s="129" t="s">
        <v>1647</v>
      </c>
      <c r="C360" s="130" t="s">
        <v>216</v>
      </c>
    </row>
    <row r="361" spans="2:3" s="13" customFormat="1" x14ac:dyDescent="0.25">
      <c r="B361" s="120" t="s">
        <v>1645</v>
      </c>
      <c r="C361" s="133">
        <v>918869700.25999999</v>
      </c>
    </row>
    <row r="362" spans="2:3" s="13" customFormat="1" x14ac:dyDescent="0.25">
      <c r="B362" s="120" t="s">
        <v>1663</v>
      </c>
      <c r="C362" s="133">
        <v>214746246.5</v>
      </c>
    </row>
    <row r="363" spans="2:3" s="13" customFormat="1" x14ac:dyDescent="0.25">
      <c r="B363" s="120" t="s">
        <v>1650</v>
      </c>
      <c r="C363" s="133">
        <v>612217500</v>
      </c>
    </row>
    <row r="364" spans="2:3" s="13" customFormat="1" x14ac:dyDescent="0.25">
      <c r="B364" s="120" t="s">
        <v>1664</v>
      </c>
      <c r="C364" s="133">
        <v>130268399.8</v>
      </c>
    </row>
    <row r="365" spans="2:3" s="13" customFormat="1" x14ac:dyDescent="0.25">
      <c r="B365" s="120" t="s">
        <v>1665</v>
      </c>
      <c r="C365" s="133">
        <v>72207500</v>
      </c>
    </row>
    <row r="366" spans="2:3" s="13" customFormat="1" x14ac:dyDescent="0.25">
      <c r="B366" s="120" t="s">
        <v>1666</v>
      </c>
      <c r="C366" s="133">
        <v>52598500</v>
      </c>
    </row>
    <row r="367" spans="2:3" s="13" customFormat="1" x14ac:dyDescent="0.25">
      <c r="C367" s="134">
        <f>SUM(C361:C366)</f>
        <v>2000907846.5599999</v>
      </c>
    </row>
    <row r="368" spans="2:3" s="13" customFormat="1" x14ac:dyDescent="0.25">
      <c r="C368" s="29"/>
    </row>
    <row r="369" spans="2:8" x14ac:dyDescent="0.25">
      <c r="F369" s="13"/>
      <c r="G369" s="13"/>
      <c r="H369" s="13"/>
    </row>
    <row r="370" spans="2:8" x14ac:dyDescent="0.25">
      <c r="B370" s="129" t="s">
        <v>1648</v>
      </c>
      <c r="C370" s="130" t="s">
        <v>216</v>
      </c>
      <c r="F370" s="13"/>
      <c r="G370" s="13"/>
      <c r="H370" s="13"/>
    </row>
    <row r="371" spans="2:8" x14ac:dyDescent="0.25">
      <c r="B371" s="120" t="s">
        <v>1645</v>
      </c>
      <c r="C371" s="135">
        <v>840609682.13999999</v>
      </c>
      <c r="F371" s="13"/>
      <c r="G371" s="13"/>
      <c r="H371" s="13"/>
    </row>
    <row r="372" spans="2:8" x14ac:dyDescent="0.25">
      <c r="B372" s="120" t="s">
        <v>1663</v>
      </c>
      <c r="C372" s="135">
        <v>211231007.5</v>
      </c>
      <c r="F372" s="13"/>
      <c r="G372" s="13"/>
      <c r="H372" s="13"/>
    </row>
    <row r="373" spans="2:8" x14ac:dyDescent="0.25">
      <c r="B373" s="120" t="s">
        <v>1650</v>
      </c>
      <c r="C373" s="135">
        <v>616054750.5</v>
      </c>
      <c r="G373" s="13"/>
      <c r="H373" s="13"/>
    </row>
    <row r="374" spans="2:8" x14ac:dyDescent="0.25">
      <c r="B374" s="120" t="s">
        <v>1664</v>
      </c>
      <c r="C374" s="135">
        <v>131876899</v>
      </c>
      <c r="G374" s="13"/>
      <c r="H374" s="13"/>
    </row>
    <row r="375" spans="2:8" x14ac:dyDescent="0.25">
      <c r="B375" s="120" t="s">
        <v>1665</v>
      </c>
      <c r="C375" s="135">
        <v>72999250</v>
      </c>
      <c r="G375" s="13"/>
      <c r="H375" s="13"/>
    </row>
    <row r="376" spans="2:8" x14ac:dyDescent="0.25">
      <c r="B376" s="120" t="s">
        <v>1666</v>
      </c>
      <c r="C376" s="135">
        <v>54371007.5</v>
      </c>
      <c r="G376" s="13"/>
      <c r="H376" s="13"/>
    </row>
    <row r="377" spans="2:8" x14ac:dyDescent="0.25">
      <c r="C377" s="134">
        <f>SUM(C371:C376)</f>
        <v>1927142596.6399999</v>
      </c>
      <c r="G377" s="13"/>
      <c r="H377" s="13"/>
    </row>
    <row r="378" spans="2:8" x14ac:dyDescent="0.25">
      <c r="F378" s="34"/>
      <c r="G378" s="13"/>
      <c r="H378" s="13"/>
    </row>
    <row r="379" spans="2:8" x14ac:dyDescent="0.25">
      <c r="B379" s="137" t="s">
        <v>206</v>
      </c>
      <c r="C379" s="138">
        <f>C377-C367</f>
        <v>-73765249.920000076</v>
      </c>
      <c r="D379" s="139"/>
      <c r="E379" s="140"/>
      <c r="F379" s="141"/>
      <c r="G379" s="13"/>
      <c r="H379" s="13"/>
    </row>
    <row r="382" spans="2:8" x14ac:dyDescent="0.25">
      <c r="B382" s="8" t="s">
        <v>207</v>
      </c>
      <c r="C382" s="44">
        <v>45596</v>
      </c>
      <c r="D382" s="3"/>
      <c r="E382" s="37"/>
      <c r="F382" s="43"/>
    </row>
    <row r="383" spans="2:8" x14ac:dyDescent="0.25">
      <c r="B383" s="8" t="s">
        <v>194</v>
      </c>
      <c r="C383" s="9" t="s">
        <v>195</v>
      </c>
      <c r="D383" s="8" t="s">
        <v>196</v>
      </c>
      <c r="E383" s="38" t="s">
        <v>197</v>
      </c>
      <c r="F383" s="36" t="s">
        <v>198</v>
      </c>
      <c r="G383" s="34"/>
    </row>
    <row r="384" spans="2:8" x14ac:dyDescent="0.25">
      <c r="B384" s="41" t="s">
        <v>167</v>
      </c>
      <c r="C384" s="42" t="s">
        <v>167</v>
      </c>
      <c r="D384" s="41" t="s">
        <v>167</v>
      </c>
      <c r="E384" s="40" t="s">
        <v>167</v>
      </c>
      <c r="F384" s="39" t="s">
        <v>167</v>
      </c>
    </row>
    <row r="385" spans="2:4" x14ac:dyDescent="0.25">
      <c r="B385" s="32" t="s">
        <v>199</v>
      </c>
    </row>
    <row r="386" spans="2:4" x14ac:dyDescent="0.25">
      <c r="B386" s="32"/>
    </row>
    <row r="387" spans="2:4" x14ac:dyDescent="0.25">
      <c r="B387" s="32" t="s">
        <v>200</v>
      </c>
    </row>
    <row r="388" spans="2:4" x14ac:dyDescent="0.25">
      <c r="B388" s="8" t="s">
        <v>201</v>
      </c>
      <c r="C388" s="9" t="s">
        <v>202</v>
      </c>
      <c r="D388" s="32"/>
    </row>
    <row r="389" spans="2:4" x14ac:dyDescent="0.25">
      <c r="B389" s="3" t="s">
        <v>167</v>
      </c>
      <c r="C389" s="4" t="s">
        <v>167</v>
      </c>
    </row>
    <row r="391" spans="2:4" x14ac:dyDescent="0.25">
      <c r="B391" s="8" t="s">
        <v>203</v>
      </c>
      <c r="C391" s="9" t="s">
        <v>202</v>
      </c>
    </row>
    <row r="392" spans="2:4" x14ac:dyDescent="0.25">
      <c r="B392" s="3" t="s">
        <v>167</v>
      </c>
      <c r="C392" s="4" t="s">
        <v>167</v>
      </c>
    </row>
    <row r="394" spans="2:4" x14ac:dyDescent="0.25">
      <c r="B394" s="8" t="s">
        <v>167</v>
      </c>
      <c r="C394" s="9" t="s">
        <v>167</v>
      </c>
    </row>
    <row r="395" spans="2:4" x14ac:dyDescent="0.25">
      <c r="B395" s="3" t="s">
        <v>167</v>
      </c>
      <c r="C395" s="4" t="s">
        <v>167</v>
      </c>
    </row>
    <row r="397" spans="2:4" x14ac:dyDescent="0.25">
      <c r="B397" s="38" t="s">
        <v>204</v>
      </c>
      <c r="C397" s="9" t="s">
        <v>205</v>
      </c>
    </row>
    <row r="398" spans="2:4" x14ac:dyDescent="0.25">
      <c r="B398" s="37" t="s">
        <v>167</v>
      </c>
      <c r="C398" s="4" t="s">
        <v>167</v>
      </c>
    </row>
    <row r="400" spans="2:4" x14ac:dyDescent="0.25">
      <c r="B400" s="8" t="s">
        <v>206</v>
      </c>
      <c r="C400" s="9" t="s">
        <v>167</v>
      </c>
    </row>
    <row r="403" spans="2:80" x14ac:dyDescent="0.25">
      <c r="B403" s="32" t="s">
        <v>208</v>
      </c>
    </row>
    <row r="405" spans="2:80" x14ac:dyDescent="0.25">
      <c r="B405" s="8" t="s">
        <v>194</v>
      </c>
      <c r="C405" s="9" t="s">
        <v>209</v>
      </c>
      <c r="D405" s="8" t="s">
        <v>210</v>
      </c>
      <c r="E405" s="8" t="s">
        <v>211</v>
      </c>
      <c r="F405" s="34"/>
    </row>
    <row r="406" spans="2:80" x14ac:dyDescent="0.25">
      <c r="B406" s="3" t="s">
        <v>167</v>
      </c>
      <c r="C406" s="4" t="s">
        <v>167</v>
      </c>
      <c r="D406" s="3" t="s">
        <v>167</v>
      </c>
      <c r="E406" s="3" t="s">
        <v>167</v>
      </c>
    </row>
    <row r="409" spans="2:80" x14ac:dyDescent="0.25">
      <c r="B409" s="32" t="s">
        <v>212</v>
      </c>
      <c r="C409" s="33" t="s">
        <v>167</v>
      </c>
      <c r="D409" s="32"/>
      <c r="E409" s="32"/>
      <c r="F409" s="34"/>
      <c r="G409" s="34"/>
      <c r="H409" s="34"/>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c r="AF409" s="32"/>
      <c r="AG409" s="32"/>
      <c r="AH409" s="32"/>
      <c r="AI409" s="32"/>
      <c r="AJ409" s="32"/>
      <c r="AK409" s="32"/>
      <c r="AL409" s="32"/>
      <c r="AM409" s="32"/>
      <c r="AN409" s="32"/>
      <c r="AO409" s="32"/>
      <c r="AP409" s="32"/>
      <c r="AQ409" s="32"/>
      <c r="AR409" s="32"/>
      <c r="AS409" s="32"/>
      <c r="AT409" s="32"/>
      <c r="AU409" s="32"/>
      <c r="AV409" s="32"/>
      <c r="AW409" s="32"/>
      <c r="AX409" s="32"/>
      <c r="AY409" s="32"/>
      <c r="AZ409" s="32"/>
      <c r="BA409" s="32"/>
      <c r="BB409" s="32"/>
      <c r="BC409" s="32"/>
      <c r="BD409" s="32"/>
      <c r="BE409" s="32"/>
      <c r="BF409" s="32"/>
      <c r="BG409" s="32"/>
      <c r="BH409" s="32"/>
      <c r="BI409" s="32"/>
      <c r="BJ409" s="32"/>
      <c r="BK409" s="32"/>
      <c r="BL409" s="32"/>
      <c r="BM409" s="32"/>
      <c r="BN409" s="32"/>
      <c r="BO409" s="32"/>
      <c r="BP409" s="32"/>
      <c r="BQ409" s="32"/>
      <c r="BR409" s="32"/>
      <c r="BS409" s="32"/>
      <c r="BT409" s="32"/>
      <c r="BU409" s="32"/>
      <c r="BV409" s="32"/>
      <c r="BW409" s="32"/>
      <c r="BX409" s="32"/>
      <c r="BY409" s="32"/>
      <c r="BZ409" s="32"/>
      <c r="CA409" s="32"/>
      <c r="CB409" s="32"/>
    </row>
    <row r="411" spans="2:80" x14ac:dyDescent="0.25">
      <c r="B411" s="32" t="s">
        <v>213</v>
      </c>
    </row>
    <row r="413" spans="2:80" x14ac:dyDescent="0.25">
      <c r="B413" s="8" t="s">
        <v>214</v>
      </c>
      <c r="C413" s="9" t="s">
        <v>202</v>
      </c>
      <c r="D413" s="32"/>
    </row>
    <row r="414" spans="2:80" x14ac:dyDescent="0.25">
      <c r="B414" s="3" t="s">
        <v>167</v>
      </c>
      <c r="C414" s="4" t="s">
        <v>167</v>
      </c>
    </row>
    <row r="417" spans="2:80" x14ac:dyDescent="0.25">
      <c r="B417" s="8" t="s">
        <v>215</v>
      </c>
      <c r="C417" s="9" t="s">
        <v>216</v>
      </c>
      <c r="D417" s="32"/>
    </row>
    <row r="418" spans="2:80" x14ac:dyDescent="0.25">
      <c r="B418" s="3" t="s">
        <v>167</v>
      </c>
      <c r="C418" s="4" t="s">
        <v>167</v>
      </c>
    </row>
    <row r="421" spans="2:80" x14ac:dyDescent="0.25">
      <c r="B421" s="32" t="s">
        <v>217</v>
      </c>
    </row>
    <row r="424" spans="2:80" x14ac:dyDescent="0.25">
      <c r="B424" s="32" t="s">
        <v>218</v>
      </c>
    </row>
    <row r="426" spans="2:80" x14ac:dyDescent="0.25">
      <c r="B426" s="8" t="s">
        <v>194</v>
      </c>
      <c r="C426" s="9" t="s">
        <v>219</v>
      </c>
      <c r="D426" s="8" t="s">
        <v>209</v>
      </c>
      <c r="E426" s="8" t="s">
        <v>210</v>
      </c>
      <c r="F426" s="36" t="s">
        <v>211</v>
      </c>
      <c r="G426" s="34"/>
    </row>
    <row r="427" spans="2:80" x14ac:dyDescent="0.25">
      <c r="B427" s="3" t="s">
        <v>167</v>
      </c>
      <c r="C427" s="4" t="s">
        <v>167</v>
      </c>
      <c r="D427" s="3" t="s">
        <v>167</v>
      </c>
      <c r="E427" s="3" t="s">
        <v>167</v>
      </c>
      <c r="F427" s="35" t="s">
        <v>167</v>
      </c>
    </row>
    <row r="430" spans="2:80" x14ac:dyDescent="0.25">
      <c r="B430" s="32" t="s">
        <v>212</v>
      </c>
      <c r="C430" s="33" t="s">
        <v>167</v>
      </c>
      <c r="D430" s="32"/>
      <c r="E430" s="32"/>
      <c r="F430" s="34"/>
      <c r="G430" s="34"/>
      <c r="H430" s="34"/>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c r="AF430" s="32"/>
      <c r="AG430" s="32"/>
      <c r="AH430" s="32"/>
      <c r="AI430" s="32"/>
      <c r="AJ430" s="32"/>
      <c r="AK430" s="32"/>
      <c r="AL430" s="32"/>
      <c r="AM430" s="32"/>
      <c r="AN430" s="32"/>
      <c r="AO430" s="32"/>
      <c r="AP430" s="32"/>
      <c r="AQ430" s="32"/>
      <c r="AR430" s="32"/>
      <c r="AS430" s="32"/>
      <c r="AT430" s="32"/>
      <c r="AU430" s="32"/>
      <c r="AV430" s="32"/>
      <c r="AW430" s="32"/>
      <c r="AX430" s="32"/>
      <c r="AY430" s="32"/>
      <c r="AZ430" s="32"/>
      <c r="BA430" s="32"/>
      <c r="BB430" s="32"/>
      <c r="BC430" s="32"/>
      <c r="BD430" s="32"/>
      <c r="BE430" s="32"/>
      <c r="BF430" s="32"/>
      <c r="BG430" s="32"/>
      <c r="BH430" s="32"/>
      <c r="BI430" s="32"/>
      <c r="BJ430" s="32"/>
      <c r="BK430" s="32"/>
      <c r="BL430" s="32"/>
      <c r="BM430" s="32"/>
      <c r="BN430" s="32"/>
      <c r="BO430" s="32"/>
      <c r="BP430" s="32"/>
      <c r="BQ430" s="32"/>
      <c r="BR430" s="32"/>
      <c r="BS430" s="32"/>
      <c r="BT430" s="32"/>
      <c r="BU430" s="32"/>
      <c r="BV430" s="32"/>
      <c r="BW430" s="32"/>
      <c r="BX430" s="32"/>
      <c r="BY430" s="32"/>
      <c r="BZ430" s="32"/>
      <c r="CA430" s="32"/>
      <c r="CB430" s="32"/>
    </row>
    <row r="432" spans="2:80" x14ac:dyDescent="0.25">
      <c r="B432" s="32" t="s">
        <v>213</v>
      </c>
    </row>
    <row r="434" spans="2:7" x14ac:dyDescent="0.25">
      <c r="B434" s="8" t="s">
        <v>214</v>
      </c>
      <c r="C434" s="9" t="s">
        <v>202</v>
      </c>
      <c r="D434" s="32"/>
    </row>
    <row r="435" spans="2:7" x14ac:dyDescent="0.25">
      <c r="B435" s="3" t="s">
        <v>167</v>
      </c>
      <c r="C435" s="4" t="s">
        <v>167</v>
      </c>
    </row>
    <row r="438" spans="2:7" x14ac:dyDescent="0.25">
      <c r="B438" s="8" t="s">
        <v>215</v>
      </c>
      <c r="C438" s="9" t="s">
        <v>216</v>
      </c>
      <c r="D438" s="32"/>
    </row>
    <row r="439" spans="2:7" x14ac:dyDescent="0.25">
      <c r="B439" s="3" t="s">
        <v>167</v>
      </c>
      <c r="C439" s="4" t="s">
        <v>167</v>
      </c>
    </row>
    <row r="442" spans="2:7" x14ac:dyDescent="0.25">
      <c r="B442" s="32" t="s">
        <v>217</v>
      </c>
    </row>
    <row r="445" spans="2:7" x14ac:dyDescent="0.25">
      <c r="B445" s="32" t="s">
        <v>220</v>
      </c>
    </row>
    <row r="446" spans="2:7" x14ac:dyDescent="0.25">
      <c r="B446" s="8" t="s">
        <v>194</v>
      </c>
      <c r="C446" s="9" t="s">
        <v>221</v>
      </c>
      <c r="D446" s="8" t="s">
        <v>222</v>
      </c>
      <c r="E446" s="8" t="s">
        <v>223</v>
      </c>
      <c r="F446" s="36" t="s">
        <v>224</v>
      </c>
      <c r="G446" s="34"/>
    </row>
    <row r="447" spans="2:7" x14ac:dyDescent="0.25">
      <c r="B447" s="3" t="s">
        <v>167</v>
      </c>
      <c r="C447" s="4" t="s">
        <v>167</v>
      </c>
      <c r="D447" s="3" t="s">
        <v>167</v>
      </c>
      <c r="E447" s="3" t="s">
        <v>167</v>
      </c>
      <c r="F447" s="35" t="s">
        <v>167</v>
      </c>
    </row>
    <row r="448" spans="2:7" x14ac:dyDescent="0.25">
      <c r="B448" s="13" t="s">
        <v>225</v>
      </c>
    </row>
    <row r="525" spans="3:3" x14ac:dyDescent="0.25">
      <c r="C525" s="153">
        <v>0.67589999999999995</v>
      </c>
    </row>
  </sheetData>
  <mergeCells count="5">
    <mergeCell ref="B1:E1"/>
    <mergeCell ref="C3:C7"/>
    <mergeCell ref="D3:D7"/>
    <mergeCell ref="F320:F327"/>
    <mergeCell ref="F334:F338"/>
  </mergeCells>
  <conditionalFormatting sqref="B334:B338">
    <cfRule type="expression" dxfId="15" priority="29">
      <formula>#REF!="Total"</formula>
    </cfRule>
  </conditionalFormatting>
  <conditionalFormatting sqref="B345:B350">
    <cfRule type="expression" dxfId="14" priority="21">
      <formula>#REF!="Total"</formula>
    </cfRule>
    <cfRule type="expression" dxfId="13" priority="22">
      <formula>#REF!="Total"</formula>
    </cfRule>
  </conditionalFormatting>
  <conditionalFormatting sqref="B371:B376">
    <cfRule type="expression" dxfId="12" priority="1">
      <formula>#REF!="Total"</formula>
    </cfRule>
  </conditionalFormatting>
  <conditionalFormatting sqref="B345:C350">
    <cfRule type="expression" dxfId="11" priority="16">
      <formula>#REF!="Total"</formula>
    </cfRule>
  </conditionalFormatting>
  <conditionalFormatting sqref="B353:C358">
    <cfRule type="expression" dxfId="10" priority="9">
      <formula>#REF!="Total"</formula>
    </cfRule>
  </conditionalFormatting>
  <conditionalFormatting sqref="B361:C366">
    <cfRule type="expression" dxfId="9" priority="4">
      <formula>#REF!="Total"</formula>
    </cfRule>
  </conditionalFormatting>
  <hyperlinks>
    <hyperlink ref="A1" location="Index!A1" display="Index" xr:uid="{B7995BD8-C307-4B66-A15A-B7CCEE7E0ECC}"/>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B2CA5-C7B1-47E3-83B5-39B3118545CD}">
  <sheetPr codeName="Sheet37"/>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43"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43"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43"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43"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43"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43"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43"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43"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43"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43"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43"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43"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43"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43"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43"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43"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43"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43"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43"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43"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43"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43"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43"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43"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43"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43"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43"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43"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43"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43"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43"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43"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43"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43"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43"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43"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43"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43"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43"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43"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43"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43"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43"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43"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43"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43"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43"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43"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43"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43"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43"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43"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43"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43"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43"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43"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43"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43"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43"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43"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43"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43"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43"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75</v>
      </c>
      <c r="C1" s="201"/>
      <c r="D1" s="201"/>
      <c r="E1" s="201"/>
    </row>
    <row r="3" spans="1:9" ht="15" customHeight="1" x14ac:dyDescent="0.25">
      <c r="B3" s="1" t="s">
        <v>1043</v>
      </c>
      <c r="C3" s="202"/>
      <c r="D3" s="203"/>
    </row>
    <row r="4" spans="1:9" ht="15" customHeight="1" x14ac:dyDescent="0.25">
      <c r="B4" s="2" t="s">
        <v>1044</v>
      </c>
      <c r="C4" s="202"/>
      <c r="D4" s="203"/>
    </row>
    <row r="5" spans="1:9" ht="15" customHeight="1" x14ac:dyDescent="0.25">
      <c r="B5" s="7" t="s">
        <v>133</v>
      </c>
      <c r="C5" s="202"/>
      <c r="D5" s="203"/>
    </row>
    <row r="6" spans="1:9" ht="15" customHeight="1" x14ac:dyDescent="0.25">
      <c r="B6" s="7" t="s">
        <v>909</v>
      </c>
      <c r="C6" s="202"/>
      <c r="D6" s="203"/>
    </row>
    <row r="7" spans="1:9" ht="30" customHeight="1" x14ac:dyDescent="0.25">
      <c r="B7" s="7" t="s">
        <v>1045</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2100</v>
      </c>
      <c r="C15" s="29" t="s">
        <v>145</v>
      </c>
      <c r="D15" s="13" t="s">
        <v>305</v>
      </c>
      <c r="E15" s="13" t="s">
        <v>1046</v>
      </c>
      <c r="F15" s="18">
        <v>1300000</v>
      </c>
      <c r="G15" s="18">
        <v>16679</v>
      </c>
      <c r="H15" s="18">
        <v>3.75</v>
      </c>
    </row>
    <row r="16" spans="1:9" x14ac:dyDescent="0.25">
      <c r="B16" s="13" t="s">
        <v>1911</v>
      </c>
      <c r="C16" s="29" t="s">
        <v>145</v>
      </c>
      <c r="D16" s="13" t="s">
        <v>282</v>
      </c>
      <c r="E16" s="13" t="s">
        <v>683</v>
      </c>
      <c r="F16" s="18">
        <v>250000</v>
      </c>
      <c r="G16" s="18">
        <v>14448.13</v>
      </c>
      <c r="H16" s="18">
        <v>3.25</v>
      </c>
    </row>
    <row r="17" spans="2:8" x14ac:dyDescent="0.25">
      <c r="B17" s="13" t="s">
        <v>1907</v>
      </c>
      <c r="C17" s="29" t="s">
        <v>145</v>
      </c>
      <c r="D17" s="13" t="s">
        <v>282</v>
      </c>
      <c r="E17" s="13" t="s">
        <v>679</v>
      </c>
      <c r="F17" s="18">
        <v>1000000</v>
      </c>
      <c r="G17" s="18">
        <v>13965</v>
      </c>
      <c r="H17" s="18">
        <v>3.14</v>
      </c>
    </row>
    <row r="18" spans="2:8" x14ac:dyDescent="0.25">
      <c r="B18" s="13" t="s">
        <v>1778</v>
      </c>
      <c r="C18" s="29" t="s">
        <v>145</v>
      </c>
      <c r="D18" s="13" t="s">
        <v>301</v>
      </c>
      <c r="E18" s="13" t="s">
        <v>465</v>
      </c>
      <c r="F18" s="18">
        <v>700000</v>
      </c>
      <c r="G18" s="18">
        <v>13513.15</v>
      </c>
      <c r="H18" s="18">
        <v>3.04</v>
      </c>
    </row>
    <row r="19" spans="2:8" x14ac:dyDescent="0.25">
      <c r="B19" s="13" t="s">
        <v>1863</v>
      </c>
      <c r="C19" s="29" t="s">
        <v>145</v>
      </c>
      <c r="D19" s="13" t="s">
        <v>331</v>
      </c>
      <c r="E19" s="13" t="s">
        <v>617</v>
      </c>
      <c r="F19" s="18">
        <v>369694</v>
      </c>
      <c r="G19" s="18">
        <v>12941.51</v>
      </c>
      <c r="H19" s="18">
        <v>2.91</v>
      </c>
    </row>
    <row r="20" spans="2:8" x14ac:dyDescent="0.25">
      <c r="B20" s="13" t="s">
        <v>1910</v>
      </c>
      <c r="C20" s="29" t="s">
        <v>145</v>
      </c>
      <c r="D20" s="13" t="s">
        <v>293</v>
      </c>
      <c r="E20" s="13" t="s">
        <v>682</v>
      </c>
      <c r="F20" s="18">
        <v>250000</v>
      </c>
      <c r="G20" s="18">
        <v>11221.25</v>
      </c>
      <c r="H20" s="18">
        <v>2.5299999999999998</v>
      </c>
    </row>
    <row r="21" spans="2:8" x14ac:dyDescent="0.25">
      <c r="B21" s="13" t="s">
        <v>1905</v>
      </c>
      <c r="C21" s="29" t="s">
        <v>145</v>
      </c>
      <c r="D21" s="13" t="s">
        <v>282</v>
      </c>
      <c r="E21" s="13" t="s">
        <v>677</v>
      </c>
      <c r="F21" s="18">
        <v>500000</v>
      </c>
      <c r="G21" s="18">
        <v>10934.75</v>
      </c>
      <c r="H21" s="18">
        <v>2.46</v>
      </c>
    </row>
    <row r="22" spans="2:8" x14ac:dyDescent="0.25">
      <c r="B22" s="13" t="s">
        <v>1967</v>
      </c>
      <c r="C22" s="29" t="s">
        <v>145</v>
      </c>
      <c r="D22" s="13" t="s">
        <v>324</v>
      </c>
      <c r="E22" s="13" t="s">
        <v>784</v>
      </c>
      <c r="F22" s="18">
        <v>212592</v>
      </c>
      <c r="G22" s="18">
        <v>10471.11</v>
      </c>
      <c r="H22" s="18">
        <v>2.36</v>
      </c>
    </row>
    <row r="23" spans="2:8" x14ac:dyDescent="0.25">
      <c r="B23" s="13" t="s">
        <v>1988</v>
      </c>
      <c r="C23" s="29" t="s">
        <v>145</v>
      </c>
      <c r="D23" s="13" t="s">
        <v>146</v>
      </c>
      <c r="E23" s="13" t="s">
        <v>833</v>
      </c>
      <c r="F23" s="18">
        <v>350000</v>
      </c>
      <c r="G23" s="18">
        <v>10078.43</v>
      </c>
      <c r="H23" s="18">
        <v>2.27</v>
      </c>
    </row>
    <row r="24" spans="2:8" x14ac:dyDescent="0.25">
      <c r="B24" s="13" t="s">
        <v>1873</v>
      </c>
      <c r="C24" s="29" t="s">
        <v>145</v>
      </c>
      <c r="D24" s="13" t="s">
        <v>357</v>
      </c>
      <c r="E24" s="13" t="s">
        <v>629</v>
      </c>
      <c r="F24" s="18">
        <v>500000</v>
      </c>
      <c r="G24" s="18">
        <v>9834</v>
      </c>
      <c r="H24" s="18">
        <v>2.21</v>
      </c>
    </row>
    <row r="25" spans="2:8" x14ac:dyDescent="0.25">
      <c r="B25" s="13" t="s">
        <v>1973</v>
      </c>
      <c r="C25" s="29" t="s">
        <v>145</v>
      </c>
      <c r="D25" s="13" t="s">
        <v>289</v>
      </c>
      <c r="E25" s="13" t="s">
        <v>796</v>
      </c>
      <c r="F25" s="18">
        <v>1000000</v>
      </c>
      <c r="G25" s="18">
        <v>9833</v>
      </c>
      <c r="H25" s="18">
        <v>2.21</v>
      </c>
    </row>
    <row r="26" spans="2:8" x14ac:dyDescent="0.25">
      <c r="B26" s="13" t="s">
        <v>1047</v>
      </c>
      <c r="C26" s="29" t="s">
        <v>145</v>
      </c>
      <c r="D26" s="13" t="s">
        <v>378</v>
      </c>
      <c r="E26" s="13" t="s">
        <v>1048</v>
      </c>
      <c r="F26" s="18">
        <v>3100000</v>
      </c>
      <c r="G26" s="18">
        <v>9761.9</v>
      </c>
      <c r="H26" s="18">
        <v>2.2000000000000002</v>
      </c>
    </row>
    <row r="27" spans="2:8" x14ac:dyDescent="0.25">
      <c r="B27" s="13" t="s">
        <v>1977</v>
      </c>
      <c r="C27" s="29" t="s">
        <v>145</v>
      </c>
      <c r="D27" s="13" t="s">
        <v>382</v>
      </c>
      <c r="E27" s="13" t="s">
        <v>810</v>
      </c>
      <c r="F27" s="18">
        <v>1600000</v>
      </c>
      <c r="G27" s="18">
        <v>9216</v>
      </c>
      <c r="H27" s="18">
        <v>2.0699999999999998</v>
      </c>
    </row>
    <row r="28" spans="2:8" x14ac:dyDescent="0.25">
      <c r="B28" s="13" t="s">
        <v>1949</v>
      </c>
      <c r="C28" s="29" t="s">
        <v>145</v>
      </c>
      <c r="D28" s="13" t="s">
        <v>268</v>
      </c>
      <c r="E28" s="13" t="s">
        <v>750</v>
      </c>
      <c r="F28" s="18">
        <v>4000000</v>
      </c>
      <c r="G28" s="18">
        <v>8156.4</v>
      </c>
      <c r="H28" s="18">
        <v>1.84</v>
      </c>
    </row>
    <row r="29" spans="2:8" x14ac:dyDescent="0.25">
      <c r="B29" s="13" t="s">
        <v>1925</v>
      </c>
      <c r="C29" s="29" t="s">
        <v>145</v>
      </c>
      <c r="D29" s="13" t="s">
        <v>279</v>
      </c>
      <c r="E29" s="13" t="s">
        <v>700</v>
      </c>
      <c r="F29" s="18">
        <v>674950</v>
      </c>
      <c r="G29" s="18">
        <v>8103.79</v>
      </c>
      <c r="H29" s="18">
        <v>1.82</v>
      </c>
    </row>
    <row r="30" spans="2:8" x14ac:dyDescent="0.25">
      <c r="B30" s="13" t="s">
        <v>1049</v>
      </c>
      <c r="C30" s="29" t="s">
        <v>145</v>
      </c>
      <c r="D30" s="13" t="s">
        <v>348</v>
      </c>
      <c r="E30" s="13" t="s">
        <v>1050</v>
      </c>
      <c r="F30" s="18">
        <v>564114</v>
      </c>
      <c r="G30" s="18">
        <v>7952.88</v>
      </c>
      <c r="H30" s="18">
        <v>1.79</v>
      </c>
    </row>
    <row r="31" spans="2:8" x14ac:dyDescent="0.25">
      <c r="B31" s="13" t="s">
        <v>2101</v>
      </c>
      <c r="C31" s="29" t="s">
        <v>145</v>
      </c>
      <c r="D31" s="13" t="s">
        <v>720</v>
      </c>
      <c r="E31" s="13" t="s">
        <v>1051</v>
      </c>
      <c r="F31" s="18">
        <v>600000</v>
      </c>
      <c r="G31" s="18">
        <v>7698.9</v>
      </c>
      <c r="H31" s="18">
        <v>1.73</v>
      </c>
    </row>
    <row r="32" spans="2:8" x14ac:dyDescent="0.25">
      <c r="B32" s="13" t="s">
        <v>1844</v>
      </c>
      <c r="C32" s="29" t="s">
        <v>145</v>
      </c>
      <c r="D32" s="13" t="s">
        <v>301</v>
      </c>
      <c r="E32" s="13" t="s">
        <v>585</v>
      </c>
      <c r="F32" s="18">
        <v>1200000</v>
      </c>
      <c r="G32" s="18">
        <v>7572.6</v>
      </c>
      <c r="H32" s="18">
        <v>1.7</v>
      </c>
    </row>
    <row r="33" spans="2:8" x14ac:dyDescent="0.25">
      <c r="B33" s="13" t="s">
        <v>1882</v>
      </c>
      <c r="C33" s="29" t="s">
        <v>145</v>
      </c>
      <c r="D33" s="13" t="s">
        <v>324</v>
      </c>
      <c r="E33" s="13" t="s">
        <v>640</v>
      </c>
      <c r="F33" s="18">
        <v>750000</v>
      </c>
      <c r="G33" s="18">
        <v>7386.75</v>
      </c>
      <c r="H33" s="18">
        <v>1.66</v>
      </c>
    </row>
    <row r="34" spans="2:8" x14ac:dyDescent="0.25">
      <c r="B34" s="13" t="s">
        <v>2024</v>
      </c>
      <c r="C34" s="29" t="s">
        <v>145</v>
      </c>
      <c r="D34" s="13" t="s">
        <v>331</v>
      </c>
      <c r="E34" s="13" t="s">
        <v>942</v>
      </c>
      <c r="F34" s="18">
        <v>190000</v>
      </c>
      <c r="G34" s="18">
        <v>7257.53</v>
      </c>
      <c r="H34" s="18">
        <v>1.63</v>
      </c>
    </row>
    <row r="35" spans="2:8" x14ac:dyDescent="0.25">
      <c r="B35" s="13" t="s">
        <v>1771</v>
      </c>
      <c r="C35" s="29" t="s">
        <v>145</v>
      </c>
      <c r="D35" s="13" t="s">
        <v>378</v>
      </c>
      <c r="E35" s="13" t="s">
        <v>454</v>
      </c>
      <c r="F35" s="18">
        <v>500000</v>
      </c>
      <c r="G35" s="18">
        <v>6879.75</v>
      </c>
      <c r="H35" s="18">
        <v>1.55</v>
      </c>
    </row>
    <row r="36" spans="2:8" x14ac:dyDescent="0.25">
      <c r="B36" s="13" t="s">
        <v>1767</v>
      </c>
      <c r="C36" s="29" t="s">
        <v>145</v>
      </c>
      <c r="D36" s="13" t="s">
        <v>146</v>
      </c>
      <c r="E36" s="13" t="s">
        <v>449</v>
      </c>
      <c r="F36" s="18">
        <v>1100000</v>
      </c>
      <c r="G36" s="18">
        <v>6732</v>
      </c>
      <c r="H36" s="18">
        <v>1.51</v>
      </c>
    </row>
    <row r="37" spans="2:8" x14ac:dyDescent="0.25">
      <c r="B37" s="13" t="s">
        <v>1694</v>
      </c>
      <c r="C37" s="29" t="s">
        <v>145</v>
      </c>
      <c r="D37" s="13" t="s">
        <v>305</v>
      </c>
      <c r="E37" s="13" t="s">
        <v>306</v>
      </c>
      <c r="F37" s="18">
        <v>350000</v>
      </c>
      <c r="G37" s="18">
        <v>6710.73</v>
      </c>
      <c r="H37" s="18">
        <v>1.51</v>
      </c>
    </row>
    <row r="38" spans="2:8" x14ac:dyDescent="0.25">
      <c r="B38" s="13" t="s">
        <v>1938</v>
      </c>
      <c r="C38" s="29" t="s">
        <v>145</v>
      </c>
      <c r="D38" s="13" t="s">
        <v>146</v>
      </c>
      <c r="E38" s="13" t="s">
        <v>723</v>
      </c>
      <c r="F38" s="18">
        <v>120000</v>
      </c>
      <c r="G38" s="18">
        <v>6447</v>
      </c>
      <c r="H38" s="18">
        <v>1.45</v>
      </c>
    </row>
    <row r="39" spans="2:8" x14ac:dyDescent="0.25">
      <c r="B39" s="13" t="s">
        <v>1824</v>
      </c>
      <c r="C39" s="29" t="s">
        <v>145</v>
      </c>
      <c r="D39" s="13" t="s">
        <v>318</v>
      </c>
      <c r="E39" s="13" t="s">
        <v>552</v>
      </c>
      <c r="F39" s="18">
        <v>700000</v>
      </c>
      <c r="G39" s="18">
        <v>6205.85</v>
      </c>
      <c r="H39" s="18">
        <v>1.4</v>
      </c>
    </row>
    <row r="40" spans="2:8" x14ac:dyDescent="0.25">
      <c r="B40" s="13" t="s">
        <v>1868</v>
      </c>
      <c r="C40" s="29" t="s">
        <v>145</v>
      </c>
      <c r="D40" s="13" t="s">
        <v>452</v>
      </c>
      <c r="E40" s="13" t="s">
        <v>622</v>
      </c>
      <c r="F40" s="18">
        <v>2975000</v>
      </c>
      <c r="G40" s="18">
        <v>6193.36</v>
      </c>
      <c r="H40" s="18">
        <v>1.39</v>
      </c>
    </row>
    <row r="41" spans="2:8" x14ac:dyDescent="0.25">
      <c r="B41" s="13" t="s">
        <v>2102</v>
      </c>
      <c r="C41" s="29" t="s">
        <v>145</v>
      </c>
      <c r="D41" s="13" t="s">
        <v>277</v>
      </c>
      <c r="E41" s="13" t="s">
        <v>1052</v>
      </c>
      <c r="F41" s="18">
        <v>380400</v>
      </c>
      <c r="G41" s="18">
        <v>6159.82</v>
      </c>
      <c r="H41" s="18">
        <v>1.39</v>
      </c>
    </row>
    <row r="42" spans="2:8" x14ac:dyDescent="0.25">
      <c r="B42" s="13" t="s">
        <v>1818</v>
      </c>
      <c r="C42" s="29" t="s">
        <v>145</v>
      </c>
      <c r="D42" s="13" t="s">
        <v>271</v>
      </c>
      <c r="E42" s="13" t="s">
        <v>546</v>
      </c>
      <c r="F42" s="18">
        <v>1575000</v>
      </c>
      <c r="G42" s="18">
        <v>5999.18</v>
      </c>
      <c r="H42" s="18">
        <v>1.35</v>
      </c>
    </row>
    <row r="43" spans="2:8" x14ac:dyDescent="0.25">
      <c r="B43" s="13" t="s">
        <v>1724</v>
      </c>
      <c r="C43" s="29" t="s">
        <v>145</v>
      </c>
      <c r="D43" s="13" t="s">
        <v>268</v>
      </c>
      <c r="E43" s="13" t="s">
        <v>371</v>
      </c>
      <c r="F43" s="18">
        <v>9000000</v>
      </c>
      <c r="G43" s="18">
        <v>5933.7</v>
      </c>
      <c r="H43" s="18">
        <v>1.34</v>
      </c>
    </row>
    <row r="44" spans="2:8" x14ac:dyDescent="0.25">
      <c r="B44" s="13" t="s">
        <v>1710</v>
      </c>
      <c r="C44" s="29" t="s">
        <v>145</v>
      </c>
      <c r="D44" s="13" t="s">
        <v>334</v>
      </c>
      <c r="E44" s="13" t="s">
        <v>335</v>
      </c>
      <c r="F44" s="18">
        <v>212341</v>
      </c>
      <c r="G44" s="18">
        <v>5929.2</v>
      </c>
      <c r="H44" s="18">
        <v>1.33</v>
      </c>
    </row>
    <row r="45" spans="2:8" x14ac:dyDescent="0.25">
      <c r="B45" s="13" t="s">
        <v>307</v>
      </c>
      <c r="C45" s="29" t="s">
        <v>145</v>
      </c>
      <c r="D45" s="13" t="s">
        <v>301</v>
      </c>
      <c r="E45" s="13" t="s">
        <v>308</v>
      </c>
      <c r="F45" s="18">
        <v>348000</v>
      </c>
      <c r="G45" s="18">
        <v>5820.82</v>
      </c>
      <c r="H45" s="18">
        <v>1.31</v>
      </c>
    </row>
    <row r="46" spans="2:8" x14ac:dyDescent="0.25">
      <c r="B46" s="13" t="s">
        <v>1819</v>
      </c>
      <c r="C46" s="29" t="s">
        <v>145</v>
      </c>
      <c r="D46" s="13" t="s">
        <v>331</v>
      </c>
      <c r="E46" s="13" t="s">
        <v>547</v>
      </c>
      <c r="F46" s="18">
        <v>380000</v>
      </c>
      <c r="G46" s="18">
        <v>5777.71</v>
      </c>
      <c r="H46" s="18">
        <v>1.3</v>
      </c>
    </row>
    <row r="47" spans="2:8" x14ac:dyDescent="0.25">
      <c r="B47" s="13" t="s">
        <v>1852</v>
      </c>
      <c r="C47" s="29" t="s">
        <v>145</v>
      </c>
      <c r="D47" s="13" t="s">
        <v>301</v>
      </c>
      <c r="E47" s="13" t="s">
        <v>595</v>
      </c>
      <c r="F47" s="18">
        <v>1250000</v>
      </c>
      <c r="G47" s="18">
        <v>5686.88</v>
      </c>
      <c r="H47" s="18">
        <v>1.28</v>
      </c>
    </row>
    <row r="48" spans="2:8" x14ac:dyDescent="0.25">
      <c r="B48" s="13" t="s">
        <v>691</v>
      </c>
      <c r="C48" s="29" t="s">
        <v>145</v>
      </c>
      <c r="D48" s="13" t="s">
        <v>282</v>
      </c>
      <c r="E48" s="13" t="s">
        <v>692</v>
      </c>
      <c r="F48" s="18">
        <v>2000000</v>
      </c>
      <c r="G48" s="18">
        <v>5369.4</v>
      </c>
      <c r="H48" s="18">
        <v>1.21</v>
      </c>
    </row>
    <row r="49" spans="2:8" x14ac:dyDescent="0.25">
      <c r="B49" s="13" t="s">
        <v>599</v>
      </c>
      <c r="C49" s="29" t="s">
        <v>145</v>
      </c>
      <c r="D49" s="13" t="s">
        <v>268</v>
      </c>
      <c r="E49" s="13" t="s">
        <v>600</v>
      </c>
      <c r="F49" s="18">
        <v>900000</v>
      </c>
      <c r="G49" s="18">
        <v>5332.95</v>
      </c>
      <c r="H49" s="18">
        <v>1.2</v>
      </c>
    </row>
    <row r="50" spans="2:8" x14ac:dyDescent="0.25">
      <c r="B50" s="13" t="s">
        <v>1717</v>
      </c>
      <c r="C50" s="29" t="s">
        <v>145</v>
      </c>
      <c r="D50" s="13" t="s">
        <v>348</v>
      </c>
      <c r="E50" s="13" t="s">
        <v>349</v>
      </c>
      <c r="F50" s="18">
        <v>1537298</v>
      </c>
      <c r="G50" s="18">
        <v>5235.2700000000004</v>
      </c>
      <c r="H50" s="18">
        <v>1.18</v>
      </c>
    </row>
    <row r="51" spans="2:8" x14ac:dyDescent="0.25">
      <c r="B51" s="13" t="s">
        <v>1783</v>
      </c>
      <c r="C51" s="29" t="s">
        <v>145</v>
      </c>
      <c r="D51" s="13" t="s">
        <v>289</v>
      </c>
      <c r="E51" s="13" t="s">
        <v>470</v>
      </c>
      <c r="F51" s="18">
        <v>14790</v>
      </c>
      <c r="G51" s="18">
        <v>5194.4799999999996</v>
      </c>
      <c r="H51" s="18">
        <v>1.17</v>
      </c>
    </row>
    <row r="52" spans="2:8" x14ac:dyDescent="0.25">
      <c r="B52" s="13" t="s">
        <v>1053</v>
      </c>
      <c r="C52" s="29" t="s">
        <v>145</v>
      </c>
      <c r="D52" s="13" t="s">
        <v>268</v>
      </c>
      <c r="E52" s="13" t="s">
        <v>1054</v>
      </c>
      <c r="F52" s="18">
        <v>4608624</v>
      </c>
      <c r="G52" s="18">
        <v>5009.1099999999997</v>
      </c>
      <c r="H52" s="18">
        <v>1.1299999999999999</v>
      </c>
    </row>
    <row r="53" spans="2:8" x14ac:dyDescent="0.25">
      <c r="B53" s="13" t="s">
        <v>1953</v>
      </c>
      <c r="C53" s="29" t="s">
        <v>145</v>
      </c>
      <c r="D53" s="13" t="s">
        <v>282</v>
      </c>
      <c r="E53" s="13" t="s">
        <v>756</v>
      </c>
      <c r="F53" s="18">
        <v>1567612</v>
      </c>
      <c r="G53" s="18">
        <v>4955.22</v>
      </c>
      <c r="H53" s="18">
        <v>1.1200000000000001</v>
      </c>
    </row>
    <row r="54" spans="2:8" x14ac:dyDescent="0.25">
      <c r="B54" s="13" t="s">
        <v>1856</v>
      </c>
      <c r="C54" s="29" t="s">
        <v>145</v>
      </c>
      <c r="D54" s="13" t="s">
        <v>289</v>
      </c>
      <c r="E54" s="13" t="s">
        <v>602</v>
      </c>
      <c r="F54" s="18">
        <v>173000</v>
      </c>
      <c r="G54" s="18">
        <v>4908.79</v>
      </c>
      <c r="H54" s="18">
        <v>1.1000000000000001</v>
      </c>
    </row>
    <row r="55" spans="2:8" x14ac:dyDescent="0.25">
      <c r="B55" s="13" t="s">
        <v>2103</v>
      </c>
      <c r="C55" s="29" t="s">
        <v>145</v>
      </c>
      <c r="D55" s="13" t="s">
        <v>303</v>
      </c>
      <c r="E55" s="13" t="s">
        <v>1055</v>
      </c>
      <c r="F55" s="18">
        <v>270000</v>
      </c>
      <c r="G55" s="18">
        <v>4841.78</v>
      </c>
      <c r="H55" s="18">
        <v>1.0900000000000001</v>
      </c>
    </row>
    <row r="56" spans="2:8" x14ac:dyDescent="0.25">
      <c r="B56" s="13" t="s">
        <v>1709</v>
      </c>
      <c r="C56" s="29" t="s">
        <v>145</v>
      </c>
      <c r="D56" s="13" t="s">
        <v>318</v>
      </c>
      <c r="E56" s="13" t="s">
        <v>333</v>
      </c>
      <c r="F56" s="18">
        <v>207834</v>
      </c>
      <c r="G56" s="18">
        <v>4822.58</v>
      </c>
      <c r="H56" s="18">
        <v>1.0900000000000001</v>
      </c>
    </row>
    <row r="57" spans="2:8" x14ac:dyDescent="0.25">
      <c r="B57" s="13" t="s">
        <v>1944</v>
      </c>
      <c r="C57" s="29" t="s">
        <v>145</v>
      </c>
      <c r="D57" s="13" t="s">
        <v>357</v>
      </c>
      <c r="E57" s="13" t="s">
        <v>733</v>
      </c>
      <c r="F57" s="18">
        <v>300000</v>
      </c>
      <c r="G57" s="18">
        <v>4566.45</v>
      </c>
      <c r="H57" s="18">
        <v>1.03</v>
      </c>
    </row>
    <row r="58" spans="2:8" x14ac:dyDescent="0.25">
      <c r="B58" s="13" t="s">
        <v>1853</v>
      </c>
      <c r="C58" s="29" t="s">
        <v>145</v>
      </c>
      <c r="D58" s="13" t="s">
        <v>596</v>
      </c>
      <c r="E58" s="13" t="s">
        <v>597</v>
      </c>
      <c r="F58" s="18">
        <v>1600000</v>
      </c>
      <c r="G58" s="18">
        <v>4558.3999999999996</v>
      </c>
      <c r="H58" s="18">
        <v>1.03</v>
      </c>
    </row>
    <row r="59" spans="2:8" x14ac:dyDescent="0.25">
      <c r="B59" s="13" t="s">
        <v>2104</v>
      </c>
      <c r="C59" s="29" t="s">
        <v>145</v>
      </c>
      <c r="D59" s="13" t="s">
        <v>289</v>
      </c>
      <c r="E59" s="13" t="s">
        <v>1056</v>
      </c>
      <c r="F59" s="18">
        <v>31551</v>
      </c>
      <c r="G59" s="18">
        <v>4533.96</v>
      </c>
      <c r="H59" s="18">
        <v>1.02</v>
      </c>
    </row>
    <row r="60" spans="2:8" x14ac:dyDescent="0.25">
      <c r="B60" s="13" t="s">
        <v>2105</v>
      </c>
      <c r="C60" s="29" t="s">
        <v>145</v>
      </c>
      <c r="D60" s="13" t="s">
        <v>394</v>
      </c>
      <c r="E60" s="13" t="s">
        <v>1057</v>
      </c>
      <c r="F60" s="18">
        <v>479100</v>
      </c>
      <c r="G60" s="18">
        <v>4476.71</v>
      </c>
      <c r="H60" s="18">
        <v>1.01</v>
      </c>
    </row>
    <row r="61" spans="2:8" x14ac:dyDescent="0.25">
      <c r="B61" s="13" t="s">
        <v>1820</v>
      </c>
      <c r="C61" s="29" t="s">
        <v>145</v>
      </c>
      <c r="D61" s="13" t="s">
        <v>367</v>
      </c>
      <c r="E61" s="13" t="s">
        <v>548</v>
      </c>
      <c r="F61" s="18">
        <v>133088</v>
      </c>
      <c r="G61" s="18">
        <v>4431.63</v>
      </c>
      <c r="H61" s="18">
        <v>1</v>
      </c>
    </row>
    <row r="62" spans="2:8" x14ac:dyDescent="0.25">
      <c r="B62" s="13" t="s">
        <v>1831</v>
      </c>
      <c r="C62" s="29" t="s">
        <v>145</v>
      </c>
      <c r="D62" s="13" t="s">
        <v>293</v>
      </c>
      <c r="E62" s="13" t="s">
        <v>560</v>
      </c>
      <c r="F62" s="18">
        <v>800000</v>
      </c>
      <c r="G62" s="18">
        <v>4429.2</v>
      </c>
      <c r="H62" s="18">
        <v>1</v>
      </c>
    </row>
    <row r="63" spans="2:8" x14ac:dyDescent="0.25">
      <c r="B63" s="13" t="s">
        <v>1954</v>
      </c>
      <c r="C63" s="29" t="s">
        <v>145</v>
      </c>
      <c r="D63" s="13" t="s">
        <v>282</v>
      </c>
      <c r="E63" s="13" t="s">
        <v>757</v>
      </c>
      <c r="F63" s="18">
        <v>264000</v>
      </c>
      <c r="G63" s="18">
        <v>4358.8999999999996</v>
      </c>
      <c r="H63" s="18">
        <v>0.98</v>
      </c>
    </row>
    <row r="64" spans="2:8" x14ac:dyDescent="0.25">
      <c r="B64" s="13" t="s">
        <v>1915</v>
      </c>
      <c r="C64" s="29" t="s">
        <v>145</v>
      </c>
      <c r="D64" s="13" t="s">
        <v>394</v>
      </c>
      <c r="E64" s="13" t="s">
        <v>687</v>
      </c>
      <c r="F64" s="18">
        <v>10000</v>
      </c>
      <c r="G64" s="18">
        <v>4316.38</v>
      </c>
      <c r="H64" s="18">
        <v>0.97</v>
      </c>
    </row>
    <row r="65" spans="2:8" x14ac:dyDescent="0.25">
      <c r="B65" s="13" t="s">
        <v>1909</v>
      </c>
      <c r="C65" s="29" t="s">
        <v>145</v>
      </c>
      <c r="D65" s="13" t="s">
        <v>279</v>
      </c>
      <c r="E65" s="13" t="s">
        <v>681</v>
      </c>
      <c r="F65" s="18">
        <v>259800</v>
      </c>
      <c r="G65" s="18">
        <v>4285.3999999999996</v>
      </c>
      <c r="H65" s="18">
        <v>0.96</v>
      </c>
    </row>
    <row r="66" spans="2:8" x14ac:dyDescent="0.25">
      <c r="B66" s="13" t="s">
        <v>1930</v>
      </c>
      <c r="C66" s="29" t="s">
        <v>145</v>
      </c>
      <c r="D66" s="13" t="s">
        <v>282</v>
      </c>
      <c r="E66" s="13" t="s">
        <v>705</v>
      </c>
      <c r="F66" s="18">
        <v>750000</v>
      </c>
      <c r="G66" s="18">
        <v>4272</v>
      </c>
      <c r="H66" s="18">
        <v>0.96</v>
      </c>
    </row>
    <row r="67" spans="2:8" x14ac:dyDescent="0.25">
      <c r="B67" s="13" t="s">
        <v>1748</v>
      </c>
      <c r="C67" s="29" t="s">
        <v>145</v>
      </c>
      <c r="D67" s="13" t="s">
        <v>331</v>
      </c>
      <c r="E67" s="13" t="s">
        <v>403</v>
      </c>
      <c r="F67" s="18">
        <v>300000</v>
      </c>
      <c r="G67" s="18">
        <v>4136.8500000000004</v>
      </c>
      <c r="H67" s="18">
        <v>0.93</v>
      </c>
    </row>
    <row r="68" spans="2:8" x14ac:dyDescent="0.25">
      <c r="B68" s="13" t="s">
        <v>1881</v>
      </c>
      <c r="C68" s="29" t="s">
        <v>145</v>
      </c>
      <c r="D68" s="13" t="s">
        <v>318</v>
      </c>
      <c r="E68" s="13" t="s">
        <v>639</v>
      </c>
      <c r="F68" s="18">
        <v>93517</v>
      </c>
      <c r="G68" s="18">
        <v>4042.09</v>
      </c>
      <c r="H68" s="18">
        <v>0.91</v>
      </c>
    </row>
    <row r="69" spans="2:8" x14ac:dyDescent="0.25">
      <c r="B69" s="13" t="s">
        <v>1872</v>
      </c>
      <c r="C69" s="29" t="s">
        <v>145</v>
      </c>
      <c r="D69" s="13" t="s">
        <v>357</v>
      </c>
      <c r="E69" s="13" t="s">
        <v>628</v>
      </c>
      <c r="F69" s="18">
        <v>326813</v>
      </c>
      <c r="G69" s="18">
        <v>3852.47</v>
      </c>
      <c r="H69" s="18">
        <v>0.87</v>
      </c>
    </row>
    <row r="70" spans="2:8" x14ac:dyDescent="0.25">
      <c r="B70" s="13" t="s">
        <v>1964</v>
      </c>
      <c r="C70" s="29" t="s">
        <v>145</v>
      </c>
      <c r="D70" s="13" t="s">
        <v>291</v>
      </c>
      <c r="E70" s="13" t="s">
        <v>781</v>
      </c>
      <c r="F70" s="18">
        <v>200000</v>
      </c>
      <c r="G70" s="18">
        <v>3643.5</v>
      </c>
      <c r="H70" s="18">
        <v>0.82</v>
      </c>
    </row>
    <row r="71" spans="2:8" x14ac:dyDescent="0.25">
      <c r="B71" s="13" t="s">
        <v>1850</v>
      </c>
      <c r="C71" s="29" t="s">
        <v>145</v>
      </c>
      <c r="D71" s="13" t="s">
        <v>340</v>
      </c>
      <c r="E71" s="13" t="s">
        <v>591</v>
      </c>
      <c r="F71" s="18">
        <v>10000</v>
      </c>
      <c r="G71" s="18">
        <v>3604.76</v>
      </c>
      <c r="H71" s="18">
        <v>0.81</v>
      </c>
    </row>
    <row r="72" spans="2:8" x14ac:dyDescent="0.25">
      <c r="B72" s="13" t="s">
        <v>1941</v>
      </c>
      <c r="C72" s="29" t="s">
        <v>145</v>
      </c>
      <c r="D72" s="13" t="s">
        <v>324</v>
      </c>
      <c r="E72" s="13" t="s">
        <v>726</v>
      </c>
      <c r="F72" s="18">
        <v>1500000</v>
      </c>
      <c r="G72" s="18">
        <v>3585</v>
      </c>
      <c r="H72" s="18">
        <v>0.81</v>
      </c>
    </row>
    <row r="73" spans="2:8" x14ac:dyDescent="0.25">
      <c r="B73" s="13" t="s">
        <v>1976</v>
      </c>
      <c r="C73" s="29" t="s">
        <v>145</v>
      </c>
      <c r="D73" s="13" t="s">
        <v>382</v>
      </c>
      <c r="E73" s="13" t="s">
        <v>809</v>
      </c>
      <c r="F73" s="18">
        <v>435000</v>
      </c>
      <c r="G73" s="18">
        <v>3572.66</v>
      </c>
      <c r="H73" s="18">
        <v>0.8</v>
      </c>
    </row>
    <row r="74" spans="2:8" x14ac:dyDescent="0.25">
      <c r="B74" s="13" t="s">
        <v>1851</v>
      </c>
      <c r="C74" s="29" t="s">
        <v>145</v>
      </c>
      <c r="D74" s="13" t="s">
        <v>331</v>
      </c>
      <c r="E74" s="13" t="s">
        <v>592</v>
      </c>
      <c r="F74" s="18">
        <v>200413</v>
      </c>
      <c r="G74" s="18">
        <v>3548.01</v>
      </c>
      <c r="H74" s="18">
        <v>0.8</v>
      </c>
    </row>
    <row r="75" spans="2:8" x14ac:dyDescent="0.25">
      <c r="B75" s="13" t="s">
        <v>1946</v>
      </c>
      <c r="C75" s="29" t="s">
        <v>145</v>
      </c>
      <c r="D75" s="13" t="s">
        <v>357</v>
      </c>
      <c r="E75" s="13" t="s">
        <v>735</v>
      </c>
      <c r="F75" s="18">
        <v>200000</v>
      </c>
      <c r="G75" s="18">
        <v>3176.8</v>
      </c>
      <c r="H75" s="18">
        <v>0.71</v>
      </c>
    </row>
    <row r="76" spans="2:8" x14ac:dyDescent="0.25">
      <c r="B76" s="13" t="s">
        <v>1719</v>
      </c>
      <c r="C76" s="29" t="s">
        <v>145</v>
      </c>
      <c r="D76" s="13" t="s">
        <v>352</v>
      </c>
      <c r="E76" s="13" t="s">
        <v>353</v>
      </c>
      <c r="F76" s="18">
        <v>750000</v>
      </c>
      <c r="G76" s="18">
        <v>3076.13</v>
      </c>
      <c r="H76" s="18">
        <v>0.69</v>
      </c>
    </row>
    <row r="77" spans="2:8" x14ac:dyDescent="0.25">
      <c r="B77" s="13" t="s">
        <v>1972</v>
      </c>
      <c r="C77" s="29" t="s">
        <v>145</v>
      </c>
      <c r="D77" s="13" t="s">
        <v>367</v>
      </c>
      <c r="E77" s="13" t="s">
        <v>795</v>
      </c>
      <c r="F77" s="18">
        <v>40000</v>
      </c>
      <c r="G77" s="18">
        <v>3061.86</v>
      </c>
      <c r="H77" s="18">
        <v>0.69</v>
      </c>
    </row>
    <row r="78" spans="2:8" x14ac:dyDescent="0.25">
      <c r="B78" s="13" t="s">
        <v>2106</v>
      </c>
      <c r="C78" s="29" t="s">
        <v>145</v>
      </c>
      <c r="D78" s="13" t="s">
        <v>331</v>
      </c>
      <c r="E78" s="13" t="s">
        <v>1058</v>
      </c>
      <c r="F78" s="18">
        <v>57710</v>
      </c>
      <c r="G78" s="18">
        <v>2977.09</v>
      </c>
      <c r="H78" s="18">
        <v>0.67</v>
      </c>
    </row>
    <row r="79" spans="2:8" x14ac:dyDescent="0.25">
      <c r="B79" s="13" t="s">
        <v>1707</v>
      </c>
      <c r="C79" s="29" t="s">
        <v>145</v>
      </c>
      <c r="D79" s="13" t="s">
        <v>327</v>
      </c>
      <c r="E79" s="13" t="s">
        <v>328</v>
      </c>
      <c r="F79" s="18">
        <v>410000</v>
      </c>
      <c r="G79" s="18">
        <v>1934.18</v>
      </c>
      <c r="H79" s="18">
        <v>0.44</v>
      </c>
    </row>
    <row r="80" spans="2:8" x14ac:dyDescent="0.25">
      <c r="B80" s="13" t="s">
        <v>947</v>
      </c>
      <c r="C80" s="29" t="s">
        <v>145</v>
      </c>
      <c r="D80" s="13" t="s">
        <v>324</v>
      </c>
      <c r="E80" s="13" t="s">
        <v>948</v>
      </c>
      <c r="F80" s="18">
        <v>64580</v>
      </c>
      <c r="G80" s="18">
        <v>1757.93</v>
      </c>
      <c r="H80" s="18">
        <v>0.4</v>
      </c>
    </row>
    <row r="81" spans="2:8" x14ac:dyDescent="0.25">
      <c r="B81" s="13" t="s">
        <v>2030</v>
      </c>
      <c r="C81" s="29" t="s">
        <v>145</v>
      </c>
      <c r="D81" s="13" t="s">
        <v>357</v>
      </c>
      <c r="E81" s="13" t="s">
        <v>952</v>
      </c>
      <c r="F81" s="18">
        <v>44873</v>
      </c>
      <c r="G81" s="18">
        <v>337.02</v>
      </c>
      <c r="H81" s="18">
        <v>0.08</v>
      </c>
    </row>
    <row r="82" spans="2:8" x14ac:dyDescent="0.25">
      <c r="B82" s="32" t="s">
        <v>157</v>
      </c>
      <c r="C82" s="33"/>
      <c r="D82" s="32"/>
      <c r="E82" s="32"/>
      <c r="F82" s="34"/>
      <c r="G82" s="34">
        <f>SUM(G12:G81)</f>
        <v>423707.04000000015</v>
      </c>
      <c r="H82" s="34">
        <f>SUM(H12:H81)</f>
        <v>95.36</v>
      </c>
    </row>
    <row r="83" spans="2:8" x14ac:dyDescent="0.25">
      <c r="B83" s="32" t="s">
        <v>158</v>
      </c>
      <c r="C83" s="33"/>
      <c r="D83" s="32"/>
      <c r="E83" s="32"/>
      <c r="F83" s="34"/>
      <c r="G83" s="34">
        <v>15204.9</v>
      </c>
      <c r="H83" s="34">
        <v>3.42</v>
      </c>
    </row>
    <row r="84" spans="2:8" x14ac:dyDescent="0.25">
      <c r="B84" s="32" t="s">
        <v>159</v>
      </c>
      <c r="C84" s="33"/>
      <c r="D84" s="32"/>
      <c r="E84" s="32"/>
      <c r="F84" s="34"/>
      <c r="G84" s="34">
        <v>438911.94</v>
      </c>
      <c r="H84" s="34">
        <v>98.78</v>
      </c>
    </row>
    <row r="85" spans="2:8" x14ac:dyDescent="0.25">
      <c r="B85" s="32" t="s">
        <v>247</v>
      </c>
      <c r="C85" s="33"/>
      <c r="D85" s="32"/>
      <c r="E85" s="32"/>
      <c r="F85" s="34"/>
      <c r="G85" s="34">
        <v>5484.1595952000007</v>
      </c>
      <c r="H85" s="34">
        <v>1.2199999999999989</v>
      </c>
    </row>
    <row r="86" spans="2:8" x14ac:dyDescent="0.25">
      <c r="B86" s="32" t="s">
        <v>161</v>
      </c>
      <c r="C86" s="33"/>
      <c r="D86" s="32"/>
      <c r="E86" s="32"/>
      <c r="F86" s="34"/>
      <c r="G86" s="34">
        <v>444396.09959519998</v>
      </c>
      <c r="H86" s="34">
        <v>100</v>
      </c>
    </row>
    <row r="87" spans="2:8" x14ac:dyDescent="0.25">
      <c r="B87" s="13" t="s">
        <v>162</v>
      </c>
    </row>
    <row r="88" spans="2:8" x14ac:dyDescent="0.25">
      <c r="B88" s="32" t="s">
        <v>163</v>
      </c>
    </row>
    <row r="89" spans="2:8" x14ac:dyDescent="0.25">
      <c r="B89" s="32" t="s">
        <v>164</v>
      </c>
      <c r="C89" s="29" t="s">
        <v>165</v>
      </c>
    </row>
    <row r="90" spans="2:8" x14ac:dyDescent="0.25">
      <c r="B90" s="32" t="s">
        <v>168</v>
      </c>
      <c r="C90" s="29" t="s">
        <v>167</v>
      </c>
    </row>
    <row r="91" spans="2:8" x14ac:dyDescent="0.25">
      <c r="B91" s="32" t="s">
        <v>169</v>
      </c>
      <c r="C91" s="29" t="s">
        <v>167</v>
      </c>
    </row>
    <row r="92" spans="2:8" x14ac:dyDescent="0.25">
      <c r="B92" s="32" t="s">
        <v>170</v>
      </c>
      <c r="C92" s="29" t="s">
        <v>171</v>
      </c>
    </row>
    <row r="93" spans="2:8" x14ac:dyDescent="0.25">
      <c r="B93" s="32" t="s">
        <v>1059</v>
      </c>
      <c r="C93" s="33"/>
    </row>
    <row r="94" spans="2:8" x14ac:dyDescent="0.25">
      <c r="B94" s="32" t="s">
        <v>1060</v>
      </c>
      <c r="C94" s="33"/>
    </row>
    <row r="95" spans="2:8" x14ac:dyDescent="0.25">
      <c r="B95" s="32" t="s">
        <v>1061</v>
      </c>
      <c r="C95" s="33"/>
    </row>
    <row r="96" spans="2:8" x14ac:dyDescent="0.25">
      <c r="B96" s="32" t="s">
        <v>1062</v>
      </c>
      <c r="C96" s="33"/>
    </row>
    <row r="97" spans="2:3" x14ac:dyDescent="0.25">
      <c r="B97" s="32" t="s">
        <v>1063</v>
      </c>
      <c r="C97" s="33"/>
    </row>
    <row r="98" spans="2:3" x14ac:dyDescent="0.25">
      <c r="B98" s="32" t="s">
        <v>1064</v>
      </c>
      <c r="C98" s="33"/>
    </row>
    <row r="99" spans="2:3" x14ac:dyDescent="0.25">
      <c r="B99" s="32" t="s">
        <v>1065</v>
      </c>
      <c r="C99" s="33"/>
    </row>
    <row r="100" spans="2:3" x14ac:dyDescent="0.25">
      <c r="B100" s="32" t="s">
        <v>1066</v>
      </c>
      <c r="C100" s="33"/>
    </row>
    <row r="101" spans="2:3" x14ac:dyDescent="0.25">
      <c r="B101" s="32" t="s">
        <v>1294</v>
      </c>
      <c r="C101" s="33"/>
    </row>
    <row r="102" spans="2:3" x14ac:dyDescent="0.25">
      <c r="B102" s="13" t="s">
        <v>180</v>
      </c>
    </row>
    <row r="103" spans="2:3" x14ac:dyDescent="0.25">
      <c r="B103" s="13" t="s">
        <v>250</v>
      </c>
    </row>
    <row r="106" spans="2:3" x14ac:dyDescent="0.25">
      <c r="B106" s="8" t="s">
        <v>251</v>
      </c>
      <c r="C106" s="9"/>
    </row>
    <row r="107" spans="2:3" ht="30" x14ac:dyDescent="0.25">
      <c r="B107" s="8" t="s">
        <v>252</v>
      </c>
      <c r="C107" s="10" t="s">
        <v>253</v>
      </c>
    </row>
    <row r="108" spans="2:3" x14ac:dyDescent="0.25">
      <c r="B108" s="3" t="s">
        <v>254</v>
      </c>
      <c r="C108" s="4"/>
    </row>
    <row r="109" spans="2:3" x14ac:dyDescent="0.25">
      <c r="B109" s="3" t="s">
        <v>255</v>
      </c>
      <c r="C109" s="4"/>
    </row>
    <row r="110" spans="2:3" x14ac:dyDescent="0.25">
      <c r="B110" s="3" t="s">
        <v>256</v>
      </c>
      <c r="C110" s="4"/>
    </row>
    <row r="111" spans="2:3" x14ac:dyDescent="0.25">
      <c r="B111" s="3" t="s">
        <v>257</v>
      </c>
      <c r="C111" s="4"/>
    </row>
    <row r="112" spans="2:3" x14ac:dyDescent="0.25">
      <c r="B112" s="3" t="s">
        <v>258</v>
      </c>
      <c r="C112" s="4"/>
    </row>
    <row r="113" spans="2:7" x14ac:dyDescent="0.25">
      <c r="B113" s="3" t="s">
        <v>259</v>
      </c>
      <c r="C113" s="4"/>
    </row>
    <row r="114" spans="2:7" x14ac:dyDescent="0.25">
      <c r="B114" s="8" t="s">
        <v>260</v>
      </c>
      <c r="C114" s="9"/>
    </row>
    <row r="116" spans="2:7" x14ac:dyDescent="0.25">
      <c r="B116" s="3" t="s">
        <v>189</v>
      </c>
      <c r="C116" s="4"/>
      <c r="D116" s="3"/>
    </row>
    <row r="117" spans="2:7" ht="30" x14ac:dyDescent="0.25">
      <c r="B117" s="6" t="s">
        <v>190</v>
      </c>
      <c r="C117" s="5" t="s">
        <v>191</v>
      </c>
      <c r="D117" s="6" t="s">
        <v>192</v>
      </c>
    </row>
    <row r="118" spans="2:7" x14ac:dyDescent="0.25">
      <c r="B118" s="3" t="s">
        <v>167</v>
      </c>
      <c r="C118" s="4" t="s">
        <v>167</v>
      </c>
      <c r="D118" s="3" t="s">
        <v>167</v>
      </c>
    </row>
    <row r="120" spans="2:7" x14ac:dyDescent="0.25">
      <c r="B120" s="8" t="s">
        <v>193</v>
      </c>
      <c r="C120" s="44">
        <v>45596</v>
      </c>
      <c r="D120" s="3"/>
      <c r="E120" s="37"/>
      <c r="F120" s="43"/>
    </row>
    <row r="121" spans="2:7" x14ac:dyDescent="0.25">
      <c r="B121" s="8" t="s">
        <v>194</v>
      </c>
      <c r="C121" s="9" t="s">
        <v>195</v>
      </c>
      <c r="D121" s="8" t="s">
        <v>196</v>
      </c>
      <c r="E121" s="38" t="s">
        <v>197</v>
      </c>
      <c r="F121" s="36" t="s">
        <v>198</v>
      </c>
      <c r="G121" s="34"/>
    </row>
    <row r="122" spans="2:7" x14ac:dyDescent="0.25">
      <c r="B122" s="41" t="s">
        <v>167</v>
      </c>
      <c r="C122" s="42" t="s">
        <v>167</v>
      </c>
      <c r="D122" s="41" t="s">
        <v>167</v>
      </c>
      <c r="E122" s="40" t="s">
        <v>167</v>
      </c>
      <c r="F122" s="39" t="s">
        <v>167</v>
      </c>
    </row>
    <row r="125" spans="2:7" x14ac:dyDescent="0.25">
      <c r="B125" s="32" t="s">
        <v>199</v>
      </c>
    </row>
    <row r="126" spans="2:7" x14ac:dyDescent="0.25">
      <c r="B126" s="32"/>
    </row>
    <row r="127" spans="2:7" x14ac:dyDescent="0.25">
      <c r="B127" s="32" t="s">
        <v>200</v>
      </c>
    </row>
    <row r="128" spans="2:7" x14ac:dyDescent="0.25">
      <c r="B128" s="8" t="s">
        <v>201</v>
      </c>
      <c r="C128" s="9" t="s">
        <v>202</v>
      </c>
      <c r="D128" s="32"/>
    </row>
    <row r="129" spans="2:7" x14ac:dyDescent="0.25">
      <c r="B129" s="3" t="s">
        <v>167</v>
      </c>
      <c r="C129" s="4" t="s">
        <v>167</v>
      </c>
    </row>
    <row r="131" spans="2:7" x14ac:dyDescent="0.25">
      <c r="B131" s="8" t="s">
        <v>203</v>
      </c>
      <c r="C131" s="9" t="s">
        <v>202</v>
      </c>
    </row>
    <row r="132" spans="2:7" x14ac:dyDescent="0.25">
      <c r="B132" s="3" t="s">
        <v>167</v>
      </c>
      <c r="C132" s="4" t="s">
        <v>167</v>
      </c>
    </row>
    <row r="134" spans="2:7" x14ac:dyDescent="0.25">
      <c r="B134" s="8" t="s">
        <v>167</v>
      </c>
      <c r="C134" s="9" t="s">
        <v>167</v>
      </c>
    </row>
    <row r="135" spans="2:7" x14ac:dyDescent="0.25">
      <c r="B135" s="3" t="s">
        <v>167</v>
      </c>
      <c r="C135" s="4" t="s">
        <v>167</v>
      </c>
    </row>
    <row r="137" spans="2:7" x14ac:dyDescent="0.25">
      <c r="B137" s="38" t="s">
        <v>204</v>
      </c>
      <c r="C137" s="9" t="s">
        <v>205</v>
      </c>
    </row>
    <row r="138" spans="2:7" x14ac:dyDescent="0.25">
      <c r="B138" s="37" t="s">
        <v>167</v>
      </c>
      <c r="C138" s="4" t="s">
        <v>167</v>
      </c>
    </row>
    <row r="140" spans="2:7" x14ac:dyDescent="0.25">
      <c r="B140" s="8" t="s">
        <v>206</v>
      </c>
      <c r="C140" s="9" t="s">
        <v>167</v>
      </c>
    </row>
    <row r="142" spans="2:7" x14ac:dyDescent="0.25">
      <c r="B142" s="8" t="s">
        <v>207</v>
      </c>
      <c r="C142" s="44">
        <v>45596</v>
      </c>
      <c r="D142" s="3"/>
      <c r="E142" s="37"/>
      <c r="F142" s="43"/>
    </row>
    <row r="143" spans="2:7" x14ac:dyDescent="0.25">
      <c r="B143" s="8" t="s">
        <v>194</v>
      </c>
      <c r="C143" s="9" t="s">
        <v>195</v>
      </c>
      <c r="D143" s="8" t="s">
        <v>196</v>
      </c>
      <c r="E143" s="38" t="s">
        <v>197</v>
      </c>
      <c r="F143" s="36" t="s">
        <v>198</v>
      </c>
      <c r="G143" s="34"/>
    </row>
    <row r="144" spans="2:7" x14ac:dyDescent="0.25">
      <c r="B144" s="41" t="s">
        <v>167</v>
      </c>
      <c r="C144" s="42" t="s">
        <v>167</v>
      </c>
      <c r="D144" s="41" t="s">
        <v>167</v>
      </c>
      <c r="E144" s="40" t="s">
        <v>167</v>
      </c>
      <c r="F144" s="39" t="s">
        <v>167</v>
      </c>
    </row>
    <row r="145" spans="2:4" x14ac:dyDescent="0.25">
      <c r="B145" s="32" t="s">
        <v>199</v>
      </c>
    </row>
    <row r="146" spans="2:4" x14ac:dyDescent="0.25">
      <c r="B146" s="32"/>
    </row>
    <row r="147" spans="2:4" x14ac:dyDescent="0.25">
      <c r="B147" s="32" t="s">
        <v>200</v>
      </c>
    </row>
    <row r="148" spans="2:4" x14ac:dyDescent="0.25">
      <c r="B148" s="8" t="s">
        <v>201</v>
      </c>
      <c r="C148" s="9" t="s">
        <v>202</v>
      </c>
      <c r="D148" s="32"/>
    </row>
    <row r="149" spans="2:4" x14ac:dyDescent="0.25">
      <c r="B149" s="3" t="s">
        <v>167</v>
      </c>
      <c r="C149" s="4" t="s">
        <v>167</v>
      </c>
    </row>
    <row r="151" spans="2:4" x14ac:dyDescent="0.25">
      <c r="B151" s="8" t="s">
        <v>203</v>
      </c>
      <c r="C151" s="9" t="s">
        <v>202</v>
      </c>
    </row>
    <row r="152" spans="2:4" x14ac:dyDescent="0.25">
      <c r="B152" s="3" t="s">
        <v>167</v>
      </c>
      <c r="C152" s="4" t="s">
        <v>167</v>
      </c>
    </row>
    <row r="154" spans="2:4" x14ac:dyDescent="0.25">
      <c r="B154" s="8" t="s">
        <v>167</v>
      </c>
      <c r="C154" s="9" t="s">
        <v>167</v>
      </c>
    </row>
    <row r="155" spans="2:4" x14ac:dyDescent="0.25">
      <c r="B155" s="3" t="s">
        <v>167</v>
      </c>
      <c r="C155" s="4" t="s">
        <v>167</v>
      </c>
    </row>
    <row r="157" spans="2:4" x14ac:dyDescent="0.25">
      <c r="B157" s="38" t="s">
        <v>204</v>
      </c>
      <c r="C157" s="9" t="s">
        <v>205</v>
      </c>
    </row>
    <row r="158" spans="2:4" x14ac:dyDescent="0.25">
      <c r="B158" s="37" t="s">
        <v>167</v>
      </c>
      <c r="C158" s="4" t="s">
        <v>167</v>
      </c>
    </row>
    <row r="160" spans="2:4" x14ac:dyDescent="0.25">
      <c r="B160" s="8" t="s">
        <v>206</v>
      </c>
      <c r="C160" s="9" t="s">
        <v>167</v>
      </c>
    </row>
    <row r="163" spans="2:80" x14ac:dyDescent="0.25">
      <c r="B163" s="32" t="s">
        <v>208</v>
      </c>
    </row>
    <row r="165" spans="2:80" x14ac:dyDescent="0.25">
      <c r="B165" s="8" t="s">
        <v>194</v>
      </c>
      <c r="C165" s="9" t="s">
        <v>209</v>
      </c>
      <c r="D165" s="8" t="s">
        <v>210</v>
      </c>
      <c r="E165" s="8" t="s">
        <v>211</v>
      </c>
      <c r="F165" s="34"/>
    </row>
    <row r="166" spans="2:80" x14ac:dyDescent="0.25">
      <c r="B166" s="3" t="s">
        <v>167</v>
      </c>
      <c r="C166" s="4" t="s">
        <v>167</v>
      </c>
      <c r="D166" s="3" t="s">
        <v>167</v>
      </c>
      <c r="E166" s="3" t="s">
        <v>167</v>
      </c>
    </row>
    <row r="169" spans="2:80" x14ac:dyDescent="0.25">
      <c r="B169" s="32" t="s">
        <v>212</v>
      </c>
      <c r="C169" s="33" t="s">
        <v>167</v>
      </c>
      <c r="D169" s="32"/>
      <c r="E169" s="32"/>
      <c r="F169" s="34"/>
      <c r="G169" s="34"/>
      <c r="H169" s="34"/>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c r="BR169" s="32"/>
      <c r="BS169" s="32"/>
      <c r="BT169" s="32"/>
      <c r="BU169" s="32"/>
      <c r="BV169" s="32"/>
      <c r="BW169" s="32"/>
      <c r="BX169" s="32"/>
      <c r="BY169" s="32"/>
      <c r="BZ169" s="32"/>
      <c r="CA169" s="32"/>
      <c r="CB169" s="32"/>
    </row>
    <row r="171" spans="2:80" x14ac:dyDescent="0.25">
      <c r="B171" s="32" t="s">
        <v>213</v>
      </c>
    </row>
    <row r="173" spans="2:80" x14ac:dyDescent="0.25">
      <c r="B173" s="8" t="s">
        <v>214</v>
      </c>
      <c r="C173" s="9" t="s">
        <v>202</v>
      </c>
      <c r="D173" s="32"/>
    </row>
    <row r="174" spans="2:80" x14ac:dyDescent="0.25">
      <c r="B174" s="3" t="s">
        <v>167</v>
      </c>
      <c r="C174" s="4" t="s">
        <v>167</v>
      </c>
    </row>
    <row r="177" spans="2:80" x14ac:dyDescent="0.25">
      <c r="B177" s="8" t="s">
        <v>215</v>
      </c>
      <c r="C177" s="9" t="s">
        <v>216</v>
      </c>
      <c r="D177" s="32"/>
    </row>
    <row r="178" spans="2:80" x14ac:dyDescent="0.25">
      <c r="B178" s="3" t="s">
        <v>167</v>
      </c>
      <c r="C178" s="4" t="s">
        <v>167</v>
      </c>
    </row>
    <row r="181" spans="2:80" x14ac:dyDescent="0.25">
      <c r="B181" s="32" t="s">
        <v>217</v>
      </c>
    </row>
    <row r="184" spans="2:80" x14ac:dyDescent="0.25">
      <c r="B184" s="32" t="s">
        <v>218</v>
      </c>
    </row>
    <row r="186" spans="2:80" x14ac:dyDescent="0.25">
      <c r="B186" s="8" t="s">
        <v>194</v>
      </c>
      <c r="C186" s="9" t="s">
        <v>219</v>
      </c>
      <c r="D186" s="8" t="s">
        <v>209</v>
      </c>
      <c r="E186" s="8" t="s">
        <v>210</v>
      </c>
      <c r="F186" s="36" t="s">
        <v>211</v>
      </c>
      <c r="G186" s="34"/>
    </row>
    <row r="187" spans="2:80" x14ac:dyDescent="0.25">
      <c r="B187" s="3" t="s">
        <v>167</v>
      </c>
      <c r="C187" s="4" t="s">
        <v>167</v>
      </c>
      <c r="D187" s="3" t="s">
        <v>167</v>
      </c>
      <c r="E187" s="3" t="s">
        <v>167</v>
      </c>
      <c r="F187" s="35" t="s">
        <v>167</v>
      </c>
    </row>
    <row r="190" spans="2:80" x14ac:dyDescent="0.25">
      <c r="B190" s="32" t="s">
        <v>212</v>
      </c>
      <c r="C190" s="33" t="s">
        <v>167</v>
      </c>
      <c r="D190" s="32"/>
      <c r="E190" s="32"/>
      <c r="F190" s="34"/>
      <c r="G190" s="34"/>
      <c r="H190" s="34"/>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c r="BO190" s="32"/>
      <c r="BP190" s="32"/>
      <c r="BQ190" s="32"/>
      <c r="BR190" s="32"/>
      <c r="BS190" s="32"/>
      <c r="BT190" s="32"/>
      <c r="BU190" s="32"/>
      <c r="BV190" s="32"/>
      <c r="BW190" s="32"/>
      <c r="BX190" s="32"/>
      <c r="BY190" s="32"/>
      <c r="BZ190" s="32"/>
      <c r="CA190" s="32"/>
      <c r="CB190" s="32"/>
    </row>
    <row r="192" spans="2:80" x14ac:dyDescent="0.25">
      <c r="B192" s="32" t="s">
        <v>213</v>
      </c>
    </row>
    <row r="194" spans="2:7" x14ac:dyDescent="0.25">
      <c r="B194" s="8" t="s">
        <v>214</v>
      </c>
      <c r="C194" s="9" t="s">
        <v>202</v>
      </c>
      <c r="D194" s="32"/>
    </row>
    <row r="195" spans="2:7" x14ac:dyDescent="0.25">
      <c r="B195" s="3" t="s">
        <v>167</v>
      </c>
      <c r="C195" s="4" t="s">
        <v>167</v>
      </c>
    </row>
    <row r="198" spans="2:7" x14ac:dyDescent="0.25">
      <c r="B198" s="8" t="s">
        <v>215</v>
      </c>
      <c r="C198" s="9" t="s">
        <v>216</v>
      </c>
      <c r="D198" s="32"/>
    </row>
    <row r="199" spans="2:7" x14ac:dyDescent="0.25">
      <c r="B199" s="3" t="s">
        <v>167</v>
      </c>
      <c r="C199" s="4" t="s">
        <v>167</v>
      </c>
    </row>
    <row r="202" spans="2:7" x14ac:dyDescent="0.25">
      <c r="B202" s="32" t="s">
        <v>217</v>
      </c>
    </row>
    <row r="205" spans="2:7" x14ac:dyDescent="0.25">
      <c r="B205" s="32" t="s">
        <v>220</v>
      </c>
    </row>
    <row r="206" spans="2:7" x14ac:dyDescent="0.25">
      <c r="B206" s="8" t="s">
        <v>194</v>
      </c>
      <c r="C206" s="9" t="s">
        <v>221</v>
      </c>
      <c r="D206" s="8" t="s">
        <v>222</v>
      </c>
      <c r="E206" s="8" t="s">
        <v>223</v>
      </c>
      <c r="F206" s="36" t="s">
        <v>224</v>
      </c>
      <c r="G206" s="34"/>
    </row>
    <row r="207" spans="2:7" x14ac:dyDescent="0.25">
      <c r="B207" s="3" t="s">
        <v>167</v>
      </c>
      <c r="C207" s="4" t="s">
        <v>167</v>
      </c>
      <c r="D207" s="3" t="s">
        <v>167</v>
      </c>
      <c r="E207" s="3" t="s">
        <v>167</v>
      </c>
      <c r="F207" s="35" t="s">
        <v>167</v>
      </c>
    </row>
    <row r="208" spans="2:7" x14ac:dyDescent="0.25">
      <c r="B208"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6B247B7B-72CF-429E-919D-892A0346026D}"/>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AC783-D401-48CD-AA7E-B3AD11E437E1}">
  <sheetPr codeName="Sheet36"/>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73</v>
      </c>
      <c r="C1" s="201"/>
      <c r="D1" s="201"/>
      <c r="E1" s="201"/>
    </row>
    <row r="3" spans="1:9" ht="18" customHeight="1" x14ac:dyDescent="0.25">
      <c r="B3" s="1" t="s">
        <v>1067</v>
      </c>
      <c r="C3" s="210"/>
      <c r="D3" s="203"/>
    </row>
    <row r="4" spans="1:9" ht="18" customHeight="1" x14ac:dyDescent="0.25">
      <c r="B4" s="2" t="s">
        <v>1068</v>
      </c>
      <c r="C4" s="210"/>
      <c r="D4" s="203"/>
    </row>
    <row r="5" spans="1:9" ht="18" customHeight="1" x14ac:dyDescent="0.25">
      <c r="B5" s="7" t="s">
        <v>133</v>
      </c>
      <c r="C5" s="210"/>
      <c r="D5" s="203"/>
    </row>
    <row r="6" spans="1:9" ht="18" customHeight="1" x14ac:dyDescent="0.25">
      <c r="B6" s="7" t="s">
        <v>365</v>
      </c>
      <c r="C6" s="210"/>
      <c r="D6" s="203"/>
    </row>
    <row r="7" spans="1:9" ht="18" customHeight="1" x14ac:dyDescent="0.25">
      <c r="B7" s="2" t="s">
        <v>1069</v>
      </c>
      <c r="C7" s="210"/>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1235950</v>
      </c>
      <c r="G15" s="18">
        <v>21452.38</v>
      </c>
      <c r="H15" s="18">
        <v>8.8800000000000008</v>
      </c>
    </row>
    <row r="16" spans="1:9" x14ac:dyDescent="0.25">
      <c r="B16" s="13" t="s">
        <v>1675</v>
      </c>
      <c r="C16" s="29" t="s">
        <v>145</v>
      </c>
      <c r="D16" s="13" t="s">
        <v>271</v>
      </c>
      <c r="E16" s="13" t="s">
        <v>272</v>
      </c>
      <c r="F16" s="18">
        <v>1106000</v>
      </c>
      <c r="G16" s="18">
        <v>14732.47</v>
      </c>
      <c r="H16" s="18">
        <v>6.1</v>
      </c>
    </row>
    <row r="17" spans="2:8" x14ac:dyDescent="0.25">
      <c r="B17" s="13" t="s">
        <v>1674</v>
      </c>
      <c r="C17" s="29" t="s">
        <v>145</v>
      </c>
      <c r="D17" s="13" t="s">
        <v>268</v>
      </c>
      <c r="E17" s="13" t="s">
        <v>270</v>
      </c>
      <c r="F17" s="18">
        <v>865300</v>
      </c>
      <c r="G17" s="18">
        <v>11181.84</v>
      </c>
      <c r="H17" s="18">
        <v>4.63</v>
      </c>
    </row>
    <row r="18" spans="2:8" x14ac:dyDescent="0.25">
      <c r="B18" s="13" t="s">
        <v>1679</v>
      </c>
      <c r="C18" s="29" t="s">
        <v>145</v>
      </c>
      <c r="D18" s="13" t="s">
        <v>277</v>
      </c>
      <c r="E18" s="13" t="s">
        <v>278</v>
      </c>
      <c r="F18" s="18">
        <v>270784</v>
      </c>
      <c r="G18" s="18">
        <v>9808.61</v>
      </c>
      <c r="H18" s="18">
        <v>4.0599999999999996</v>
      </c>
    </row>
    <row r="19" spans="2:8" x14ac:dyDescent="0.25">
      <c r="B19" s="13" t="s">
        <v>1670</v>
      </c>
      <c r="C19" s="29" t="s">
        <v>145</v>
      </c>
      <c r="D19" s="13" t="s">
        <v>146</v>
      </c>
      <c r="E19" s="13" t="s">
        <v>147</v>
      </c>
      <c r="F19" s="18">
        <v>558000</v>
      </c>
      <c r="G19" s="18">
        <v>9805.4599999999991</v>
      </c>
      <c r="H19" s="18">
        <v>4.0599999999999996</v>
      </c>
    </row>
    <row r="20" spans="2:8" x14ac:dyDescent="0.25">
      <c r="B20" s="13" t="s">
        <v>1902</v>
      </c>
      <c r="C20" s="29" t="s">
        <v>145</v>
      </c>
      <c r="D20" s="13" t="s">
        <v>282</v>
      </c>
      <c r="E20" s="13" t="s">
        <v>674</v>
      </c>
      <c r="F20" s="18">
        <v>445000</v>
      </c>
      <c r="G20" s="18">
        <v>8227.61</v>
      </c>
      <c r="H20" s="18">
        <v>3.41</v>
      </c>
    </row>
    <row r="21" spans="2:8" x14ac:dyDescent="0.25">
      <c r="B21" s="13" t="s">
        <v>1678</v>
      </c>
      <c r="C21" s="29" t="s">
        <v>145</v>
      </c>
      <c r="D21" s="13" t="s">
        <v>268</v>
      </c>
      <c r="E21" s="13" t="s">
        <v>276</v>
      </c>
      <c r="F21" s="18">
        <v>555000</v>
      </c>
      <c r="G21" s="18">
        <v>6435.5</v>
      </c>
      <c r="H21" s="18">
        <v>2.66</v>
      </c>
    </row>
    <row r="22" spans="2:8" x14ac:dyDescent="0.25">
      <c r="B22" s="13" t="s">
        <v>1803</v>
      </c>
      <c r="C22" s="29" t="s">
        <v>145</v>
      </c>
      <c r="D22" s="13" t="s">
        <v>291</v>
      </c>
      <c r="E22" s="13" t="s">
        <v>527</v>
      </c>
      <c r="F22" s="18">
        <v>1505000</v>
      </c>
      <c r="G22" s="18">
        <v>6142.66</v>
      </c>
      <c r="H22" s="18">
        <v>2.54</v>
      </c>
    </row>
    <row r="23" spans="2:8" x14ac:dyDescent="0.25">
      <c r="B23" s="13" t="s">
        <v>1689</v>
      </c>
      <c r="C23" s="29" t="s">
        <v>145</v>
      </c>
      <c r="D23" s="13" t="s">
        <v>273</v>
      </c>
      <c r="E23" s="13" t="s">
        <v>295</v>
      </c>
      <c r="F23" s="18">
        <v>220000</v>
      </c>
      <c r="G23" s="18">
        <v>5562.15</v>
      </c>
      <c r="H23" s="18">
        <v>2.2999999999999998</v>
      </c>
    </row>
    <row r="24" spans="2:8" x14ac:dyDescent="0.25">
      <c r="B24" s="13" t="s">
        <v>1677</v>
      </c>
      <c r="C24" s="29" t="s">
        <v>145</v>
      </c>
      <c r="D24" s="13" t="s">
        <v>268</v>
      </c>
      <c r="E24" s="13" t="s">
        <v>275</v>
      </c>
      <c r="F24" s="18">
        <v>314000</v>
      </c>
      <c r="G24" s="18">
        <v>5435.65</v>
      </c>
      <c r="H24" s="18">
        <v>2.25</v>
      </c>
    </row>
    <row r="25" spans="2:8" x14ac:dyDescent="0.25">
      <c r="B25" s="13" t="s">
        <v>863</v>
      </c>
      <c r="C25" s="29" t="s">
        <v>145</v>
      </c>
      <c r="D25" s="13" t="s">
        <v>268</v>
      </c>
      <c r="E25" s="13" t="s">
        <v>864</v>
      </c>
      <c r="F25" s="18">
        <v>621000</v>
      </c>
      <c r="G25" s="18">
        <v>5093.4399999999996</v>
      </c>
      <c r="H25" s="18">
        <v>2.11</v>
      </c>
    </row>
    <row r="26" spans="2:8" x14ac:dyDescent="0.25">
      <c r="B26" s="13" t="s">
        <v>1901</v>
      </c>
      <c r="C26" s="29" t="s">
        <v>145</v>
      </c>
      <c r="D26" s="13" t="s">
        <v>473</v>
      </c>
      <c r="E26" s="13" t="s">
        <v>673</v>
      </c>
      <c r="F26" s="18">
        <v>182000</v>
      </c>
      <c r="G26" s="18">
        <v>4965.96</v>
      </c>
      <c r="H26" s="18">
        <v>2.06</v>
      </c>
    </row>
    <row r="27" spans="2:8" x14ac:dyDescent="0.25">
      <c r="B27" s="13" t="s">
        <v>1671</v>
      </c>
      <c r="C27" s="29" t="s">
        <v>145</v>
      </c>
      <c r="D27" s="13" t="s">
        <v>146</v>
      </c>
      <c r="E27" s="13" t="s">
        <v>148</v>
      </c>
      <c r="F27" s="18">
        <v>121873</v>
      </c>
      <c r="G27" s="18">
        <v>4836.47</v>
      </c>
      <c r="H27" s="18">
        <v>2</v>
      </c>
    </row>
    <row r="28" spans="2:8" x14ac:dyDescent="0.25">
      <c r="B28" s="13" t="s">
        <v>1809</v>
      </c>
      <c r="C28" s="29" t="s">
        <v>145</v>
      </c>
      <c r="D28" s="13" t="s">
        <v>291</v>
      </c>
      <c r="E28" s="13" t="s">
        <v>536</v>
      </c>
      <c r="F28" s="18">
        <v>458193</v>
      </c>
      <c r="G28" s="18">
        <v>4472.88</v>
      </c>
      <c r="H28" s="18">
        <v>1.85</v>
      </c>
    </row>
    <row r="29" spans="2:8" x14ac:dyDescent="0.25">
      <c r="B29" s="13" t="s">
        <v>1821</v>
      </c>
      <c r="C29" s="29" t="s">
        <v>145</v>
      </c>
      <c r="D29" s="13" t="s">
        <v>291</v>
      </c>
      <c r="E29" s="13" t="s">
        <v>549</v>
      </c>
      <c r="F29" s="18">
        <v>1333333</v>
      </c>
      <c r="G29" s="18">
        <v>4277.33</v>
      </c>
      <c r="H29" s="18">
        <v>1.77</v>
      </c>
    </row>
    <row r="30" spans="2:8" x14ac:dyDescent="0.25">
      <c r="B30" s="13" t="s">
        <v>1698</v>
      </c>
      <c r="C30" s="29" t="s">
        <v>145</v>
      </c>
      <c r="D30" s="13" t="s">
        <v>303</v>
      </c>
      <c r="E30" s="13" t="s">
        <v>314</v>
      </c>
      <c r="F30" s="18">
        <v>650000</v>
      </c>
      <c r="G30" s="18">
        <v>4160</v>
      </c>
      <c r="H30" s="18">
        <v>1.72</v>
      </c>
    </row>
    <row r="31" spans="2:8" x14ac:dyDescent="0.25">
      <c r="B31" s="13" t="s">
        <v>1711</v>
      </c>
      <c r="C31" s="29" t="s">
        <v>145</v>
      </c>
      <c r="D31" s="13" t="s">
        <v>146</v>
      </c>
      <c r="E31" s="13" t="s">
        <v>336</v>
      </c>
      <c r="F31" s="18">
        <v>750000</v>
      </c>
      <c r="G31" s="18">
        <v>4138.5</v>
      </c>
      <c r="H31" s="18">
        <v>1.71</v>
      </c>
    </row>
    <row r="32" spans="2:8" x14ac:dyDescent="0.25">
      <c r="B32" s="13" t="s">
        <v>1904</v>
      </c>
      <c r="C32" s="29" t="s">
        <v>145</v>
      </c>
      <c r="D32" s="13" t="s">
        <v>473</v>
      </c>
      <c r="E32" s="13" t="s">
        <v>676</v>
      </c>
      <c r="F32" s="18">
        <v>42024</v>
      </c>
      <c r="G32" s="18">
        <v>4133.6099999999997</v>
      </c>
      <c r="H32" s="18">
        <v>1.71</v>
      </c>
    </row>
    <row r="33" spans="2:8" x14ac:dyDescent="0.25">
      <c r="B33" s="13" t="s">
        <v>2107</v>
      </c>
      <c r="C33" s="29" t="s">
        <v>145</v>
      </c>
      <c r="D33" s="13" t="s">
        <v>282</v>
      </c>
      <c r="E33" s="13" t="s">
        <v>1070</v>
      </c>
      <c r="F33" s="18">
        <v>70000</v>
      </c>
      <c r="G33" s="18">
        <v>4122.76</v>
      </c>
      <c r="H33" s="18">
        <v>1.71</v>
      </c>
    </row>
    <row r="34" spans="2:8" x14ac:dyDescent="0.25">
      <c r="B34" s="13" t="s">
        <v>1697</v>
      </c>
      <c r="C34" s="29" t="s">
        <v>145</v>
      </c>
      <c r="D34" s="13" t="s">
        <v>305</v>
      </c>
      <c r="E34" s="13" t="s">
        <v>313</v>
      </c>
      <c r="F34" s="18">
        <v>550000</v>
      </c>
      <c r="G34" s="18">
        <v>3960.83</v>
      </c>
      <c r="H34" s="18">
        <v>1.64</v>
      </c>
    </row>
    <row r="35" spans="2:8" x14ac:dyDescent="0.25">
      <c r="B35" s="13" t="s">
        <v>2108</v>
      </c>
      <c r="C35" s="29" t="s">
        <v>145</v>
      </c>
      <c r="D35" s="13" t="s">
        <v>473</v>
      </c>
      <c r="E35" s="13" t="s">
        <v>1071</v>
      </c>
      <c r="F35" s="18">
        <v>212548</v>
      </c>
      <c r="G35" s="18">
        <v>3873.79</v>
      </c>
      <c r="H35" s="18">
        <v>1.6</v>
      </c>
    </row>
    <row r="36" spans="2:8" x14ac:dyDescent="0.25">
      <c r="B36" s="13" t="s">
        <v>1682</v>
      </c>
      <c r="C36" s="29" t="s">
        <v>145</v>
      </c>
      <c r="D36" s="13" t="s">
        <v>282</v>
      </c>
      <c r="E36" s="13" t="s">
        <v>283</v>
      </c>
      <c r="F36" s="18">
        <v>300000</v>
      </c>
      <c r="G36" s="18">
        <v>3822.6</v>
      </c>
      <c r="H36" s="18">
        <v>1.58</v>
      </c>
    </row>
    <row r="37" spans="2:8" x14ac:dyDescent="0.25">
      <c r="B37" s="13" t="s">
        <v>1998</v>
      </c>
      <c r="C37" s="29" t="s">
        <v>145</v>
      </c>
      <c r="D37" s="13" t="s">
        <v>301</v>
      </c>
      <c r="E37" s="13" t="s">
        <v>865</v>
      </c>
      <c r="F37" s="18">
        <v>55000</v>
      </c>
      <c r="G37" s="18">
        <v>3789.36</v>
      </c>
      <c r="H37" s="18">
        <v>1.57</v>
      </c>
    </row>
    <row r="38" spans="2:8" x14ac:dyDescent="0.25">
      <c r="B38" s="13" t="s">
        <v>1943</v>
      </c>
      <c r="C38" s="29" t="s">
        <v>145</v>
      </c>
      <c r="D38" s="13" t="s">
        <v>324</v>
      </c>
      <c r="E38" s="13" t="s">
        <v>728</v>
      </c>
      <c r="F38" s="18">
        <v>52081</v>
      </c>
      <c r="G38" s="18">
        <v>3633.33</v>
      </c>
      <c r="H38" s="18">
        <v>1.5</v>
      </c>
    </row>
    <row r="39" spans="2:8" x14ac:dyDescent="0.25">
      <c r="B39" s="13" t="s">
        <v>2101</v>
      </c>
      <c r="C39" s="29" t="s">
        <v>145</v>
      </c>
      <c r="D39" s="13" t="s">
        <v>720</v>
      </c>
      <c r="E39" s="13" t="s">
        <v>1051</v>
      </c>
      <c r="F39" s="18">
        <v>270000</v>
      </c>
      <c r="G39" s="18">
        <v>3464.51</v>
      </c>
      <c r="H39" s="18">
        <v>1.43</v>
      </c>
    </row>
    <row r="40" spans="2:8" x14ac:dyDescent="0.25">
      <c r="B40" s="13" t="s">
        <v>1771</v>
      </c>
      <c r="C40" s="29" t="s">
        <v>145</v>
      </c>
      <c r="D40" s="13" t="s">
        <v>378</v>
      </c>
      <c r="E40" s="13" t="s">
        <v>454</v>
      </c>
      <c r="F40" s="18">
        <v>245000</v>
      </c>
      <c r="G40" s="18">
        <v>3371.08</v>
      </c>
      <c r="H40" s="18">
        <v>1.4</v>
      </c>
    </row>
    <row r="41" spans="2:8" x14ac:dyDescent="0.25">
      <c r="B41" s="13" t="s">
        <v>1985</v>
      </c>
      <c r="C41" s="29" t="s">
        <v>145</v>
      </c>
      <c r="D41" s="13" t="s">
        <v>146</v>
      </c>
      <c r="E41" s="13" t="s">
        <v>828</v>
      </c>
      <c r="F41" s="18">
        <v>200000</v>
      </c>
      <c r="G41" s="18">
        <v>3217.3</v>
      </c>
      <c r="H41" s="18">
        <v>1.33</v>
      </c>
    </row>
    <row r="42" spans="2:8" x14ac:dyDescent="0.25">
      <c r="B42" s="13" t="s">
        <v>2109</v>
      </c>
      <c r="C42" s="29" t="s">
        <v>145</v>
      </c>
      <c r="D42" s="13" t="s">
        <v>279</v>
      </c>
      <c r="E42" s="13" t="s">
        <v>1072</v>
      </c>
      <c r="F42" s="18">
        <v>185084</v>
      </c>
      <c r="G42" s="18">
        <v>3032.42</v>
      </c>
      <c r="H42" s="18">
        <v>1.26</v>
      </c>
    </row>
    <row r="43" spans="2:8" x14ac:dyDescent="0.25">
      <c r="B43" s="13" t="s">
        <v>1903</v>
      </c>
      <c r="C43" s="29" t="s">
        <v>145</v>
      </c>
      <c r="D43" s="13" t="s">
        <v>473</v>
      </c>
      <c r="E43" s="13" t="s">
        <v>675</v>
      </c>
      <c r="F43" s="18">
        <v>360000</v>
      </c>
      <c r="G43" s="18">
        <v>3002.58</v>
      </c>
      <c r="H43" s="18">
        <v>1.24</v>
      </c>
    </row>
    <row r="44" spans="2:8" x14ac:dyDescent="0.25">
      <c r="B44" s="13" t="s">
        <v>1825</v>
      </c>
      <c r="C44" s="29" t="s">
        <v>145</v>
      </c>
      <c r="D44" s="13" t="s">
        <v>343</v>
      </c>
      <c r="E44" s="13" t="s">
        <v>553</v>
      </c>
      <c r="F44" s="18">
        <v>1500000</v>
      </c>
      <c r="G44" s="18">
        <v>2999.85</v>
      </c>
      <c r="H44" s="18">
        <v>1.24</v>
      </c>
    </row>
    <row r="45" spans="2:8" x14ac:dyDescent="0.25">
      <c r="B45" s="13" t="s">
        <v>1804</v>
      </c>
      <c r="C45" s="29" t="s">
        <v>145</v>
      </c>
      <c r="D45" s="13" t="s">
        <v>528</v>
      </c>
      <c r="E45" s="13" t="s">
        <v>529</v>
      </c>
      <c r="F45" s="18">
        <v>639000</v>
      </c>
      <c r="G45" s="18">
        <v>2965.28</v>
      </c>
      <c r="H45" s="18">
        <v>1.23</v>
      </c>
    </row>
    <row r="46" spans="2:8" x14ac:dyDescent="0.25">
      <c r="B46" s="13" t="s">
        <v>1992</v>
      </c>
      <c r="C46" s="29" t="s">
        <v>145</v>
      </c>
      <c r="D46" s="13" t="s">
        <v>837</v>
      </c>
      <c r="E46" s="13" t="s">
        <v>838</v>
      </c>
      <c r="F46" s="18">
        <v>160000</v>
      </c>
      <c r="G46" s="18">
        <v>2937.2</v>
      </c>
      <c r="H46" s="18">
        <v>1.22</v>
      </c>
    </row>
    <row r="47" spans="2:8" x14ac:dyDescent="0.25">
      <c r="B47" s="13" t="s">
        <v>2015</v>
      </c>
      <c r="C47" s="29" t="s">
        <v>145</v>
      </c>
      <c r="D47" s="13" t="s">
        <v>720</v>
      </c>
      <c r="E47" s="13" t="s">
        <v>930</v>
      </c>
      <c r="F47" s="18">
        <v>520000</v>
      </c>
      <c r="G47" s="18">
        <v>2808</v>
      </c>
      <c r="H47" s="18">
        <v>1.1599999999999999</v>
      </c>
    </row>
    <row r="48" spans="2:8" x14ac:dyDescent="0.25">
      <c r="B48" s="13" t="s">
        <v>1852</v>
      </c>
      <c r="C48" s="29" t="s">
        <v>145</v>
      </c>
      <c r="D48" s="13" t="s">
        <v>301</v>
      </c>
      <c r="E48" s="13" t="s">
        <v>595</v>
      </c>
      <c r="F48" s="18">
        <v>613750</v>
      </c>
      <c r="G48" s="18">
        <v>2792.26</v>
      </c>
      <c r="H48" s="18">
        <v>1.1599999999999999</v>
      </c>
    </row>
    <row r="49" spans="2:8" x14ac:dyDescent="0.25">
      <c r="B49" s="13" t="s">
        <v>1681</v>
      </c>
      <c r="C49" s="29" t="s">
        <v>145</v>
      </c>
      <c r="D49" s="13" t="s">
        <v>268</v>
      </c>
      <c r="E49" s="13" t="s">
        <v>281</v>
      </c>
      <c r="F49" s="18">
        <v>1200000</v>
      </c>
      <c r="G49" s="18">
        <v>2711.76</v>
      </c>
      <c r="H49" s="18">
        <v>1.1200000000000001</v>
      </c>
    </row>
    <row r="50" spans="2:8" x14ac:dyDescent="0.25">
      <c r="B50" s="13" t="s">
        <v>1811</v>
      </c>
      <c r="C50" s="29" t="s">
        <v>145</v>
      </c>
      <c r="D50" s="13" t="s">
        <v>291</v>
      </c>
      <c r="E50" s="13" t="s">
        <v>539</v>
      </c>
      <c r="F50" s="18">
        <v>450000</v>
      </c>
      <c r="G50" s="18">
        <v>2667.15</v>
      </c>
      <c r="H50" s="18">
        <v>1.1000000000000001</v>
      </c>
    </row>
    <row r="51" spans="2:8" x14ac:dyDescent="0.25">
      <c r="B51" s="13" t="s">
        <v>1806</v>
      </c>
      <c r="C51" s="29" t="s">
        <v>145</v>
      </c>
      <c r="D51" s="13" t="s">
        <v>318</v>
      </c>
      <c r="E51" s="13" t="s">
        <v>531</v>
      </c>
      <c r="F51" s="18">
        <v>450000</v>
      </c>
      <c r="G51" s="18">
        <v>2612.48</v>
      </c>
      <c r="H51" s="18">
        <v>1.08</v>
      </c>
    </row>
    <row r="52" spans="2:8" x14ac:dyDescent="0.25">
      <c r="B52" s="13" t="s">
        <v>1930</v>
      </c>
      <c r="C52" s="29" t="s">
        <v>145</v>
      </c>
      <c r="D52" s="13" t="s">
        <v>282</v>
      </c>
      <c r="E52" s="13" t="s">
        <v>705</v>
      </c>
      <c r="F52" s="18">
        <v>433136</v>
      </c>
      <c r="G52" s="18">
        <v>2467.14</v>
      </c>
      <c r="H52" s="18">
        <v>1.02</v>
      </c>
    </row>
    <row r="53" spans="2:8" x14ac:dyDescent="0.25">
      <c r="B53" s="13" t="s">
        <v>1869</v>
      </c>
      <c r="C53" s="29" t="s">
        <v>145</v>
      </c>
      <c r="D53" s="13" t="s">
        <v>357</v>
      </c>
      <c r="E53" s="13" t="s">
        <v>625</v>
      </c>
      <c r="F53" s="18">
        <v>300000</v>
      </c>
      <c r="G53" s="18">
        <v>2459.5500000000002</v>
      </c>
      <c r="H53" s="18">
        <v>1.02</v>
      </c>
    </row>
    <row r="54" spans="2:8" x14ac:dyDescent="0.25">
      <c r="B54" s="13" t="s">
        <v>1936</v>
      </c>
      <c r="C54" s="29" t="s">
        <v>145</v>
      </c>
      <c r="D54" s="13" t="s">
        <v>720</v>
      </c>
      <c r="E54" s="13" t="s">
        <v>721</v>
      </c>
      <c r="F54" s="18">
        <v>80000</v>
      </c>
      <c r="G54" s="18">
        <v>2450</v>
      </c>
      <c r="H54" s="18">
        <v>1.01</v>
      </c>
    </row>
    <row r="55" spans="2:8" x14ac:dyDescent="0.25">
      <c r="B55" s="13" t="s">
        <v>2006</v>
      </c>
      <c r="C55" s="29" t="s">
        <v>145</v>
      </c>
      <c r="D55" s="13" t="s">
        <v>287</v>
      </c>
      <c r="E55" s="13" t="s">
        <v>884</v>
      </c>
      <c r="F55" s="18">
        <v>80000</v>
      </c>
      <c r="G55" s="18">
        <v>2441.2800000000002</v>
      </c>
      <c r="H55" s="18">
        <v>1.01</v>
      </c>
    </row>
    <row r="56" spans="2:8" x14ac:dyDescent="0.25">
      <c r="B56" s="13" t="s">
        <v>1941</v>
      </c>
      <c r="C56" s="29" t="s">
        <v>145</v>
      </c>
      <c r="D56" s="13" t="s">
        <v>324</v>
      </c>
      <c r="E56" s="13" t="s">
        <v>726</v>
      </c>
      <c r="F56" s="18">
        <v>1000000</v>
      </c>
      <c r="G56" s="18">
        <v>2390</v>
      </c>
      <c r="H56" s="18">
        <v>0.99</v>
      </c>
    </row>
    <row r="57" spans="2:8" x14ac:dyDescent="0.25">
      <c r="B57" s="13" t="s">
        <v>1906</v>
      </c>
      <c r="C57" s="29" t="s">
        <v>145</v>
      </c>
      <c r="D57" s="13" t="s">
        <v>397</v>
      </c>
      <c r="E57" s="13" t="s">
        <v>678</v>
      </c>
      <c r="F57" s="18">
        <v>240000</v>
      </c>
      <c r="G57" s="18">
        <v>2312.7600000000002</v>
      </c>
      <c r="H57" s="18">
        <v>0.96</v>
      </c>
    </row>
    <row r="58" spans="2:8" x14ac:dyDescent="0.25">
      <c r="B58" s="13" t="s">
        <v>2034</v>
      </c>
      <c r="C58" s="29" t="s">
        <v>145</v>
      </c>
      <c r="D58" s="13" t="s">
        <v>279</v>
      </c>
      <c r="E58" s="13" t="s">
        <v>977</v>
      </c>
      <c r="F58" s="18">
        <v>399666</v>
      </c>
      <c r="G58" s="18">
        <v>2145.41</v>
      </c>
      <c r="H58" s="18">
        <v>0.89</v>
      </c>
    </row>
    <row r="59" spans="2:8" x14ac:dyDescent="0.25">
      <c r="B59" s="13" t="s">
        <v>788</v>
      </c>
      <c r="C59" s="29" t="s">
        <v>145</v>
      </c>
      <c r="D59" s="13" t="s">
        <v>268</v>
      </c>
      <c r="E59" s="13" t="s">
        <v>789</v>
      </c>
      <c r="F59" s="18">
        <v>1796159</v>
      </c>
      <c r="G59" s="18">
        <v>2104.56</v>
      </c>
      <c r="H59" s="18">
        <v>0.87</v>
      </c>
    </row>
    <row r="60" spans="2:8" x14ac:dyDescent="0.25">
      <c r="B60" s="13" t="s">
        <v>2110</v>
      </c>
      <c r="C60" s="29" t="s">
        <v>145</v>
      </c>
      <c r="D60" s="13" t="s">
        <v>385</v>
      </c>
      <c r="E60" s="13" t="s">
        <v>1073</v>
      </c>
      <c r="F60" s="18">
        <v>4500</v>
      </c>
      <c r="G60" s="18">
        <v>2059.71</v>
      </c>
      <c r="H60" s="18">
        <v>0.85</v>
      </c>
    </row>
    <row r="61" spans="2:8" x14ac:dyDescent="0.25">
      <c r="B61" s="13" t="s">
        <v>1701</v>
      </c>
      <c r="C61" s="29" t="s">
        <v>145</v>
      </c>
      <c r="D61" s="13" t="s">
        <v>318</v>
      </c>
      <c r="E61" s="13" t="s">
        <v>319</v>
      </c>
      <c r="F61" s="18">
        <v>8152</v>
      </c>
      <c r="G61" s="18">
        <v>2043.88</v>
      </c>
      <c r="H61" s="18">
        <v>0.85</v>
      </c>
    </row>
    <row r="62" spans="2:8" x14ac:dyDescent="0.25">
      <c r="B62" s="13" t="s">
        <v>1778</v>
      </c>
      <c r="C62" s="29" t="s">
        <v>145</v>
      </c>
      <c r="D62" s="13" t="s">
        <v>301</v>
      </c>
      <c r="E62" s="13" t="s">
        <v>465</v>
      </c>
      <c r="F62" s="18">
        <v>105000</v>
      </c>
      <c r="G62" s="18">
        <v>2026.97</v>
      </c>
      <c r="H62" s="18">
        <v>0.84</v>
      </c>
    </row>
    <row r="63" spans="2:8" x14ac:dyDescent="0.25">
      <c r="B63" s="13" t="s">
        <v>1925</v>
      </c>
      <c r="C63" s="29" t="s">
        <v>145</v>
      </c>
      <c r="D63" s="13" t="s">
        <v>279</v>
      </c>
      <c r="E63" s="13" t="s">
        <v>700</v>
      </c>
      <c r="F63" s="18">
        <v>164765</v>
      </c>
      <c r="G63" s="18">
        <v>1978.25</v>
      </c>
      <c r="H63" s="18">
        <v>0.82</v>
      </c>
    </row>
    <row r="64" spans="2:8" x14ac:dyDescent="0.25">
      <c r="B64" s="13" t="s">
        <v>1717</v>
      </c>
      <c r="C64" s="29" t="s">
        <v>145</v>
      </c>
      <c r="D64" s="13" t="s">
        <v>348</v>
      </c>
      <c r="E64" s="13" t="s">
        <v>349</v>
      </c>
      <c r="F64" s="18">
        <v>476042</v>
      </c>
      <c r="G64" s="18">
        <v>1621.16</v>
      </c>
      <c r="H64" s="18">
        <v>0.67</v>
      </c>
    </row>
    <row r="65" spans="2:8" x14ac:dyDescent="0.25">
      <c r="B65" s="13" t="s">
        <v>1865</v>
      </c>
      <c r="C65" s="29" t="s">
        <v>145</v>
      </c>
      <c r="D65" s="13" t="s">
        <v>352</v>
      </c>
      <c r="E65" s="13" t="s">
        <v>619</v>
      </c>
      <c r="F65" s="18">
        <v>40000</v>
      </c>
      <c r="G65" s="18">
        <v>1621</v>
      </c>
      <c r="H65" s="18">
        <v>0.67</v>
      </c>
    </row>
    <row r="66" spans="2:8" x14ac:dyDescent="0.25">
      <c r="B66" s="13" t="s">
        <v>2111</v>
      </c>
      <c r="C66" s="29" t="s">
        <v>145</v>
      </c>
      <c r="D66" s="13" t="s">
        <v>462</v>
      </c>
      <c r="E66" s="13" t="s">
        <v>1074</v>
      </c>
      <c r="F66" s="18">
        <v>80260</v>
      </c>
      <c r="G66" s="18">
        <v>1563.67</v>
      </c>
      <c r="H66" s="18">
        <v>0.65</v>
      </c>
    </row>
    <row r="67" spans="2:8" x14ac:dyDescent="0.25">
      <c r="B67" s="13" t="s">
        <v>1672</v>
      </c>
      <c r="C67" s="29" t="s">
        <v>145</v>
      </c>
      <c r="D67" s="13" t="s">
        <v>146</v>
      </c>
      <c r="E67" s="13" t="s">
        <v>149</v>
      </c>
      <c r="F67" s="18">
        <v>25000</v>
      </c>
      <c r="G67" s="18">
        <v>1427.71</v>
      </c>
      <c r="H67" s="18">
        <v>0.59</v>
      </c>
    </row>
    <row r="68" spans="2:8" x14ac:dyDescent="0.25">
      <c r="B68" s="13" t="s">
        <v>1763</v>
      </c>
      <c r="C68" s="29" t="s">
        <v>145</v>
      </c>
      <c r="D68" s="13" t="s">
        <v>287</v>
      </c>
      <c r="E68" s="13" t="s">
        <v>445</v>
      </c>
      <c r="F68" s="18">
        <v>30000</v>
      </c>
      <c r="G68" s="18">
        <v>1339.68</v>
      </c>
      <c r="H68" s="18">
        <v>0.55000000000000004</v>
      </c>
    </row>
    <row r="69" spans="2:8" x14ac:dyDescent="0.25">
      <c r="B69" s="13" t="s">
        <v>1818</v>
      </c>
      <c r="C69" s="29" t="s">
        <v>145</v>
      </c>
      <c r="D69" s="13" t="s">
        <v>271</v>
      </c>
      <c r="E69" s="13" t="s">
        <v>546</v>
      </c>
      <c r="F69" s="18">
        <v>300000</v>
      </c>
      <c r="G69" s="18">
        <v>1142.7</v>
      </c>
      <c r="H69" s="18">
        <v>0.47</v>
      </c>
    </row>
    <row r="70" spans="2:8" x14ac:dyDescent="0.25">
      <c r="B70" s="13" t="s">
        <v>1703</v>
      </c>
      <c r="C70" s="29" t="s">
        <v>145</v>
      </c>
      <c r="D70" s="13" t="s">
        <v>268</v>
      </c>
      <c r="E70" s="13" t="s">
        <v>322</v>
      </c>
      <c r="F70" s="18">
        <v>100000</v>
      </c>
      <c r="G70" s="18">
        <v>1055.5999999999999</v>
      </c>
      <c r="H70" s="18">
        <v>0.44</v>
      </c>
    </row>
    <row r="71" spans="2:8" x14ac:dyDescent="0.25">
      <c r="B71" s="13" t="s">
        <v>947</v>
      </c>
      <c r="C71" s="29" t="s">
        <v>145</v>
      </c>
      <c r="D71" s="13" t="s">
        <v>324</v>
      </c>
      <c r="E71" s="13" t="s">
        <v>948</v>
      </c>
      <c r="F71" s="18">
        <v>30000</v>
      </c>
      <c r="G71" s="18">
        <v>816.63</v>
      </c>
      <c r="H71" s="18">
        <v>0.34</v>
      </c>
    </row>
    <row r="72" spans="2:8" x14ac:dyDescent="0.25">
      <c r="B72" s="13" t="s">
        <v>1842</v>
      </c>
      <c r="C72" s="29" t="s">
        <v>145</v>
      </c>
      <c r="D72" s="13" t="s">
        <v>318</v>
      </c>
      <c r="E72" s="13" t="s">
        <v>571</v>
      </c>
      <c r="F72" s="18">
        <v>4223</v>
      </c>
      <c r="G72" s="18">
        <v>74.510000000000005</v>
      </c>
      <c r="H72" s="18">
        <v>0.03</v>
      </c>
    </row>
    <row r="73" spans="2:8" x14ac:dyDescent="0.25">
      <c r="B73" s="32" t="s">
        <v>157</v>
      </c>
      <c r="C73" s="33"/>
      <c r="D73" s="32"/>
      <c r="E73" s="32"/>
      <c r="F73" s="34"/>
      <c r="G73" s="34">
        <f>SUM(G12:G72)</f>
        <v>234189.23000000007</v>
      </c>
      <c r="H73" s="34">
        <f>SUM(H12:H72)</f>
        <v>96.929999999999993</v>
      </c>
    </row>
    <row r="74" spans="2:8" x14ac:dyDescent="0.25">
      <c r="B74" s="32" t="s">
        <v>158</v>
      </c>
      <c r="C74" s="33"/>
      <c r="D74" s="32"/>
      <c r="E74" s="32"/>
      <c r="F74" s="34"/>
      <c r="G74" s="34">
        <v>3667.26</v>
      </c>
      <c r="H74" s="34">
        <v>1.52</v>
      </c>
    </row>
    <row r="75" spans="2:8" x14ac:dyDescent="0.25">
      <c r="B75" s="32" t="s">
        <v>159</v>
      </c>
      <c r="C75" s="33"/>
      <c r="D75" s="32"/>
      <c r="E75" s="32"/>
      <c r="F75" s="34"/>
      <c r="G75" s="34">
        <v>237856.49000000002</v>
      </c>
      <c r="H75" s="34">
        <v>98.45</v>
      </c>
    </row>
    <row r="76" spans="2:8" x14ac:dyDescent="0.25">
      <c r="B76" s="32" t="s">
        <v>247</v>
      </c>
      <c r="C76" s="33"/>
      <c r="D76" s="32"/>
      <c r="E76" s="32"/>
      <c r="F76" s="34"/>
      <c r="G76" s="34">
        <v>3670.4690088099833</v>
      </c>
      <c r="H76" s="34">
        <v>1.5499999999999972</v>
      </c>
    </row>
    <row r="77" spans="2:8" x14ac:dyDescent="0.25">
      <c r="B77" s="32" t="s">
        <v>161</v>
      </c>
      <c r="C77" s="33"/>
      <c r="D77" s="32"/>
      <c r="E77" s="32"/>
      <c r="F77" s="34"/>
      <c r="G77" s="34">
        <v>241526.95900880999</v>
      </c>
      <c r="H77" s="34">
        <v>100</v>
      </c>
    </row>
    <row r="78" spans="2:8" x14ac:dyDescent="0.25">
      <c r="B78" s="13" t="s">
        <v>162</v>
      </c>
    </row>
    <row r="79" spans="2:8" x14ac:dyDescent="0.25">
      <c r="B79" s="32" t="s">
        <v>163</v>
      </c>
    </row>
    <row r="80" spans="2:8" x14ac:dyDescent="0.25">
      <c r="B80" s="32" t="s">
        <v>164</v>
      </c>
      <c r="C80" s="29" t="s">
        <v>165</v>
      </c>
    </row>
    <row r="81" spans="2:3" x14ac:dyDescent="0.25">
      <c r="B81" s="32" t="s">
        <v>168</v>
      </c>
      <c r="C81" s="29" t="s">
        <v>167</v>
      </c>
    </row>
    <row r="82" spans="2:3" x14ac:dyDescent="0.25">
      <c r="B82" s="32" t="s">
        <v>169</v>
      </c>
      <c r="C82" s="29" t="s">
        <v>167</v>
      </c>
    </row>
    <row r="83" spans="2:3" x14ac:dyDescent="0.25">
      <c r="B83" s="32" t="s">
        <v>170</v>
      </c>
      <c r="C83" s="29" t="s">
        <v>171</v>
      </c>
    </row>
    <row r="84" spans="2:3" x14ac:dyDescent="0.25">
      <c r="B84" s="32" t="s">
        <v>1075</v>
      </c>
      <c r="C84" s="33"/>
    </row>
    <row r="85" spans="2:3" x14ac:dyDescent="0.25">
      <c r="B85" s="32" t="s">
        <v>1076</v>
      </c>
      <c r="C85" s="33"/>
    </row>
    <row r="86" spans="2:3" x14ac:dyDescent="0.25">
      <c r="B86" s="32" t="s">
        <v>1077</v>
      </c>
      <c r="C86" s="33"/>
    </row>
    <row r="87" spans="2:3" x14ac:dyDescent="0.25">
      <c r="B87" s="32" t="s">
        <v>1078</v>
      </c>
      <c r="C87" s="33"/>
    </row>
    <row r="88" spans="2:3" x14ac:dyDescent="0.25">
      <c r="B88" s="32" t="s">
        <v>1079</v>
      </c>
      <c r="C88" s="33"/>
    </row>
    <row r="89" spans="2:3" x14ac:dyDescent="0.25">
      <c r="B89" s="32" t="s">
        <v>1080</v>
      </c>
      <c r="C89" s="33"/>
    </row>
    <row r="90" spans="2:3" x14ac:dyDescent="0.25">
      <c r="B90" s="32" t="s">
        <v>1081</v>
      </c>
      <c r="C90" s="33"/>
    </row>
    <row r="91" spans="2:3" x14ac:dyDescent="0.25">
      <c r="B91" s="32" t="s">
        <v>1082</v>
      </c>
      <c r="C91" s="33"/>
    </row>
    <row r="92" spans="2:3" x14ac:dyDescent="0.25">
      <c r="B92" s="32" t="s">
        <v>3819</v>
      </c>
      <c r="C92" s="33"/>
    </row>
    <row r="93" spans="2:3" x14ac:dyDescent="0.25">
      <c r="B93" s="13" t="s">
        <v>180</v>
      </c>
    </row>
    <row r="94" spans="2:3" x14ac:dyDescent="0.25">
      <c r="B94" s="13" t="s">
        <v>250</v>
      </c>
    </row>
    <row r="97" spans="2:7" x14ac:dyDescent="0.25">
      <c r="B97" s="8" t="s">
        <v>251</v>
      </c>
      <c r="C97" s="9"/>
    </row>
    <row r="98" spans="2:7" ht="30" x14ac:dyDescent="0.25">
      <c r="B98" s="8" t="s">
        <v>252</v>
      </c>
      <c r="C98" s="10" t="s">
        <v>253</v>
      </c>
    </row>
    <row r="99" spans="2:7" x14ac:dyDescent="0.25">
      <c r="B99" s="3" t="s">
        <v>254</v>
      </c>
      <c r="C99" s="148">
        <v>1300</v>
      </c>
    </row>
    <row r="100" spans="2:7" x14ac:dyDescent="0.25">
      <c r="B100" s="3" t="s">
        <v>255</v>
      </c>
      <c r="C100" s="148">
        <v>0</v>
      </c>
    </row>
    <row r="101" spans="2:7" x14ac:dyDescent="0.25">
      <c r="B101" s="3" t="s">
        <v>256</v>
      </c>
      <c r="C101" s="148">
        <v>0</v>
      </c>
    </row>
    <row r="102" spans="2:7" x14ac:dyDescent="0.25">
      <c r="B102" s="3" t="s">
        <v>257</v>
      </c>
      <c r="C102" s="148">
        <v>0</v>
      </c>
    </row>
    <row r="103" spans="2:7" x14ac:dyDescent="0.25">
      <c r="B103" s="3" t="s">
        <v>258</v>
      </c>
      <c r="C103" s="148">
        <v>0</v>
      </c>
    </row>
    <row r="104" spans="2:7" x14ac:dyDescent="0.25">
      <c r="B104" s="3" t="s">
        <v>259</v>
      </c>
      <c r="C104" s="148">
        <v>0</v>
      </c>
    </row>
    <row r="105" spans="2:7" x14ac:dyDescent="0.25">
      <c r="B105" s="8" t="s">
        <v>260</v>
      </c>
      <c r="C105" s="121">
        <v>1300</v>
      </c>
    </row>
    <row r="107" spans="2:7" x14ac:dyDescent="0.25">
      <c r="B107" s="3" t="s">
        <v>189</v>
      </c>
      <c r="C107" s="4"/>
      <c r="D107" s="3"/>
    </row>
    <row r="108" spans="2:7" ht="30" x14ac:dyDescent="0.25">
      <c r="B108" s="6" t="s">
        <v>190</v>
      </c>
      <c r="C108" s="5" t="s">
        <v>191</v>
      </c>
      <c r="D108" s="6" t="s">
        <v>192</v>
      </c>
    </row>
    <row r="109" spans="2:7" x14ac:dyDescent="0.25">
      <c r="B109" s="3" t="s">
        <v>167</v>
      </c>
      <c r="C109" s="4" t="s">
        <v>167</v>
      </c>
      <c r="D109" s="3" t="s">
        <v>167</v>
      </c>
    </row>
    <row r="111" spans="2:7" x14ac:dyDescent="0.25">
      <c r="B111" s="8" t="s">
        <v>193</v>
      </c>
      <c r="C111" s="44">
        <v>45596</v>
      </c>
      <c r="D111" s="3"/>
      <c r="E111" s="37"/>
      <c r="F111" s="43"/>
    </row>
    <row r="112" spans="2:7" x14ac:dyDescent="0.25">
      <c r="B112" s="8" t="s">
        <v>194</v>
      </c>
      <c r="C112" s="9" t="s">
        <v>195</v>
      </c>
      <c r="D112" s="8" t="s">
        <v>196</v>
      </c>
      <c r="E112" s="38" t="s">
        <v>197</v>
      </c>
      <c r="F112" s="36" t="s">
        <v>198</v>
      </c>
      <c r="G112" s="34"/>
    </row>
    <row r="113" spans="2:6" x14ac:dyDescent="0.25">
      <c r="B113" s="41" t="s">
        <v>167</v>
      </c>
      <c r="C113" s="42" t="s">
        <v>167</v>
      </c>
      <c r="D113" s="41" t="s">
        <v>167</v>
      </c>
      <c r="E113" s="40" t="s">
        <v>167</v>
      </c>
      <c r="F113" s="39" t="s">
        <v>167</v>
      </c>
    </row>
    <row r="116" spans="2:6" x14ac:dyDescent="0.25">
      <c r="B116" s="32" t="s">
        <v>199</v>
      </c>
    </row>
    <row r="117" spans="2:6" x14ac:dyDescent="0.25">
      <c r="B117" s="32"/>
    </row>
    <row r="118" spans="2:6" x14ac:dyDescent="0.25">
      <c r="B118" s="32" t="s">
        <v>200</v>
      </c>
    </row>
    <row r="119" spans="2:6" x14ac:dyDescent="0.25">
      <c r="B119" s="8" t="s">
        <v>201</v>
      </c>
      <c r="C119" s="9" t="s">
        <v>202</v>
      </c>
      <c r="D119" s="32"/>
    </row>
    <row r="120" spans="2:6" x14ac:dyDescent="0.25">
      <c r="B120" s="3" t="s">
        <v>167</v>
      </c>
      <c r="C120" s="4" t="s">
        <v>167</v>
      </c>
    </row>
    <row r="122" spans="2:6" x14ac:dyDescent="0.25">
      <c r="B122" s="8" t="s">
        <v>203</v>
      </c>
      <c r="C122" s="9" t="s">
        <v>202</v>
      </c>
    </row>
    <row r="123" spans="2:6" x14ac:dyDescent="0.25">
      <c r="B123" s="3" t="s">
        <v>167</v>
      </c>
      <c r="C123" s="4" t="s">
        <v>167</v>
      </c>
    </row>
    <row r="125" spans="2:6" x14ac:dyDescent="0.25">
      <c r="B125" s="8" t="s">
        <v>167</v>
      </c>
      <c r="C125" s="9" t="s">
        <v>167</v>
      </c>
    </row>
    <row r="126" spans="2:6" x14ac:dyDescent="0.25">
      <c r="B126" s="3" t="s">
        <v>167</v>
      </c>
      <c r="C126" s="4" t="s">
        <v>167</v>
      </c>
    </row>
    <row r="128" spans="2:6" x14ac:dyDescent="0.25">
      <c r="B128" s="38" t="s">
        <v>204</v>
      </c>
      <c r="C128" s="9" t="s">
        <v>205</v>
      </c>
    </row>
    <row r="129" spans="2:7" x14ac:dyDescent="0.25">
      <c r="B129" s="37" t="s">
        <v>167</v>
      </c>
      <c r="C129" s="4" t="s">
        <v>167</v>
      </c>
    </row>
    <row r="131" spans="2:7" x14ac:dyDescent="0.25">
      <c r="B131" s="8" t="s">
        <v>206</v>
      </c>
      <c r="C131" s="9" t="s">
        <v>167</v>
      </c>
    </row>
    <row r="133" spans="2:7" x14ac:dyDescent="0.25">
      <c r="B133" s="8" t="s">
        <v>207</v>
      </c>
      <c r="C133" s="44">
        <v>45596</v>
      </c>
      <c r="D133" s="3"/>
      <c r="E133" s="37"/>
      <c r="F133" s="43"/>
    </row>
    <row r="134" spans="2:7" x14ac:dyDescent="0.25">
      <c r="B134" s="8" t="s">
        <v>194</v>
      </c>
      <c r="C134" s="9" t="s">
        <v>195</v>
      </c>
      <c r="D134" s="8" t="s">
        <v>196</v>
      </c>
      <c r="E134" s="38" t="s">
        <v>197</v>
      </c>
      <c r="F134" s="36" t="s">
        <v>198</v>
      </c>
      <c r="G134" s="34"/>
    </row>
    <row r="135" spans="2:7" x14ac:dyDescent="0.25">
      <c r="B135" s="41" t="s">
        <v>167</v>
      </c>
      <c r="C135" s="42" t="s">
        <v>167</v>
      </c>
      <c r="D135" s="41" t="s">
        <v>167</v>
      </c>
      <c r="E135" s="40" t="s">
        <v>167</v>
      </c>
      <c r="F135" s="39" t="s">
        <v>167</v>
      </c>
    </row>
    <row r="136" spans="2:7" x14ac:dyDescent="0.25">
      <c r="B136" s="32" t="s">
        <v>199</v>
      </c>
    </row>
    <row r="137" spans="2:7" x14ac:dyDescent="0.25">
      <c r="B137" s="32"/>
    </row>
    <row r="138" spans="2:7" x14ac:dyDescent="0.25">
      <c r="B138" s="32" t="s">
        <v>200</v>
      </c>
    </row>
    <row r="139" spans="2:7" x14ac:dyDescent="0.25">
      <c r="B139" s="8" t="s">
        <v>201</v>
      </c>
      <c r="C139" s="9" t="s">
        <v>202</v>
      </c>
      <c r="D139" s="32"/>
    </row>
    <row r="140" spans="2:7" x14ac:dyDescent="0.25">
      <c r="B140" s="3" t="s">
        <v>167</v>
      </c>
      <c r="C140" s="4" t="s">
        <v>167</v>
      </c>
    </row>
    <row r="142" spans="2:7" x14ac:dyDescent="0.25">
      <c r="B142" s="8" t="s">
        <v>203</v>
      </c>
      <c r="C142" s="9" t="s">
        <v>202</v>
      </c>
    </row>
    <row r="143" spans="2:7" x14ac:dyDescent="0.25">
      <c r="B143" s="3" t="s">
        <v>167</v>
      </c>
      <c r="C143" s="4" t="s">
        <v>167</v>
      </c>
    </row>
    <row r="145" spans="2:80" x14ac:dyDescent="0.25">
      <c r="B145" s="8" t="s">
        <v>167</v>
      </c>
      <c r="C145" s="9" t="s">
        <v>167</v>
      </c>
    </row>
    <row r="146" spans="2:80" x14ac:dyDescent="0.25">
      <c r="B146" s="3" t="s">
        <v>167</v>
      </c>
      <c r="C146" s="4" t="s">
        <v>167</v>
      </c>
    </row>
    <row r="148" spans="2:80" x14ac:dyDescent="0.25">
      <c r="B148" s="38" t="s">
        <v>204</v>
      </c>
      <c r="C148" s="9" t="s">
        <v>205</v>
      </c>
    </row>
    <row r="149" spans="2:80" x14ac:dyDescent="0.25">
      <c r="B149" s="37" t="s">
        <v>167</v>
      </c>
      <c r="C149" s="4" t="s">
        <v>167</v>
      </c>
    </row>
    <row r="151" spans="2:80" x14ac:dyDescent="0.25">
      <c r="B151" s="8" t="s">
        <v>206</v>
      </c>
      <c r="C151" s="9" t="s">
        <v>167</v>
      </c>
    </row>
    <row r="154" spans="2:80" x14ac:dyDescent="0.25">
      <c r="B154" s="32" t="s">
        <v>208</v>
      </c>
    </row>
    <row r="156" spans="2:80" x14ac:dyDescent="0.25">
      <c r="B156" s="8" t="s">
        <v>194</v>
      </c>
      <c r="C156" s="9" t="s">
        <v>209</v>
      </c>
      <c r="D156" s="8" t="s">
        <v>210</v>
      </c>
      <c r="E156" s="8" t="s">
        <v>211</v>
      </c>
      <c r="F156" s="34"/>
    </row>
    <row r="157" spans="2:80" x14ac:dyDescent="0.25">
      <c r="B157" s="3" t="s">
        <v>167</v>
      </c>
      <c r="C157" s="4" t="s">
        <v>167</v>
      </c>
      <c r="D157" s="3" t="s">
        <v>167</v>
      </c>
      <c r="E157" s="3" t="s">
        <v>167</v>
      </c>
    </row>
    <row r="160" spans="2:80" x14ac:dyDescent="0.25">
      <c r="B160" s="32" t="s">
        <v>212</v>
      </c>
      <c r="C160" s="33" t="s">
        <v>167</v>
      </c>
      <c r="D160" s="32"/>
      <c r="E160" s="32"/>
      <c r="F160" s="34"/>
      <c r="G160" s="34"/>
      <c r="H160" s="34"/>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32"/>
      <c r="BR160" s="32"/>
      <c r="BS160" s="32"/>
      <c r="BT160" s="32"/>
      <c r="BU160" s="32"/>
      <c r="BV160" s="32"/>
      <c r="BW160" s="32"/>
      <c r="BX160" s="32"/>
      <c r="BY160" s="32"/>
      <c r="BZ160" s="32"/>
      <c r="CA160" s="32"/>
      <c r="CB160" s="32"/>
    </row>
    <row r="162" spans="2:4" x14ac:dyDescent="0.25">
      <c r="B162" s="32" t="s">
        <v>213</v>
      </c>
    </row>
    <row r="164" spans="2:4" x14ac:dyDescent="0.25">
      <c r="B164" s="8" t="s">
        <v>214</v>
      </c>
      <c r="C164" s="9" t="s">
        <v>202</v>
      </c>
      <c r="D164" s="32"/>
    </row>
    <row r="165" spans="2:4" x14ac:dyDescent="0.25">
      <c r="B165" s="3" t="s">
        <v>167</v>
      </c>
      <c r="C165" s="4" t="s">
        <v>167</v>
      </c>
    </row>
    <row r="168" spans="2:4" x14ac:dyDescent="0.25">
      <c r="B168" s="8" t="s">
        <v>215</v>
      </c>
      <c r="C168" s="9" t="s">
        <v>216</v>
      </c>
      <c r="D168" s="32"/>
    </row>
    <row r="169" spans="2:4" x14ac:dyDescent="0.25">
      <c r="B169" s="3" t="s">
        <v>167</v>
      </c>
      <c r="C169" s="4" t="s">
        <v>167</v>
      </c>
    </row>
    <row r="172" spans="2:4" x14ac:dyDescent="0.25">
      <c r="B172" s="32" t="s">
        <v>217</v>
      </c>
    </row>
    <row r="175" spans="2:4" x14ac:dyDescent="0.25">
      <c r="B175" s="32" t="s">
        <v>218</v>
      </c>
    </row>
    <row r="177" spans="2:80" x14ac:dyDescent="0.25">
      <c r="B177" s="8" t="s">
        <v>194</v>
      </c>
      <c r="C177" s="9" t="s">
        <v>219</v>
      </c>
      <c r="D177" s="8" t="s">
        <v>209</v>
      </c>
      <c r="E177" s="8" t="s">
        <v>210</v>
      </c>
      <c r="F177" s="36" t="s">
        <v>211</v>
      </c>
      <c r="G177" s="34"/>
    </row>
    <row r="178" spans="2:80" x14ac:dyDescent="0.25">
      <c r="B178" s="3" t="s">
        <v>167</v>
      </c>
      <c r="C178" s="4" t="s">
        <v>167</v>
      </c>
      <c r="D178" s="3" t="s">
        <v>167</v>
      </c>
      <c r="E178" s="3" t="s">
        <v>167</v>
      </c>
      <c r="F178" s="35" t="s">
        <v>167</v>
      </c>
    </row>
    <row r="181" spans="2:80" x14ac:dyDescent="0.25">
      <c r="B181" s="32" t="s">
        <v>212</v>
      </c>
      <c r="C181" s="33" t="s">
        <v>167</v>
      </c>
      <c r="D181" s="32"/>
      <c r="E181" s="32"/>
      <c r="F181" s="34"/>
      <c r="G181" s="34"/>
      <c r="H181" s="34"/>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c r="BO181" s="32"/>
      <c r="BP181" s="32"/>
      <c r="BQ181" s="32"/>
      <c r="BR181" s="32"/>
      <c r="BS181" s="32"/>
      <c r="BT181" s="32"/>
      <c r="BU181" s="32"/>
      <c r="BV181" s="32"/>
      <c r="BW181" s="32"/>
      <c r="BX181" s="32"/>
      <c r="BY181" s="32"/>
      <c r="BZ181" s="32"/>
      <c r="CA181" s="32"/>
      <c r="CB181" s="32"/>
    </row>
    <row r="183" spans="2:80" x14ac:dyDescent="0.25">
      <c r="B183" s="32" t="s">
        <v>213</v>
      </c>
    </row>
    <row r="185" spans="2:80" x14ac:dyDescent="0.25">
      <c r="B185" s="8" t="s">
        <v>214</v>
      </c>
      <c r="C185" s="9" t="s">
        <v>202</v>
      </c>
      <c r="D185" s="32"/>
    </row>
    <row r="186" spans="2:80" x14ac:dyDescent="0.25">
      <c r="B186" s="3" t="s">
        <v>167</v>
      </c>
      <c r="C186" s="4" t="s">
        <v>167</v>
      </c>
    </row>
    <row r="189" spans="2:80" x14ac:dyDescent="0.25">
      <c r="B189" s="8" t="s">
        <v>215</v>
      </c>
      <c r="C189" s="9" t="s">
        <v>216</v>
      </c>
      <c r="D189" s="32"/>
    </row>
    <row r="190" spans="2:80" x14ac:dyDescent="0.25">
      <c r="B190" s="3" t="s">
        <v>167</v>
      </c>
      <c r="C190" s="4" t="s">
        <v>167</v>
      </c>
    </row>
    <row r="193" spans="2:7" x14ac:dyDescent="0.25">
      <c r="B193" s="32" t="s">
        <v>217</v>
      </c>
    </row>
    <row r="196" spans="2:7" x14ac:dyDescent="0.25">
      <c r="B196" s="32" t="s">
        <v>220</v>
      </c>
    </row>
    <row r="197" spans="2:7" x14ac:dyDescent="0.25">
      <c r="B197" s="8" t="s">
        <v>194</v>
      </c>
      <c r="C197" s="9" t="s">
        <v>221</v>
      </c>
      <c r="D197" s="8" t="s">
        <v>222</v>
      </c>
      <c r="E197" s="8" t="s">
        <v>223</v>
      </c>
      <c r="F197" s="36" t="s">
        <v>224</v>
      </c>
      <c r="G197" s="34"/>
    </row>
    <row r="198" spans="2:7" x14ac:dyDescent="0.25">
      <c r="B198" s="3" t="s">
        <v>167</v>
      </c>
      <c r="C198" s="4" t="s">
        <v>167</v>
      </c>
      <c r="D198" s="3" t="s">
        <v>167</v>
      </c>
      <c r="E198" s="3" t="s">
        <v>167</v>
      </c>
      <c r="F198" s="35" t="s">
        <v>167</v>
      </c>
    </row>
    <row r="199" spans="2:7" x14ac:dyDescent="0.25">
      <c r="B199"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A79FA203-A7C9-49EA-9DCE-EE5A4A58FB58}"/>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3136D-5F2C-4075-AE55-71C8133E4DCE}">
  <sheetPr codeName="Sheet35"/>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71</v>
      </c>
      <c r="C1" s="201"/>
      <c r="D1" s="201"/>
      <c r="E1" s="201"/>
    </row>
    <row r="3" spans="1:9" ht="15" customHeight="1" x14ac:dyDescent="0.25">
      <c r="B3" s="1" t="s">
        <v>1083</v>
      </c>
      <c r="C3" s="202"/>
      <c r="D3" s="203"/>
    </row>
    <row r="4" spans="1:9" ht="15" customHeight="1" x14ac:dyDescent="0.25">
      <c r="B4" s="2" t="s">
        <v>1084</v>
      </c>
      <c r="C4" s="202"/>
      <c r="D4" s="203"/>
    </row>
    <row r="5" spans="1:9" ht="15" customHeight="1" x14ac:dyDescent="0.25">
      <c r="B5" s="7" t="s">
        <v>133</v>
      </c>
      <c r="C5" s="202"/>
      <c r="D5" s="203"/>
    </row>
    <row r="6" spans="1:9" ht="15" customHeight="1" x14ac:dyDescent="0.25">
      <c r="B6" s="2" t="s">
        <v>365</v>
      </c>
      <c r="C6" s="202"/>
      <c r="D6" s="203"/>
    </row>
    <row r="7" spans="1:9" ht="30" customHeight="1" x14ac:dyDescent="0.25">
      <c r="B7" s="2" t="s">
        <v>1085</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4466799</v>
      </c>
      <c r="G15" s="18">
        <v>77530.23</v>
      </c>
      <c r="H15" s="18">
        <v>9.24</v>
      </c>
    </row>
    <row r="16" spans="1:9" x14ac:dyDescent="0.25">
      <c r="B16" s="13" t="s">
        <v>2112</v>
      </c>
      <c r="C16" s="29" t="s">
        <v>145</v>
      </c>
      <c r="D16" s="13" t="s">
        <v>284</v>
      </c>
      <c r="E16" s="13" t="s">
        <v>1086</v>
      </c>
      <c r="F16" s="18">
        <v>6786250</v>
      </c>
      <c r="G16" s="18">
        <v>40564.81</v>
      </c>
      <c r="H16" s="18">
        <v>4.83</v>
      </c>
    </row>
    <row r="17" spans="2:8" x14ac:dyDescent="0.25">
      <c r="B17" s="13" t="s">
        <v>863</v>
      </c>
      <c r="C17" s="29" t="s">
        <v>145</v>
      </c>
      <c r="D17" s="13" t="s">
        <v>268</v>
      </c>
      <c r="E17" s="13" t="s">
        <v>864</v>
      </c>
      <c r="F17" s="18">
        <v>4300000</v>
      </c>
      <c r="G17" s="18">
        <v>35268.6</v>
      </c>
      <c r="H17" s="18">
        <v>4.2</v>
      </c>
    </row>
    <row r="18" spans="2:8" x14ac:dyDescent="0.25">
      <c r="B18" s="13" t="s">
        <v>1910</v>
      </c>
      <c r="C18" s="29" t="s">
        <v>145</v>
      </c>
      <c r="D18" s="13" t="s">
        <v>293</v>
      </c>
      <c r="E18" s="13" t="s">
        <v>682</v>
      </c>
      <c r="F18" s="18">
        <v>750000</v>
      </c>
      <c r="G18" s="18">
        <v>33663.75</v>
      </c>
      <c r="H18" s="18">
        <v>4.01</v>
      </c>
    </row>
    <row r="19" spans="2:8" x14ac:dyDescent="0.25">
      <c r="B19" s="13" t="s">
        <v>1675</v>
      </c>
      <c r="C19" s="29" t="s">
        <v>145</v>
      </c>
      <c r="D19" s="13" t="s">
        <v>271</v>
      </c>
      <c r="E19" s="13" t="s">
        <v>272</v>
      </c>
      <c r="F19" s="18">
        <v>2500000</v>
      </c>
      <c r="G19" s="18">
        <v>33301.25</v>
      </c>
      <c r="H19" s="18">
        <v>3.97</v>
      </c>
    </row>
    <row r="20" spans="2:8" x14ac:dyDescent="0.25">
      <c r="B20" s="13" t="s">
        <v>1674</v>
      </c>
      <c r="C20" s="29" t="s">
        <v>145</v>
      </c>
      <c r="D20" s="13" t="s">
        <v>268</v>
      </c>
      <c r="E20" s="13" t="s">
        <v>270</v>
      </c>
      <c r="F20" s="18">
        <v>2550000</v>
      </c>
      <c r="G20" s="18">
        <v>32952.379999999997</v>
      </c>
      <c r="H20" s="18">
        <v>3.93</v>
      </c>
    </row>
    <row r="21" spans="2:8" x14ac:dyDescent="0.25">
      <c r="B21" s="13" t="s">
        <v>1724</v>
      </c>
      <c r="C21" s="29" t="s">
        <v>145</v>
      </c>
      <c r="D21" s="13" t="s">
        <v>268</v>
      </c>
      <c r="E21" s="13" t="s">
        <v>371</v>
      </c>
      <c r="F21" s="18">
        <v>42500000</v>
      </c>
      <c r="G21" s="18">
        <v>28020.25</v>
      </c>
      <c r="H21" s="18">
        <v>3.34</v>
      </c>
    </row>
    <row r="22" spans="2:8" x14ac:dyDescent="0.25">
      <c r="B22" s="13" t="s">
        <v>1858</v>
      </c>
      <c r="C22" s="29" t="s">
        <v>145</v>
      </c>
      <c r="D22" s="13" t="s">
        <v>348</v>
      </c>
      <c r="E22" s="13" t="s">
        <v>612</v>
      </c>
      <c r="F22" s="18">
        <v>1573632</v>
      </c>
      <c r="G22" s="18">
        <v>25376.39</v>
      </c>
      <c r="H22" s="18">
        <v>3.02</v>
      </c>
    </row>
    <row r="23" spans="2:8" x14ac:dyDescent="0.25">
      <c r="B23" s="13" t="s">
        <v>1951</v>
      </c>
      <c r="C23" s="29" t="s">
        <v>145</v>
      </c>
      <c r="D23" s="13" t="s">
        <v>296</v>
      </c>
      <c r="E23" s="13" t="s">
        <v>754</v>
      </c>
      <c r="F23" s="18">
        <v>3801700</v>
      </c>
      <c r="G23" s="18">
        <v>23749.22</v>
      </c>
      <c r="H23" s="18">
        <v>2.83</v>
      </c>
    </row>
    <row r="24" spans="2:8" x14ac:dyDescent="0.25">
      <c r="B24" s="13" t="s">
        <v>1963</v>
      </c>
      <c r="C24" s="29" t="s">
        <v>145</v>
      </c>
      <c r="D24" s="13" t="s">
        <v>287</v>
      </c>
      <c r="E24" s="13" t="s">
        <v>778</v>
      </c>
      <c r="F24" s="18">
        <v>525000</v>
      </c>
      <c r="G24" s="18">
        <v>22572.11</v>
      </c>
      <c r="H24" s="18">
        <v>2.69</v>
      </c>
    </row>
    <row r="25" spans="2:8" x14ac:dyDescent="0.25">
      <c r="B25" s="13" t="s">
        <v>1863</v>
      </c>
      <c r="C25" s="29" t="s">
        <v>145</v>
      </c>
      <c r="D25" s="13" t="s">
        <v>331</v>
      </c>
      <c r="E25" s="13" t="s">
        <v>617</v>
      </c>
      <c r="F25" s="18">
        <v>630000</v>
      </c>
      <c r="G25" s="18">
        <v>22053.78</v>
      </c>
      <c r="H25" s="18">
        <v>2.63</v>
      </c>
    </row>
    <row r="26" spans="2:8" x14ac:dyDescent="0.25">
      <c r="B26" s="13" t="s">
        <v>2004</v>
      </c>
      <c r="C26" s="29" t="s">
        <v>145</v>
      </c>
      <c r="D26" s="13" t="s">
        <v>301</v>
      </c>
      <c r="E26" s="13" t="s">
        <v>871</v>
      </c>
      <c r="F26" s="18">
        <v>2950313</v>
      </c>
      <c r="G26" s="18">
        <v>20309.95</v>
      </c>
      <c r="H26" s="18">
        <v>2.42</v>
      </c>
    </row>
    <row r="27" spans="2:8" x14ac:dyDescent="0.25">
      <c r="B27" s="13" t="s">
        <v>1721</v>
      </c>
      <c r="C27" s="29" t="s">
        <v>145</v>
      </c>
      <c r="D27" s="13" t="s">
        <v>367</v>
      </c>
      <c r="E27" s="13" t="s">
        <v>368</v>
      </c>
      <c r="F27" s="18">
        <v>263682</v>
      </c>
      <c r="G27" s="18">
        <v>20193.29</v>
      </c>
      <c r="H27" s="18">
        <v>2.41</v>
      </c>
    </row>
    <row r="28" spans="2:8" x14ac:dyDescent="0.25">
      <c r="B28" s="13" t="s">
        <v>2113</v>
      </c>
      <c r="C28" s="29" t="s">
        <v>145</v>
      </c>
      <c r="D28" s="13" t="s">
        <v>289</v>
      </c>
      <c r="E28" s="13" t="s">
        <v>1087</v>
      </c>
      <c r="F28" s="18">
        <v>1456877</v>
      </c>
      <c r="G28" s="18">
        <v>19596.45</v>
      </c>
      <c r="H28" s="18">
        <v>2.34</v>
      </c>
    </row>
    <row r="29" spans="2:8" x14ac:dyDescent="0.25">
      <c r="B29" s="13" t="s">
        <v>339</v>
      </c>
      <c r="C29" s="29" t="s">
        <v>145</v>
      </c>
      <c r="D29" s="13" t="s">
        <v>340</v>
      </c>
      <c r="E29" s="13" t="s">
        <v>341</v>
      </c>
      <c r="F29" s="18">
        <v>1880566</v>
      </c>
      <c r="G29" s="18">
        <v>19525.919999999998</v>
      </c>
      <c r="H29" s="18">
        <v>2.33</v>
      </c>
    </row>
    <row r="30" spans="2:8" x14ac:dyDescent="0.25">
      <c r="B30" s="13" t="s">
        <v>2114</v>
      </c>
      <c r="C30" s="29" t="s">
        <v>145</v>
      </c>
      <c r="D30" s="13" t="s">
        <v>320</v>
      </c>
      <c r="E30" s="13" t="s">
        <v>1088</v>
      </c>
      <c r="F30" s="18">
        <v>6000000</v>
      </c>
      <c r="G30" s="18">
        <v>18489</v>
      </c>
      <c r="H30" s="18">
        <v>2.2000000000000002</v>
      </c>
    </row>
    <row r="31" spans="2:8" x14ac:dyDescent="0.25">
      <c r="B31" s="13" t="s">
        <v>1903</v>
      </c>
      <c r="C31" s="29" t="s">
        <v>145</v>
      </c>
      <c r="D31" s="13" t="s">
        <v>473</v>
      </c>
      <c r="E31" s="13" t="s">
        <v>675</v>
      </c>
      <c r="F31" s="18">
        <v>2100000</v>
      </c>
      <c r="G31" s="18">
        <v>17515.05</v>
      </c>
      <c r="H31" s="18">
        <v>2.09</v>
      </c>
    </row>
    <row r="32" spans="2:8" x14ac:dyDescent="0.25">
      <c r="B32" s="13" t="s">
        <v>1723</v>
      </c>
      <c r="C32" s="29" t="s">
        <v>145</v>
      </c>
      <c r="D32" s="13" t="s">
        <v>334</v>
      </c>
      <c r="E32" s="13" t="s">
        <v>370</v>
      </c>
      <c r="F32" s="18">
        <v>2378531</v>
      </c>
      <c r="G32" s="18">
        <v>17196.78</v>
      </c>
      <c r="H32" s="18">
        <v>2.0499999999999998</v>
      </c>
    </row>
    <row r="33" spans="2:8" x14ac:dyDescent="0.25">
      <c r="B33" s="13" t="s">
        <v>1854</v>
      </c>
      <c r="C33" s="29" t="s">
        <v>145</v>
      </c>
      <c r="D33" s="13" t="s">
        <v>268</v>
      </c>
      <c r="E33" s="13" t="s">
        <v>598</v>
      </c>
      <c r="F33" s="18">
        <v>8800000</v>
      </c>
      <c r="G33" s="18">
        <v>16034.48</v>
      </c>
      <c r="H33" s="18">
        <v>1.91</v>
      </c>
    </row>
    <row r="34" spans="2:8" x14ac:dyDescent="0.25">
      <c r="B34" s="13" t="s">
        <v>1876</v>
      </c>
      <c r="C34" s="29" t="s">
        <v>145</v>
      </c>
      <c r="D34" s="13" t="s">
        <v>348</v>
      </c>
      <c r="E34" s="13" t="s">
        <v>634</v>
      </c>
      <c r="F34" s="18">
        <v>900000</v>
      </c>
      <c r="G34" s="18">
        <v>15971.85</v>
      </c>
      <c r="H34" s="18">
        <v>1.9</v>
      </c>
    </row>
    <row r="35" spans="2:8" x14ac:dyDescent="0.25">
      <c r="B35" s="13" t="s">
        <v>1905</v>
      </c>
      <c r="C35" s="29" t="s">
        <v>145</v>
      </c>
      <c r="D35" s="13" t="s">
        <v>282</v>
      </c>
      <c r="E35" s="13" t="s">
        <v>677</v>
      </c>
      <c r="F35" s="18">
        <v>700000</v>
      </c>
      <c r="G35" s="18">
        <v>15308.65</v>
      </c>
      <c r="H35" s="18">
        <v>1.82</v>
      </c>
    </row>
    <row r="36" spans="2:8" x14ac:dyDescent="0.25">
      <c r="B36" s="13" t="s">
        <v>1844</v>
      </c>
      <c r="C36" s="29" t="s">
        <v>145</v>
      </c>
      <c r="D36" s="13" t="s">
        <v>301</v>
      </c>
      <c r="E36" s="13" t="s">
        <v>585</v>
      </c>
      <c r="F36" s="18">
        <v>2200000</v>
      </c>
      <c r="G36" s="18">
        <v>13883.1</v>
      </c>
      <c r="H36" s="18">
        <v>1.65</v>
      </c>
    </row>
    <row r="37" spans="2:8" x14ac:dyDescent="0.25">
      <c r="B37" s="13" t="s">
        <v>1709</v>
      </c>
      <c r="C37" s="29" t="s">
        <v>145</v>
      </c>
      <c r="D37" s="13" t="s">
        <v>318</v>
      </c>
      <c r="E37" s="13" t="s">
        <v>333</v>
      </c>
      <c r="F37" s="18">
        <v>575532</v>
      </c>
      <c r="G37" s="18">
        <v>13354.64</v>
      </c>
      <c r="H37" s="18">
        <v>1.59</v>
      </c>
    </row>
    <row r="38" spans="2:8" x14ac:dyDescent="0.25">
      <c r="B38" s="13" t="s">
        <v>2024</v>
      </c>
      <c r="C38" s="29" t="s">
        <v>145</v>
      </c>
      <c r="D38" s="13" t="s">
        <v>331</v>
      </c>
      <c r="E38" s="13" t="s">
        <v>942</v>
      </c>
      <c r="F38" s="18">
        <v>344618</v>
      </c>
      <c r="G38" s="18">
        <v>13163.55</v>
      </c>
      <c r="H38" s="18">
        <v>1.57</v>
      </c>
    </row>
    <row r="39" spans="2:8" x14ac:dyDescent="0.25">
      <c r="B39" s="13" t="s">
        <v>1726</v>
      </c>
      <c r="C39" s="29" t="s">
        <v>145</v>
      </c>
      <c r="D39" s="13" t="s">
        <v>367</v>
      </c>
      <c r="E39" s="13" t="s">
        <v>373</v>
      </c>
      <c r="F39" s="18">
        <v>97264</v>
      </c>
      <c r="G39" s="18">
        <v>13090.08</v>
      </c>
      <c r="H39" s="18">
        <v>1.56</v>
      </c>
    </row>
    <row r="40" spans="2:8" x14ac:dyDescent="0.25">
      <c r="B40" s="13" t="s">
        <v>1679</v>
      </c>
      <c r="C40" s="29" t="s">
        <v>145</v>
      </c>
      <c r="D40" s="13" t="s">
        <v>277</v>
      </c>
      <c r="E40" s="13" t="s">
        <v>278</v>
      </c>
      <c r="F40" s="18">
        <v>360000</v>
      </c>
      <c r="G40" s="18">
        <v>13040.28</v>
      </c>
      <c r="H40" s="18">
        <v>1.55</v>
      </c>
    </row>
    <row r="41" spans="2:8" x14ac:dyDescent="0.25">
      <c r="B41" s="13" t="s">
        <v>1671</v>
      </c>
      <c r="C41" s="29" t="s">
        <v>145</v>
      </c>
      <c r="D41" s="13" t="s">
        <v>146</v>
      </c>
      <c r="E41" s="13" t="s">
        <v>148</v>
      </c>
      <c r="F41" s="18">
        <v>314205</v>
      </c>
      <c r="G41" s="18">
        <v>12469.07</v>
      </c>
      <c r="H41" s="18">
        <v>1.49</v>
      </c>
    </row>
    <row r="42" spans="2:8" x14ac:dyDescent="0.25">
      <c r="B42" s="13" t="s">
        <v>2115</v>
      </c>
      <c r="C42" s="29" t="s">
        <v>145</v>
      </c>
      <c r="D42" s="13" t="s">
        <v>301</v>
      </c>
      <c r="E42" s="13" t="s">
        <v>1089</v>
      </c>
      <c r="F42" s="18">
        <v>4600000</v>
      </c>
      <c r="G42" s="18">
        <v>12447.6</v>
      </c>
      <c r="H42" s="18">
        <v>1.48</v>
      </c>
    </row>
    <row r="43" spans="2:8" x14ac:dyDescent="0.25">
      <c r="B43" s="13" t="s">
        <v>1809</v>
      </c>
      <c r="C43" s="29" t="s">
        <v>145</v>
      </c>
      <c r="D43" s="13" t="s">
        <v>291</v>
      </c>
      <c r="E43" s="13" t="s">
        <v>536</v>
      </c>
      <c r="F43" s="18">
        <v>1157787</v>
      </c>
      <c r="G43" s="18">
        <v>11302.32</v>
      </c>
      <c r="H43" s="18">
        <v>1.35</v>
      </c>
    </row>
    <row r="44" spans="2:8" x14ac:dyDescent="0.25">
      <c r="B44" s="13" t="s">
        <v>1676</v>
      </c>
      <c r="C44" s="29" t="s">
        <v>145</v>
      </c>
      <c r="D44" s="13" t="s">
        <v>273</v>
      </c>
      <c r="E44" s="13" t="s">
        <v>274</v>
      </c>
      <c r="F44" s="18">
        <v>2303000</v>
      </c>
      <c r="G44" s="18">
        <v>11257.06</v>
      </c>
      <c r="H44" s="18">
        <v>1.34</v>
      </c>
    </row>
    <row r="45" spans="2:8" x14ac:dyDescent="0.25">
      <c r="B45" s="13" t="s">
        <v>1866</v>
      </c>
      <c r="C45" s="29" t="s">
        <v>145</v>
      </c>
      <c r="D45" s="13" t="s">
        <v>331</v>
      </c>
      <c r="E45" s="13" t="s">
        <v>620</v>
      </c>
      <c r="F45" s="18">
        <v>720646</v>
      </c>
      <c r="G45" s="18">
        <v>10162.19</v>
      </c>
      <c r="H45" s="18">
        <v>1.21</v>
      </c>
    </row>
    <row r="46" spans="2:8" x14ac:dyDescent="0.25">
      <c r="B46" s="13" t="s">
        <v>1824</v>
      </c>
      <c r="C46" s="29" t="s">
        <v>145</v>
      </c>
      <c r="D46" s="13" t="s">
        <v>318</v>
      </c>
      <c r="E46" s="13" t="s">
        <v>552</v>
      </c>
      <c r="F46" s="18">
        <v>1100000</v>
      </c>
      <c r="G46" s="18">
        <v>9752.0499999999993</v>
      </c>
      <c r="H46" s="18">
        <v>1.1599999999999999</v>
      </c>
    </row>
    <row r="47" spans="2:8" x14ac:dyDescent="0.25">
      <c r="B47" s="13" t="s">
        <v>1967</v>
      </c>
      <c r="C47" s="29" t="s">
        <v>145</v>
      </c>
      <c r="D47" s="13" t="s">
        <v>324</v>
      </c>
      <c r="E47" s="13" t="s">
        <v>784</v>
      </c>
      <c r="F47" s="18">
        <v>180000</v>
      </c>
      <c r="G47" s="18">
        <v>8865.81</v>
      </c>
      <c r="H47" s="18">
        <v>1.06</v>
      </c>
    </row>
    <row r="48" spans="2:8" x14ac:dyDescent="0.25">
      <c r="B48" s="13" t="s">
        <v>1979</v>
      </c>
      <c r="C48" s="29" t="s">
        <v>145</v>
      </c>
      <c r="D48" s="13" t="s">
        <v>382</v>
      </c>
      <c r="E48" s="13" t="s">
        <v>812</v>
      </c>
      <c r="F48" s="18">
        <v>5203000</v>
      </c>
      <c r="G48" s="18">
        <v>8822.73</v>
      </c>
      <c r="H48" s="18">
        <v>1.05</v>
      </c>
    </row>
    <row r="49" spans="2:8" x14ac:dyDescent="0.25">
      <c r="B49" s="13" t="s">
        <v>1670</v>
      </c>
      <c r="C49" s="29" t="s">
        <v>145</v>
      </c>
      <c r="D49" s="13" t="s">
        <v>146</v>
      </c>
      <c r="E49" s="13" t="s">
        <v>147</v>
      </c>
      <c r="F49" s="18">
        <v>500000</v>
      </c>
      <c r="G49" s="18">
        <v>8786.25</v>
      </c>
      <c r="H49" s="18">
        <v>1.05</v>
      </c>
    </row>
    <row r="50" spans="2:8" x14ac:dyDescent="0.25">
      <c r="B50" s="13" t="s">
        <v>1733</v>
      </c>
      <c r="C50" s="29" t="s">
        <v>145</v>
      </c>
      <c r="D50" s="13" t="s">
        <v>334</v>
      </c>
      <c r="E50" s="13" t="s">
        <v>381</v>
      </c>
      <c r="F50" s="18">
        <v>4500000</v>
      </c>
      <c r="G50" s="18">
        <v>8750.7000000000007</v>
      </c>
      <c r="H50" s="18">
        <v>1.04</v>
      </c>
    </row>
    <row r="51" spans="2:8" x14ac:dyDescent="0.25">
      <c r="B51" s="13" t="s">
        <v>1867</v>
      </c>
      <c r="C51" s="29" t="s">
        <v>145</v>
      </c>
      <c r="D51" s="13" t="s">
        <v>357</v>
      </c>
      <c r="E51" s="13" t="s">
        <v>621</v>
      </c>
      <c r="F51" s="18">
        <v>300000</v>
      </c>
      <c r="G51" s="18">
        <v>8627.1</v>
      </c>
      <c r="H51" s="18">
        <v>1.03</v>
      </c>
    </row>
    <row r="52" spans="2:8" x14ac:dyDescent="0.25">
      <c r="B52" s="13" t="s">
        <v>1745</v>
      </c>
      <c r="C52" s="29" t="s">
        <v>145</v>
      </c>
      <c r="D52" s="13" t="s">
        <v>279</v>
      </c>
      <c r="E52" s="13" t="s">
        <v>400</v>
      </c>
      <c r="F52" s="18">
        <v>181800</v>
      </c>
      <c r="G52" s="18">
        <v>8003.38</v>
      </c>
      <c r="H52" s="18">
        <v>0.95</v>
      </c>
    </row>
    <row r="53" spans="2:8" x14ac:dyDescent="0.25">
      <c r="B53" s="13" t="s">
        <v>1883</v>
      </c>
      <c r="C53" s="29" t="s">
        <v>145</v>
      </c>
      <c r="D53" s="13" t="s">
        <v>343</v>
      </c>
      <c r="E53" s="13" t="s">
        <v>641</v>
      </c>
      <c r="F53" s="18">
        <v>1950000</v>
      </c>
      <c r="G53" s="18">
        <v>7587.45</v>
      </c>
      <c r="H53" s="18">
        <v>0.9</v>
      </c>
    </row>
    <row r="54" spans="2:8" x14ac:dyDescent="0.25">
      <c r="B54" s="13" t="s">
        <v>1805</v>
      </c>
      <c r="C54" s="29" t="s">
        <v>145</v>
      </c>
      <c r="D54" s="13" t="s">
        <v>318</v>
      </c>
      <c r="E54" s="13" t="s">
        <v>530</v>
      </c>
      <c r="F54" s="18">
        <v>56000</v>
      </c>
      <c r="G54" s="18">
        <v>6196.76</v>
      </c>
      <c r="H54" s="18">
        <v>0.74</v>
      </c>
    </row>
    <row r="55" spans="2:8" x14ac:dyDescent="0.25">
      <c r="B55" s="13" t="s">
        <v>1862</v>
      </c>
      <c r="C55" s="29" t="s">
        <v>145</v>
      </c>
      <c r="D55" s="13" t="s">
        <v>289</v>
      </c>
      <c r="E55" s="13" t="s">
        <v>616</v>
      </c>
      <c r="F55" s="18">
        <v>127832</v>
      </c>
      <c r="G55" s="18">
        <v>5729.37</v>
      </c>
      <c r="H55" s="18">
        <v>0.68</v>
      </c>
    </row>
    <row r="56" spans="2:8" x14ac:dyDescent="0.25">
      <c r="B56" s="13" t="s">
        <v>1933</v>
      </c>
      <c r="C56" s="29" t="s">
        <v>145</v>
      </c>
      <c r="D56" s="13" t="s">
        <v>146</v>
      </c>
      <c r="E56" s="13" t="s">
        <v>717</v>
      </c>
      <c r="F56" s="18">
        <v>50000</v>
      </c>
      <c r="G56" s="18">
        <v>5443.25</v>
      </c>
      <c r="H56" s="18">
        <v>0.65</v>
      </c>
    </row>
    <row r="57" spans="2:8" x14ac:dyDescent="0.25">
      <c r="B57" s="13" t="s">
        <v>1090</v>
      </c>
      <c r="C57" s="29" t="s">
        <v>145</v>
      </c>
      <c r="D57" s="13" t="s">
        <v>324</v>
      </c>
      <c r="E57" s="13" t="s">
        <v>1091</v>
      </c>
      <c r="F57" s="18">
        <v>524150</v>
      </c>
      <c r="G57" s="18">
        <v>5352.62</v>
      </c>
      <c r="H57" s="18">
        <v>0.64</v>
      </c>
    </row>
    <row r="58" spans="2:8" x14ac:dyDescent="0.25">
      <c r="B58" s="13" t="s">
        <v>2103</v>
      </c>
      <c r="C58" s="29" t="s">
        <v>145</v>
      </c>
      <c r="D58" s="13" t="s">
        <v>303</v>
      </c>
      <c r="E58" s="13" t="s">
        <v>1055</v>
      </c>
      <c r="F58" s="18">
        <v>296277</v>
      </c>
      <c r="G58" s="18">
        <v>5312.99</v>
      </c>
      <c r="H58" s="18">
        <v>0.63</v>
      </c>
    </row>
    <row r="59" spans="2:8" x14ac:dyDescent="0.25">
      <c r="B59" s="13" t="s">
        <v>1677</v>
      </c>
      <c r="C59" s="29" t="s">
        <v>145</v>
      </c>
      <c r="D59" s="13" t="s">
        <v>268</v>
      </c>
      <c r="E59" s="13" t="s">
        <v>275</v>
      </c>
      <c r="F59" s="18">
        <v>290000</v>
      </c>
      <c r="G59" s="18">
        <v>5020.1899999999996</v>
      </c>
      <c r="H59" s="18">
        <v>0.6</v>
      </c>
    </row>
    <row r="60" spans="2:8" x14ac:dyDescent="0.25">
      <c r="B60" s="13" t="s">
        <v>1911</v>
      </c>
      <c r="C60" s="29" t="s">
        <v>145</v>
      </c>
      <c r="D60" s="13" t="s">
        <v>282</v>
      </c>
      <c r="E60" s="13" t="s">
        <v>683</v>
      </c>
      <c r="F60" s="18">
        <v>62937</v>
      </c>
      <c r="G60" s="18">
        <v>3637.29</v>
      </c>
      <c r="H60" s="18">
        <v>0.43</v>
      </c>
    </row>
    <row r="61" spans="2:8" x14ac:dyDescent="0.25">
      <c r="B61" s="13" t="s">
        <v>1682</v>
      </c>
      <c r="C61" s="29" t="s">
        <v>145</v>
      </c>
      <c r="D61" s="13" t="s">
        <v>282</v>
      </c>
      <c r="E61" s="13" t="s">
        <v>283</v>
      </c>
      <c r="F61" s="18">
        <v>250000</v>
      </c>
      <c r="G61" s="18">
        <v>3185.5</v>
      </c>
      <c r="H61" s="18">
        <v>0.38</v>
      </c>
    </row>
    <row r="62" spans="2:8" x14ac:dyDescent="0.25">
      <c r="B62" s="13" t="s">
        <v>1689</v>
      </c>
      <c r="C62" s="29" t="s">
        <v>145</v>
      </c>
      <c r="D62" s="13" t="s">
        <v>273</v>
      </c>
      <c r="E62" s="13" t="s">
        <v>295</v>
      </c>
      <c r="F62" s="18">
        <v>115000</v>
      </c>
      <c r="G62" s="18">
        <v>2907.49</v>
      </c>
      <c r="H62" s="18">
        <v>0.35</v>
      </c>
    </row>
    <row r="63" spans="2:8" x14ac:dyDescent="0.25">
      <c r="B63" s="13" t="s">
        <v>2107</v>
      </c>
      <c r="C63" s="29" t="s">
        <v>145</v>
      </c>
      <c r="D63" s="13" t="s">
        <v>282</v>
      </c>
      <c r="E63" s="13" t="s">
        <v>1070</v>
      </c>
      <c r="F63" s="18">
        <v>27375</v>
      </c>
      <c r="G63" s="18">
        <v>1612.29</v>
      </c>
      <c r="H63" s="18">
        <v>0.19</v>
      </c>
    </row>
    <row r="64" spans="2:8" x14ac:dyDescent="0.25">
      <c r="B64" s="13" t="s">
        <v>2116</v>
      </c>
      <c r="C64" s="29" t="s">
        <v>145</v>
      </c>
      <c r="D64" s="13" t="s">
        <v>348</v>
      </c>
      <c r="E64" s="13" t="s">
        <v>1092</v>
      </c>
      <c r="F64" s="18">
        <v>103571</v>
      </c>
      <c r="G64" s="18">
        <v>1249.69</v>
      </c>
      <c r="H64" s="18">
        <v>0.15</v>
      </c>
    </row>
    <row r="65" spans="2:8" x14ac:dyDescent="0.25">
      <c r="B65" s="32" t="s">
        <v>157</v>
      </c>
      <c r="C65" s="33"/>
      <c r="D65" s="32"/>
      <c r="E65" s="32"/>
      <c r="F65" s="34"/>
      <c r="G65" s="34">
        <f>SUM(G12:G64)</f>
        <v>794206.98999999976</v>
      </c>
      <c r="H65" s="34">
        <f>SUM(H12:H64)</f>
        <v>94.63</v>
      </c>
    </row>
    <row r="66" spans="2:8" x14ac:dyDescent="0.25">
      <c r="B66" s="32" t="s">
        <v>430</v>
      </c>
      <c r="C66" s="33"/>
      <c r="D66" s="32"/>
      <c r="E66" s="32"/>
      <c r="F66" s="34"/>
      <c r="G66" s="34">
        <v>12993.4</v>
      </c>
      <c r="H66" s="34">
        <v>1.55</v>
      </c>
    </row>
    <row r="67" spans="2:8" x14ac:dyDescent="0.25">
      <c r="B67" s="32" t="s">
        <v>431</v>
      </c>
      <c r="C67" s="33"/>
      <c r="D67" s="32"/>
      <c r="E67" s="32"/>
      <c r="F67" s="34"/>
      <c r="G67" s="34">
        <v>15280.67</v>
      </c>
      <c r="H67" s="34">
        <v>1.82</v>
      </c>
    </row>
    <row r="68" spans="2:8" x14ac:dyDescent="0.25">
      <c r="B68" s="32" t="s">
        <v>159</v>
      </c>
      <c r="C68" s="33"/>
      <c r="D68" s="32"/>
      <c r="E68" s="32"/>
      <c r="F68" s="34"/>
      <c r="G68" s="34">
        <v>822481.05999999994</v>
      </c>
      <c r="H68" s="34">
        <v>98</v>
      </c>
    </row>
    <row r="69" spans="2:8" x14ac:dyDescent="0.25">
      <c r="B69" s="32" t="s">
        <v>247</v>
      </c>
      <c r="C69" s="33"/>
      <c r="D69" s="32"/>
      <c r="E69" s="32"/>
      <c r="F69" s="34"/>
      <c r="G69" s="34">
        <v>16558.780004569977</v>
      </c>
      <c r="H69" s="34">
        <v>2</v>
      </c>
    </row>
    <row r="70" spans="2:8" x14ac:dyDescent="0.25">
      <c r="B70" s="32" t="s">
        <v>161</v>
      </c>
      <c r="C70" s="33"/>
      <c r="D70" s="32"/>
      <c r="E70" s="32"/>
      <c r="F70" s="34"/>
      <c r="G70" s="34">
        <v>839039.84000456997</v>
      </c>
      <c r="H70" s="34">
        <v>100</v>
      </c>
    </row>
    <row r="71" spans="2:8" x14ac:dyDescent="0.25">
      <c r="B71" s="13" t="s">
        <v>162</v>
      </c>
    </row>
    <row r="72" spans="2:8" x14ac:dyDescent="0.25">
      <c r="B72" s="32" t="s">
        <v>163</v>
      </c>
    </row>
    <row r="73" spans="2:8" x14ac:dyDescent="0.25">
      <c r="B73" s="32" t="s">
        <v>164</v>
      </c>
      <c r="C73" s="29" t="s">
        <v>165</v>
      </c>
    </row>
    <row r="74" spans="2:8" x14ac:dyDescent="0.25">
      <c r="B74" s="32" t="s">
        <v>168</v>
      </c>
      <c r="C74" s="29" t="s">
        <v>167</v>
      </c>
    </row>
    <row r="75" spans="2:8" x14ac:dyDescent="0.25">
      <c r="B75" s="32" t="s">
        <v>169</v>
      </c>
      <c r="C75" s="29" t="s">
        <v>167</v>
      </c>
    </row>
    <row r="76" spans="2:8" x14ac:dyDescent="0.25">
      <c r="B76" s="32" t="s">
        <v>170</v>
      </c>
      <c r="C76" s="29" t="s">
        <v>171</v>
      </c>
    </row>
    <row r="77" spans="2:8" x14ac:dyDescent="0.25">
      <c r="B77" s="32" t="s">
        <v>1093</v>
      </c>
      <c r="C77" s="33"/>
    </row>
    <row r="78" spans="2:8" x14ac:dyDescent="0.25">
      <c r="B78" s="32" t="s">
        <v>1094</v>
      </c>
      <c r="C78" s="33"/>
    </row>
    <row r="79" spans="2:8" x14ac:dyDescent="0.25">
      <c r="B79" s="32" t="s">
        <v>1095</v>
      </c>
      <c r="C79" s="33"/>
    </row>
    <row r="80" spans="2:8" x14ac:dyDescent="0.25">
      <c r="B80" s="32" t="s">
        <v>1096</v>
      </c>
      <c r="C80" s="33"/>
    </row>
    <row r="81" spans="2:3" x14ac:dyDescent="0.25">
      <c r="B81" s="32" t="s">
        <v>1097</v>
      </c>
      <c r="C81" s="33"/>
    </row>
    <row r="82" spans="2:3" x14ac:dyDescent="0.25">
      <c r="B82" s="32" t="s">
        <v>1098</v>
      </c>
      <c r="C82" s="33"/>
    </row>
    <row r="83" spans="2:3" x14ac:dyDescent="0.25">
      <c r="B83" s="32" t="s">
        <v>1099</v>
      </c>
      <c r="C83" s="33"/>
    </row>
    <row r="84" spans="2:3" x14ac:dyDescent="0.25">
      <c r="B84" s="32" t="s">
        <v>1100</v>
      </c>
      <c r="C84" s="33"/>
    </row>
    <row r="85" spans="2:3" x14ac:dyDescent="0.25">
      <c r="B85" s="32" t="s">
        <v>775</v>
      </c>
      <c r="C85" s="33"/>
    </row>
    <row r="86" spans="2:3" x14ac:dyDescent="0.25">
      <c r="B86" s="13" t="s">
        <v>180</v>
      </c>
    </row>
    <row r="87" spans="2:3" x14ac:dyDescent="0.25">
      <c r="B87" s="13" t="s">
        <v>250</v>
      </c>
    </row>
    <row r="90" spans="2:3" x14ac:dyDescent="0.25">
      <c r="B90" s="8" t="s">
        <v>251</v>
      </c>
      <c r="C90" s="9"/>
    </row>
    <row r="91" spans="2:3" ht="30" x14ac:dyDescent="0.25">
      <c r="B91" s="8" t="s">
        <v>252</v>
      </c>
      <c r="C91" s="10" t="s">
        <v>253</v>
      </c>
    </row>
    <row r="92" spans="2:3" x14ac:dyDescent="0.25">
      <c r="B92" s="3" t="s">
        <v>254</v>
      </c>
      <c r="C92" s="4"/>
    </row>
    <row r="93" spans="2:3" x14ac:dyDescent="0.25">
      <c r="B93" s="3" t="s">
        <v>255</v>
      </c>
      <c r="C93" s="4"/>
    </row>
    <row r="94" spans="2:3" x14ac:dyDescent="0.25">
      <c r="B94" s="3" t="s">
        <v>256</v>
      </c>
      <c r="C94" s="4"/>
    </row>
    <row r="95" spans="2:3" x14ac:dyDescent="0.25">
      <c r="B95" s="3" t="s">
        <v>257</v>
      </c>
      <c r="C95" s="4"/>
    </row>
    <row r="96" spans="2:3" x14ac:dyDescent="0.25">
      <c r="B96" s="3" t="s">
        <v>258</v>
      </c>
      <c r="C96" s="4"/>
    </row>
    <row r="97" spans="2:7" x14ac:dyDescent="0.25">
      <c r="B97" s="3" t="s">
        <v>259</v>
      </c>
      <c r="C97" s="4"/>
    </row>
    <row r="98" spans="2:7" x14ac:dyDescent="0.25">
      <c r="B98" s="8" t="s">
        <v>260</v>
      </c>
      <c r="C98" s="9"/>
    </row>
    <row r="100" spans="2:7" x14ac:dyDescent="0.25">
      <c r="B100" s="3" t="s">
        <v>189</v>
      </c>
      <c r="C100" s="4"/>
      <c r="D100" s="3"/>
    </row>
    <row r="101" spans="2:7" ht="30" x14ac:dyDescent="0.25">
      <c r="B101" s="6" t="s">
        <v>190</v>
      </c>
      <c r="C101" s="5" t="s">
        <v>191</v>
      </c>
      <c r="D101" s="6" t="s">
        <v>192</v>
      </c>
    </row>
    <row r="102" spans="2:7" x14ac:dyDescent="0.25">
      <c r="B102" s="3" t="s">
        <v>167</v>
      </c>
      <c r="C102" s="4" t="s">
        <v>167</v>
      </c>
      <c r="D102" s="3" t="s">
        <v>167</v>
      </c>
    </row>
    <row r="104" spans="2:7" x14ac:dyDescent="0.25">
      <c r="B104" s="8" t="s">
        <v>193</v>
      </c>
      <c r="C104" s="44">
        <v>45596</v>
      </c>
      <c r="D104" s="3"/>
      <c r="E104" s="37"/>
      <c r="F104" s="43"/>
    </row>
    <row r="105" spans="2:7" x14ac:dyDescent="0.25">
      <c r="B105" s="8" t="s">
        <v>194</v>
      </c>
      <c r="C105" s="9" t="s">
        <v>195</v>
      </c>
      <c r="D105" s="8" t="s">
        <v>196</v>
      </c>
      <c r="E105" s="38" t="s">
        <v>197</v>
      </c>
      <c r="F105" s="36" t="s">
        <v>198</v>
      </c>
      <c r="G105" s="34"/>
    </row>
    <row r="106" spans="2:7" x14ac:dyDescent="0.25">
      <c r="B106" s="41" t="s">
        <v>167</v>
      </c>
      <c r="C106" s="42" t="s">
        <v>167</v>
      </c>
      <c r="D106" s="41" t="s">
        <v>167</v>
      </c>
      <c r="E106" s="40" t="s">
        <v>167</v>
      </c>
      <c r="F106" s="39" t="s">
        <v>167</v>
      </c>
    </row>
    <row r="109" spans="2:7" x14ac:dyDescent="0.25">
      <c r="B109" s="32" t="s">
        <v>199</v>
      </c>
    </row>
    <row r="110" spans="2:7" x14ac:dyDescent="0.25">
      <c r="B110" s="32"/>
    </row>
    <row r="111" spans="2:7" x14ac:dyDescent="0.25">
      <c r="B111" s="32" t="s">
        <v>200</v>
      </c>
    </row>
    <row r="112" spans="2:7" x14ac:dyDescent="0.25">
      <c r="B112" s="8" t="s">
        <v>201</v>
      </c>
      <c r="C112" s="9" t="s">
        <v>202</v>
      </c>
      <c r="D112" s="32"/>
    </row>
    <row r="113" spans="2:7" x14ac:dyDescent="0.25">
      <c r="B113" s="3" t="s">
        <v>167</v>
      </c>
      <c r="C113" s="4" t="s">
        <v>167</v>
      </c>
    </row>
    <row r="115" spans="2:7" x14ac:dyDescent="0.25">
      <c r="B115" s="8" t="s">
        <v>203</v>
      </c>
      <c r="C115" s="9" t="s">
        <v>202</v>
      </c>
    </row>
    <row r="116" spans="2:7" x14ac:dyDescent="0.25">
      <c r="B116" s="3" t="s">
        <v>167</v>
      </c>
      <c r="C116" s="4" t="s">
        <v>167</v>
      </c>
    </row>
    <row r="118" spans="2:7" x14ac:dyDescent="0.25">
      <c r="B118" s="8" t="s">
        <v>167</v>
      </c>
      <c r="C118" s="9" t="s">
        <v>167</v>
      </c>
    </row>
    <row r="119" spans="2:7" x14ac:dyDescent="0.25">
      <c r="B119" s="3" t="s">
        <v>167</v>
      </c>
      <c r="C119" s="4" t="s">
        <v>167</v>
      </c>
    </row>
    <row r="121" spans="2:7" x14ac:dyDescent="0.25">
      <c r="B121" s="38" t="s">
        <v>204</v>
      </c>
      <c r="C121" s="9" t="s">
        <v>205</v>
      </c>
    </row>
    <row r="122" spans="2:7" x14ac:dyDescent="0.25">
      <c r="B122" s="37" t="s">
        <v>167</v>
      </c>
      <c r="C122" s="4" t="s">
        <v>167</v>
      </c>
    </row>
    <row r="124" spans="2:7" x14ac:dyDescent="0.25">
      <c r="B124" s="8" t="s">
        <v>206</v>
      </c>
      <c r="C124" s="9" t="s">
        <v>167</v>
      </c>
    </row>
    <row r="126" spans="2:7" x14ac:dyDescent="0.25">
      <c r="B126" s="8" t="s">
        <v>207</v>
      </c>
      <c r="C126" s="44">
        <v>45596</v>
      </c>
      <c r="D126" s="3"/>
      <c r="E126" s="37"/>
      <c r="F126" s="43"/>
    </row>
    <row r="127" spans="2:7" x14ac:dyDescent="0.25">
      <c r="B127" s="8" t="s">
        <v>194</v>
      </c>
      <c r="C127" s="9" t="s">
        <v>195</v>
      </c>
      <c r="D127" s="8" t="s">
        <v>196</v>
      </c>
      <c r="E127" s="38" t="s">
        <v>197</v>
      </c>
      <c r="F127" s="36" t="s">
        <v>198</v>
      </c>
      <c r="G127" s="34"/>
    </row>
    <row r="128" spans="2:7" x14ac:dyDescent="0.25">
      <c r="B128" s="41" t="s">
        <v>167</v>
      </c>
      <c r="C128" s="42" t="s">
        <v>167</v>
      </c>
      <c r="D128" s="41" t="s">
        <v>167</v>
      </c>
      <c r="E128" s="40" t="s">
        <v>167</v>
      </c>
      <c r="F128" s="39" t="s">
        <v>167</v>
      </c>
    </row>
    <row r="129" spans="2:4" x14ac:dyDescent="0.25">
      <c r="B129" s="32" t="s">
        <v>199</v>
      </c>
    </row>
    <row r="130" spans="2:4" x14ac:dyDescent="0.25">
      <c r="B130" s="32"/>
    </row>
    <row r="131" spans="2:4" x14ac:dyDescent="0.25">
      <c r="B131" s="32" t="s">
        <v>200</v>
      </c>
    </row>
    <row r="132" spans="2:4" x14ac:dyDescent="0.25">
      <c r="B132" s="8" t="s">
        <v>201</v>
      </c>
      <c r="C132" s="9" t="s">
        <v>202</v>
      </c>
      <c r="D132" s="32"/>
    </row>
    <row r="133" spans="2:4" x14ac:dyDescent="0.25">
      <c r="B133" s="3" t="s">
        <v>167</v>
      </c>
      <c r="C133" s="4" t="s">
        <v>167</v>
      </c>
    </row>
    <row r="135" spans="2:4" x14ac:dyDescent="0.25">
      <c r="B135" s="8" t="s">
        <v>203</v>
      </c>
      <c r="C135" s="9" t="s">
        <v>202</v>
      </c>
    </row>
    <row r="136" spans="2:4" x14ac:dyDescent="0.25">
      <c r="B136" s="3" t="s">
        <v>167</v>
      </c>
      <c r="C136" s="4" t="s">
        <v>167</v>
      </c>
    </row>
    <row r="138" spans="2:4" x14ac:dyDescent="0.25">
      <c r="B138" s="8" t="s">
        <v>167</v>
      </c>
      <c r="C138" s="9" t="s">
        <v>167</v>
      </c>
    </row>
    <row r="139" spans="2:4" x14ac:dyDescent="0.25">
      <c r="B139" s="3" t="s">
        <v>167</v>
      </c>
      <c r="C139" s="4" t="s">
        <v>167</v>
      </c>
    </row>
    <row r="141" spans="2:4" x14ac:dyDescent="0.25">
      <c r="B141" s="38" t="s">
        <v>204</v>
      </c>
      <c r="C141" s="9" t="s">
        <v>205</v>
      </c>
    </row>
    <row r="142" spans="2:4" x14ac:dyDescent="0.25">
      <c r="B142" s="37" t="s">
        <v>167</v>
      </c>
      <c r="C142" s="4" t="s">
        <v>167</v>
      </c>
    </row>
    <row r="144" spans="2:4" x14ac:dyDescent="0.25">
      <c r="B144" s="8" t="s">
        <v>206</v>
      </c>
      <c r="C144" s="9" t="s">
        <v>167</v>
      </c>
    </row>
    <row r="147" spans="2:80" x14ac:dyDescent="0.25">
      <c r="B147" s="32" t="s">
        <v>208</v>
      </c>
    </row>
    <row r="149" spans="2:80" x14ac:dyDescent="0.25">
      <c r="B149" s="8" t="s">
        <v>194</v>
      </c>
      <c r="C149" s="9" t="s">
        <v>209</v>
      </c>
      <c r="D149" s="8" t="s">
        <v>210</v>
      </c>
      <c r="E149" s="8" t="s">
        <v>211</v>
      </c>
      <c r="F149" s="34"/>
    </row>
    <row r="150" spans="2:80" x14ac:dyDescent="0.25">
      <c r="B150" s="3" t="s">
        <v>167</v>
      </c>
      <c r="C150" s="4" t="s">
        <v>167</v>
      </c>
      <c r="D150" s="3" t="s">
        <v>167</v>
      </c>
      <c r="E150" s="3" t="s">
        <v>167</v>
      </c>
    </row>
    <row r="153" spans="2:80" x14ac:dyDescent="0.25">
      <c r="B153" s="32" t="s">
        <v>212</v>
      </c>
      <c r="C153" s="33" t="s">
        <v>167</v>
      </c>
      <c r="D153" s="32"/>
      <c r="E153" s="32"/>
      <c r="F153" s="34"/>
      <c r="G153" s="34"/>
      <c r="H153" s="34"/>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2"/>
      <c r="BQ153" s="32"/>
      <c r="BR153" s="32"/>
      <c r="BS153" s="32"/>
      <c r="BT153" s="32"/>
      <c r="BU153" s="32"/>
      <c r="BV153" s="32"/>
      <c r="BW153" s="32"/>
      <c r="BX153" s="32"/>
      <c r="BY153" s="32"/>
      <c r="BZ153" s="32"/>
      <c r="CA153" s="32"/>
      <c r="CB153" s="32"/>
    </row>
    <row r="155" spans="2:80" x14ac:dyDescent="0.25">
      <c r="B155" s="32" t="s">
        <v>213</v>
      </c>
    </row>
    <row r="157" spans="2:80" x14ac:dyDescent="0.25">
      <c r="B157" s="8" t="s">
        <v>214</v>
      </c>
      <c r="C157" s="9" t="s">
        <v>202</v>
      </c>
      <c r="D157" s="32"/>
    </row>
    <row r="158" spans="2:80" x14ac:dyDescent="0.25">
      <c r="B158" s="3" t="s">
        <v>167</v>
      </c>
      <c r="C158" s="4" t="s">
        <v>167</v>
      </c>
    </row>
    <row r="161" spans="2:80" x14ac:dyDescent="0.25">
      <c r="B161" s="8" t="s">
        <v>215</v>
      </c>
      <c r="C161" s="9" t="s">
        <v>216</v>
      </c>
      <c r="D161" s="32"/>
    </row>
    <row r="162" spans="2:80" x14ac:dyDescent="0.25">
      <c r="B162" s="3" t="s">
        <v>167</v>
      </c>
      <c r="C162" s="4" t="s">
        <v>167</v>
      </c>
    </row>
    <row r="165" spans="2:80" x14ac:dyDescent="0.25">
      <c r="B165" s="32" t="s">
        <v>217</v>
      </c>
    </row>
    <row r="168" spans="2:80" x14ac:dyDescent="0.25">
      <c r="B168" s="32" t="s">
        <v>218</v>
      </c>
    </row>
    <row r="170" spans="2:80" x14ac:dyDescent="0.25">
      <c r="B170" s="8" t="s">
        <v>194</v>
      </c>
      <c r="C170" s="9" t="s">
        <v>219</v>
      </c>
      <c r="D170" s="8" t="s">
        <v>209</v>
      </c>
      <c r="E170" s="8" t="s">
        <v>210</v>
      </c>
      <c r="F170" s="36" t="s">
        <v>211</v>
      </c>
      <c r="G170" s="34"/>
    </row>
    <row r="171" spans="2:80" x14ac:dyDescent="0.25">
      <c r="B171" s="3" t="s">
        <v>167</v>
      </c>
      <c r="C171" s="4" t="s">
        <v>167</v>
      </c>
      <c r="D171" s="3" t="s">
        <v>167</v>
      </c>
      <c r="E171" s="3" t="s">
        <v>167</v>
      </c>
      <c r="F171" s="35" t="s">
        <v>167</v>
      </c>
    </row>
    <row r="174" spans="2:80" x14ac:dyDescent="0.25">
      <c r="B174" s="32" t="s">
        <v>212</v>
      </c>
      <c r="C174" s="33" t="s">
        <v>167</v>
      </c>
      <c r="D174" s="32"/>
      <c r="E174" s="32"/>
      <c r="F174" s="34"/>
      <c r="G174" s="34"/>
      <c r="H174" s="34"/>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32"/>
      <c r="BR174" s="32"/>
      <c r="BS174" s="32"/>
      <c r="BT174" s="32"/>
      <c r="BU174" s="32"/>
      <c r="BV174" s="32"/>
      <c r="BW174" s="32"/>
      <c r="BX174" s="32"/>
      <c r="BY174" s="32"/>
      <c r="BZ174" s="32"/>
      <c r="CA174" s="32"/>
      <c r="CB174" s="32"/>
    </row>
    <row r="176" spans="2:80" x14ac:dyDescent="0.25">
      <c r="B176" s="32" t="s">
        <v>213</v>
      </c>
    </row>
    <row r="178" spans="2:7" x14ac:dyDescent="0.25">
      <c r="B178" s="8" t="s">
        <v>214</v>
      </c>
      <c r="C178" s="9" t="s">
        <v>202</v>
      </c>
      <c r="D178" s="32"/>
    </row>
    <row r="179" spans="2:7" x14ac:dyDescent="0.25">
      <c r="B179" s="3" t="s">
        <v>167</v>
      </c>
      <c r="C179" s="4" t="s">
        <v>167</v>
      </c>
    </row>
    <row r="182" spans="2:7" x14ac:dyDescent="0.25">
      <c r="B182" s="8" t="s">
        <v>215</v>
      </c>
      <c r="C182" s="9" t="s">
        <v>216</v>
      </c>
      <c r="D182" s="32"/>
    </row>
    <row r="183" spans="2:7" x14ac:dyDescent="0.25">
      <c r="B183" s="3" t="s">
        <v>167</v>
      </c>
      <c r="C183" s="4" t="s">
        <v>167</v>
      </c>
    </row>
    <row r="186" spans="2:7" x14ac:dyDescent="0.25">
      <c r="B186" s="32" t="s">
        <v>217</v>
      </c>
    </row>
    <row r="189" spans="2:7" x14ac:dyDescent="0.25">
      <c r="B189" s="32" t="s">
        <v>220</v>
      </c>
    </row>
    <row r="190" spans="2:7" x14ac:dyDescent="0.25">
      <c r="B190" s="8" t="s">
        <v>194</v>
      </c>
      <c r="C190" s="9" t="s">
        <v>221</v>
      </c>
      <c r="D190" s="8" t="s">
        <v>222</v>
      </c>
      <c r="E190" s="8" t="s">
        <v>223</v>
      </c>
      <c r="F190" s="36" t="s">
        <v>224</v>
      </c>
      <c r="G190" s="34"/>
    </row>
    <row r="191" spans="2:7" x14ac:dyDescent="0.25">
      <c r="B191" s="3" t="s">
        <v>167</v>
      </c>
      <c r="C191" s="4" t="s">
        <v>167</v>
      </c>
      <c r="D191" s="3" t="s">
        <v>167</v>
      </c>
      <c r="E191" s="3" t="s">
        <v>167</v>
      </c>
      <c r="F191" s="35" t="s">
        <v>167</v>
      </c>
    </row>
    <row r="192" spans="2:7" x14ac:dyDescent="0.25">
      <c r="B192"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10342882-973C-42A6-A125-DB13CC30A318}"/>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F6E7E-4227-4152-A6CE-30252D104C28}">
  <sheetPr codeName="Sheet34"/>
  <dimension ref="A1:CB529"/>
  <sheetViews>
    <sheetView workbookViewId="0"/>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69</v>
      </c>
      <c r="C1" s="201"/>
      <c r="D1" s="201"/>
      <c r="E1" s="201"/>
    </row>
    <row r="3" spans="1:9" ht="15" customHeight="1" x14ac:dyDescent="0.25">
      <c r="B3" s="1" t="s">
        <v>1101</v>
      </c>
      <c r="C3" s="202"/>
      <c r="D3" s="203"/>
    </row>
    <row r="4" spans="1:9" ht="15" customHeight="1" x14ac:dyDescent="0.25">
      <c r="B4" s="2" t="s">
        <v>1102</v>
      </c>
      <c r="C4" s="202"/>
      <c r="D4" s="203"/>
    </row>
    <row r="5" spans="1:9" ht="15" customHeight="1" x14ac:dyDescent="0.25">
      <c r="B5" s="2" t="s">
        <v>133</v>
      </c>
      <c r="C5" s="202"/>
      <c r="D5" s="203"/>
    </row>
    <row r="6" spans="1:9" ht="15" customHeight="1" x14ac:dyDescent="0.25">
      <c r="B6" s="7" t="s">
        <v>134</v>
      </c>
      <c r="C6" s="202"/>
      <c r="D6" s="203"/>
    </row>
    <row r="7" spans="1:9" ht="30" customHeight="1" x14ac:dyDescent="0.25">
      <c r="B7" s="2" t="s">
        <v>1103</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1679</v>
      </c>
      <c r="C15" s="29" t="s">
        <v>145</v>
      </c>
      <c r="D15" s="13" t="s">
        <v>277</v>
      </c>
      <c r="E15" s="13" t="s">
        <v>278</v>
      </c>
      <c r="F15" s="18">
        <v>349889</v>
      </c>
      <c r="G15" s="18">
        <v>12674.03</v>
      </c>
      <c r="H15" s="18">
        <v>5.17</v>
      </c>
    </row>
    <row r="16" spans="1:9" x14ac:dyDescent="0.25">
      <c r="B16" s="13" t="s">
        <v>1803</v>
      </c>
      <c r="C16" s="29" t="s">
        <v>145</v>
      </c>
      <c r="D16" s="13" t="s">
        <v>291</v>
      </c>
      <c r="E16" s="13" t="s">
        <v>527</v>
      </c>
      <c r="F16" s="18">
        <v>2325000</v>
      </c>
      <c r="G16" s="18">
        <v>9489.49</v>
      </c>
      <c r="H16" s="18">
        <v>3.87</v>
      </c>
    </row>
    <row r="17" spans="2:8" x14ac:dyDescent="0.25">
      <c r="B17" s="13" t="s">
        <v>1771</v>
      </c>
      <c r="C17" s="29" t="s">
        <v>145</v>
      </c>
      <c r="D17" s="13" t="s">
        <v>378</v>
      </c>
      <c r="E17" s="13" t="s">
        <v>454</v>
      </c>
      <c r="F17" s="18">
        <v>460000</v>
      </c>
      <c r="G17" s="18">
        <v>6329.37</v>
      </c>
      <c r="H17" s="18">
        <v>2.58</v>
      </c>
    </row>
    <row r="18" spans="2:8" x14ac:dyDescent="0.25">
      <c r="B18" s="13" t="s">
        <v>1824</v>
      </c>
      <c r="C18" s="29" t="s">
        <v>145</v>
      </c>
      <c r="D18" s="13" t="s">
        <v>318</v>
      </c>
      <c r="E18" s="13" t="s">
        <v>552</v>
      </c>
      <c r="F18" s="18">
        <v>696000</v>
      </c>
      <c r="G18" s="18">
        <v>6170.39</v>
      </c>
      <c r="H18" s="18">
        <v>2.52</v>
      </c>
    </row>
    <row r="19" spans="2:8" x14ac:dyDescent="0.25">
      <c r="B19" s="13" t="s">
        <v>2102</v>
      </c>
      <c r="C19" s="29" t="s">
        <v>145</v>
      </c>
      <c r="D19" s="13" t="s">
        <v>277</v>
      </c>
      <c r="E19" s="13" t="s">
        <v>1052</v>
      </c>
      <c r="F19" s="18">
        <v>377647</v>
      </c>
      <c r="G19" s="18">
        <v>6115.24</v>
      </c>
      <c r="H19" s="18">
        <v>2.4900000000000002</v>
      </c>
    </row>
    <row r="20" spans="2:8" x14ac:dyDescent="0.25">
      <c r="B20" s="13" t="s">
        <v>1964</v>
      </c>
      <c r="C20" s="29" t="s">
        <v>145</v>
      </c>
      <c r="D20" s="13" t="s">
        <v>291</v>
      </c>
      <c r="E20" s="13" t="s">
        <v>781</v>
      </c>
      <c r="F20" s="18">
        <v>320000</v>
      </c>
      <c r="G20" s="18">
        <v>5829.6</v>
      </c>
      <c r="H20" s="18">
        <v>2.38</v>
      </c>
    </row>
    <row r="21" spans="2:8" x14ac:dyDescent="0.25">
      <c r="B21" s="13" t="s">
        <v>1943</v>
      </c>
      <c r="C21" s="29" t="s">
        <v>145</v>
      </c>
      <c r="D21" s="13" t="s">
        <v>324</v>
      </c>
      <c r="E21" s="13" t="s">
        <v>728</v>
      </c>
      <c r="F21" s="18">
        <v>78880</v>
      </c>
      <c r="G21" s="18">
        <v>5502.91</v>
      </c>
      <c r="H21" s="18">
        <v>2.2400000000000002</v>
      </c>
    </row>
    <row r="22" spans="2:8" x14ac:dyDescent="0.25">
      <c r="B22" s="13" t="s">
        <v>1869</v>
      </c>
      <c r="C22" s="29" t="s">
        <v>145</v>
      </c>
      <c r="D22" s="13" t="s">
        <v>357</v>
      </c>
      <c r="E22" s="13" t="s">
        <v>625</v>
      </c>
      <c r="F22" s="18">
        <v>640000</v>
      </c>
      <c r="G22" s="18">
        <v>5247.04</v>
      </c>
      <c r="H22" s="18">
        <v>2.14</v>
      </c>
    </row>
    <row r="23" spans="2:8" x14ac:dyDescent="0.25">
      <c r="B23" s="13" t="s">
        <v>1805</v>
      </c>
      <c r="C23" s="29" t="s">
        <v>145</v>
      </c>
      <c r="D23" s="13" t="s">
        <v>318</v>
      </c>
      <c r="E23" s="13" t="s">
        <v>530</v>
      </c>
      <c r="F23" s="18">
        <v>47300</v>
      </c>
      <c r="G23" s="18">
        <v>5234.05</v>
      </c>
      <c r="H23" s="18">
        <v>2.14</v>
      </c>
    </row>
    <row r="24" spans="2:8" x14ac:dyDescent="0.25">
      <c r="B24" s="13" t="s">
        <v>1809</v>
      </c>
      <c r="C24" s="29" t="s">
        <v>145</v>
      </c>
      <c r="D24" s="13" t="s">
        <v>291</v>
      </c>
      <c r="E24" s="13" t="s">
        <v>536</v>
      </c>
      <c r="F24" s="18">
        <v>522143</v>
      </c>
      <c r="G24" s="18">
        <v>5097.16</v>
      </c>
      <c r="H24" s="18">
        <v>2.08</v>
      </c>
    </row>
    <row r="25" spans="2:8" x14ac:dyDescent="0.25">
      <c r="B25" s="13" t="s">
        <v>1863</v>
      </c>
      <c r="C25" s="29" t="s">
        <v>145</v>
      </c>
      <c r="D25" s="13" t="s">
        <v>331</v>
      </c>
      <c r="E25" s="13" t="s">
        <v>617</v>
      </c>
      <c r="F25" s="18">
        <v>136168</v>
      </c>
      <c r="G25" s="18">
        <v>4766.7</v>
      </c>
      <c r="H25" s="18">
        <v>1.94</v>
      </c>
    </row>
    <row r="26" spans="2:8" x14ac:dyDescent="0.25">
      <c r="B26" s="13" t="s">
        <v>1942</v>
      </c>
      <c r="C26" s="29" t="s">
        <v>145</v>
      </c>
      <c r="D26" s="13" t="s">
        <v>324</v>
      </c>
      <c r="E26" s="13" t="s">
        <v>727</v>
      </c>
      <c r="F26" s="18">
        <v>61500</v>
      </c>
      <c r="G26" s="18">
        <v>4569.1099999999997</v>
      </c>
      <c r="H26" s="18">
        <v>1.86</v>
      </c>
    </row>
    <row r="27" spans="2:8" x14ac:dyDescent="0.25">
      <c r="B27" s="13" t="s">
        <v>1967</v>
      </c>
      <c r="C27" s="29" t="s">
        <v>145</v>
      </c>
      <c r="D27" s="13" t="s">
        <v>324</v>
      </c>
      <c r="E27" s="13" t="s">
        <v>784</v>
      </c>
      <c r="F27" s="18">
        <v>90638</v>
      </c>
      <c r="G27" s="18">
        <v>4464.33</v>
      </c>
      <c r="H27" s="18">
        <v>1.82</v>
      </c>
    </row>
    <row r="28" spans="2:8" x14ac:dyDescent="0.25">
      <c r="B28" s="13" t="s">
        <v>1882</v>
      </c>
      <c r="C28" s="29" t="s">
        <v>145</v>
      </c>
      <c r="D28" s="13" t="s">
        <v>324</v>
      </c>
      <c r="E28" s="13" t="s">
        <v>640</v>
      </c>
      <c r="F28" s="18">
        <v>445000</v>
      </c>
      <c r="G28" s="18">
        <v>4382.8100000000004</v>
      </c>
      <c r="H28" s="18">
        <v>1.79</v>
      </c>
    </row>
    <row r="29" spans="2:8" x14ac:dyDescent="0.25">
      <c r="B29" s="13" t="s">
        <v>1806</v>
      </c>
      <c r="C29" s="29" t="s">
        <v>145</v>
      </c>
      <c r="D29" s="13" t="s">
        <v>318</v>
      </c>
      <c r="E29" s="13" t="s">
        <v>531</v>
      </c>
      <c r="F29" s="18">
        <v>750000</v>
      </c>
      <c r="G29" s="18">
        <v>4354.13</v>
      </c>
      <c r="H29" s="18">
        <v>1.78</v>
      </c>
    </row>
    <row r="30" spans="2:8" x14ac:dyDescent="0.25">
      <c r="B30" s="13" t="s">
        <v>1821</v>
      </c>
      <c r="C30" s="29" t="s">
        <v>145</v>
      </c>
      <c r="D30" s="13" t="s">
        <v>291</v>
      </c>
      <c r="E30" s="13" t="s">
        <v>549</v>
      </c>
      <c r="F30" s="18">
        <v>1293333</v>
      </c>
      <c r="G30" s="18">
        <v>4149.01</v>
      </c>
      <c r="H30" s="18">
        <v>1.69</v>
      </c>
    </row>
    <row r="31" spans="2:8" x14ac:dyDescent="0.25">
      <c r="B31" s="13" t="s">
        <v>2117</v>
      </c>
      <c r="C31" s="29" t="s">
        <v>145</v>
      </c>
      <c r="D31" s="13" t="s">
        <v>331</v>
      </c>
      <c r="E31" s="13" t="s">
        <v>1104</v>
      </c>
      <c r="F31" s="18">
        <v>176700</v>
      </c>
      <c r="G31" s="18">
        <v>3911.34</v>
      </c>
      <c r="H31" s="18">
        <v>1.6</v>
      </c>
    </row>
    <row r="32" spans="2:8" x14ac:dyDescent="0.25">
      <c r="B32" s="13" t="s">
        <v>1768</v>
      </c>
      <c r="C32" s="29" t="s">
        <v>145</v>
      </c>
      <c r="D32" s="13" t="s">
        <v>318</v>
      </c>
      <c r="E32" s="13" t="s">
        <v>450</v>
      </c>
      <c r="F32" s="18">
        <v>1093548</v>
      </c>
      <c r="G32" s="18">
        <v>3856.94</v>
      </c>
      <c r="H32" s="18">
        <v>1.57</v>
      </c>
    </row>
    <row r="33" spans="2:8" x14ac:dyDescent="0.25">
      <c r="B33" s="13" t="s">
        <v>1814</v>
      </c>
      <c r="C33" s="29" t="s">
        <v>145</v>
      </c>
      <c r="D33" s="13" t="s">
        <v>318</v>
      </c>
      <c r="E33" s="13" t="s">
        <v>542</v>
      </c>
      <c r="F33" s="18">
        <v>140000</v>
      </c>
      <c r="G33" s="18">
        <v>3774.19</v>
      </c>
      <c r="H33" s="18">
        <v>1.54</v>
      </c>
    </row>
    <row r="34" spans="2:8" x14ac:dyDescent="0.25">
      <c r="B34" s="13" t="s">
        <v>1941</v>
      </c>
      <c r="C34" s="29" t="s">
        <v>145</v>
      </c>
      <c r="D34" s="13" t="s">
        <v>324</v>
      </c>
      <c r="E34" s="13" t="s">
        <v>726</v>
      </c>
      <c r="F34" s="18">
        <v>1575000</v>
      </c>
      <c r="G34" s="18">
        <v>3764.25</v>
      </c>
      <c r="H34" s="18">
        <v>1.54</v>
      </c>
    </row>
    <row r="35" spans="2:8" x14ac:dyDescent="0.25">
      <c r="B35" s="13" t="s">
        <v>1709</v>
      </c>
      <c r="C35" s="29" t="s">
        <v>145</v>
      </c>
      <c r="D35" s="13" t="s">
        <v>318</v>
      </c>
      <c r="E35" s="13" t="s">
        <v>333</v>
      </c>
      <c r="F35" s="18">
        <v>158000</v>
      </c>
      <c r="G35" s="18">
        <v>3666.23</v>
      </c>
      <c r="H35" s="18">
        <v>1.5</v>
      </c>
    </row>
    <row r="36" spans="2:8" x14ac:dyDescent="0.25">
      <c r="B36" s="13" t="s">
        <v>1813</v>
      </c>
      <c r="C36" s="29" t="s">
        <v>145</v>
      </c>
      <c r="D36" s="13" t="s">
        <v>318</v>
      </c>
      <c r="E36" s="13" t="s">
        <v>541</v>
      </c>
      <c r="F36" s="18">
        <v>1000000</v>
      </c>
      <c r="G36" s="18">
        <v>3639</v>
      </c>
      <c r="H36" s="18">
        <v>1.48</v>
      </c>
    </row>
    <row r="37" spans="2:8" x14ac:dyDescent="0.25">
      <c r="B37" s="13" t="s">
        <v>1811</v>
      </c>
      <c r="C37" s="29" t="s">
        <v>145</v>
      </c>
      <c r="D37" s="13" t="s">
        <v>291</v>
      </c>
      <c r="E37" s="13" t="s">
        <v>539</v>
      </c>
      <c r="F37" s="18">
        <v>600000</v>
      </c>
      <c r="G37" s="18">
        <v>3556.2</v>
      </c>
      <c r="H37" s="18">
        <v>1.45</v>
      </c>
    </row>
    <row r="38" spans="2:8" x14ac:dyDescent="0.25">
      <c r="B38" s="13" t="s">
        <v>1921</v>
      </c>
      <c r="C38" s="29" t="s">
        <v>145</v>
      </c>
      <c r="D38" s="13" t="s">
        <v>695</v>
      </c>
      <c r="E38" s="13" t="s">
        <v>696</v>
      </c>
      <c r="F38" s="18">
        <v>126900</v>
      </c>
      <c r="G38" s="18">
        <v>3480.61</v>
      </c>
      <c r="H38" s="18">
        <v>1.42</v>
      </c>
    </row>
    <row r="39" spans="2:8" x14ac:dyDescent="0.25">
      <c r="B39" s="13" t="s">
        <v>1739</v>
      </c>
      <c r="C39" s="29" t="s">
        <v>145</v>
      </c>
      <c r="D39" s="13" t="s">
        <v>331</v>
      </c>
      <c r="E39" s="13" t="s">
        <v>392</v>
      </c>
      <c r="F39" s="18">
        <v>427755</v>
      </c>
      <c r="G39" s="18">
        <v>3424.82</v>
      </c>
      <c r="H39" s="18">
        <v>1.4</v>
      </c>
    </row>
    <row r="40" spans="2:8" x14ac:dyDescent="0.25">
      <c r="B40" s="13" t="s">
        <v>1812</v>
      </c>
      <c r="C40" s="29" t="s">
        <v>145</v>
      </c>
      <c r="D40" s="13" t="s">
        <v>291</v>
      </c>
      <c r="E40" s="13" t="s">
        <v>540</v>
      </c>
      <c r="F40" s="18">
        <v>775000</v>
      </c>
      <c r="G40" s="18">
        <v>3410.39</v>
      </c>
      <c r="H40" s="18">
        <v>1.39</v>
      </c>
    </row>
    <row r="41" spans="2:8" x14ac:dyDescent="0.25">
      <c r="B41" s="13" t="s">
        <v>1731</v>
      </c>
      <c r="C41" s="29" t="s">
        <v>145</v>
      </c>
      <c r="D41" s="13" t="s">
        <v>378</v>
      </c>
      <c r="E41" s="13" t="s">
        <v>379</v>
      </c>
      <c r="F41" s="18">
        <v>1724690</v>
      </c>
      <c r="G41" s="18">
        <v>3404.02</v>
      </c>
      <c r="H41" s="18">
        <v>1.39</v>
      </c>
    </row>
    <row r="42" spans="2:8" x14ac:dyDescent="0.25">
      <c r="B42" s="13" t="s">
        <v>2118</v>
      </c>
      <c r="C42" s="29" t="s">
        <v>145</v>
      </c>
      <c r="D42" s="13" t="s">
        <v>357</v>
      </c>
      <c r="E42" s="13" t="s">
        <v>1105</v>
      </c>
      <c r="F42" s="18">
        <v>1409174</v>
      </c>
      <c r="G42" s="18">
        <v>3362.99</v>
      </c>
      <c r="H42" s="18">
        <v>1.37</v>
      </c>
    </row>
    <row r="43" spans="2:8" x14ac:dyDescent="0.25">
      <c r="B43" s="13" t="s">
        <v>2019</v>
      </c>
      <c r="C43" s="29" t="s">
        <v>145</v>
      </c>
      <c r="D43" s="13" t="s">
        <v>277</v>
      </c>
      <c r="E43" s="13" t="s">
        <v>934</v>
      </c>
      <c r="F43" s="18">
        <v>1123700</v>
      </c>
      <c r="G43" s="18">
        <v>3337.39</v>
      </c>
      <c r="H43" s="18">
        <v>1.36</v>
      </c>
    </row>
    <row r="44" spans="2:8" x14ac:dyDescent="0.25">
      <c r="B44" s="13" t="s">
        <v>2024</v>
      </c>
      <c r="C44" s="29" t="s">
        <v>145</v>
      </c>
      <c r="D44" s="13" t="s">
        <v>331</v>
      </c>
      <c r="E44" s="13" t="s">
        <v>942</v>
      </c>
      <c r="F44" s="18">
        <v>87041</v>
      </c>
      <c r="G44" s="18">
        <v>3324.75</v>
      </c>
      <c r="H44" s="18">
        <v>1.36</v>
      </c>
    </row>
    <row r="45" spans="2:8" x14ac:dyDescent="0.25">
      <c r="B45" s="13" t="s">
        <v>2119</v>
      </c>
      <c r="C45" s="29" t="s">
        <v>145</v>
      </c>
      <c r="D45" s="13" t="s">
        <v>324</v>
      </c>
      <c r="E45" s="13" t="s">
        <v>1106</v>
      </c>
      <c r="F45" s="18">
        <v>24048</v>
      </c>
      <c r="G45" s="18">
        <v>3323.19</v>
      </c>
      <c r="H45" s="18">
        <v>1.36</v>
      </c>
    </row>
    <row r="46" spans="2:8" x14ac:dyDescent="0.25">
      <c r="B46" s="13" t="s">
        <v>1712</v>
      </c>
      <c r="C46" s="29" t="s">
        <v>145</v>
      </c>
      <c r="D46" s="13" t="s">
        <v>277</v>
      </c>
      <c r="E46" s="13" t="s">
        <v>337</v>
      </c>
      <c r="F46" s="18">
        <v>1040462</v>
      </c>
      <c r="G46" s="18">
        <v>3310.23</v>
      </c>
      <c r="H46" s="18">
        <v>1.35</v>
      </c>
    </row>
    <row r="47" spans="2:8" x14ac:dyDescent="0.25">
      <c r="B47" s="13" t="s">
        <v>1851</v>
      </c>
      <c r="C47" s="29" t="s">
        <v>145</v>
      </c>
      <c r="D47" s="13" t="s">
        <v>331</v>
      </c>
      <c r="E47" s="13" t="s">
        <v>592</v>
      </c>
      <c r="F47" s="18">
        <v>186700</v>
      </c>
      <c r="G47" s="18">
        <v>3305.24</v>
      </c>
      <c r="H47" s="18">
        <v>1.35</v>
      </c>
    </row>
    <row r="48" spans="2:8" x14ac:dyDescent="0.25">
      <c r="B48" s="13" t="s">
        <v>1873</v>
      </c>
      <c r="C48" s="29" t="s">
        <v>145</v>
      </c>
      <c r="D48" s="13" t="s">
        <v>357</v>
      </c>
      <c r="E48" s="13" t="s">
        <v>629</v>
      </c>
      <c r="F48" s="18">
        <v>167000</v>
      </c>
      <c r="G48" s="18">
        <v>3284.56</v>
      </c>
      <c r="H48" s="18">
        <v>1.34</v>
      </c>
    </row>
    <row r="49" spans="2:8" x14ac:dyDescent="0.25">
      <c r="B49" s="13" t="s">
        <v>1705</v>
      </c>
      <c r="C49" s="29" t="s">
        <v>145</v>
      </c>
      <c r="D49" s="13" t="s">
        <v>324</v>
      </c>
      <c r="E49" s="13" t="s">
        <v>325</v>
      </c>
      <c r="F49" s="18">
        <v>68566</v>
      </c>
      <c r="G49" s="18">
        <v>3180.64</v>
      </c>
      <c r="H49" s="18">
        <v>1.3</v>
      </c>
    </row>
    <row r="50" spans="2:8" x14ac:dyDescent="0.25">
      <c r="B50" s="13" t="s">
        <v>2120</v>
      </c>
      <c r="C50" s="29" t="s">
        <v>145</v>
      </c>
      <c r="D50" s="13" t="s">
        <v>289</v>
      </c>
      <c r="E50" s="13" t="s">
        <v>1107</v>
      </c>
      <c r="F50" s="18">
        <v>92500</v>
      </c>
      <c r="G50" s="18">
        <v>3178.21</v>
      </c>
      <c r="H50" s="18">
        <v>1.3</v>
      </c>
    </row>
    <row r="51" spans="2:8" x14ac:dyDescent="0.25">
      <c r="B51" s="13" t="s">
        <v>1832</v>
      </c>
      <c r="C51" s="29" t="s">
        <v>145</v>
      </c>
      <c r="D51" s="13" t="s">
        <v>331</v>
      </c>
      <c r="E51" s="13" t="s">
        <v>561</v>
      </c>
      <c r="F51" s="18">
        <v>85496</v>
      </c>
      <c r="G51" s="18">
        <v>3146.21</v>
      </c>
      <c r="H51" s="18">
        <v>1.28</v>
      </c>
    </row>
    <row r="52" spans="2:8" x14ac:dyDescent="0.25">
      <c r="B52" s="13" t="s">
        <v>1717</v>
      </c>
      <c r="C52" s="29" t="s">
        <v>145</v>
      </c>
      <c r="D52" s="13" t="s">
        <v>348</v>
      </c>
      <c r="E52" s="13" t="s">
        <v>349</v>
      </c>
      <c r="F52" s="18">
        <v>903458</v>
      </c>
      <c r="G52" s="18">
        <v>3076.73</v>
      </c>
      <c r="H52" s="18">
        <v>1.26</v>
      </c>
    </row>
    <row r="53" spans="2:8" x14ac:dyDescent="0.25">
      <c r="B53" s="13" t="s">
        <v>1687</v>
      </c>
      <c r="C53" s="29" t="s">
        <v>145</v>
      </c>
      <c r="D53" s="13" t="s">
        <v>291</v>
      </c>
      <c r="E53" s="13" t="s">
        <v>292</v>
      </c>
      <c r="F53" s="18">
        <v>1600000</v>
      </c>
      <c r="G53" s="18">
        <v>3027.04</v>
      </c>
      <c r="H53" s="18">
        <v>1.23</v>
      </c>
    </row>
    <row r="54" spans="2:8" x14ac:dyDescent="0.25">
      <c r="B54" s="13" t="s">
        <v>1108</v>
      </c>
      <c r="C54" s="29" t="s">
        <v>145</v>
      </c>
      <c r="D54" s="13" t="s">
        <v>352</v>
      </c>
      <c r="E54" s="13" t="s">
        <v>1109</v>
      </c>
      <c r="F54" s="18">
        <v>310658</v>
      </c>
      <c r="G54" s="18">
        <v>3025.34</v>
      </c>
      <c r="H54" s="18">
        <v>1.23</v>
      </c>
    </row>
    <row r="55" spans="2:8" x14ac:dyDescent="0.25">
      <c r="B55" s="13" t="s">
        <v>2104</v>
      </c>
      <c r="C55" s="29" t="s">
        <v>145</v>
      </c>
      <c r="D55" s="13" t="s">
        <v>289</v>
      </c>
      <c r="E55" s="13" t="s">
        <v>1056</v>
      </c>
      <c r="F55" s="18">
        <v>20700</v>
      </c>
      <c r="G55" s="18">
        <v>2974.64</v>
      </c>
      <c r="H55" s="18">
        <v>1.21</v>
      </c>
    </row>
    <row r="56" spans="2:8" x14ac:dyDescent="0.25">
      <c r="B56" s="13" t="s">
        <v>1850</v>
      </c>
      <c r="C56" s="29" t="s">
        <v>145</v>
      </c>
      <c r="D56" s="13" t="s">
        <v>340</v>
      </c>
      <c r="E56" s="13" t="s">
        <v>591</v>
      </c>
      <c r="F56" s="18">
        <v>8170</v>
      </c>
      <c r="G56" s="18">
        <v>2945.09</v>
      </c>
      <c r="H56" s="18">
        <v>1.2</v>
      </c>
    </row>
    <row r="57" spans="2:8" x14ac:dyDescent="0.25">
      <c r="B57" s="13" t="s">
        <v>1785</v>
      </c>
      <c r="C57" s="29" t="s">
        <v>145</v>
      </c>
      <c r="D57" s="13" t="s">
        <v>324</v>
      </c>
      <c r="E57" s="13" t="s">
        <v>472</v>
      </c>
      <c r="F57" s="18">
        <v>24580</v>
      </c>
      <c r="G57" s="18">
        <v>2851.73</v>
      </c>
      <c r="H57" s="18">
        <v>1.1599999999999999</v>
      </c>
    </row>
    <row r="58" spans="2:8" x14ac:dyDescent="0.25">
      <c r="B58" s="13" t="s">
        <v>1944</v>
      </c>
      <c r="C58" s="29" t="s">
        <v>145</v>
      </c>
      <c r="D58" s="13" t="s">
        <v>357</v>
      </c>
      <c r="E58" s="13" t="s">
        <v>733</v>
      </c>
      <c r="F58" s="18">
        <v>182000</v>
      </c>
      <c r="G58" s="18">
        <v>2770.31</v>
      </c>
      <c r="H58" s="18">
        <v>1.1299999999999999</v>
      </c>
    </row>
    <row r="59" spans="2:8" x14ac:dyDescent="0.25">
      <c r="B59" s="13" t="s">
        <v>2121</v>
      </c>
      <c r="C59" s="29" t="s">
        <v>145</v>
      </c>
      <c r="D59" s="13" t="s">
        <v>331</v>
      </c>
      <c r="E59" s="13" t="s">
        <v>1110</v>
      </c>
      <c r="F59" s="18">
        <v>80323</v>
      </c>
      <c r="G59" s="18">
        <v>2721.95</v>
      </c>
      <c r="H59" s="18">
        <v>1.1100000000000001</v>
      </c>
    </row>
    <row r="60" spans="2:8" x14ac:dyDescent="0.25">
      <c r="B60" s="13" t="s">
        <v>2110</v>
      </c>
      <c r="C60" s="29" t="s">
        <v>145</v>
      </c>
      <c r="D60" s="13" t="s">
        <v>385</v>
      </c>
      <c r="E60" s="13" t="s">
        <v>1073</v>
      </c>
      <c r="F60" s="18">
        <v>5810</v>
      </c>
      <c r="G60" s="18">
        <v>2659.31</v>
      </c>
      <c r="H60" s="18">
        <v>1.08</v>
      </c>
    </row>
    <row r="61" spans="2:8" x14ac:dyDescent="0.25">
      <c r="B61" s="13" t="s">
        <v>1828</v>
      </c>
      <c r="C61" s="29" t="s">
        <v>145</v>
      </c>
      <c r="D61" s="13" t="s">
        <v>385</v>
      </c>
      <c r="E61" s="13" t="s">
        <v>557</v>
      </c>
      <c r="F61" s="18">
        <v>1000000</v>
      </c>
      <c r="G61" s="18">
        <v>2638</v>
      </c>
      <c r="H61" s="18">
        <v>1.08</v>
      </c>
    </row>
    <row r="62" spans="2:8" x14ac:dyDescent="0.25">
      <c r="B62" s="13" t="s">
        <v>1925</v>
      </c>
      <c r="C62" s="29" t="s">
        <v>145</v>
      </c>
      <c r="D62" s="13" t="s">
        <v>279</v>
      </c>
      <c r="E62" s="13" t="s">
        <v>700</v>
      </c>
      <c r="F62" s="18">
        <v>215535</v>
      </c>
      <c r="G62" s="18">
        <v>2587.8200000000002</v>
      </c>
      <c r="H62" s="18">
        <v>1.06</v>
      </c>
    </row>
    <row r="63" spans="2:8" x14ac:dyDescent="0.25">
      <c r="B63" s="13" t="s">
        <v>2106</v>
      </c>
      <c r="C63" s="29" t="s">
        <v>145</v>
      </c>
      <c r="D63" s="13" t="s">
        <v>331</v>
      </c>
      <c r="E63" s="13" t="s">
        <v>1058</v>
      </c>
      <c r="F63" s="18">
        <v>50000</v>
      </c>
      <c r="G63" s="18">
        <v>2579.35</v>
      </c>
      <c r="H63" s="18">
        <v>1.05</v>
      </c>
    </row>
    <row r="64" spans="2:8" x14ac:dyDescent="0.25">
      <c r="B64" s="13" t="s">
        <v>947</v>
      </c>
      <c r="C64" s="29" t="s">
        <v>145</v>
      </c>
      <c r="D64" s="13" t="s">
        <v>324</v>
      </c>
      <c r="E64" s="13" t="s">
        <v>948</v>
      </c>
      <c r="F64" s="18">
        <v>94590</v>
      </c>
      <c r="G64" s="18">
        <v>2574.83</v>
      </c>
      <c r="H64" s="18">
        <v>1.05</v>
      </c>
    </row>
    <row r="65" spans="2:8" x14ac:dyDescent="0.25">
      <c r="B65" s="13" t="s">
        <v>1946</v>
      </c>
      <c r="C65" s="29" t="s">
        <v>145</v>
      </c>
      <c r="D65" s="13" t="s">
        <v>357</v>
      </c>
      <c r="E65" s="13" t="s">
        <v>735</v>
      </c>
      <c r="F65" s="18">
        <v>160757</v>
      </c>
      <c r="G65" s="18">
        <v>2553.46</v>
      </c>
      <c r="H65" s="18">
        <v>1.04</v>
      </c>
    </row>
    <row r="66" spans="2:8" x14ac:dyDescent="0.25">
      <c r="B66" s="13" t="s">
        <v>1818</v>
      </c>
      <c r="C66" s="29" t="s">
        <v>145</v>
      </c>
      <c r="D66" s="13" t="s">
        <v>271</v>
      </c>
      <c r="E66" s="13" t="s">
        <v>546</v>
      </c>
      <c r="F66" s="18">
        <v>667500</v>
      </c>
      <c r="G66" s="18">
        <v>2542.5100000000002</v>
      </c>
      <c r="H66" s="18">
        <v>1.04</v>
      </c>
    </row>
    <row r="67" spans="2:8" x14ac:dyDescent="0.25">
      <c r="B67" s="13" t="s">
        <v>2035</v>
      </c>
      <c r="C67" s="29" t="s">
        <v>145</v>
      </c>
      <c r="D67" s="13" t="s">
        <v>352</v>
      </c>
      <c r="E67" s="13" t="s">
        <v>980</v>
      </c>
      <c r="F67" s="18">
        <v>4058441</v>
      </c>
      <c r="G67" s="18">
        <v>2490.67</v>
      </c>
      <c r="H67" s="18">
        <v>1.02</v>
      </c>
    </row>
    <row r="68" spans="2:8" x14ac:dyDescent="0.25">
      <c r="B68" s="13" t="s">
        <v>1111</v>
      </c>
      <c r="C68" s="29" t="s">
        <v>145</v>
      </c>
      <c r="D68" s="13" t="s">
        <v>385</v>
      </c>
      <c r="E68" s="13" t="s">
        <v>1112</v>
      </c>
      <c r="F68" s="18">
        <v>377384</v>
      </c>
      <c r="G68" s="18">
        <v>2431.3000000000002</v>
      </c>
      <c r="H68" s="18">
        <v>0.99</v>
      </c>
    </row>
    <row r="69" spans="2:8" x14ac:dyDescent="0.25">
      <c r="B69" s="13" t="s">
        <v>2122</v>
      </c>
      <c r="C69" s="29" t="s">
        <v>145</v>
      </c>
      <c r="D69" s="13" t="s">
        <v>331</v>
      </c>
      <c r="E69" s="13" t="s">
        <v>1113</v>
      </c>
      <c r="F69" s="18">
        <v>207156</v>
      </c>
      <c r="G69" s="18">
        <v>2356.09</v>
      </c>
      <c r="H69" s="18">
        <v>0.96</v>
      </c>
    </row>
    <row r="70" spans="2:8" x14ac:dyDescent="0.25">
      <c r="B70" s="13" t="s">
        <v>1114</v>
      </c>
      <c r="C70" s="29" t="s">
        <v>145</v>
      </c>
      <c r="D70" s="13" t="s">
        <v>277</v>
      </c>
      <c r="E70" s="13" t="s">
        <v>1115</v>
      </c>
      <c r="F70" s="18">
        <v>172687</v>
      </c>
      <c r="G70" s="18">
        <v>2326.1799999999998</v>
      </c>
      <c r="H70" s="18">
        <v>0.95</v>
      </c>
    </row>
    <row r="71" spans="2:8" x14ac:dyDescent="0.25">
      <c r="B71" s="13" t="s">
        <v>1972</v>
      </c>
      <c r="C71" s="29" t="s">
        <v>145</v>
      </c>
      <c r="D71" s="13" t="s">
        <v>367</v>
      </c>
      <c r="E71" s="13" t="s">
        <v>795</v>
      </c>
      <c r="F71" s="18">
        <v>29798</v>
      </c>
      <c r="G71" s="18">
        <v>2280.9299999999998</v>
      </c>
      <c r="H71" s="18">
        <v>0.93</v>
      </c>
    </row>
    <row r="72" spans="2:8" x14ac:dyDescent="0.25">
      <c r="B72" s="13" t="s">
        <v>1116</v>
      </c>
      <c r="C72" s="29" t="s">
        <v>145</v>
      </c>
      <c r="D72" s="13" t="s">
        <v>596</v>
      </c>
      <c r="E72" s="13" t="s">
        <v>1117</v>
      </c>
      <c r="F72" s="18">
        <v>92970</v>
      </c>
      <c r="G72" s="18">
        <v>2249.73</v>
      </c>
      <c r="H72" s="18">
        <v>0.92</v>
      </c>
    </row>
    <row r="73" spans="2:8" x14ac:dyDescent="0.25">
      <c r="B73" s="13" t="s">
        <v>1719</v>
      </c>
      <c r="C73" s="29" t="s">
        <v>145</v>
      </c>
      <c r="D73" s="13" t="s">
        <v>352</v>
      </c>
      <c r="E73" s="13" t="s">
        <v>353</v>
      </c>
      <c r="F73" s="18">
        <v>490000</v>
      </c>
      <c r="G73" s="18">
        <v>2009.74</v>
      </c>
      <c r="H73" s="18">
        <v>0.82</v>
      </c>
    </row>
    <row r="74" spans="2:8" x14ac:dyDescent="0.25">
      <c r="B74" s="13" t="s">
        <v>1838</v>
      </c>
      <c r="C74" s="29" t="s">
        <v>145</v>
      </c>
      <c r="D74" s="13" t="s">
        <v>343</v>
      </c>
      <c r="E74" s="13" t="s">
        <v>567</v>
      </c>
      <c r="F74" s="18">
        <v>380000</v>
      </c>
      <c r="G74" s="18">
        <v>1972.77</v>
      </c>
      <c r="H74" s="18">
        <v>0.8</v>
      </c>
    </row>
    <row r="75" spans="2:8" x14ac:dyDescent="0.25">
      <c r="B75" s="13" t="s">
        <v>330</v>
      </c>
      <c r="C75" s="29" t="s">
        <v>145</v>
      </c>
      <c r="D75" s="13" t="s">
        <v>331</v>
      </c>
      <c r="E75" s="13" t="s">
        <v>332</v>
      </c>
      <c r="F75" s="18">
        <v>468988</v>
      </c>
      <c r="G75" s="18">
        <v>1891.19</v>
      </c>
      <c r="H75" s="18">
        <v>0.77</v>
      </c>
    </row>
    <row r="76" spans="2:8" x14ac:dyDescent="0.25">
      <c r="B76" s="13" t="s">
        <v>2123</v>
      </c>
      <c r="C76" s="29" t="s">
        <v>145</v>
      </c>
      <c r="D76" s="13" t="s">
        <v>324</v>
      </c>
      <c r="E76" s="13" t="s">
        <v>1118</v>
      </c>
      <c r="F76" s="18">
        <v>118136</v>
      </c>
      <c r="G76" s="18">
        <v>1706.89</v>
      </c>
      <c r="H76" s="18">
        <v>0.7</v>
      </c>
    </row>
    <row r="77" spans="2:8" x14ac:dyDescent="0.25">
      <c r="B77" s="13" t="s">
        <v>346</v>
      </c>
      <c r="C77" s="29" t="s">
        <v>145</v>
      </c>
      <c r="D77" s="13" t="s">
        <v>289</v>
      </c>
      <c r="E77" s="13" t="s">
        <v>347</v>
      </c>
      <c r="F77" s="18">
        <v>816702</v>
      </c>
      <c r="G77" s="18">
        <v>1370.18</v>
      </c>
      <c r="H77" s="18">
        <v>0.56000000000000005</v>
      </c>
    </row>
    <row r="78" spans="2:8" x14ac:dyDescent="0.25">
      <c r="B78" s="13" t="s">
        <v>2124</v>
      </c>
      <c r="C78" s="29" t="s">
        <v>145</v>
      </c>
      <c r="D78" s="13" t="s">
        <v>318</v>
      </c>
      <c r="E78" s="13" t="s">
        <v>1119</v>
      </c>
      <c r="F78" s="18">
        <v>376473</v>
      </c>
      <c r="G78" s="18">
        <v>1309.18</v>
      </c>
      <c r="H78" s="18">
        <v>0.53</v>
      </c>
    </row>
    <row r="79" spans="2:8" x14ac:dyDescent="0.25">
      <c r="B79" s="13" t="s">
        <v>1047</v>
      </c>
      <c r="C79" s="29" t="s">
        <v>145</v>
      </c>
      <c r="D79" s="13" t="s">
        <v>378</v>
      </c>
      <c r="E79" s="13" t="s">
        <v>1048</v>
      </c>
      <c r="F79" s="18">
        <v>380865</v>
      </c>
      <c r="G79" s="18">
        <v>1199.3399999999999</v>
      </c>
      <c r="H79" s="18">
        <v>0.49</v>
      </c>
    </row>
    <row r="80" spans="2:8" x14ac:dyDescent="0.25">
      <c r="B80" s="13" t="s">
        <v>2030</v>
      </c>
      <c r="C80" s="29" t="s">
        <v>145</v>
      </c>
      <c r="D80" s="13" t="s">
        <v>357</v>
      </c>
      <c r="E80" s="13" t="s">
        <v>952</v>
      </c>
      <c r="F80" s="18">
        <v>23075</v>
      </c>
      <c r="G80" s="18">
        <v>173.3</v>
      </c>
      <c r="H80" s="18">
        <v>7.0000000000000007E-2</v>
      </c>
    </row>
    <row r="81" spans="2:8" x14ac:dyDescent="0.25">
      <c r="B81" s="13" t="s">
        <v>1842</v>
      </c>
      <c r="C81" s="29" t="s">
        <v>145</v>
      </c>
      <c r="D81" s="13" t="s">
        <v>318</v>
      </c>
      <c r="E81" s="13" t="s">
        <v>571</v>
      </c>
      <c r="F81" s="18">
        <v>5262</v>
      </c>
      <c r="G81" s="18">
        <v>92.85</v>
      </c>
      <c r="H81" s="18">
        <v>0.04</v>
      </c>
    </row>
    <row r="82" spans="2:8" x14ac:dyDescent="0.25">
      <c r="B82" s="32" t="s">
        <v>355</v>
      </c>
    </row>
    <row r="83" spans="2:8" x14ac:dyDescent="0.25">
      <c r="B83" s="13" t="s">
        <v>356</v>
      </c>
      <c r="C83" s="29" t="s">
        <v>145</v>
      </c>
      <c r="D83" s="13" t="s">
        <v>357</v>
      </c>
      <c r="E83" s="13" t="s">
        <v>358</v>
      </c>
      <c r="F83" s="18">
        <v>575247</v>
      </c>
      <c r="G83" s="18">
        <v>1684.21</v>
      </c>
      <c r="H83" s="18">
        <v>0.69</v>
      </c>
    </row>
    <row r="84" spans="2:8" x14ac:dyDescent="0.25">
      <c r="B84" s="32" t="s">
        <v>157</v>
      </c>
      <c r="C84" s="33"/>
      <c r="D84" s="32"/>
      <c r="E84" s="32"/>
      <c r="F84" s="34"/>
      <c r="G84" s="34">
        <f>SUM(G12:G83)</f>
        <v>236089.43</v>
      </c>
      <c r="H84" s="34">
        <f>SUM(H12:H83)</f>
        <v>96.309999999999974</v>
      </c>
    </row>
    <row r="85" spans="2:8" x14ac:dyDescent="0.25">
      <c r="B85" s="32" t="s">
        <v>158</v>
      </c>
      <c r="C85" s="33"/>
      <c r="D85" s="32"/>
      <c r="E85" s="32"/>
      <c r="F85" s="34"/>
      <c r="G85" s="34">
        <v>3870.47</v>
      </c>
      <c r="H85" s="34">
        <v>1.58</v>
      </c>
    </row>
    <row r="86" spans="2:8" x14ac:dyDescent="0.25">
      <c r="B86" s="32" t="s">
        <v>159</v>
      </c>
      <c r="C86" s="33"/>
      <c r="D86" s="32"/>
      <c r="E86" s="32"/>
      <c r="F86" s="34"/>
      <c r="G86" s="34">
        <v>239959.9</v>
      </c>
      <c r="H86" s="34">
        <v>97.89</v>
      </c>
    </row>
    <row r="87" spans="2:8" x14ac:dyDescent="0.25">
      <c r="B87" s="32" t="s">
        <v>247</v>
      </c>
      <c r="C87" s="33"/>
      <c r="D87" s="32"/>
      <c r="E87" s="32"/>
      <c r="F87" s="34"/>
      <c r="G87" s="34">
        <v>5162.1865027900221</v>
      </c>
      <c r="H87" s="34">
        <v>2.1099999999999994</v>
      </c>
    </row>
    <row r="88" spans="2:8" x14ac:dyDescent="0.25">
      <c r="B88" s="32" t="s">
        <v>161</v>
      </c>
      <c r="C88" s="33"/>
      <c r="D88" s="32"/>
      <c r="E88" s="32"/>
      <c r="F88" s="34"/>
      <c r="G88" s="34">
        <v>245122.08650279001</v>
      </c>
      <c r="H88" s="34">
        <v>100</v>
      </c>
    </row>
    <row r="89" spans="2:8" x14ac:dyDescent="0.25">
      <c r="B89" s="13" t="s">
        <v>162</v>
      </c>
    </row>
    <row r="90" spans="2:8" x14ac:dyDescent="0.25">
      <c r="B90" s="32" t="s">
        <v>163</v>
      </c>
    </row>
    <row r="91" spans="2:8" x14ac:dyDescent="0.25">
      <c r="B91" s="32" t="s">
        <v>164</v>
      </c>
      <c r="C91" s="29" t="s">
        <v>165</v>
      </c>
    </row>
    <row r="92" spans="2:8" x14ac:dyDescent="0.25">
      <c r="B92" s="32" t="s">
        <v>168</v>
      </c>
      <c r="C92" s="29" t="s">
        <v>167</v>
      </c>
    </row>
    <row r="93" spans="2:8" x14ac:dyDescent="0.25">
      <c r="B93" s="32" t="s">
        <v>169</v>
      </c>
      <c r="C93" s="29" t="s">
        <v>167</v>
      </c>
    </row>
    <row r="94" spans="2:8" x14ac:dyDescent="0.25">
      <c r="B94" s="32" t="s">
        <v>170</v>
      </c>
      <c r="C94" s="29" t="s">
        <v>171</v>
      </c>
    </row>
    <row r="95" spans="2:8" x14ac:dyDescent="0.25">
      <c r="B95" s="32" t="s">
        <v>1120</v>
      </c>
      <c r="C95" s="33"/>
    </row>
    <row r="96" spans="2:8" x14ac:dyDescent="0.25">
      <c r="B96" s="32" t="s">
        <v>1121</v>
      </c>
      <c r="C96" s="33"/>
    </row>
    <row r="97" spans="2:3" x14ac:dyDescent="0.25">
      <c r="B97" s="32" t="s">
        <v>1122</v>
      </c>
      <c r="C97" s="33"/>
    </row>
    <row r="98" spans="2:3" x14ac:dyDescent="0.25">
      <c r="B98" s="32" t="s">
        <v>1123</v>
      </c>
      <c r="C98" s="33"/>
    </row>
    <row r="99" spans="2:3" x14ac:dyDescent="0.25">
      <c r="B99" s="32" t="s">
        <v>1124</v>
      </c>
      <c r="C99" s="33"/>
    </row>
    <row r="100" spans="2:3" x14ac:dyDescent="0.25">
      <c r="B100" s="32" t="s">
        <v>1125</v>
      </c>
      <c r="C100" s="33"/>
    </row>
    <row r="101" spans="2:3" x14ac:dyDescent="0.25">
      <c r="B101" s="32" t="s">
        <v>1126</v>
      </c>
      <c r="C101" s="33"/>
    </row>
    <row r="102" spans="2:3" x14ac:dyDescent="0.25">
      <c r="B102" s="32" t="s">
        <v>1127</v>
      </c>
      <c r="C102" s="33"/>
    </row>
    <row r="103" spans="2:3" x14ac:dyDescent="0.25">
      <c r="B103" s="32" t="s">
        <v>1392</v>
      </c>
      <c r="C103" s="33"/>
    </row>
    <row r="104" spans="2:3" x14ac:dyDescent="0.25">
      <c r="B104" s="13" t="s">
        <v>180</v>
      </c>
    </row>
    <row r="105" spans="2:3" x14ac:dyDescent="0.25">
      <c r="B105" s="13" t="s">
        <v>250</v>
      </c>
    </row>
    <row r="108" spans="2:3" x14ac:dyDescent="0.25">
      <c r="B108" s="8" t="s">
        <v>251</v>
      </c>
      <c r="C108" s="9"/>
    </row>
    <row r="109" spans="2:3" ht="30" x14ac:dyDescent="0.25">
      <c r="B109" s="8" t="s">
        <v>252</v>
      </c>
      <c r="C109" s="10" t="s">
        <v>253</v>
      </c>
    </row>
    <row r="110" spans="2:3" x14ac:dyDescent="0.25">
      <c r="B110" s="3" t="s">
        <v>254</v>
      </c>
      <c r="C110" s="148">
        <v>400</v>
      </c>
    </row>
    <row r="111" spans="2:3" x14ac:dyDescent="0.25">
      <c r="B111" s="3" t="s">
        <v>255</v>
      </c>
      <c r="C111" s="148">
        <v>0</v>
      </c>
    </row>
    <row r="112" spans="2:3" x14ac:dyDescent="0.25">
      <c r="B112" s="3" t="s">
        <v>256</v>
      </c>
      <c r="C112" s="148">
        <v>0</v>
      </c>
    </row>
    <row r="113" spans="2:7" x14ac:dyDescent="0.25">
      <c r="B113" s="3" t="s">
        <v>257</v>
      </c>
      <c r="C113" s="148">
        <v>0</v>
      </c>
    </row>
    <row r="114" spans="2:7" x14ac:dyDescent="0.25">
      <c r="B114" s="3" t="s">
        <v>258</v>
      </c>
      <c r="C114" s="148">
        <v>0</v>
      </c>
    </row>
    <row r="115" spans="2:7" x14ac:dyDescent="0.25">
      <c r="B115" s="3" t="s">
        <v>259</v>
      </c>
      <c r="C115" s="148">
        <v>0</v>
      </c>
    </row>
    <row r="116" spans="2:7" x14ac:dyDescent="0.25">
      <c r="B116" s="8" t="s">
        <v>260</v>
      </c>
      <c r="C116" s="121">
        <v>400</v>
      </c>
    </row>
    <row r="118" spans="2:7" x14ac:dyDescent="0.25">
      <c r="B118" s="3" t="s">
        <v>189</v>
      </c>
      <c r="C118" s="4"/>
      <c r="D118" s="3"/>
    </row>
    <row r="119" spans="2:7" ht="30" x14ac:dyDescent="0.25">
      <c r="B119" s="6" t="s">
        <v>190</v>
      </c>
      <c r="C119" s="5" t="s">
        <v>191</v>
      </c>
      <c r="D119" s="6" t="s">
        <v>192</v>
      </c>
    </row>
    <row r="120" spans="2:7" x14ac:dyDescent="0.25">
      <c r="B120" s="3" t="s">
        <v>167</v>
      </c>
      <c r="C120" s="4" t="s">
        <v>167</v>
      </c>
      <c r="D120" s="3" t="s">
        <v>167</v>
      </c>
    </row>
    <row r="122" spans="2:7" x14ac:dyDescent="0.25">
      <c r="B122" s="8" t="s">
        <v>193</v>
      </c>
      <c r="C122" s="44">
        <v>45596</v>
      </c>
      <c r="D122" s="3"/>
      <c r="E122" s="37"/>
      <c r="F122" s="43"/>
    </row>
    <row r="123" spans="2:7" x14ac:dyDescent="0.25">
      <c r="B123" s="8" t="s">
        <v>194</v>
      </c>
      <c r="C123" s="9" t="s">
        <v>195</v>
      </c>
      <c r="D123" s="8" t="s">
        <v>196</v>
      </c>
      <c r="E123" s="38" t="s">
        <v>197</v>
      </c>
      <c r="F123" s="36" t="s">
        <v>198</v>
      </c>
      <c r="G123" s="34"/>
    </row>
    <row r="124" spans="2:7" x14ac:dyDescent="0.25">
      <c r="B124" s="41" t="s">
        <v>167</v>
      </c>
      <c r="C124" s="42" t="s">
        <v>167</v>
      </c>
      <c r="D124" s="41" t="s">
        <v>167</v>
      </c>
      <c r="E124" s="40" t="s">
        <v>167</v>
      </c>
      <c r="F124" s="39">
        <f>C116</f>
        <v>400</v>
      </c>
    </row>
    <row r="127" spans="2:7" x14ac:dyDescent="0.25">
      <c r="B127" s="32" t="s">
        <v>199</v>
      </c>
    </row>
    <row r="128" spans="2:7" x14ac:dyDescent="0.25">
      <c r="B128" s="32"/>
    </row>
    <row r="129" spans="2:6" x14ac:dyDescent="0.25">
      <c r="B129" s="32" t="s">
        <v>200</v>
      </c>
    </row>
    <row r="130" spans="2:6" x14ac:dyDescent="0.25">
      <c r="B130" s="8" t="s">
        <v>201</v>
      </c>
      <c r="C130" s="9" t="s">
        <v>202</v>
      </c>
      <c r="D130" s="32"/>
    </row>
    <row r="131" spans="2:6" x14ac:dyDescent="0.25">
      <c r="B131" s="3" t="s">
        <v>167</v>
      </c>
      <c r="C131" s="4" t="s">
        <v>167</v>
      </c>
    </row>
    <row r="133" spans="2:6" x14ac:dyDescent="0.25">
      <c r="B133" s="8" t="s">
        <v>203</v>
      </c>
      <c r="C133" s="9" t="s">
        <v>202</v>
      </c>
    </row>
    <row r="134" spans="2:6" x14ac:dyDescent="0.25">
      <c r="B134" s="3" t="s">
        <v>167</v>
      </c>
      <c r="C134" s="4" t="s">
        <v>167</v>
      </c>
    </row>
    <row r="136" spans="2:6" x14ac:dyDescent="0.25">
      <c r="B136" s="8" t="s">
        <v>167</v>
      </c>
      <c r="C136" s="9" t="s">
        <v>167</v>
      </c>
    </row>
    <row r="137" spans="2:6" x14ac:dyDescent="0.25">
      <c r="B137" s="3" t="s">
        <v>167</v>
      </c>
      <c r="C137" s="4" t="s">
        <v>167</v>
      </c>
    </row>
    <row r="139" spans="2:6" x14ac:dyDescent="0.25">
      <c r="B139" s="38" t="s">
        <v>204</v>
      </c>
      <c r="C139" s="9" t="s">
        <v>205</v>
      </c>
    </row>
    <row r="140" spans="2:6" x14ac:dyDescent="0.25">
      <c r="B140" s="37" t="s">
        <v>167</v>
      </c>
      <c r="C140" s="4" t="s">
        <v>167</v>
      </c>
    </row>
    <row r="142" spans="2:6" x14ac:dyDescent="0.25">
      <c r="B142" s="8" t="s">
        <v>206</v>
      </c>
      <c r="C142" s="9" t="s">
        <v>167</v>
      </c>
    </row>
    <row r="144" spans="2:6" x14ac:dyDescent="0.25">
      <c r="B144" s="8" t="s">
        <v>207</v>
      </c>
      <c r="C144" s="44">
        <v>45596</v>
      </c>
      <c r="D144" s="3"/>
      <c r="E144" s="37"/>
      <c r="F144" s="43"/>
    </row>
    <row r="145" spans="2:7" x14ac:dyDescent="0.25">
      <c r="B145" s="8" t="s">
        <v>194</v>
      </c>
      <c r="C145" s="9" t="s">
        <v>195</v>
      </c>
      <c r="D145" s="8" t="s">
        <v>196</v>
      </c>
      <c r="E145" s="38" t="s">
        <v>197</v>
      </c>
      <c r="F145" s="36" t="s">
        <v>198</v>
      </c>
      <c r="G145" s="34"/>
    </row>
    <row r="146" spans="2:7" x14ac:dyDescent="0.25">
      <c r="B146" s="41" t="s">
        <v>167</v>
      </c>
      <c r="C146" s="42" t="s">
        <v>167</v>
      </c>
      <c r="D146" s="41" t="s">
        <v>167</v>
      </c>
      <c r="E146" s="40" t="s">
        <v>167</v>
      </c>
      <c r="F146" s="39" t="s">
        <v>167</v>
      </c>
    </row>
    <row r="147" spans="2:7" x14ac:dyDescent="0.25">
      <c r="B147" s="32" t="s">
        <v>199</v>
      </c>
    </row>
    <row r="148" spans="2:7" x14ac:dyDescent="0.25">
      <c r="B148" s="32"/>
    </row>
    <row r="149" spans="2:7" x14ac:dyDescent="0.25">
      <c r="B149" s="32" t="s">
        <v>200</v>
      </c>
    </row>
    <row r="150" spans="2:7" x14ac:dyDescent="0.25">
      <c r="B150" s="8" t="s">
        <v>201</v>
      </c>
      <c r="C150" s="9" t="s">
        <v>202</v>
      </c>
      <c r="D150" s="32"/>
    </row>
    <row r="151" spans="2:7" x14ac:dyDescent="0.25">
      <c r="B151" s="3" t="s">
        <v>167</v>
      </c>
      <c r="C151" s="4" t="s">
        <v>167</v>
      </c>
    </row>
    <row r="153" spans="2:7" x14ac:dyDescent="0.25">
      <c r="B153" s="8" t="s">
        <v>203</v>
      </c>
      <c r="C153" s="9" t="s">
        <v>202</v>
      </c>
    </row>
    <row r="154" spans="2:7" x14ac:dyDescent="0.25">
      <c r="B154" s="3" t="s">
        <v>167</v>
      </c>
      <c r="C154" s="4" t="s">
        <v>167</v>
      </c>
    </row>
    <row r="156" spans="2:7" x14ac:dyDescent="0.25">
      <c r="B156" s="8" t="s">
        <v>167</v>
      </c>
      <c r="C156" s="9" t="s">
        <v>167</v>
      </c>
    </row>
    <row r="157" spans="2:7" x14ac:dyDescent="0.25">
      <c r="B157" s="3" t="s">
        <v>167</v>
      </c>
      <c r="C157" s="4" t="s">
        <v>167</v>
      </c>
    </row>
    <row r="159" spans="2:7" x14ac:dyDescent="0.25">
      <c r="B159" s="38" t="s">
        <v>204</v>
      </c>
      <c r="C159" s="9" t="s">
        <v>205</v>
      </c>
    </row>
    <row r="160" spans="2:7" x14ac:dyDescent="0.25">
      <c r="B160" s="37" t="s">
        <v>167</v>
      </c>
      <c r="C160" s="4" t="s">
        <v>167</v>
      </c>
    </row>
    <row r="162" spans="2:80" x14ac:dyDescent="0.25">
      <c r="B162" s="8" t="s">
        <v>206</v>
      </c>
      <c r="C162" s="9" t="s">
        <v>167</v>
      </c>
    </row>
    <row r="165" spans="2:80" x14ac:dyDescent="0.25">
      <c r="B165" s="32" t="s">
        <v>208</v>
      </c>
    </row>
    <row r="167" spans="2:80" x14ac:dyDescent="0.25">
      <c r="B167" s="8" t="s">
        <v>194</v>
      </c>
      <c r="C167" s="9" t="s">
        <v>209</v>
      </c>
      <c r="D167" s="8" t="s">
        <v>210</v>
      </c>
      <c r="E167" s="8" t="s">
        <v>211</v>
      </c>
      <c r="F167" s="34"/>
    </row>
    <row r="168" spans="2:80" x14ac:dyDescent="0.25">
      <c r="B168" s="3" t="s">
        <v>167</v>
      </c>
      <c r="C168" s="4" t="s">
        <v>167</v>
      </c>
      <c r="D168" s="3" t="s">
        <v>167</v>
      </c>
      <c r="E168" s="3" t="s">
        <v>167</v>
      </c>
    </row>
    <row r="171" spans="2:80" x14ac:dyDescent="0.25">
      <c r="B171" s="32" t="s">
        <v>212</v>
      </c>
      <c r="C171" s="33" t="s">
        <v>167</v>
      </c>
      <c r="D171" s="32"/>
      <c r="E171" s="32"/>
      <c r="F171" s="34"/>
      <c r="G171" s="34"/>
      <c r="H171" s="34"/>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2"/>
      <c r="CB171" s="32"/>
    </row>
    <row r="173" spans="2:80" x14ac:dyDescent="0.25">
      <c r="B173" s="32" t="s">
        <v>213</v>
      </c>
    </row>
    <row r="175" spans="2:80" x14ac:dyDescent="0.25">
      <c r="B175" s="8" t="s">
        <v>214</v>
      </c>
      <c r="C175" s="9" t="s">
        <v>202</v>
      </c>
      <c r="D175" s="32"/>
    </row>
    <row r="176" spans="2:80" x14ac:dyDescent="0.25">
      <c r="B176" s="3" t="s">
        <v>167</v>
      </c>
      <c r="C176" s="4" t="s">
        <v>167</v>
      </c>
    </row>
    <row r="179" spans="2:80" x14ac:dyDescent="0.25">
      <c r="B179" s="8" t="s">
        <v>215</v>
      </c>
      <c r="C179" s="9" t="s">
        <v>216</v>
      </c>
      <c r="D179" s="32"/>
    </row>
    <row r="180" spans="2:80" x14ac:dyDescent="0.25">
      <c r="B180" s="3" t="s">
        <v>167</v>
      </c>
      <c r="C180" s="4" t="s">
        <v>167</v>
      </c>
    </row>
    <row r="183" spans="2:80" x14ac:dyDescent="0.25">
      <c r="B183" s="32" t="s">
        <v>217</v>
      </c>
    </row>
    <row r="186" spans="2:80" x14ac:dyDescent="0.25">
      <c r="B186" s="32" t="s">
        <v>218</v>
      </c>
    </row>
    <row r="188" spans="2:80" x14ac:dyDescent="0.25">
      <c r="B188" s="8" t="s">
        <v>194</v>
      </c>
      <c r="C188" s="9" t="s">
        <v>219</v>
      </c>
      <c r="D188" s="8" t="s">
        <v>209</v>
      </c>
      <c r="E188" s="8" t="s">
        <v>210</v>
      </c>
      <c r="F188" s="36" t="s">
        <v>211</v>
      </c>
      <c r="G188" s="34"/>
    </row>
    <row r="189" spans="2:80" x14ac:dyDescent="0.25">
      <c r="B189" s="3" t="s">
        <v>167</v>
      </c>
      <c r="C189" s="4" t="s">
        <v>167</v>
      </c>
      <c r="D189" s="3" t="s">
        <v>167</v>
      </c>
      <c r="E189" s="3" t="s">
        <v>167</v>
      </c>
      <c r="F189" s="35" t="s">
        <v>167</v>
      </c>
    </row>
    <row r="192" spans="2:80" x14ac:dyDescent="0.25">
      <c r="B192" s="32" t="s">
        <v>212</v>
      </c>
      <c r="C192" s="33" t="s">
        <v>167</v>
      </c>
      <c r="D192" s="32"/>
      <c r="E192" s="32"/>
      <c r="F192" s="34"/>
      <c r="G192" s="34"/>
      <c r="H192" s="34"/>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c r="BO192" s="32"/>
      <c r="BP192" s="32"/>
      <c r="BQ192" s="32"/>
      <c r="BR192" s="32"/>
      <c r="BS192" s="32"/>
      <c r="BT192" s="32"/>
      <c r="BU192" s="32"/>
      <c r="BV192" s="32"/>
      <c r="BW192" s="32"/>
      <c r="BX192" s="32"/>
      <c r="BY192" s="32"/>
      <c r="BZ192" s="32"/>
      <c r="CA192" s="32"/>
      <c r="CB192" s="32"/>
    </row>
    <row r="194" spans="2:7" x14ac:dyDescent="0.25">
      <c r="B194" s="32" t="s">
        <v>213</v>
      </c>
    </row>
    <row r="196" spans="2:7" x14ac:dyDescent="0.25">
      <c r="B196" s="8" t="s">
        <v>214</v>
      </c>
      <c r="C196" s="9" t="s">
        <v>202</v>
      </c>
      <c r="D196" s="32"/>
    </row>
    <row r="197" spans="2:7" x14ac:dyDescent="0.25">
      <c r="B197" s="3" t="s">
        <v>167</v>
      </c>
      <c r="C197" s="4" t="s">
        <v>167</v>
      </c>
    </row>
    <row r="200" spans="2:7" x14ac:dyDescent="0.25">
      <c r="B200" s="8" t="s">
        <v>215</v>
      </c>
      <c r="C200" s="9" t="s">
        <v>216</v>
      </c>
      <c r="D200" s="32"/>
    </row>
    <row r="201" spans="2:7" x14ac:dyDescent="0.25">
      <c r="B201" s="3" t="s">
        <v>167</v>
      </c>
      <c r="C201" s="4" t="s">
        <v>167</v>
      </c>
    </row>
    <row r="204" spans="2:7" x14ac:dyDescent="0.25">
      <c r="B204" s="32" t="s">
        <v>217</v>
      </c>
    </row>
    <row r="207" spans="2:7" x14ac:dyDescent="0.25">
      <c r="B207" s="32" t="s">
        <v>220</v>
      </c>
    </row>
    <row r="208" spans="2:7" x14ac:dyDescent="0.25">
      <c r="B208" s="8" t="s">
        <v>194</v>
      </c>
      <c r="C208" s="9" t="s">
        <v>221</v>
      </c>
      <c r="D208" s="8" t="s">
        <v>222</v>
      </c>
      <c r="E208" s="8" t="s">
        <v>223</v>
      </c>
      <c r="F208" s="36" t="s">
        <v>224</v>
      </c>
      <c r="G208" s="34"/>
    </row>
    <row r="209" spans="2:6" x14ac:dyDescent="0.25">
      <c r="B209" s="3" t="s">
        <v>167</v>
      </c>
      <c r="C209" s="4" t="s">
        <v>167</v>
      </c>
      <c r="D209" s="3" t="s">
        <v>167</v>
      </c>
      <c r="E209" s="3" t="s">
        <v>167</v>
      </c>
      <c r="F209" s="35" t="s">
        <v>167</v>
      </c>
    </row>
    <row r="210" spans="2:6" x14ac:dyDescent="0.25">
      <c r="B210"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0778C470-15C3-4407-9362-7E73D9450FA3}"/>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151D4-68EE-44DA-A5AA-72A8BA480DC5}">
  <sheetPr codeName="Sheet33"/>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9" x14ac:dyDescent="0.25">
      <c r="A1" s="58" t="s">
        <v>0</v>
      </c>
      <c r="B1" s="201" t="s">
        <v>67</v>
      </c>
      <c r="C1" s="201"/>
      <c r="D1" s="201"/>
      <c r="E1" s="201"/>
    </row>
    <row r="3" spans="1:9" ht="15" customHeight="1" x14ac:dyDescent="0.25">
      <c r="B3" s="1" t="s">
        <v>1128</v>
      </c>
      <c r="C3" s="202"/>
      <c r="D3" s="203"/>
    </row>
    <row r="4" spans="1:9" ht="15" customHeight="1" x14ac:dyDescent="0.25">
      <c r="B4" s="2" t="s">
        <v>1129</v>
      </c>
      <c r="C4" s="202"/>
      <c r="D4" s="203"/>
    </row>
    <row r="5" spans="1:9" ht="15" customHeight="1" x14ac:dyDescent="0.25">
      <c r="B5" s="2" t="s">
        <v>133</v>
      </c>
      <c r="C5" s="202"/>
      <c r="D5" s="203"/>
    </row>
    <row r="6" spans="1:9" ht="15" customHeight="1" x14ac:dyDescent="0.25">
      <c r="B6" s="7" t="s">
        <v>134</v>
      </c>
      <c r="C6" s="202"/>
      <c r="D6" s="203"/>
    </row>
    <row r="7" spans="1:9" ht="30" customHeight="1" x14ac:dyDescent="0.25">
      <c r="B7" s="7" t="s">
        <v>1130</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1902</v>
      </c>
      <c r="C15" s="29" t="s">
        <v>145</v>
      </c>
      <c r="D15" s="13" t="s">
        <v>282</v>
      </c>
      <c r="E15" s="13" t="s">
        <v>674</v>
      </c>
      <c r="F15" s="18">
        <v>804300</v>
      </c>
      <c r="G15" s="18">
        <v>14870.7</v>
      </c>
      <c r="H15" s="18">
        <v>12.31</v>
      </c>
    </row>
    <row r="16" spans="1:9" x14ac:dyDescent="0.25">
      <c r="B16" s="13" t="s">
        <v>1907</v>
      </c>
      <c r="C16" s="29" t="s">
        <v>145</v>
      </c>
      <c r="D16" s="13" t="s">
        <v>282</v>
      </c>
      <c r="E16" s="13" t="s">
        <v>679</v>
      </c>
      <c r="F16" s="18">
        <v>741000</v>
      </c>
      <c r="G16" s="18">
        <v>10348.07</v>
      </c>
      <c r="H16" s="18">
        <v>8.57</v>
      </c>
    </row>
    <row r="17" spans="2:8" x14ac:dyDescent="0.25">
      <c r="B17" s="13" t="s">
        <v>1905</v>
      </c>
      <c r="C17" s="29" t="s">
        <v>145</v>
      </c>
      <c r="D17" s="13" t="s">
        <v>282</v>
      </c>
      <c r="E17" s="13" t="s">
        <v>677</v>
      </c>
      <c r="F17" s="18">
        <v>410240</v>
      </c>
      <c r="G17" s="18">
        <v>8971.74</v>
      </c>
      <c r="H17" s="18">
        <v>7.43</v>
      </c>
    </row>
    <row r="18" spans="2:8" x14ac:dyDescent="0.25">
      <c r="B18" s="13" t="s">
        <v>1682</v>
      </c>
      <c r="C18" s="29" t="s">
        <v>145</v>
      </c>
      <c r="D18" s="13" t="s">
        <v>282</v>
      </c>
      <c r="E18" s="13" t="s">
        <v>283</v>
      </c>
      <c r="F18" s="18">
        <v>614555</v>
      </c>
      <c r="G18" s="18">
        <v>7830.66</v>
      </c>
      <c r="H18" s="18">
        <v>6.48</v>
      </c>
    </row>
    <row r="19" spans="2:8" x14ac:dyDescent="0.25">
      <c r="B19" s="13" t="s">
        <v>1848</v>
      </c>
      <c r="C19" s="29" t="s">
        <v>145</v>
      </c>
      <c r="D19" s="13" t="s">
        <v>282</v>
      </c>
      <c r="E19" s="13" t="s">
        <v>589</v>
      </c>
      <c r="F19" s="18">
        <v>490000</v>
      </c>
      <c r="G19" s="18">
        <v>7603.58</v>
      </c>
      <c r="H19" s="18">
        <v>6.29</v>
      </c>
    </row>
    <row r="20" spans="2:8" x14ac:dyDescent="0.25">
      <c r="B20" s="13" t="s">
        <v>2107</v>
      </c>
      <c r="C20" s="29" t="s">
        <v>145</v>
      </c>
      <c r="D20" s="13" t="s">
        <v>282</v>
      </c>
      <c r="E20" s="13" t="s">
        <v>1070</v>
      </c>
      <c r="F20" s="18">
        <v>104965</v>
      </c>
      <c r="G20" s="18">
        <v>6182.07</v>
      </c>
      <c r="H20" s="18">
        <v>5.12</v>
      </c>
    </row>
    <row r="21" spans="2:8" x14ac:dyDescent="0.25">
      <c r="B21" s="13" t="s">
        <v>1951</v>
      </c>
      <c r="C21" s="29" t="s">
        <v>145</v>
      </c>
      <c r="D21" s="13" t="s">
        <v>296</v>
      </c>
      <c r="E21" s="13" t="s">
        <v>754</v>
      </c>
      <c r="F21" s="18">
        <v>855100</v>
      </c>
      <c r="G21" s="18">
        <v>5341.81</v>
      </c>
      <c r="H21" s="18">
        <v>4.42</v>
      </c>
    </row>
    <row r="22" spans="2:8" x14ac:dyDescent="0.25">
      <c r="B22" s="13" t="s">
        <v>1940</v>
      </c>
      <c r="C22" s="29" t="s">
        <v>145</v>
      </c>
      <c r="D22" s="13" t="s">
        <v>282</v>
      </c>
      <c r="E22" s="13" t="s">
        <v>725</v>
      </c>
      <c r="F22" s="18">
        <v>471287</v>
      </c>
      <c r="G22" s="18">
        <v>4718.76</v>
      </c>
      <c r="H22" s="18">
        <v>3.91</v>
      </c>
    </row>
    <row r="23" spans="2:8" x14ac:dyDescent="0.25">
      <c r="B23" s="13" t="s">
        <v>1911</v>
      </c>
      <c r="C23" s="29" t="s">
        <v>145</v>
      </c>
      <c r="D23" s="13" t="s">
        <v>282</v>
      </c>
      <c r="E23" s="13" t="s">
        <v>683</v>
      </c>
      <c r="F23" s="18">
        <v>75249</v>
      </c>
      <c r="G23" s="18">
        <v>4348.83</v>
      </c>
      <c r="H23" s="18">
        <v>3.6</v>
      </c>
    </row>
    <row r="24" spans="2:8" x14ac:dyDescent="0.25">
      <c r="B24" s="13" t="s">
        <v>1864</v>
      </c>
      <c r="C24" s="29" t="s">
        <v>145</v>
      </c>
      <c r="D24" s="13" t="s">
        <v>296</v>
      </c>
      <c r="E24" s="13" t="s">
        <v>618</v>
      </c>
      <c r="F24" s="18">
        <v>58903</v>
      </c>
      <c r="G24" s="18">
        <v>4136.58</v>
      </c>
      <c r="H24" s="18">
        <v>3.42</v>
      </c>
    </row>
    <row r="25" spans="2:8" x14ac:dyDescent="0.25">
      <c r="B25" s="13" t="s">
        <v>1891</v>
      </c>
      <c r="C25" s="29" t="s">
        <v>145</v>
      </c>
      <c r="D25" s="13" t="s">
        <v>296</v>
      </c>
      <c r="E25" s="13" t="s">
        <v>652</v>
      </c>
      <c r="F25" s="18">
        <v>656991</v>
      </c>
      <c r="G25" s="18">
        <v>2920.98</v>
      </c>
      <c r="H25" s="18">
        <v>2.42</v>
      </c>
    </row>
    <row r="26" spans="2:8" x14ac:dyDescent="0.25">
      <c r="B26" s="13" t="s">
        <v>1955</v>
      </c>
      <c r="C26" s="29" t="s">
        <v>145</v>
      </c>
      <c r="D26" s="13" t="s">
        <v>282</v>
      </c>
      <c r="E26" s="13" t="s">
        <v>758</v>
      </c>
      <c r="F26" s="18">
        <v>94737</v>
      </c>
      <c r="G26" s="18">
        <v>2903.4</v>
      </c>
      <c r="H26" s="18">
        <v>2.4</v>
      </c>
    </row>
    <row r="27" spans="2:8" x14ac:dyDescent="0.25">
      <c r="B27" s="13" t="s">
        <v>2125</v>
      </c>
      <c r="C27" s="29" t="s">
        <v>145</v>
      </c>
      <c r="D27" s="13" t="s">
        <v>305</v>
      </c>
      <c r="E27" s="13" t="s">
        <v>1131</v>
      </c>
      <c r="F27" s="18">
        <v>418670</v>
      </c>
      <c r="G27" s="18">
        <v>2585.08</v>
      </c>
      <c r="H27" s="18">
        <v>2.14</v>
      </c>
    </row>
    <row r="28" spans="2:8" x14ac:dyDescent="0.25">
      <c r="B28" s="13" t="s">
        <v>2126</v>
      </c>
      <c r="C28" s="29" t="s">
        <v>145</v>
      </c>
      <c r="D28" s="13" t="s">
        <v>282</v>
      </c>
      <c r="E28" s="13" t="s">
        <v>1132</v>
      </c>
      <c r="F28" s="18">
        <v>471283</v>
      </c>
      <c r="G28" s="18">
        <v>2575.8000000000002</v>
      </c>
      <c r="H28" s="18">
        <v>2.13</v>
      </c>
    </row>
    <row r="29" spans="2:8" x14ac:dyDescent="0.25">
      <c r="B29" s="13" t="s">
        <v>2032</v>
      </c>
      <c r="C29" s="29" t="s">
        <v>145</v>
      </c>
      <c r="D29" s="13" t="s">
        <v>282</v>
      </c>
      <c r="E29" s="13" t="s">
        <v>973</v>
      </c>
      <c r="F29" s="18">
        <v>175000</v>
      </c>
      <c r="G29" s="18">
        <v>2551.2399999999998</v>
      </c>
      <c r="H29" s="18">
        <v>2.11</v>
      </c>
    </row>
    <row r="30" spans="2:8" x14ac:dyDescent="0.25">
      <c r="B30" s="13" t="s">
        <v>1740</v>
      </c>
      <c r="C30" s="29" t="s">
        <v>145</v>
      </c>
      <c r="D30" s="13" t="s">
        <v>296</v>
      </c>
      <c r="E30" s="13" t="s">
        <v>393</v>
      </c>
      <c r="F30" s="18">
        <v>566121</v>
      </c>
      <c r="G30" s="18">
        <v>2546.98</v>
      </c>
      <c r="H30" s="18">
        <v>2.11</v>
      </c>
    </row>
    <row r="31" spans="2:8" x14ac:dyDescent="0.25">
      <c r="B31" s="13" t="s">
        <v>2127</v>
      </c>
      <c r="C31" s="29" t="s">
        <v>145</v>
      </c>
      <c r="D31" s="13" t="s">
        <v>282</v>
      </c>
      <c r="E31" s="13" t="s">
        <v>1133</v>
      </c>
      <c r="F31" s="18">
        <v>193423</v>
      </c>
      <c r="G31" s="18">
        <v>2337.23</v>
      </c>
      <c r="H31" s="18">
        <v>1.93</v>
      </c>
    </row>
    <row r="32" spans="2:8" x14ac:dyDescent="0.25">
      <c r="B32" s="13" t="s">
        <v>1935</v>
      </c>
      <c r="C32" s="29" t="s">
        <v>145</v>
      </c>
      <c r="D32" s="13" t="s">
        <v>282</v>
      </c>
      <c r="E32" s="13" t="s">
        <v>719</v>
      </c>
      <c r="F32" s="18">
        <v>70921</v>
      </c>
      <c r="G32" s="18">
        <v>2271.35</v>
      </c>
      <c r="H32" s="18">
        <v>1.88</v>
      </c>
    </row>
    <row r="33" spans="2:8" x14ac:dyDescent="0.25">
      <c r="B33" s="13" t="s">
        <v>1918</v>
      </c>
      <c r="C33" s="29" t="s">
        <v>145</v>
      </c>
      <c r="D33" s="13" t="s">
        <v>282</v>
      </c>
      <c r="E33" s="13" t="s">
        <v>690</v>
      </c>
      <c r="F33" s="18">
        <v>142452</v>
      </c>
      <c r="G33" s="18">
        <v>2263.2800000000002</v>
      </c>
      <c r="H33" s="18">
        <v>1.87</v>
      </c>
    </row>
    <row r="34" spans="2:8" x14ac:dyDescent="0.25">
      <c r="B34" s="13" t="s">
        <v>2128</v>
      </c>
      <c r="C34" s="29" t="s">
        <v>145</v>
      </c>
      <c r="D34" s="13" t="s">
        <v>282</v>
      </c>
      <c r="E34" s="13" t="s">
        <v>1134</v>
      </c>
      <c r="F34" s="18">
        <v>666992</v>
      </c>
      <c r="G34" s="18">
        <v>2070.34</v>
      </c>
      <c r="H34" s="18">
        <v>1.71</v>
      </c>
    </row>
    <row r="35" spans="2:8" x14ac:dyDescent="0.25">
      <c r="B35" s="13" t="s">
        <v>311</v>
      </c>
      <c r="C35" s="29" t="s">
        <v>145</v>
      </c>
      <c r="D35" s="13" t="s">
        <v>282</v>
      </c>
      <c r="E35" s="13" t="s">
        <v>312</v>
      </c>
      <c r="F35" s="18">
        <v>191352</v>
      </c>
      <c r="G35" s="18">
        <v>1610.99</v>
      </c>
      <c r="H35" s="18">
        <v>1.33</v>
      </c>
    </row>
    <row r="36" spans="2:8" x14ac:dyDescent="0.25">
      <c r="B36" s="13" t="s">
        <v>691</v>
      </c>
      <c r="C36" s="29" t="s">
        <v>145</v>
      </c>
      <c r="D36" s="13" t="s">
        <v>282</v>
      </c>
      <c r="E36" s="13" t="s">
        <v>692</v>
      </c>
      <c r="F36" s="18">
        <v>596702</v>
      </c>
      <c r="G36" s="18">
        <v>1601.97</v>
      </c>
      <c r="H36" s="18">
        <v>1.33</v>
      </c>
    </row>
    <row r="37" spans="2:8" x14ac:dyDescent="0.25">
      <c r="B37" s="13" t="s">
        <v>1690</v>
      </c>
      <c r="C37" s="29" t="s">
        <v>145</v>
      </c>
      <c r="D37" s="13" t="s">
        <v>296</v>
      </c>
      <c r="E37" s="13" t="s">
        <v>297</v>
      </c>
      <c r="F37" s="18">
        <v>106389</v>
      </c>
      <c r="G37" s="18">
        <v>1430.61</v>
      </c>
      <c r="H37" s="18">
        <v>1.18</v>
      </c>
    </row>
    <row r="38" spans="2:8" x14ac:dyDescent="0.25">
      <c r="B38" s="13" t="s">
        <v>1962</v>
      </c>
      <c r="C38" s="29" t="s">
        <v>145</v>
      </c>
      <c r="D38" s="13" t="s">
        <v>282</v>
      </c>
      <c r="E38" s="13" t="s">
        <v>766</v>
      </c>
      <c r="F38" s="18">
        <v>19164</v>
      </c>
      <c r="G38" s="18">
        <v>1302.06</v>
      </c>
      <c r="H38" s="18">
        <v>1.08</v>
      </c>
    </row>
    <row r="39" spans="2:8" x14ac:dyDescent="0.25">
      <c r="B39" s="13" t="s">
        <v>1917</v>
      </c>
      <c r="C39" s="29" t="s">
        <v>145</v>
      </c>
      <c r="D39" s="13" t="s">
        <v>282</v>
      </c>
      <c r="E39" s="13" t="s">
        <v>689</v>
      </c>
      <c r="F39" s="18">
        <v>255000</v>
      </c>
      <c r="G39" s="18">
        <v>1252.69</v>
      </c>
      <c r="H39" s="18">
        <v>1.04</v>
      </c>
    </row>
    <row r="40" spans="2:8" x14ac:dyDescent="0.25">
      <c r="B40" s="13" t="s">
        <v>593</v>
      </c>
      <c r="C40" s="29" t="s">
        <v>145</v>
      </c>
      <c r="D40" s="13" t="s">
        <v>282</v>
      </c>
      <c r="E40" s="13" t="s">
        <v>594</v>
      </c>
      <c r="F40" s="18">
        <v>41446</v>
      </c>
      <c r="G40" s="18">
        <v>1105.51</v>
      </c>
      <c r="H40" s="18">
        <v>0.92</v>
      </c>
    </row>
    <row r="41" spans="2:8" x14ac:dyDescent="0.25">
      <c r="B41" s="13" t="s">
        <v>1834</v>
      </c>
      <c r="C41" s="29" t="s">
        <v>145</v>
      </c>
      <c r="D41" s="13" t="s">
        <v>293</v>
      </c>
      <c r="E41" s="13" t="s">
        <v>563</v>
      </c>
      <c r="F41" s="18">
        <v>60000</v>
      </c>
      <c r="G41" s="18">
        <v>1001.19</v>
      </c>
      <c r="H41" s="18">
        <v>0.83</v>
      </c>
    </row>
    <row r="42" spans="2:8" x14ac:dyDescent="0.25">
      <c r="B42" s="13" t="s">
        <v>2129</v>
      </c>
      <c r="C42" s="29" t="s">
        <v>145</v>
      </c>
      <c r="D42" s="13" t="s">
        <v>282</v>
      </c>
      <c r="E42" s="13" t="s">
        <v>1135</v>
      </c>
      <c r="F42" s="18">
        <v>50000</v>
      </c>
      <c r="G42" s="18">
        <v>988.75</v>
      </c>
      <c r="H42" s="18">
        <v>0.82</v>
      </c>
    </row>
    <row r="43" spans="2:8" x14ac:dyDescent="0.25">
      <c r="B43" s="13" t="s">
        <v>2130</v>
      </c>
      <c r="C43" s="29" t="s">
        <v>145</v>
      </c>
      <c r="D43" s="13" t="s">
        <v>282</v>
      </c>
      <c r="E43" s="13" t="s">
        <v>1136</v>
      </c>
      <c r="F43" s="18">
        <v>19164</v>
      </c>
      <c r="G43" s="18">
        <v>943.76</v>
      </c>
      <c r="H43" s="18">
        <v>0.78</v>
      </c>
    </row>
    <row r="44" spans="2:8" x14ac:dyDescent="0.25">
      <c r="B44" s="13" t="s">
        <v>1952</v>
      </c>
      <c r="C44" s="29" t="s">
        <v>145</v>
      </c>
      <c r="D44" s="13" t="s">
        <v>296</v>
      </c>
      <c r="E44" s="13" t="s">
        <v>755</v>
      </c>
      <c r="F44" s="18">
        <v>107046</v>
      </c>
      <c r="G44" s="18">
        <v>920.86</v>
      </c>
      <c r="H44" s="18">
        <v>0.76</v>
      </c>
    </row>
    <row r="45" spans="2:8" x14ac:dyDescent="0.25">
      <c r="B45" s="13" t="s">
        <v>2131</v>
      </c>
      <c r="C45" s="29" t="s">
        <v>145</v>
      </c>
      <c r="D45" s="13" t="s">
        <v>282</v>
      </c>
      <c r="E45" s="13" t="s">
        <v>1137</v>
      </c>
      <c r="F45" s="18">
        <v>16000</v>
      </c>
      <c r="G45" s="18">
        <v>837.18</v>
      </c>
      <c r="H45" s="18">
        <v>0.69</v>
      </c>
    </row>
    <row r="46" spans="2:8" x14ac:dyDescent="0.25">
      <c r="B46" s="13" t="s">
        <v>2132</v>
      </c>
      <c r="C46" s="29" t="s">
        <v>145</v>
      </c>
      <c r="D46" s="13" t="s">
        <v>320</v>
      </c>
      <c r="E46" s="13" t="s">
        <v>1138</v>
      </c>
      <c r="F46" s="18">
        <v>118808</v>
      </c>
      <c r="G46" s="18">
        <v>792.27</v>
      </c>
      <c r="H46" s="18">
        <v>0.66</v>
      </c>
    </row>
    <row r="47" spans="2:8" x14ac:dyDescent="0.25">
      <c r="B47" s="13" t="s">
        <v>1957</v>
      </c>
      <c r="C47" s="29" t="s">
        <v>145</v>
      </c>
      <c r="D47" s="13" t="s">
        <v>282</v>
      </c>
      <c r="E47" s="13" t="s">
        <v>760</v>
      </c>
      <c r="F47" s="18">
        <v>24588</v>
      </c>
      <c r="G47" s="18">
        <v>666.89</v>
      </c>
      <c r="H47" s="18">
        <v>0.55000000000000004</v>
      </c>
    </row>
    <row r="48" spans="2:8" x14ac:dyDescent="0.25">
      <c r="B48" s="13" t="s">
        <v>1836</v>
      </c>
      <c r="C48" s="29" t="s">
        <v>145</v>
      </c>
      <c r="D48" s="13" t="s">
        <v>367</v>
      </c>
      <c r="E48" s="13" t="s">
        <v>565</v>
      </c>
      <c r="F48" s="18">
        <v>17909</v>
      </c>
      <c r="G48" s="18">
        <v>472.13</v>
      </c>
      <c r="H48" s="18">
        <v>0.39</v>
      </c>
    </row>
    <row r="49" spans="2:8" x14ac:dyDescent="0.25">
      <c r="B49" s="32" t="s">
        <v>157</v>
      </c>
      <c r="C49" s="33"/>
      <c r="D49" s="32"/>
      <c r="E49" s="32"/>
      <c r="F49" s="34"/>
      <c r="G49" s="34">
        <f>SUM(G12:G48)</f>
        <v>114305.34</v>
      </c>
      <c r="H49" s="34">
        <f>SUM(H12:H48)</f>
        <v>94.61</v>
      </c>
    </row>
    <row r="50" spans="2:8" x14ac:dyDescent="0.25">
      <c r="B50" s="32" t="s">
        <v>158</v>
      </c>
      <c r="C50" s="33"/>
      <c r="D50" s="32"/>
      <c r="E50" s="32"/>
      <c r="F50" s="34"/>
      <c r="G50" s="34">
        <v>189.21</v>
      </c>
      <c r="H50" s="34">
        <v>0.16</v>
      </c>
    </row>
    <row r="51" spans="2:8" x14ac:dyDescent="0.25">
      <c r="B51" s="32" t="s">
        <v>159</v>
      </c>
      <c r="C51" s="33"/>
      <c r="D51" s="32"/>
      <c r="E51" s="32"/>
      <c r="F51" s="34"/>
      <c r="G51" s="34">
        <v>114494.55</v>
      </c>
      <c r="H51" s="34">
        <v>94.77</v>
      </c>
    </row>
    <row r="52" spans="2:8" x14ac:dyDescent="0.25">
      <c r="B52" s="32" t="s">
        <v>247</v>
      </c>
      <c r="C52" s="33"/>
      <c r="D52" s="32"/>
      <c r="E52" s="32"/>
      <c r="F52" s="34"/>
      <c r="G52" s="34">
        <v>6310.034798700005</v>
      </c>
      <c r="H52" s="34">
        <v>5.230000000000004</v>
      </c>
    </row>
    <row r="53" spans="2:8" x14ac:dyDescent="0.25">
      <c r="B53" s="32" t="s">
        <v>161</v>
      </c>
      <c r="C53" s="33"/>
      <c r="D53" s="32"/>
      <c r="E53" s="32"/>
      <c r="F53" s="34"/>
      <c r="G53" s="34">
        <v>120804.5847987</v>
      </c>
      <c r="H53" s="34">
        <v>100</v>
      </c>
    </row>
    <row r="54" spans="2:8" x14ac:dyDescent="0.25">
      <c r="B54" s="13" t="s">
        <v>162</v>
      </c>
    </row>
    <row r="55" spans="2:8" x14ac:dyDescent="0.25">
      <c r="B55" s="32" t="s">
        <v>163</v>
      </c>
    </row>
    <row r="56" spans="2:8" x14ac:dyDescent="0.25">
      <c r="B56" s="32" t="s">
        <v>164</v>
      </c>
      <c r="C56" s="29" t="s">
        <v>165</v>
      </c>
    </row>
    <row r="57" spans="2:8" x14ac:dyDescent="0.25">
      <c r="B57" s="32" t="s">
        <v>168</v>
      </c>
      <c r="C57" s="29" t="s">
        <v>167</v>
      </c>
    </row>
    <row r="58" spans="2:8" x14ac:dyDescent="0.25">
      <c r="B58" s="32" t="s">
        <v>169</v>
      </c>
      <c r="C58" s="29" t="s">
        <v>167</v>
      </c>
    </row>
    <row r="59" spans="2:8" x14ac:dyDescent="0.25">
      <c r="B59" s="32" t="s">
        <v>170</v>
      </c>
      <c r="C59" s="29" t="s">
        <v>171</v>
      </c>
    </row>
    <row r="60" spans="2:8" x14ac:dyDescent="0.25">
      <c r="B60" s="32" t="s">
        <v>1139</v>
      </c>
      <c r="C60" s="33"/>
    </row>
    <row r="61" spans="2:8" x14ac:dyDescent="0.25">
      <c r="B61" s="32" t="s">
        <v>1140</v>
      </c>
      <c r="C61" s="33"/>
    </row>
    <row r="62" spans="2:8" x14ac:dyDescent="0.25">
      <c r="B62" s="32" t="s">
        <v>1141</v>
      </c>
      <c r="C62" s="33"/>
    </row>
    <row r="63" spans="2:8" x14ac:dyDescent="0.25">
      <c r="B63" s="32" t="s">
        <v>1142</v>
      </c>
      <c r="C63" s="33"/>
    </row>
    <row r="64" spans="2:8" x14ac:dyDescent="0.25">
      <c r="B64" s="32" t="s">
        <v>1143</v>
      </c>
      <c r="C64" s="33"/>
    </row>
    <row r="65" spans="2:3" x14ac:dyDescent="0.25">
      <c r="B65" s="32" t="s">
        <v>1144</v>
      </c>
      <c r="C65" s="33"/>
    </row>
    <row r="66" spans="2:3" x14ac:dyDescent="0.25">
      <c r="B66" s="32" t="s">
        <v>1145</v>
      </c>
      <c r="C66" s="33"/>
    </row>
    <row r="67" spans="2:3" x14ac:dyDescent="0.25">
      <c r="B67" s="32" t="s">
        <v>1146</v>
      </c>
      <c r="C67" s="33"/>
    </row>
    <row r="68" spans="2:3" x14ac:dyDescent="0.25">
      <c r="B68" s="32" t="s">
        <v>1147</v>
      </c>
      <c r="C68" s="33"/>
    </row>
    <row r="69" spans="2:3" x14ac:dyDescent="0.25">
      <c r="B69" s="13" t="s">
        <v>180</v>
      </c>
    </row>
    <row r="70" spans="2:3" x14ac:dyDescent="0.25">
      <c r="B70" s="13" t="s">
        <v>250</v>
      </c>
    </row>
    <row r="73" spans="2:3" x14ac:dyDescent="0.25">
      <c r="B73" s="8" t="s">
        <v>251</v>
      </c>
      <c r="C73" s="9"/>
    </row>
    <row r="74" spans="2:3" ht="30" x14ac:dyDescent="0.25">
      <c r="B74" s="8" t="s">
        <v>252</v>
      </c>
      <c r="C74" s="10" t="s">
        <v>253</v>
      </c>
    </row>
    <row r="75" spans="2:3" x14ac:dyDescent="0.25">
      <c r="B75" s="3" t="s">
        <v>254</v>
      </c>
      <c r="C75" s="4"/>
    </row>
    <row r="76" spans="2:3" x14ac:dyDescent="0.25">
      <c r="B76" s="3" t="s">
        <v>255</v>
      </c>
      <c r="C76" s="4"/>
    </row>
    <row r="77" spans="2:3" x14ac:dyDescent="0.25">
      <c r="B77" s="3" t="s">
        <v>256</v>
      </c>
      <c r="C77" s="4"/>
    </row>
    <row r="78" spans="2:3" x14ac:dyDescent="0.25">
      <c r="B78" s="3" t="s">
        <v>257</v>
      </c>
      <c r="C78" s="4"/>
    </row>
    <row r="79" spans="2:3" x14ac:dyDescent="0.25">
      <c r="B79" s="3" t="s">
        <v>258</v>
      </c>
      <c r="C79" s="4"/>
    </row>
    <row r="80" spans="2:3" x14ac:dyDescent="0.25">
      <c r="B80" s="3" t="s">
        <v>259</v>
      </c>
      <c r="C80" s="4"/>
    </row>
    <row r="81" spans="2:7" x14ac:dyDescent="0.25">
      <c r="B81" s="8" t="s">
        <v>260</v>
      </c>
      <c r="C81" s="9"/>
    </row>
    <row r="83" spans="2:7" x14ac:dyDescent="0.25">
      <c r="B83" s="3" t="s">
        <v>189</v>
      </c>
      <c r="C83" s="4"/>
      <c r="D83" s="3"/>
    </row>
    <row r="84" spans="2:7" ht="30" x14ac:dyDescent="0.25">
      <c r="B84" s="6" t="s">
        <v>190</v>
      </c>
      <c r="C84" s="5" t="s">
        <v>191</v>
      </c>
      <c r="D84" s="6" t="s">
        <v>192</v>
      </c>
    </row>
    <row r="85" spans="2:7" x14ac:dyDescent="0.25">
      <c r="B85" s="3" t="s">
        <v>167</v>
      </c>
      <c r="C85" s="4" t="s">
        <v>167</v>
      </c>
      <c r="D85" s="3" t="s">
        <v>167</v>
      </c>
    </row>
    <row r="87" spans="2:7" x14ac:dyDescent="0.25">
      <c r="B87" s="8" t="s">
        <v>193</v>
      </c>
      <c r="C87" s="44">
        <v>45596</v>
      </c>
      <c r="D87" s="3"/>
      <c r="E87" s="37"/>
      <c r="F87" s="43"/>
    </row>
    <row r="88" spans="2:7" x14ac:dyDescent="0.25">
      <c r="B88" s="8" t="s">
        <v>194</v>
      </c>
      <c r="C88" s="9" t="s">
        <v>195</v>
      </c>
      <c r="D88" s="8" t="s">
        <v>196</v>
      </c>
      <c r="E88" s="38" t="s">
        <v>197</v>
      </c>
      <c r="F88" s="36" t="s">
        <v>198</v>
      </c>
      <c r="G88" s="34"/>
    </row>
    <row r="89" spans="2:7" x14ac:dyDescent="0.25">
      <c r="B89" s="41" t="s">
        <v>167</v>
      </c>
      <c r="C89" s="42" t="s">
        <v>167</v>
      </c>
      <c r="D89" s="41" t="s">
        <v>167</v>
      </c>
      <c r="E89" s="40" t="s">
        <v>167</v>
      </c>
      <c r="F89" s="39" t="s">
        <v>167</v>
      </c>
    </row>
    <row r="92" spans="2:7" x14ac:dyDescent="0.25">
      <c r="B92" s="32" t="s">
        <v>199</v>
      </c>
    </row>
    <row r="93" spans="2:7" x14ac:dyDescent="0.25">
      <c r="B93" s="32"/>
    </row>
    <row r="94" spans="2:7" x14ac:dyDescent="0.25">
      <c r="B94" s="32" t="s">
        <v>200</v>
      </c>
    </row>
    <row r="95" spans="2:7" x14ac:dyDescent="0.25">
      <c r="B95" s="8" t="s">
        <v>201</v>
      </c>
      <c r="C95" s="9" t="s">
        <v>202</v>
      </c>
      <c r="D95" s="32"/>
    </row>
    <row r="96" spans="2:7" x14ac:dyDescent="0.25">
      <c r="B96" s="3" t="s">
        <v>167</v>
      </c>
      <c r="C96" s="4" t="s">
        <v>167</v>
      </c>
    </row>
    <row r="98" spans="2:7" x14ac:dyDescent="0.25">
      <c r="B98" s="8" t="s">
        <v>203</v>
      </c>
      <c r="C98" s="9" t="s">
        <v>202</v>
      </c>
    </row>
    <row r="99" spans="2:7" x14ac:dyDescent="0.25">
      <c r="B99" s="3" t="s">
        <v>167</v>
      </c>
      <c r="C99" s="4" t="s">
        <v>167</v>
      </c>
    </row>
    <row r="101" spans="2:7" x14ac:dyDescent="0.25">
      <c r="B101" s="8" t="s">
        <v>167</v>
      </c>
      <c r="C101" s="9" t="s">
        <v>167</v>
      </c>
    </row>
    <row r="102" spans="2:7" x14ac:dyDescent="0.25">
      <c r="B102" s="3" t="s">
        <v>167</v>
      </c>
      <c r="C102" s="4" t="s">
        <v>167</v>
      </c>
    </row>
    <row r="104" spans="2:7" x14ac:dyDescent="0.25">
      <c r="B104" s="38" t="s">
        <v>204</v>
      </c>
      <c r="C104" s="9" t="s">
        <v>205</v>
      </c>
    </row>
    <row r="105" spans="2:7" x14ac:dyDescent="0.25">
      <c r="B105" s="37" t="s">
        <v>167</v>
      </c>
      <c r="C105" s="4" t="s">
        <v>167</v>
      </c>
    </row>
    <row r="107" spans="2:7" x14ac:dyDescent="0.25">
      <c r="B107" s="8" t="s">
        <v>206</v>
      </c>
      <c r="C107" s="9" t="s">
        <v>167</v>
      </c>
    </row>
    <row r="109" spans="2:7" x14ac:dyDescent="0.25">
      <c r="B109" s="8" t="s">
        <v>207</v>
      </c>
      <c r="C109" s="44">
        <v>45596</v>
      </c>
      <c r="D109" s="3"/>
      <c r="E109" s="37"/>
      <c r="F109" s="43"/>
    </row>
    <row r="110" spans="2:7" x14ac:dyDescent="0.25">
      <c r="B110" s="8" t="s">
        <v>194</v>
      </c>
      <c r="C110" s="9" t="s">
        <v>195</v>
      </c>
      <c r="D110" s="8" t="s">
        <v>196</v>
      </c>
      <c r="E110" s="38" t="s">
        <v>197</v>
      </c>
      <c r="F110" s="36" t="s">
        <v>198</v>
      </c>
      <c r="G110" s="34"/>
    </row>
    <row r="111" spans="2:7" x14ac:dyDescent="0.25">
      <c r="B111" s="41" t="s">
        <v>167</v>
      </c>
      <c r="C111" s="42" t="s">
        <v>167</v>
      </c>
      <c r="D111" s="41" t="s">
        <v>167</v>
      </c>
      <c r="E111" s="40" t="s">
        <v>167</v>
      </c>
      <c r="F111" s="39" t="s">
        <v>167</v>
      </c>
    </row>
    <row r="112" spans="2:7" x14ac:dyDescent="0.25">
      <c r="B112" s="32" t="s">
        <v>199</v>
      </c>
    </row>
    <row r="113" spans="2:4" x14ac:dyDescent="0.25">
      <c r="B113" s="32"/>
    </row>
    <row r="114" spans="2:4" x14ac:dyDescent="0.25">
      <c r="B114" s="32" t="s">
        <v>200</v>
      </c>
    </row>
    <row r="115" spans="2:4" x14ac:dyDescent="0.25">
      <c r="B115" s="8" t="s">
        <v>201</v>
      </c>
      <c r="C115" s="9" t="s">
        <v>202</v>
      </c>
      <c r="D115" s="32"/>
    </row>
    <row r="116" spans="2:4" x14ac:dyDescent="0.25">
      <c r="B116" s="3" t="s">
        <v>167</v>
      </c>
      <c r="C116" s="4" t="s">
        <v>167</v>
      </c>
    </row>
    <row r="118" spans="2:4" x14ac:dyDescent="0.25">
      <c r="B118" s="8" t="s">
        <v>203</v>
      </c>
      <c r="C118" s="9" t="s">
        <v>202</v>
      </c>
    </row>
    <row r="119" spans="2:4" x14ac:dyDescent="0.25">
      <c r="B119" s="3" t="s">
        <v>167</v>
      </c>
      <c r="C119" s="4" t="s">
        <v>167</v>
      </c>
    </row>
    <row r="121" spans="2:4" x14ac:dyDescent="0.25">
      <c r="B121" s="8" t="s">
        <v>167</v>
      </c>
      <c r="C121" s="9" t="s">
        <v>167</v>
      </c>
    </row>
    <row r="122" spans="2:4" x14ac:dyDescent="0.25">
      <c r="B122" s="3" t="s">
        <v>167</v>
      </c>
      <c r="C122" s="4" t="s">
        <v>167</v>
      </c>
    </row>
    <row r="124" spans="2:4" x14ac:dyDescent="0.25">
      <c r="B124" s="38" t="s">
        <v>204</v>
      </c>
      <c r="C124" s="9" t="s">
        <v>205</v>
      </c>
    </row>
    <row r="125" spans="2:4" x14ac:dyDescent="0.25">
      <c r="B125" s="37" t="s">
        <v>167</v>
      </c>
      <c r="C125" s="4" t="s">
        <v>167</v>
      </c>
    </row>
    <row r="127" spans="2:4" x14ac:dyDescent="0.25">
      <c r="B127" s="8" t="s">
        <v>206</v>
      </c>
      <c r="C127" s="9" t="s">
        <v>167</v>
      </c>
    </row>
    <row r="130" spans="2:80" x14ac:dyDescent="0.25">
      <c r="B130" s="32" t="s">
        <v>208</v>
      </c>
    </row>
    <row r="132" spans="2:80" x14ac:dyDescent="0.25">
      <c r="B132" s="8" t="s">
        <v>194</v>
      </c>
      <c r="C132" s="9" t="s">
        <v>209</v>
      </c>
      <c r="D132" s="8" t="s">
        <v>210</v>
      </c>
      <c r="E132" s="8" t="s">
        <v>211</v>
      </c>
      <c r="F132" s="34"/>
    </row>
    <row r="133" spans="2:80" x14ac:dyDescent="0.25">
      <c r="B133" s="3" t="s">
        <v>167</v>
      </c>
      <c r="C133" s="4" t="s">
        <v>167</v>
      </c>
      <c r="D133" s="3" t="s">
        <v>167</v>
      </c>
      <c r="E133" s="3" t="s">
        <v>167</v>
      </c>
    </row>
    <row r="136" spans="2:80" x14ac:dyDescent="0.25">
      <c r="B136" s="32" t="s">
        <v>212</v>
      </c>
      <c r="C136" s="33" t="s">
        <v>167</v>
      </c>
      <c r="D136" s="32"/>
      <c r="E136" s="32"/>
      <c r="F136" s="34"/>
      <c r="G136" s="34"/>
      <c r="H136" s="34"/>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c r="BO136" s="32"/>
      <c r="BP136" s="32"/>
      <c r="BQ136" s="32"/>
      <c r="BR136" s="32"/>
      <c r="BS136" s="32"/>
      <c r="BT136" s="32"/>
      <c r="BU136" s="32"/>
      <c r="BV136" s="32"/>
      <c r="BW136" s="32"/>
      <c r="BX136" s="32"/>
      <c r="BY136" s="32"/>
      <c r="BZ136" s="32"/>
      <c r="CA136" s="32"/>
      <c r="CB136" s="32"/>
    </row>
    <row r="138" spans="2:80" x14ac:dyDescent="0.25">
      <c r="B138" s="32" t="s">
        <v>213</v>
      </c>
    </row>
    <row r="140" spans="2:80" x14ac:dyDescent="0.25">
      <c r="B140" s="8" t="s">
        <v>214</v>
      </c>
      <c r="C140" s="9" t="s">
        <v>202</v>
      </c>
      <c r="D140" s="32"/>
    </row>
    <row r="141" spans="2:80" x14ac:dyDescent="0.25">
      <c r="B141" s="3" t="s">
        <v>167</v>
      </c>
      <c r="C141" s="4" t="s">
        <v>167</v>
      </c>
    </row>
    <row r="144" spans="2:80" x14ac:dyDescent="0.25">
      <c r="B144" s="8" t="s">
        <v>215</v>
      </c>
      <c r="C144" s="9" t="s">
        <v>216</v>
      </c>
      <c r="D144" s="32"/>
    </row>
    <row r="145" spans="2:80" x14ac:dyDescent="0.25">
      <c r="B145" s="3" t="s">
        <v>167</v>
      </c>
      <c r="C145" s="4" t="s">
        <v>167</v>
      </c>
    </row>
    <row r="148" spans="2:80" x14ac:dyDescent="0.25">
      <c r="B148" s="32" t="s">
        <v>217</v>
      </c>
    </row>
    <row r="151" spans="2:80" x14ac:dyDescent="0.25">
      <c r="B151" s="32" t="s">
        <v>218</v>
      </c>
    </row>
    <row r="153" spans="2:80" x14ac:dyDescent="0.25">
      <c r="B153" s="8" t="s">
        <v>194</v>
      </c>
      <c r="C153" s="9" t="s">
        <v>219</v>
      </c>
      <c r="D153" s="8" t="s">
        <v>209</v>
      </c>
      <c r="E153" s="8" t="s">
        <v>210</v>
      </c>
      <c r="F153" s="36" t="s">
        <v>211</v>
      </c>
      <c r="G153" s="34"/>
    </row>
    <row r="154" spans="2:80" x14ac:dyDescent="0.25">
      <c r="B154" s="3" t="s">
        <v>167</v>
      </c>
      <c r="C154" s="4" t="s">
        <v>167</v>
      </c>
      <c r="D154" s="3" t="s">
        <v>167</v>
      </c>
      <c r="E154" s="3" t="s">
        <v>167</v>
      </c>
      <c r="F154" s="35" t="s">
        <v>167</v>
      </c>
    </row>
    <row r="157" spans="2:80" x14ac:dyDescent="0.25">
      <c r="B157" s="32" t="s">
        <v>212</v>
      </c>
      <c r="C157" s="33" t="s">
        <v>167</v>
      </c>
      <c r="D157" s="32"/>
      <c r="E157" s="32"/>
      <c r="F157" s="34"/>
      <c r="G157" s="34"/>
      <c r="H157" s="34"/>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2"/>
      <c r="BQ157" s="32"/>
      <c r="BR157" s="32"/>
      <c r="BS157" s="32"/>
      <c r="BT157" s="32"/>
      <c r="BU157" s="32"/>
      <c r="BV157" s="32"/>
      <c r="BW157" s="32"/>
      <c r="BX157" s="32"/>
      <c r="BY157" s="32"/>
      <c r="BZ157" s="32"/>
      <c r="CA157" s="32"/>
      <c r="CB157" s="32"/>
    </row>
    <row r="159" spans="2:80" x14ac:dyDescent="0.25">
      <c r="B159" s="32" t="s">
        <v>213</v>
      </c>
    </row>
    <row r="161" spans="2:7" x14ac:dyDescent="0.25">
      <c r="B161" s="8" t="s">
        <v>214</v>
      </c>
      <c r="C161" s="9" t="s">
        <v>202</v>
      </c>
      <c r="D161" s="32"/>
    </row>
    <row r="162" spans="2:7" x14ac:dyDescent="0.25">
      <c r="B162" s="3" t="s">
        <v>167</v>
      </c>
      <c r="C162" s="4" t="s">
        <v>167</v>
      </c>
    </row>
    <row r="165" spans="2:7" x14ac:dyDescent="0.25">
      <c r="B165" s="8" t="s">
        <v>215</v>
      </c>
      <c r="C165" s="9" t="s">
        <v>216</v>
      </c>
      <c r="D165" s="32"/>
    </row>
    <row r="166" spans="2:7" x14ac:dyDescent="0.25">
      <c r="B166" s="3" t="s">
        <v>167</v>
      </c>
      <c r="C166" s="4" t="s">
        <v>167</v>
      </c>
    </row>
    <row r="169" spans="2:7" x14ac:dyDescent="0.25">
      <c r="B169" s="32" t="s">
        <v>217</v>
      </c>
    </row>
    <row r="172" spans="2:7" x14ac:dyDescent="0.25">
      <c r="B172" s="32" t="s">
        <v>220</v>
      </c>
    </row>
    <row r="173" spans="2:7" x14ac:dyDescent="0.25">
      <c r="B173" s="8" t="s">
        <v>194</v>
      </c>
      <c r="C173" s="9" t="s">
        <v>221</v>
      </c>
      <c r="D173" s="8" t="s">
        <v>222</v>
      </c>
      <c r="E173" s="8" t="s">
        <v>223</v>
      </c>
      <c r="F173" s="36" t="s">
        <v>224</v>
      </c>
      <c r="G173" s="34"/>
    </row>
    <row r="174" spans="2:7" x14ac:dyDescent="0.25">
      <c r="B174" s="3" t="s">
        <v>167</v>
      </c>
      <c r="C174" s="4" t="s">
        <v>167</v>
      </c>
      <c r="D174" s="3" t="s">
        <v>167</v>
      </c>
      <c r="E174" s="3" t="s">
        <v>167</v>
      </c>
      <c r="F174" s="35" t="s">
        <v>167</v>
      </c>
    </row>
    <row r="175" spans="2:7" x14ac:dyDescent="0.25">
      <c r="B175"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8CE149E3-90B0-4892-A499-56D4286BD853}"/>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13F-E10E-4280-A538-3DF9A6F73C6C}">
  <sheetPr codeName="Sheet32"/>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65</v>
      </c>
      <c r="C1" s="201"/>
      <c r="D1" s="201"/>
      <c r="E1" s="201"/>
    </row>
    <row r="3" spans="1:9" ht="15" customHeight="1" x14ac:dyDescent="0.25">
      <c r="B3" s="1" t="s">
        <v>1148</v>
      </c>
      <c r="C3" s="202"/>
      <c r="D3" s="203"/>
    </row>
    <row r="4" spans="1:9" ht="15" customHeight="1" x14ac:dyDescent="0.25">
      <c r="B4" s="2" t="s">
        <v>1149</v>
      </c>
      <c r="C4" s="202"/>
      <c r="D4" s="203"/>
    </row>
    <row r="5" spans="1:9" ht="15" customHeight="1" x14ac:dyDescent="0.25">
      <c r="B5" s="2" t="s">
        <v>133</v>
      </c>
      <c r="C5" s="202"/>
      <c r="D5" s="203"/>
    </row>
    <row r="6" spans="1:9" ht="15" customHeight="1" x14ac:dyDescent="0.25">
      <c r="B6" s="2" t="s">
        <v>134</v>
      </c>
      <c r="C6" s="202"/>
      <c r="D6" s="203"/>
    </row>
    <row r="7" spans="1:9" ht="30" customHeight="1" x14ac:dyDescent="0.25">
      <c r="B7" s="2" t="s">
        <v>1150</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1676</v>
      </c>
      <c r="C15" s="29" t="s">
        <v>145</v>
      </c>
      <c r="D15" s="13" t="s">
        <v>273</v>
      </c>
      <c r="E15" s="13" t="s">
        <v>274</v>
      </c>
      <c r="F15" s="18">
        <v>4815000</v>
      </c>
      <c r="G15" s="18">
        <v>23535.72</v>
      </c>
      <c r="H15" s="18">
        <v>9.91</v>
      </c>
    </row>
    <row r="16" spans="1:9" x14ac:dyDescent="0.25">
      <c r="B16" s="13" t="s">
        <v>1762</v>
      </c>
      <c r="C16" s="29" t="s">
        <v>145</v>
      </c>
      <c r="D16" s="13" t="s">
        <v>320</v>
      </c>
      <c r="E16" s="13" t="s">
        <v>444</v>
      </c>
      <c r="F16" s="18">
        <v>8748000</v>
      </c>
      <c r="G16" s="18">
        <v>21148.29</v>
      </c>
      <c r="H16" s="18">
        <v>8.91</v>
      </c>
    </row>
    <row r="17" spans="2:8" x14ac:dyDescent="0.25">
      <c r="B17" s="13" t="s">
        <v>1727</v>
      </c>
      <c r="C17" s="29" t="s">
        <v>145</v>
      </c>
      <c r="D17" s="13" t="s">
        <v>284</v>
      </c>
      <c r="E17" s="13" t="s">
        <v>374</v>
      </c>
      <c r="F17" s="18">
        <v>596500</v>
      </c>
      <c r="G17" s="18">
        <v>14190.74</v>
      </c>
      <c r="H17" s="18">
        <v>5.98</v>
      </c>
    </row>
    <row r="18" spans="2:8" x14ac:dyDescent="0.25">
      <c r="B18" s="13" t="s">
        <v>1151</v>
      </c>
      <c r="C18" s="29" t="s">
        <v>145</v>
      </c>
      <c r="D18" s="13" t="s">
        <v>462</v>
      </c>
      <c r="E18" s="13" t="s">
        <v>1152</v>
      </c>
      <c r="F18" s="18">
        <v>1193774</v>
      </c>
      <c r="G18" s="18">
        <v>10145.89</v>
      </c>
      <c r="H18" s="18">
        <v>4.2699999999999996</v>
      </c>
    </row>
    <row r="19" spans="2:8" x14ac:dyDescent="0.25">
      <c r="B19" s="13" t="s">
        <v>1934</v>
      </c>
      <c r="C19" s="29" t="s">
        <v>145</v>
      </c>
      <c r="D19" s="13" t="s">
        <v>320</v>
      </c>
      <c r="E19" s="13" t="s">
        <v>718</v>
      </c>
      <c r="F19" s="18">
        <v>135000</v>
      </c>
      <c r="G19" s="18">
        <v>9623.27</v>
      </c>
      <c r="H19" s="18">
        <v>4.05</v>
      </c>
    </row>
    <row r="20" spans="2:8" x14ac:dyDescent="0.25">
      <c r="B20" s="13" t="s">
        <v>1693</v>
      </c>
      <c r="C20" s="29" t="s">
        <v>145</v>
      </c>
      <c r="D20" s="13" t="s">
        <v>303</v>
      </c>
      <c r="E20" s="13" t="s">
        <v>304</v>
      </c>
      <c r="F20" s="18">
        <v>948115</v>
      </c>
      <c r="G20" s="18">
        <v>9505.33</v>
      </c>
      <c r="H20" s="18">
        <v>4</v>
      </c>
    </row>
    <row r="21" spans="2:8" x14ac:dyDescent="0.25">
      <c r="B21" s="13" t="s">
        <v>1766</v>
      </c>
      <c r="C21" s="29" t="s">
        <v>145</v>
      </c>
      <c r="D21" s="13" t="s">
        <v>417</v>
      </c>
      <c r="E21" s="13" t="s">
        <v>448</v>
      </c>
      <c r="F21" s="18">
        <v>315000</v>
      </c>
      <c r="G21" s="18">
        <v>8773.07</v>
      </c>
      <c r="H21" s="18">
        <v>3.69</v>
      </c>
    </row>
    <row r="22" spans="2:8" x14ac:dyDescent="0.25">
      <c r="B22" s="13" t="s">
        <v>1776</v>
      </c>
      <c r="C22" s="29" t="s">
        <v>145</v>
      </c>
      <c r="D22" s="13" t="s">
        <v>462</v>
      </c>
      <c r="E22" s="13" t="s">
        <v>463</v>
      </c>
      <c r="F22" s="18">
        <v>365000</v>
      </c>
      <c r="G22" s="18">
        <v>8259.77</v>
      </c>
      <c r="H22" s="18">
        <v>3.48</v>
      </c>
    </row>
    <row r="23" spans="2:8" x14ac:dyDescent="0.25">
      <c r="B23" s="13" t="s">
        <v>1774</v>
      </c>
      <c r="C23" s="29" t="s">
        <v>145</v>
      </c>
      <c r="D23" s="13" t="s">
        <v>279</v>
      </c>
      <c r="E23" s="13" t="s">
        <v>460</v>
      </c>
      <c r="F23" s="18">
        <v>53399</v>
      </c>
      <c r="G23" s="18">
        <v>7508.75</v>
      </c>
      <c r="H23" s="18">
        <v>3.16</v>
      </c>
    </row>
    <row r="24" spans="2:8" x14ac:dyDescent="0.25">
      <c r="B24" s="13" t="s">
        <v>1792</v>
      </c>
      <c r="C24" s="29" t="s">
        <v>145</v>
      </c>
      <c r="D24" s="13" t="s">
        <v>473</v>
      </c>
      <c r="E24" s="13" t="s">
        <v>480</v>
      </c>
      <c r="F24" s="18">
        <v>59000</v>
      </c>
      <c r="G24" s="18">
        <v>6535.11</v>
      </c>
      <c r="H24" s="18">
        <v>2.75</v>
      </c>
    </row>
    <row r="25" spans="2:8" x14ac:dyDescent="0.25">
      <c r="B25" s="13" t="s">
        <v>1696</v>
      </c>
      <c r="C25" s="29" t="s">
        <v>145</v>
      </c>
      <c r="D25" s="13" t="s">
        <v>279</v>
      </c>
      <c r="E25" s="13" t="s">
        <v>310</v>
      </c>
      <c r="F25" s="18">
        <v>456797</v>
      </c>
      <c r="G25" s="18">
        <v>5483.62</v>
      </c>
      <c r="H25" s="18">
        <v>2.31</v>
      </c>
    </row>
    <row r="26" spans="2:8" x14ac:dyDescent="0.25">
      <c r="B26" s="13" t="s">
        <v>2029</v>
      </c>
      <c r="C26" s="29" t="s">
        <v>145</v>
      </c>
      <c r="D26" s="13" t="s">
        <v>279</v>
      </c>
      <c r="E26" s="13" t="s">
        <v>949</v>
      </c>
      <c r="F26" s="18">
        <v>1252500</v>
      </c>
      <c r="G26" s="18">
        <v>4875.9799999999996</v>
      </c>
      <c r="H26" s="18">
        <v>2.0499999999999998</v>
      </c>
    </row>
    <row r="27" spans="2:8" x14ac:dyDescent="0.25">
      <c r="B27" s="13" t="s">
        <v>939</v>
      </c>
      <c r="C27" s="29" t="s">
        <v>145</v>
      </c>
      <c r="D27" s="13" t="s">
        <v>382</v>
      </c>
      <c r="E27" s="13" t="s">
        <v>940</v>
      </c>
      <c r="F27" s="18">
        <v>5000000</v>
      </c>
      <c r="G27" s="18">
        <v>4532</v>
      </c>
      <c r="H27" s="18">
        <v>1.91</v>
      </c>
    </row>
    <row r="28" spans="2:8" x14ac:dyDescent="0.25">
      <c r="B28" s="13" t="s">
        <v>1786</v>
      </c>
      <c r="C28" s="29" t="s">
        <v>145</v>
      </c>
      <c r="D28" s="13" t="s">
        <v>473</v>
      </c>
      <c r="E28" s="13" t="s">
        <v>474</v>
      </c>
      <c r="F28" s="18">
        <v>90000</v>
      </c>
      <c r="G28" s="18">
        <v>4490.6000000000004</v>
      </c>
      <c r="H28" s="18">
        <v>1.89</v>
      </c>
    </row>
    <row r="29" spans="2:8" x14ac:dyDescent="0.25">
      <c r="B29" s="13" t="s">
        <v>2133</v>
      </c>
      <c r="C29" s="29" t="s">
        <v>145</v>
      </c>
      <c r="D29" s="13" t="s">
        <v>417</v>
      </c>
      <c r="E29" s="13" t="s">
        <v>1153</v>
      </c>
      <c r="F29" s="18">
        <v>843244</v>
      </c>
      <c r="G29" s="18">
        <v>4377.28</v>
      </c>
      <c r="H29" s="18">
        <v>1.84</v>
      </c>
    </row>
    <row r="30" spans="2:8" x14ac:dyDescent="0.25">
      <c r="B30" s="13" t="s">
        <v>1680</v>
      </c>
      <c r="C30" s="29" t="s">
        <v>145</v>
      </c>
      <c r="D30" s="13" t="s">
        <v>279</v>
      </c>
      <c r="E30" s="13" t="s">
        <v>280</v>
      </c>
      <c r="F30" s="18">
        <v>133900</v>
      </c>
      <c r="G30" s="18">
        <v>4374.58</v>
      </c>
      <c r="H30" s="18">
        <v>1.84</v>
      </c>
    </row>
    <row r="31" spans="2:8" x14ac:dyDescent="0.25">
      <c r="B31" s="13" t="s">
        <v>1976</v>
      </c>
      <c r="C31" s="29" t="s">
        <v>145</v>
      </c>
      <c r="D31" s="13" t="s">
        <v>382</v>
      </c>
      <c r="E31" s="13" t="s">
        <v>809</v>
      </c>
      <c r="F31" s="18">
        <v>522000</v>
      </c>
      <c r="G31" s="18">
        <v>4287.1899999999996</v>
      </c>
      <c r="H31" s="18">
        <v>1.81</v>
      </c>
    </row>
    <row r="32" spans="2:8" x14ac:dyDescent="0.25">
      <c r="B32" s="13" t="s">
        <v>1777</v>
      </c>
      <c r="C32" s="29" t="s">
        <v>145</v>
      </c>
      <c r="D32" s="13" t="s">
        <v>331</v>
      </c>
      <c r="E32" s="13" t="s">
        <v>464</v>
      </c>
      <c r="F32" s="18">
        <v>63000</v>
      </c>
      <c r="G32" s="18">
        <v>4082.65</v>
      </c>
      <c r="H32" s="18">
        <v>1.72</v>
      </c>
    </row>
    <row r="33" spans="2:8" x14ac:dyDescent="0.25">
      <c r="B33" s="13" t="s">
        <v>1683</v>
      </c>
      <c r="C33" s="29" t="s">
        <v>145</v>
      </c>
      <c r="D33" s="13" t="s">
        <v>284</v>
      </c>
      <c r="E33" s="13" t="s">
        <v>285</v>
      </c>
      <c r="F33" s="18">
        <v>279000</v>
      </c>
      <c r="G33" s="18">
        <v>4042.99</v>
      </c>
      <c r="H33" s="18">
        <v>1.7</v>
      </c>
    </row>
    <row r="34" spans="2:8" x14ac:dyDescent="0.25">
      <c r="B34" s="13" t="s">
        <v>1772</v>
      </c>
      <c r="C34" s="29" t="s">
        <v>145</v>
      </c>
      <c r="D34" s="13" t="s">
        <v>455</v>
      </c>
      <c r="E34" s="13" t="s">
        <v>456</v>
      </c>
      <c r="F34" s="18">
        <v>230657</v>
      </c>
      <c r="G34" s="18">
        <v>3923.82</v>
      </c>
      <c r="H34" s="18">
        <v>1.65</v>
      </c>
    </row>
    <row r="35" spans="2:8" x14ac:dyDescent="0.25">
      <c r="B35" s="13" t="s">
        <v>1796</v>
      </c>
      <c r="C35" s="29" t="s">
        <v>145</v>
      </c>
      <c r="D35" s="13" t="s">
        <v>279</v>
      </c>
      <c r="E35" s="13" t="s">
        <v>492</v>
      </c>
      <c r="F35" s="18">
        <v>63898</v>
      </c>
      <c r="G35" s="18">
        <v>3859.6</v>
      </c>
      <c r="H35" s="18">
        <v>1.63</v>
      </c>
    </row>
    <row r="36" spans="2:8" x14ac:dyDescent="0.25">
      <c r="B36" s="13" t="s">
        <v>458</v>
      </c>
      <c r="C36" s="29" t="s">
        <v>145</v>
      </c>
      <c r="D36" s="13" t="s">
        <v>385</v>
      </c>
      <c r="E36" s="13" t="s">
        <v>459</v>
      </c>
      <c r="F36" s="18">
        <v>70200</v>
      </c>
      <c r="G36" s="18">
        <v>3818.92</v>
      </c>
      <c r="H36" s="18">
        <v>1.61</v>
      </c>
    </row>
    <row r="37" spans="2:8" x14ac:dyDescent="0.25">
      <c r="B37" s="13" t="s">
        <v>2134</v>
      </c>
      <c r="C37" s="29" t="s">
        <v>145</v>
      </c>
      <c r="D37" s="13" t="s">
        <v>279</v>
      </c>
      <c r="E37" s="13" t="s">
        <v>1154</v>
      </c>
      <c r="F37" s="18">
        <v>570000</v>
      </c>
      <c r="G37" s="18">
        <v>3630.9</v>
      </c>
      <c r="H37" s="18">
        <v>1.53</v>
      </c>
    </row>
    <row r="38" spans="2:8" x14ac:dyDescent="0.25">
      <c r="B38" s="13" t="s">
        <v>1909</v>
      </c>
      <c r="C38" s="29" t="s">
        <v>145</v>
      </c>
      <c r="D38" s="13" t="s">
        <v>279</v>
      </c>
      <c r="E38" s="13" t="s">
        <v>681</v>
      </c>
      <c r="F38" s="18">
        <v>216000</v>
      </c>
      <c r="G38" s="18">
        <v>3562.92</v>
      </c>
      <c r="H38" s="18">
        <v>1.5</v>
      </c>
    </row>
    <row r="39" spans="2:8" x14ac:dyDescent="0.25">
      <c r="B39" s="13" t="s">
        <v>785</v>
      </c>
      <c r="C39" s="29" t="s">
        <v>145</v>
      </c>
      <c r="D39" s="13" t="s">
        <v>279</v>
      </c>
      <c r="E39" s="13" t="s">
        <v>786</v>
      </c>
      <c r="F39" s="18">
        <v>504000</v>
      </c>
      <c r="G39" s="18">
        <v>3312.04</v>
      </c>
      <c r="H39" s="18">
        <v>1.39</v>
      </c>
    </row>
    <row r="40" spans="2:8" x14ac:dyDescent="0.25">
      <c r="B40" s="13" t="s">
        <v>1763</v>
      </c>
      <c r="C40" s="29" t="s">
        <v>145</v>
      </c>
      <c r="D40" s="13" t="s">
        <v>287</v>
      </c>
      <c r="E40" s="13" t="s">
        <v>445</v>
      </c>
      <c r="F40" s="18">
        <v>72000</v>
      </c>
      <c r="G40" s="18">
        <v>3215.23</v>
      </c>
      <c r="H40" s="18">
        <v>1.35</v>
      </c>
    </row>
    <row r="41" spans="2:8" x14ac:dyDescent="0.25">
      <c r="B41" s="13" t="s">
        <v>1904</v>
      </c>
      <c r="C41" s="29" t="s">
        <v>145</v>
      </c>
      <c r="D41" s="13" t="s">
        <v>473</v>
      </c>
      <c r="E41" s="13" t="s">
        <v>676</v>
      </c>
      <c r="F41" s="18">
        <v>29000</v>
      </c>
      <c r="G41" s="18">
        <v>2852.53</v>
      </c>
      <c r="H41" s="18">
        <v>1.2</v>
      </c>
    </row>
    <row r="42" spans="2:8" x14ac:dyDescent="0.25">
      <c r="B42" s="13" t="s">
        <v>1794</v>
      </c>
      <c r="C42" s="29" t="s">
        <v>145</v>
      </c>
      <c r="D42" s="13" t="s">
        <v>367</v>
      </c>
      <c r="E42" s="13" t="s">
        <v>482</v>
      </c>
      <c r="F42" s="18">
        <v>90000</v>
      </c>
      <c r="G42" s="18">
        <v>2831.27</v>
      </c>
      <c r="H42" s="18">
        <v>1.19</v>
      </c>
    </row>
    <row r="43" spans="2:8" x14ac:dyDescent="0.25">
      <c r="B43" s="13" t="s">
        <v>1702</v>
      </c>
      <c r="C43" s="29" t="s">
        <v>145</v>
      </c>
      <c r="D43" s="13" t="s">
        <v>320</v>
      </c>
      <c r="E43" s="13" t="s">
        <v>321</v>
      </c>
      <c r="F43" s="18">
        <v>68300</v>
      </c>
      <c r="G43" s="18">
        <v>2684.67</v>
      </c>
      <c r="H43" s="18">
        <v>1.1299999999999999</v>
      </c>
    </row>
    <row r="44" spans="2:8" x14ac:dyDescent="0.25">
      <c r="B44" s="13" t="s">
        <v>2034</v>
      </c>
      <c r="C44" s="29" t="s">
        <v>145</v>
      </c>
      <c r="D44" s="13" t="s">
        <v>279</v>
      </c>
      <c r="E44" s="13" t="s">
        <v>977</v>
      </c>
      <c r="F44" s="18">
        <v>486324</v>
      </c>
      <c r="G44" s="18">
        <v>2610.59</v>
      </c>
      <c r="H44" s="18">
        <v>1.1000000000000001</v>
      </c>
    </row>
    <row r="45" spans="2:8" x14ac:dyDescent="0.25">
      <c r="B45" s="13" t="s">
        <v>1155</v>
      </c>
      <c r="C45" s="29" t="s">
        <v>145</v>
      </c>
      <c r="D45" s="13" t="s">
        <v>279</v>
      </c>
      <c r="E45" s="13" t="s">
        <v>1156</v>
      </c>
      <c r="F45" s="18">
        <v>279433</v>
      </c>
      <c r="G45" s="18">
        <v>2315.2399999999998</v>
      </c>
      <c r="H45" s="18">
        <v>0.97</v>
      </c>
    </row>
    <row r="46" spans="2:8" x14ac:dyDescent="0.25">
      <c r="B46" s="13" t="s">
        <v>1710</v>
      </c>
      <c r="C46" s="29" t="s">
        <v>145</v>
      </c>
      <c r="D46" s="13" t="s">
        <v>334</v>
      </c>
      <c r="E46" s="13" t="s">
        <v>335</v>
      </c>
      <c r="F46" s="18">
        <v>81000</v>
      </c>
      <c r="G46" s="18">
        <v>2261.7600000000002</v>
      </c>
      <c r="H46" s="18">
        <v>0.95</v>
      </c>
    </row>
    <row r="47" spans="2:8" x14ac:dyDescent="0.25">
      <c r="B47" s="13" t="s">
        <v>1787</v>
      </c>
      <c r="C47" s="29" t="s">
        <v>145</v>
      </c>
      <c r="D47" s="13" t="s">
        <v>462</v>
      </c>
      <c r="E47" s="13" t="s">
        <v>475</v>
      </c>
      <c r="F47" s="18">
        <v>315000</v>
      </c>
      <c r="G47" s="18">
        <v>2245.3200000000002</v>
      </c>
      <c r="H47" s="18">
        <v>0.95</v>
      </c>
    </row>
    <row r="48" spans="2:8" x14ac:dyDescent="0.25">
      <c r="B48" s="13" t="s">
        <v>1788</v>
      </c>
      <c r="C48" s="29" t="s">
        <v>145</v>
      </c>
      <c r="D48" s="13" t="s">
        <v>279</v>
      </c>
      <c r="E48" s="13" t="s">
        <v>476</v>
      </c>
      <c r="F48" s="18">
        <v>757000</v>
      </c>
      <c r="G48" s="18">
        <v>2233.15</v>
      </c>
      <c r="H48" s="18">
        <v>0.94</v>
      </c>
    </row>
    <row r="49" spans="2:8" x14ac:dyDescent="0.25">
      <c r="B49" s="13" t="s">
        <v>1851</v>
      </c>
      <c r="C49" s="29" t="s">
        <v>145</v>
      </c>
      <c r="D49" s="13" t="s">
        <v>331</v>
      </c>
      <c r="E49" s="13" t="s">
        <v>592</v>
      </c>
      <c r="F49" s="18">
        <v>126000</v>
      </c>
      <c r="G49" s="18">
        <v>2230.64</v>
      </c>
      <c r="H49" s="18">
        <v>0.94</v>
      </c>
    </row>
    <row r="50" spans="2:8" x14ac:dyDescent="0.25">
      <c r="B50" s="13" t="s">
        <v>1789</v>
      </c>
      <c r="C50" s="29" t="s">
        <v>145</v>
      </c>
      <c r="D50" s="13" t="s">
        <v>289</v>
      </c>
      <c r="E50" s="13" t="s">
        <v>477</v>
      </c>
      <c r="F50" s="18">
        <v>462000</v>
      </c>
      <c r="G50" s="18">
        <v>2228.46</v>
      </c>
      <c r="H50" s="18">
        <v>0.94</v>
      </c>
    </row>
    <row r="51" spans="2:8" x14ac:dyDescent="0.25">
      <c r="B51" s="13" t="s">
        <v>2135</v>
      </c>
      <c r="C51" s="29" t="s">
        <v>145</v>
      </c>
      <c r="D51" s="13" t="s">
        <v>394</v>
      </c>
      <c r="E51" s="13" t="s">
        <v>1157</v>
      </c>
      <c r="F51" s="18">
        <v>85320</v>
      </c>
      <c r="G51" s="18">
        <v>1886.04</v>
      </c>
      <c r="H51" s="18">
        <v>0.79</v>
      </c>
    </row>
    <row r="52" spans="2:8" x14ac:dyDescent="0.25">
      <c r="B52" s="13" t="s">
        <v>1158</v>
      </c>
      <c r="C52" s="29" t="s">
        <v>145</v>
      </c>
      <c r="D52" s="13" t="s">
        <v>417</v>
      </c>
      <c r="E52" s="13" t="s">
        <v>1159</v>
      </c>
      <c r="F52" s="18">
        <v>658830</v>
      </c>
      <c r="G52" s="18">
        <v>1845.38</v>
      </c>
      <c r="H52" s="18">
        <v>0.78</v>
      </c>
    </row>
    <row r="53" spans="2:8" x14ac:dyDescent="0.25">
      <c r="B53" s="13" t="s">
        <v>2136</v>
      </c>
      <c r="C53" s="29" t="s">
        <v>145</v>
      </c>
      <c r="D53" s="13" t="s">
        <v>720</v>
      </c>
      <c r="E53" s="13" t="s">
        <v>1160</v>
      </c>
      <c r="F53" s="18">
        <v>15000</v>
      </c>
      <c r="G53" s="18">
        <v>1493.3</v>
      </c>
      <c r="H53" s="18">
        <v>0.63</v>
      </c>
    </row>
    <row r="54" spans="2:8" x14ac:dyDescent="0.25">
      <c r="B54" s="13" t="s">
        <v>1947</v>
      </c>
      <c r="C54" s="29" t="s">
        <v>145</v>
      </c>
      <c r="D54" s="13" t="s">
        <v>394</v>
      </c>
      <c r="E54" s="13" t="s">
        <v>736</v>
      </c>
      <c r="F54" s="18">
        <v>66335</v>
      </c>
      <c r="G54" s="18">
        <v>1085.1400000000001</v>
      </c>
      <c r="H54" s="18">
        <v>0.46</v>
      </c>
    </row>
    <row r="55" spans="2:8" x14ac:dyDescent="0.25">
      <c r="B55" s="32" t="s">
        <v>157</v>
      </c>
      <c r="C55" s="33"/>
      <c r="D55" s="32"/>
      <c r="E55" s="32"/>
      <c r="F55" s="34"/>
      <c r="G55" s="34">
        <f>SUM(G12:G54)</f>
        <v>215899.75000000003</v>
      </c>
      <c r="H55" s="34">
        <f>SUM(H12:H54)</f>
        <v>90.899999999999977</v>
      </c>
    </row>
    <row r="56" spans="2:8" x14ac:dyDescent="0.25">
      <c r="B56" s="32" t="s">
        <v>158</v>
      </c>
      <c r="C56" s="33"/>
      <c r="D56" s="32"/>
      <c r="E56" s="32"/>
      <c r="F56" s="34"/>
      <c r="G56" s="34">
        <v>372.69</v>
      </c>
      <c r="H56" s="34">
        <v>0.16</v>
      </c>
    </row>
    <row r="57" spans="2:8" x14ac:dyDescent="0.25">
      <c r="B57" s="32" t="s">
        <v>159</v>
      </c>
      <c r="C57" s="33"/>
      <c r="D57" s="32"/>
      <c r="E57" s="32"/>
      <c r="F57" s="34"/>
      <c r="G57" s="34">
        <v>216272.44</v>
      </c>
      <c r="H57" s="34">
        <v>91.06</v>
      </c>
    </row>
    <row r="58" spans="2:8" x14ac:dyDescent="0.25">
      <c r="B58" s="32" t="s">
        <v>247</v>
      </c>
      <c r="C58" s="33"/>
      <c r="D58" s="32"/>
      <c r="E58" s="32"/>
      <c r="F58" s="34"/>
      <c r="G58" s="34">
        <v>21211.761498799988</v>
      </c>
      <c r="H58" s="34">
        <v>8.9399999999999977</v>
      </c>
    </row>
    <row r="59" spans="2:8" x14ac:dyDescent="0.25">
      <c r="B59" s="32" t="s">
        <v>161</v>
      </c>
      <c r="C59" s="33"/>
      <c r="D59" s="32"/>
      <c r="E59" s="32"/>
      <c r="F59" s="34"/>
      <c r="G59" s="34">
        <v>237484.20149879999</v>
      </c>
      <c r="H59" s="34">
        <v>100</v>
      </c>
    </row>
    <row r="60" spans="2:8" x14ac:dyDescent="0.25">
      <c r="B60" s="13" t="s">
        <v>162</v>
      </c>
    </row>
    <row r="61" spans="2:8" x14ac:dyDescent="0.25">
      <c r="B61" s="32" t="s">
        <v>163</v>
      </c>
    </row>
    <row r="62" spans="2:8" x14ac:dyDescent="0.25">
      <c r="B62" s="32" t="s">
        <v>164</v>
      </c>
      <c r="C62" s="29" t="s">
        <v>165</v>
      </c>
    </row>
    <row r="63" spans="2:8" x14ac:dyDescent="0.25">
      <c r="B63" s="32" t="s">
        <v>168</v>
      </c>
      <c r="C63" s="29" t="s">
        <v>167</v>
      </c>
    </row>
    <row r="64" spans="2:8" x14ac:dyDescent="0.25">
      <c r="B64" s="32" t="s">
        <v>169</v>
      </c>
      <c r="C64" s="29" t="s">
        <v>167</v>
      </c>
    </row>
    <row r="65" spans="2:3" x14ac:dyDescent="0.25">
      <c r="B65" s="32" t="s">
        <v>170</v>
      </c>
      <c r="C65" s="29" t="s">
        <v>171</v>
      </c>
    </row>
    <row r="66" spans="2:3" x14ac:dyDescent="0.25">
      <c r="B66" s="32" t="s">
        <v>1161</v>
      </c>
      <c r="C66" s="33"/>
    </row>
    <row r="67" spans="2:3" x14ac:dyDescent="0.25">
      <c r="B67" s="32" t="s">
        <v>1162</v>
      </c>
      <c r="C67" s="33"/>
    </row>
    <row r="68" spans="2:3" x14ac:dyDescent="0.25">
      <c r="B68" s="32" t="s">
        <v>1163</v>
      </c>
      <c r="C68" s="33"/>
    </row>
    <row r="69" spans="2:3" x14ac:dyDescent="0.25">
      <c r="B69" s="32" t="s">
        <v>1164</v>
      </c>
      <c r="C69" s="33"/>
    </row>
    <row r="70" spans="2:3" x14ac:dyDescent="0.25">
      <c r="B70" s="32" t="s">
        <v>1165</v>
      </c>
      <c r="C70" s="33"/>
    </row>
    <row r="71" spans="2:3" x14ac:dyDescent="0.25">
      <c r="B71" s="32" t="s">
        <v>1166</v>
      </c>
      <c r="C71" s="33"/>
    </row>
    <row r="72" spans="2:3" x14ac:dyDescent="0.25">
      <c r="B72" s="32" t="s">
        <v>1167</v>
      </c>
      <c r="C72" s="33"/>
    </row>
    <row r="73" spans="2:3" x14ac:dyDescent="0.25">
      <c r="B73" s="32" t="s">
        <v>1168</v>
      </c>
      <c r="C73" s="33"/>
    </row>
    <row r="74" spans="2:3" x14ac:dyDescent="0.25">
      <c r="B74" s="32" t="s">
        <v>489</v>
      </c>
      <c r="C74" s="33"/>
    </row>
    <row r="75" spans="2:3" x14ac:dyDescent="0.25">
      <c r="B75" s="13" t="s">
        <v>180</v>
      </c>
    </row>
    <row r="76" spans="2:3" x14ac:dyDescent="0.25">
      <c r="B76" s="13" t="s">
        <v>250</v>
      </c>
    </row>
    <row r="79" spans="2:3" x14ac:dyDescent="0.25">
      <c r="B79" s="8" t="s">
        <v>251</v>
      </c>
      <c r="C79" s="9"/>
    </row>
    <row r="80" spans="2:3" ht="30" x14ac:dyDescent="0.25">
      <c r="B80" s="8" t="s">
        <v>252</v>
      </c>
      <c r="C80" s="10" t="s">
        <v>253</v>
      </c>
    </row>
    <row r="81" spans="2:7" x14ac:dyDescent="0.25">
      <c r="B81" s="3" t="s">
        <v>254</v>
      </c>
      <c r="C81" s="4"/>
    </row>
    <row r="82" spans="2:7" x14ac:dyDescent="0.25">
      <c r="B82" s="3" t="s">
        <v>255</v>
      </c>
      <c r="C82" s="4"/>
    </row>
    <row r="83" spans="2:7" x14ac:dyDescent="0.25">
      <c r="B83" s="3" t="s">
        <v>256</v>
      </c>
      <c r="C83" s="4"/>
    </row>
    <row r="84" spans="2:7" x14ac:dyDescent="0.25">
      <c r="B84" s="3" t="s">
        <v>257</v>
      </c>
      <c r="C84" s="4"/>
    </row>
    <row r="85" spans="2:7" x14ac:dyDescent="0.25">
      <c r="B85" s="3" t="s">
        <v>258</v>
      </c>
      <c r="C85" s="4"/>
    </row>
    <row r="86" spans="2:7" x14ac:dyDescent="0.25">
      <c r="B86" s="3" t="s">
        <v>259</v>
      </c>
      <c r="C86" s="4"/>
    </row>
    <row r="87" spans="2:7" x14ac:dyDescent="0.25">
      <c r="B87" s="8" t="s">
        <v>260</v>
      </c>
      <c r="C87" s="9"/>
    </row>
    <row r="89" spans="2:7" x14ac:dyDescent="0.25">
      <c r="B89" s="3" t="s">
        <v>189</v>
      </c>
      <c r="C89" s="4"/>
      <c r="D89" s="3"/>
    </row>
    <row r="90" spans="2:7" ht="30" x14ac:dyDescent="0.25">
      <c r="B90" s="6" t="s">
        <v>190</v>
      </c>
      <c r="C90" s="5" t="s">
        <v>191</v>
      </c>
      <c r="D90" s="6" t="s">
        <v>192</v>
      </c>
    </row>
    <row r="91" spans="2:7" x14ac:dyDescent="0.25">
      <c r="B91" s="3" t="s">
        <v>167</v>
      </c>
      <c r="C91" s="4" t="s">
        <v>167</v>
      </c>
      <c r="D91" s="3" t="s">
        <v>167</v>
      </c>
    </row>
    <row r="93" spans="2:7" x14ac:dyDescent="0.25">
      <c r="B93" s="8" t="s">
        <v>193</v>
      </c>
      <c r="C93" s="44">
        <v>45596</v>
      </c>
      <c r="D93" s="3"/>
      <c r="E93" s="37"/>
      <c r="F93" s="43"/>
    </row>
    <row r="94" spans="2:7" x14ac:dyDescent="0.25">
      <c r="B94" s="8" t="s">
        <v>194</v>
      </c>
      <c r="C94" s="9" t="s">
        <v>195</v>
      </c>
      <c r="D94" s="8" t="s">
        <v>196</v>
      </c>
      <c r="E94" s="38" t="s">
        <v>197</v>
      </c>
      <c r="F94" s="36" t="s">
        <v>198</v>
      </c>
      <c r="G94" s="34"/>
    </row>
    <row r="95" spans="2:7" x14ac:dyDescent="0.25">
      <c r="B95" s="41" t="s">
        <v>167</v>
      </c>
      <c r="C95" s="42" t="s">
        <v>167</v>
      </c>
      <c r="D95" s="41" t="s">
        <v>167</v>
      </c>
      <c r="E95" s="40" t="s">
        <v>167</v>
      </c>
      <c r="F95" s="39" t="s">
        <v>167</v>
      </c>
    </row>
    <row r="98" spans="2:4" x14ac:dyDescent="0.25">
      <c r="B98" s="32" t="s">
        <v>199</v>
      </c>
    </row>
    <row r="99" spans="2:4" x14ac:dyDescent="0.25">
      <c r="B99" s="32"/>
    </row>
    <row r="100" spans="2:4" x14ac:dyDescent="0.25">
      <c r="B100" s="32" t="s">
        <v>200</v>
      </c>
    </row>
    <row r="101" spans="2:4" x14ac:dyDescent="0.25">
      <c r="B101" s="8" t="s">
        <v>201</v>
      </c>
      <c r="C101" s="9" t="s">
        <v>202</v>
      </c>
      <c r="D101" s="32"/>
    </row>
    <row r="102" spans="2:4" x14ac:dyDescent="0.25">
      <c r="B102" s="3" t="s">
        <v>167</v>
      </c>
      <c r="C102" s="4" t="s">
        <v>167</v>
      </c>
    </row>
    <row r="104" spans="2:4" x14ac:dyDescent="0.25">
      <c r="B104" s="8" t="s">
        <v>203</v>
      </c>
      <c r="C104" s="9" t="s">
        <v>202</v>
      </c>
    </row>
    <row r="105" spans="2:4" x14ac:dyDescent="0.25">
      <c r="B105" s="3" t="s">
        <v>167</v>
      </c>
      <c r="C105" s="4" t="s">
        <v>167</v>
      </c>
    </row>
    <row r="107" spans="2:4" x14ac:dyDescent="0.25">
      <c r="B107" s="8" t="s">
        <v>167</v>
      </c>
      <c r="C107" s="9" t="s">
        <v>167</v>
      </c>
    </row>
    <row r="108" spans="2:4" x14ac:dyDescent="0.25">
      <c r="B108" s="3" t="s">
        <v>167</v>
      </c>
      <c r="C108" s="4" t="s">
        <v>167</v>
      </c>
    </row>
    <row r="110" spans="2:4" x14ac:dyDescent="0.25">
      <c r="B110" s="38" t="s">
        <v>204</v>
      </c>
      <c r="C110" s="9" t="s">
        <v>205</v>
      </c>
    </row>
    <row r="111" spans="2:4" x14ac:dyDescent="0.25">
      <c r="B111" s="37" t="s">
        <v>167</v>
      </c>
      <c r="C111" s="4" t="s">
        <v>167</v>
      </c>
    </row>
    <row r="113" spans="2:7" x14ac:dyDescent="0.25">
      <c r="B113" s="8" t="s">
        <v>206</v>
      </c>
      <c r="C113" s="9" t="s">
        <v>167</v>
      </c>
    </row>
    <row r="115" spans="2:7" x14ac:dyDescent="0.25">
      <c r="B115" s="8" t="s">
        <v>207</v>
      </c>
      <c r="C115" s="44">
        <v>45596</v>
      </c>
      <c r="D115" s="3"/>
      <c r="E115" s="37"/>
      <c r="F115" s="43"/>
    </row>
    <row r="116" spans="2:7" x14ac:dyDescent="0.25">
      <c r="B116" s="8" t="s">
        <v>194</v>
      </c>
      <c r="C116" s="9" t="s">
        <v>195</v>
      </c>
      <c r="D116" s="8" t="s">
        <v>196</v>
      </c>
      <c r="E116" s="38" t="s">
        <v>197</v>
      </c>
      <c r="F116" s="36" t="s">
        <v>198</v>
      </c>
      <c r="G116" s="34"/>
    </row>
    <row r="117" spans="2:7" x14ac:dyDescent="0.25">
      <c r="B117" s="41" t="s">
        <v>167</v>
      </c>
      <c r="C117" s="42" t="s">
        <v>167</v>
      </c>
      <c r="D117" s="41" t="s">
        <v>167</v>
      </c>
      <c r="E117" s="40" t="s">
        <v>167</v>
      </c>
      <c r="F117" s="39" t="s">
        <v>167</v>
      </c>
    </row>
    <row r="118" spans="2:7" x14ac:dyDescent="0.25">
      <c r="B118" s="32" t="s">
        <v>199</v>
      </c>
    </row>
    <row r="119" spans="2:7" x14ac:dyDescent="0.25">
      <c r="B119" s="32"/>
    </row>
    <row r="120" spans="2:7" x14ac:dyDescent="0.25">
      <c r="B120" s="32" t="s">
        <v>200</v>
      </c>
    </row>
    <row r="121" spans="2:7" x14ac:dyDescent="0.25">
      <c r="B121" s="8" t="s">
        <v>201</v>
      </c>
      <c r="C121" s="9" t="s">
        <v>202</v>
      </c>
      <c r="D121" s="32"/>
    </row>
    <row r="122" spans="2:7" x14ac:dyDescent="0.25">
      <c r="B122" s="3" t="s">
        <v>167</v>
      </c>
      <c r="C122" s="4" t="s">
        <v>167</v>
      </c>
    </row>
    <row r="124" spans="2:7" x14ac:dyDescent="0.25">
      <c r="B124" s="8" t="s">
        <v>203</v>
      </c>
      <c r="C124" s="9" t="s">
        <v>202</v>
      </c>
    </row>
    <row r="125" spans="2:7" x14ac:dyDescent="0.25">
      <c r="B125" s="3" t="s">
        <v>167</v>
      </c>
      <c r="C125" s="4" t="s">
        <v>167</v>
      </c>
    </row>
    <row r="127" spans="2:7" x14ac:dyDescent="0.25">
      <c r="B127" s="8" t="s">
        <v>167</v>
      </c>
      <c r="C127" s="9" t="s">
        <v>167</v>
      </c>
    </row>
    <row r="128" spans="2:7" x14ac:dyDescent="0.25">
      <c r="B128" s="3" t="s">
        <v>167</v>
      </c>
      <c r="C128" s="4" t="s">
        <v>167</v>
      </c>
    </row>
    <row r="130" spans="2:80" x14ac:dyDescent="0.25">
      <c r="B130" s="38" t="s">
        <v>204</v>
      </c>
      <c r="C130" s="9" t="s">
        <v>205</v>
      </c>
    </row>
    <row r="131" spans="2:80" x14ac:dyDescent="0.25">
      <c r="B131" s="37" t="s">
        <v>167</v>
      </c>
      <c r="C131" s="4" t="s">
        <v>167</v>
      </c>
    </row>
    <row r="133" spans="2:80" x14ac:dyDescent="0.25">
      <c r="B133" s="8" t="s">
        <v>206</v>
      </c>
      <c r="C133" s="9" t="s">
        <v>167</v>
      </c>
    </row>
    <row r="136" spans="2:80" x14ac:dyDescent="0.25">
      <c r="B136" s="32" t="s">
        <v>208</v>
      </c>
    </row>
    <row r="138" spans="2:80" x14ac:dyDescent="0.25">
      <c r="B138" s="8" t="s">
        <v>194</v>
      </c>
      <c r="C138" s="9" t="s">
        <v>209</v>
      </c>
      <c r="D138" s="8" t="s">
        <v>210</v>
      </c>
      <c r="E138" s="8" t="s">
        <v>211</v>
      </c>
      <c r="F138" s="34"/>
    </row>
    <row r="139" spans="2:80" x14ac:dyDescent="0.25">
      <c r="B139" s="3" t="s">
        <v>167</v>
      </c>
      <c r="C139" s="4" t="s">
        <v>167</v>
      </c>
      <c r="D139" s="3" t="s">
        <v>167</v>
      </c>
      <c r="E139" s="3" t="s">
        <v>167</v>
      </c>
    </row>
    <row r="142" spans="2:80" x14ac:dyDescent="0.25">
      <c r="B142" s="32" t="s">
        <v>212</v>
      </c>
      <c r="C142" s="33" t="s">
        <v>167</v>
      </c>
      <c r="D142" s="32"/>
      <c r="E142" s="32"/>
      <c r="F142" s="34"/>
      <c r="G142" s="34"/>
      <c r="H142" s="34"/>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c r="BO142" s="32"/>
      <c r="BP142" s="32"/>
      <c r="BQ142" s="32"/>
      <c r="BR142" s="32"/>
      <c r="BS142" s="32"/>
      <c r="BT142" s="32"/>
      <c r="BU142" s="32"/>
      <c r="BV142" s="32"/>
      <c r="BW142" s="32"/>
      <c r="BX142" s="32"/>
      <c r="BY142" s="32"/>
      <c r="BZ142" s="32"/>
      <c r="CA142" s="32"/>
      <c r="CB142" s="32"/>
    </row>
    <row r="144" spans="2:80" x14ac:dyDescent="0.25">
      <c r="B144" s="32" t="s">
        <v>213</v>
      </c>
    </row>
    <row r="146" spans="2:7" x14ac:dyDescent="0.25">
      <c r="B146" s="8" t="s">
        <v>214</v>
      </c>
      <c r="C146" s="9" t="s">
        <v>202</v>
      </c>
      <c r="D146" s="32"/>
    </row>
    <row r="147" spans="2:7" x14ac:dyDescent="0.25">
      <c r="B147" s="3" t="s">
        <v>167</v>
      </c>
      <c r="C147" s="4" t="s">
        <v>167</v>
      </c>
    </row>
    <row r="150" spans="2:7" x14ac:dyDescent="0.25">
      <c r="B150" s="8" t="s">
        <v>215</v>
      </c>
      <c r="C150" s="9" t="s">
        <v>216</v>
      </c>
      <c r="D150" s="32"/>
    </row>
    <row r="151" spans="2:7" x14ac:dyDescent="0.25">
      <c r="B151" s="3" t="s">
        <v>167</v>
      </c>
      <c r="C151" s="4" t="s">
        <v>167</v>
      </c>
    </row>
    <row r="154" spans="2:7" x14ac:dyDescent="0.25">
      <c r="B154" s="32" t="s">
        <v>217</v>
      </c>
    </row>
    <row r="157" spans="2:7" x14ac:dyDescent="0.25">
      <c r="B157" s="32" t="s">
        <v>218</v>
      </c>
    </row>
    <row r="159" spans="2:7" x14ac:dyDescent="0.25">
      <c r="B159" s="8" t="s">
        <v>194</v>
      </c>
      <c r="C159" s="9" t="s">
        <v>219</v>
      </c>
      <c r="D159" s="8" t="s">
        <v>209</v>
      </c>
      <c r="E159" s="8" t="s">
        <v>210</v>
      </c>
      <c r="F159" s="36" t="s">
        <v>211</v>
      </c>
      <c r="G159" s="34"/>
    </row>
    <row r="160" spans="2:7" x14ac:dyDescent="0.25">
      <c r="B160" s="3" t="s">
        <v>167</v>
      </c>
      <c r="C160" s="4" t="s">
        <v>167</v>
      </c>
      <c r="D160" s="3" t="s">
        <v>167</v>
      </c>
      <c r="E160" s="3" t="s">
        <v>167</v>
      </c>
      <c r="F160" s="35" t="s">
        <v>167</v>
      </c>
    </row>
    <row r="163" spans="2:80" x14ac:dyDescent="0.25">
      <c r="B163" s="32" t="s">
        <v>212</v>
      </c>
      <c r="C163" s="33" t="s">
        <v>167</v>
      </c>
      <c r="D163" s="32"/>
      <c r="E163" s="32"/>
      <c r="F163" s="34"/>
      <c r="G163" s="34"/>
      <c r="H163" s="34"/>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c r="BO163" s="32"/>
      <c r="BP163" s="32"/>
      <c r="BQ163" s="32"/>
      <c r="BR163" s="32"/>
      <c r="BS163" s="32"/>
      <c r="BT163" s="32"/>
      <c r="BU163" s="32"/>
      <c r="BV163" s="32"/>
      <c r="BW163" s="32"/>
      <c r="BX163" s="32"/>
      <c r="BY163" s="32"/>
      <c r="BZ163" s="32"/>
      <c r="CA163" s="32"/>
      <c r="CB163" s="32"/>
    </row>
    <row r="165" spans="2:80" x14ac:dyDescent="0.25">
      <c r="B165" s="32" t="s">
        <v>213</v>
      </c>
    </row>
    <row r="167" spans="2:80" x14ac:dyDescent="0.25">
      <c r="B167" s="8" t="s">
        <v>214</v>
      </c>
      <c r="C167" s="9" t="s">
        <v>202</v>
      </c>
      <c r="D167" s="32"/>
    </row>
    <row r="168" spans="2:80" x14ac:dyDescent="0.25">
      <c r="B168" s="3" t="s">
        <v>167</v>
      </c>
      <c r="C168" s="4" t="s">
        <v>167</v>
      </c>
    </row>
    <row r="171" spans="2:80" x14ac:dyDescent="0.25">
      <c r="B171" s="8" t="s">
        <v>215</v>
      </c>
      <c r="C171" s="9" t="s">
        <v>216</v>
      </c>
      <c r="D171" s="32"/>
    </row>
    <row r="172" spans="2:80" x14ac:dyDescent="0.25">
      <c r="B172" s="3" t="s">
        <v>167</v>
      </c>
      <c r="C172" s="4" t="s">
        <v>167</v>
      </c>
    </row>
    <row r="175" spans="2:80" x14ac:dyDescent="0.25">
      <c r="B175" s="32" t="s">
        <v>217</v>
      </c>
    </row>
    <row r="178" spans="2:7" x14ac:dyDescent="0.25">
      <c r="B178" s="32" t="s">
        <v>220</v>
      </c>
    </row>
    <row r="179" spans="2:7" x14ac:dyDescent="0.25">
      <c r="B179" s="8" t="s">
        <v>194</v>
      </c>
      <c r="C179" s="9" t="s">
        <v>221</v>
      </c>
      <c r="D179" s="8" t="s">
        <v>222</v>
      </c>
      <c r="E179" s="8" t="s">
        <v>223</v>
      </c>
      <c r="F179" s="36" t="s">
        <v>224</v>
      </c>
      <c r="G179" s="34"/>
    </row>
    <row r="180" spans="2:7" x14ac:dyDescent="0.25">
      <c r="B180" s="3" t="s">
        <v>167</v>
      </c>
      <c r="C180" s="4" t="s">
        <v>167</v>
      </c>
      <c r="D180" s="3" t="s">
        <v>167</v>
      </c>
      <c r="E180" s="3" t="s">
        <v>167</v>
      </c>
      <c r="F180" s="35" t="s">
        <v>167</v>
      </c>
    </row>
    <row r="181" spans="2:7" x14ac:dyDescent="0.25">
      <c r="B181"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EF3EDF10-BD05-489C-9CA4-57C4202A3526}"/>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0FAD6-B55B-468E-A29E-0E8E662E03D2}">
  <sheetPr codeName="Sheet31"/>
  <dimension ref="A1:CB530"/>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63</v>
      </c>
      <c r="C1" s="201"/>
      <c r="D1" s="201"/>
      <c r="E1" s="201"/>
    </row>
    <row r="3" spans="1:9" ht="15" customHeight="1" x14ac:dyDescent="0.25">
      <c r="B3" s="1" t="s">
        <v>1169</v>
      </c>
      <c r="C3" s="202"/>
      <c r="D3" s="203"/>
    </row>
    <row r="4" spans="1:9" ht="15" customHeight="1" x14ac:dyDescent="0.25">
      <c r="B4" s="2" t="s">
        <v>1170</v>
      </c>
      <c r="C4" s="202"/>
      <c r="D4" s="203"/>
    </row>
    <row r="5" spans="1:9" ht="15" customHeight="1" x14ac:dyDescent="0.25">
      <c r="B5" s="2" t="s">
        <v>133</v>
      </c>
      <c r="C5" s="202"/>
      <c r="D5" s="203"/>
    </row>
    <row r="6" spans="1:9" ht="15" customHeight="1" x14ac:dyDescent="0.25">
      <c r="B6" s="2" t="s">
        <v>134</v>
      </c>
      <c r="C6" s="202"/>
      <c r="D6" s="203"/>
    </row>
    <row r="7" spans="1:9" ht="30" customHeight="1" x14ac:dyDescent="0.25">
      <c r="B7" s="2" t="s">
        <v>1171</v>
      </c>
      <c r="C7" s="202"/>
      <c r="D7" s="203"/>
    </row>
    <row r="8" spans="1:9" ht="15"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1650000</v>
      </c>
      <c r="G15" s="18">
        <v>28639.05</v>
      </c>
      <c r="H15" s="18">
        <v>6.92</v>
      </c>
    </row>
    <row r="16" spans="1:9" x14ac:dyDescent="0.25">
      <c r="B16" s="13" t="s">
        <v>1675</v>
      </c>
      <c r="C16" s="29" t="s">
        <v>145</v>
      </c>
      <c r="D16" s="13" t="s">
        <v>271</v>
      </c>
      <c r="E16" s="13" t="s">
        <v>272</v>
      </c>
      <c r="F16" s="18">
        <v>1760000</v>
      </c>
      <c r="G16" s="18">
        <v>23444.080000000002</v>
      </c>
      <c r="H16" s="18">
        <v>5.67</v>
      </c>
    </row>
    <row r="17" spans="2:8" x14ac:dyDescent="0.25">
      <c r="B17" s="13" t="s">
        <v>1858</v>
      </c>
      <c r="C17" s="29" t="s">
        <v>145</v>
      </c>
      <c r="D17" s="13" t="s">
        <v>348</v>
      </c>
      <c r="E17" s="13" t="s">
        <v>612</v>
      </c>
      <c r="F17" s="18">
        <v>1304346</v>
      </c>
      <c r="G17" s="18">
        <v>21033.88</v>
      </c>
      <c r="H17" s="18">
        <v>5.08</v>
      </c>
    </row>
    <row r="18" spans="2:8" x14ac:dyDescent="0.25">
      <c r="B18" s="13" t="s">
        <v>1679</v>
      </c>
      <c r="C18" s="29" t="s">
        <v>145</v>
      </c>
      <c r="D18" s="13" t="s">
        <v>277</v>
      </c>
      <c r="E18" s="13" t="s">
        <v>278</v>
      </c>
      <c r="F18" s="18">
        <v>431425</v>
      </c>
      <c r="G18" s="18">
        <v>15627.51</v>
      </c>
      <c r="H18" s="18">
        <v>3.78</v>
      </c>
    </row>
    <row r="19" spans="2:8" x14ac:dyDescent="0.25">
      <c r="B19" s="13" t="s">
        <v>1670</v>
      </c>
      <c r="C19" s="29" t="s">
        <v>145</v>
      </c>
      <c r="D19" s="13" t="s">
        <v>146</v>
      </c>
      <c r="E19" s="13" t="s">
        <v>147</v>
      </c>
      <c r="F19" s="18">
        <v>800000</v>
      </c>
      <c r="G19" s="18">
        <v>14058</v>
      </c>
      <c r="H19" s="18">
        <v>3.4</v>
      </c>
    </row>
    <row r="20" spans="2:8" x14ac:dyDescent="0.25">
      <c r="B20" s="13" t="s">
        <v>863</v>
      </c>
      <c r="C20" s="29" t="s">
        <v>145</v>
      </c>
      <c r="D20" s="13" t="s">
        <v>268</v>
      </c>
      <c r="E20" s="13" t="s">
        <v>864</v>
      </c>
      <c r="F20" s="18">
        <v>1700000</v>
      </c>
      <c r="G20" s="18">
        <v>13943.4</v>
      </c>
      <c r="H20" s="18">
        <v>3.37</v>
      </c>
    </row>
    <row r="21" spans="2:8" x14ac:dyDescent="0.25">
      <c r="B21" s="13" t="s">
        <v>1674</v>
      </c>
      <c r="C21" s="29" t="s">
        <v>145</v>
      </c>
      <c r="D21" s="13" t="s">
        <v>268</v>
      </c>
      <c r="E21" s="13" t="s">
        <v>270</v>
      </c>
      <c r="F21" s="18">
        <v>1000000</v>
      </c>
      <c r="G21" s="18">
        <v>12922.5</v>
      </c>
      <c r="H21" s="18">
        <v>3.12</v>
      </c>
    </row>
    <row r="22" spans="2:8" x14ac:dyDescent="0.25">
      <c r="B22" s="13" t="s">
        <v>1671</v>
      </c>
      <c r="C22" s="29" t="s">
        <v>145</v>
      </c>
      <c r="D22" s="13" t="s">
        <v>146</v>
      </c>
      <c r="E22" s="13" t="s">
        <v>148</v>
      </c>
      <c r="F22" s="18">
        <v>300000</v>
      </c>
      <c r="G22" s="18">
        <v>11905.35</v>
      </c>
      <c r="H22" s="18">
        <v>2.88</v>
      </c>
    </row>
    <row r="23" spans="2:8" x14ac:dyDescent="0.25">
      <c r="B23" s="13" t="s">
        <v>2112</v>
      </c>
      <c r="C23" s="29" t="s">
        <v>145</v>
      </c>
      <c r="D23" s="13" t="s">
        <v>284</v>
      </c>
      <c r="E23" s="13" t="s">
        <v>1086</v>
      </c>
      <c r="F23" s="18">
        <v>1695375</v>
      </c>
      <c r="G23" s="18">
        <v>10134.1</v>
      </c>
      <c r="H23" s="18">
        <v>2.4500000000000002</v>
      </c>
    </row>
    <row r="24" spans="2:8" x14ac:dyDescent="0.25">
      <c r="B24" s="13" t="s">
        <v>1910</v>
      </c>
      <c r="C24" s="29" t="s">
        <v>145</v>
      </c>
      <c r="D24" s="13" t="s">
        <v>293</v>
      </c>
      <c r="E24" s="13" t="s">
        <v>682</v>
      </c>
      <c r="F24" s="18">
        <v>223500</v>
      </c>
      <c r="G24" s="18">
        <v>10031.799999999999</v>
      </c>
      <c r="H24" s="18">
        <v>2.42</v>
      </c>
    </row>
    <row r="25" spans="2:8" x14ac:dyDescent="0.25">
      <c r="B25" s="13" t="s">
        <v>1676</v>
      </c>
      <c r="C25" s="29" t="s">
        <v>145</v>
      </c>
      <c r="D25" s="13" t="s">
        <v>273</v>
      </c>
      <c r="E25" s="13" t="s">
        <v>274</v>
      </c>
      <c r="F25" s="18">
        <v>1500000</v>
      </c>
      <c r="G25" s="18">
        <v>7332</v>
      </c>
      <c r="H25" s="18">
        <v>1.77</v>
      </c>
    </row>
    <row r="26" spans="2:8" x14ac:dyDescent="0.25">
      <c r="B26" s="13" t="s">
        <v>1805</v>
      </c>
      <c r="C26" s="29" t="s">
        <v>145</v>
      </c>
      <c r="D26" s="13" t="s">
        <v>318</v>
      </c>
      <c r="E26" s="13" t="s">
        <v>530</v>
      </c>
      <c r="F26" s="18">
        <v>66000</v>
      </c>
      <c r="G26" s="18">
        <v>7303.33</v>
      </c>
      <c r="H26" s="18">
        <v>1.77</v>
      </c>
    </row>
    <row r="27" spans="2:8" x14ac:dyDescent="0.25">
      <c r="B27" s="13" t="s">
        <v>1677</v>
      </c>
      <c r="C27" s="29" t="s">
        <v>145</v>
      </c>
      <c r="D27" s="13" t="s">
        <v>268</v>
      </c>
      <c r="E27" s="13" t="s">
        <v>275</v>
      </c>
      <c r="F27" s="18">
        <v>400000</v>
      </c>
      <c r="G27" s="18">
        <v>6924.4</v>
      </c>
      <c r="H27" s="18">
        <v>1.67</v>
      </c>
    </row>
    <row r="28" spans="2:8" x14ac:dyDescent="0.25">
      <c r="B28" s="13" t="s">
        <v>1689</v>
      </c>
      <c r="C28" s="29" t="s">
        <v>145</v>
      </c>
      <c r="D28" s="13" t="s">
        <v>273</v>
      </c>
      <c r="E28" s="13" t="s">
        <v>295</v>
      </c>
      <c r="F28" s="18">
        <v>270000</v>
      </c>
      <c r="G28" s="18">
        <v>6826.28</v>
      </c>
      <c r="H28" s="18">
        <v>1.65</v>
      </c>
    </row>
    <row r="29" spans="2:8" x14ac:dyDescent="0.25">
      <c r="B29" s="13" t="s">
        <v>1905</v>
      </c>
      <c r="C29" s="29" t="s">
        <v>145</v>
      </c>
      <c r="D29" s="13" t="s">
        <v>282</v>
      </c>
      <c r="E29" s="13" t="s">
        <v>677</v>
      </c>
      <c r="F29" s="18">
        <v>250000</v>
      </c>
      <c r="G29" s="18">
        <v>5467.38</v>
      </c>
      <c r="H29" s="18">
        <v>1.32</v>
      </c>
    </row>
    <row r="30" spans="2:8" x14ac:dyDescent="0.25">
      <c r="B30" s="13" t="s">
        <v>1901</v>
      </c>
      <c r="C30" s="29" t="s">
        <v>145</v>
      </c>
      <c r="D30" s="13" t="s">
        <v>473</v>
      </c>
      <c r="E30" s="13" t="s">
        <v>673</v>
      </c>
      <c r="F30" s="18">
        <v>199000</v>
      </c>
      <c r="G30" s="18">
        <v>5429.81</v>
      </c>
      <c r="H30" s="18">
        <v>1.31</v>
      </c>
    </row>
    <row r="31" spans="2:8" x14ac:dyDescent="0.25">
      <c r="B31" s="13" t="s">
        <v>1708</v>
      </c>
      <c r="C31" s="29" t="s">
        <v>145</v>
      </c>
      <c r="D31" s="13" t="s">
        <v>320</v>
      </c>
      <c r="E31" s="13" t="s">
        <v>329</v>
      </c>
      <c r="F31" s="18">
        <v>910000</v>
      </c>
      <c r="G31" s="18">
        <v>5151.51</v>
      </c>
      <c r="H31" s="18">
        <v>1.25</v>
      </c>
    </row>
    <row r="32" spans="2:8" x14ac:dyDescent="0.25">
      <c r="B32" s="13" t="s">
        <v>1728</v>
      </c>
      <c r="C32" s="29" t="s">
        <v>145</v>
      </c>
      <c r="D32" s="13" t="s">
        <v>357</v>
      </c>
      <c r="E32" s="13" t="s">
        <v>375</v>
      </c>
      <c r="F32" s="18">
        <v>660268</v>
      </c>
      <c r="G32" s="18">
        <v>4891.2700000000004</v>
      </c>
      <c r="H32" s="18">
        <v>1.18</v>
      </c>
    </row>
    <row r="33" spans="2:8" x14ac:dyDescent="0.25">
      <c r="B33" s="13" t="s">
        <v>1762</v>
      </c>
      <c r="C33" s="29" t="s">
        <v>145</v>
      </c>
      <c r="D33" s="13" t="s">
        <v>320</v>
      </c>
      <c r="E33" s="13" t="s">
        <v>444</v>
      </c>
      <c r="F33" s="18">
        <v>2000000</v>
      </c>
      <c r="G33" s="18">
        <v>4835</v>
      </c>
      <c r="H33" s="18">
        <v>1.17</v>
      </c>
    </row>
    <row r="34" spans="2:8" x14ac:dyDescent="0.25">
      <c r="B34" s="13" t="s">
        <v>1803</v>
      </c>
      <c r="C34" s="29" t="s">
        <v>145</v>
      </c>
      <c r="D34" s="13" t="s">
        <v>291</v>
      </c>
      <c r="E34" s="13" t="s">
        <v>527</v>
      </c>
      <c r="F34" s="18">
        <v>1100000</v>
      </c>
      <c r="G34" s="18">
        <v>4489.6499999999996</v>
      </c>
      <c r="H34" s="18">
        <v>1.0900000000000001</v>
      </c>
    </row>
    <row r="35" spans="2:8" x14ac:dyDescent="0.25">
      <c r="B35" s="13" t="s">
        <v>2113</v>
      </c>
      <c r="C35" s="29" t="s">
        <v>145</v>
      </c>
      <c r="D35" s="13" t="s">
        <v>289</v>
      </c>
      <c r="E35" s="13" t="s">
        <v>1087</v>
      </c>
      <c r="F35" s="18">
        <v>330000</v>
      </c>
      <c r="G35" s="18">
        <v>4438.83</v>
      </c>
      <c r="H35" s="18">
        <v>1.07</v>
      </c>
    </row>
    <row r="36" spans="2:8" x14ac:dyDescent="0.25">
      <c r="B36" s="13" t="s">
        <v>1809</v>
      </c>
      <c r="C36" s="29" t="s">
        <v>145</v>
      </c>
      <c r="D36" s="13" t="s">
        <v>291</v>
      </c>
      <c r="E36" s="13" t="s">
        <v>536</v>
      </c>
      <c r="F36" s="18">
        <v>436475</v>
      </c>
      <c r="G36" s="18">
        <v>4260.87</v>
      </c>
      <c r="H36" s="18">
        <v>1.03</v>
      </c>
    </row>
    <row r="37" spans="2:8" x14ac:dyDescent="0.25">
      <c r="B37" s="13" t="s">
        <v>1778</v>
      </c>
      <c r="C37" s="29" t="s">
        <v>145</v>
      </c>
      <c r="D37" s="13" t="s">
        <v>301</v>
      </c>
      <c r="E37" s="13" t="s">
        <v>465</v>
      </c>
      <c r="F37" s="18">
        <v>220357</v>
      </c>
      <c r="G37" s="18">
        <v>4253.88</v>
      </c>
      <c r="H37" s="18">
        <v>1.03</v>
      </c>
    </row>
    <row r="38" spans="2:8" x14ac:dyDescent="0.25">
      <c r="B38" s="13" t="s">
        <v>1907</v>
      </c>
      <c r="C38" s="29" t="s">
        <v>145</v>
      </c>
      <c r="D38" s="13" t="s">
        <v>282</v>
      </c>
      <c r="E38" s="13" t="s">
        <v>679</v>
      </c>
      <c r="F38" s="18">
        <v>300000</v>
      </c>
      <c r="G38" s="18">
        <v>4189.5</v>
      </c>
      <c r="H38" s="18">
        <v>1.01</v>
      </c>
    </row>
    <row r="39" spans="2:8" x14ac:dyDescent="0.25">
      <c r="B39" s="13" t="s">
        <v>1902</v>
      </c>
      <c r="C39" s="29" t="s">
        <v>145</v>
      </c>
      <c r="D39" s="13" t="s">
        <v>282</v>
      </c>
      <c r="E39" s="13" t="s">
        <v>674</v>
      </c>
      <c r="F39" s="18">
        <v>224516</v>
      </c>
      <c r="G39" s="18">
        <v>4151.08</v>
      </c>
      <c r="H39" s="18">
        <v>1</v>
      </c>
    </row>
    <row r="40" spans="2:8" x14ac:dyDescent="0.25">
      <c r="B40" s="13" t="s">
        <v>1813</v>
      </c>
      <c r="C40" s="29" t="s">
        <v>145</v>
      </c>
      <c r="D40" s="13" t="s">
        <v>318</v>
      </c>
      <c r="E40" s="13" t="s">
        <v>541</v>
      </c>
      <c r="F40" s="18">
        <v>1134466</v>
      </c>
      <c r="G40" s="18">
        <v>4128.32</v>
      </c>
      <c r="H40" s="18">
        <v>1</v>
      </c>
    </row>
    <row r="41" spans="2:8" x14ac:dyDescent="0.25">
      <c r="B41" s="13" t="s">
        <v>1771</v>
      </c>
      <c r="C41" s="29" t="s">
        <v>145</v>
      </c>
      <c r="D41" s="13" t="s">
        <v>378</v>
      </c>
      <c r="E41" s="13" t="s">
        <v>454</v>
      </c>
      <c r="F41" s="18">
        <v>300000</v>
      </c>
      <c r="G41" s="18">
        <v>4127.8500000000004</v>
      </c>
      <c r="H41" s="18">
        <v>1</v>
      </c>
    </row>
    <row r="42" spans="2:8" x14ac:dyDescent="0.25">
      <c r="B42" s="13" t="s">
        <v>1678</v>
      </c>
      <c r="C42" s="29" t="s">
        <v>145</v>
      </c>
      <c r="D42" s="13" t="s">
        <v>268</v>
      </c>
      <c r="E42" s="13" t="s">
        <v>276</v>
      </c>
      <c r="F42" s="18">
        <v>350000</v>
      </c>
      <c r="G42" s="18">
        <v>4058.43</v>
      </c>
      <c r="H42" s="18">
        <v>0.98</v>
      </c>
    </row>
    <row r="43" spans="2:8" x14ac:dyDescent="0.25">
      <c r="B43" s="13" t="s">
        <v>1883</v>
      </c>
      <c r="C43" s="29" t="s">
        <v>145</v>
      </c>
      <c r="D43" s="13" t="s">
        <v>343</v>
      </c>
      <c r="E43" s="13" t="s">
        <v>641</v>
      </c>
      <c r="F43" s="18">
        <v>1000000</v>
      </c>
      <c r="G43" s="18">
        <v>3891</v>
      </c>
      <c r="H43" s="18">
        <v>0.94</v>
      </c>
    </row>
    <row r="44" spans="2:8" x14ac:dyDescent="0.25">
      <c r="B44" s="13" t="s">
        <v>2015</v>
      </c>
      <c r="C44" s="29" t="s">
        <v>145</v>
      </c>
      <c r="D44" s="13" t="s">
        <v>720</v>
      </c>
      <c r="E44" s="13" t="s">
        <v>930</v>
      </c>
      <c r="F44" s="18">
        <v>700000</v>
      </c>
      <c r="G44" s="18">
        <v>3780</v>
      </c>
      <c r="H44" s="18">
        <v>0.91</v>
      </c>
    </row>
    <row r="45" spans="2:8" x14ac:dyDescent="0.25">
      <c r="B45" s="13" t="s">
        <v>1697</v>
      </c>
      <c r="C45" s="29" t="s">
        <v>145</v>
      </c>
      <c r="D45" s="13" t="s">
        <v>305</v>
      </c>
      <c r="E45" s="13" t="s">
        <v>313</v>
      </c>
      <c r="F45" s="18">
        <v>500000</v>
      </c>
      <c r="G45" s="18">
        <v>3600.75</v>
      </c>
      <c r="H45" s="18">
        <v>0.87</v>
      </c>
    </row>
    <row r="46" spans="2:8" x14ac:dyDescent="0.25">
      <c r="B46" s="13" t="s">
        <v>1731</v>
      </c>
      <c r="C46" s="29" t="s">
        <v>145</v>
      </c>
      <c r="D46" s="13" t="s">
        <v>378</v>
      </c>
      <c r="E46" s="13" t="s">
        <v>379</v>
      </c>
      <c r="F46" s="18">
        <v>1800000</v>
      </c>
      <c r="G46" s="18">
        <v>3552.66</v>
      </c>
      <c r="H46" s="18">
        <v>0.86</v>
      </c>
    </row>
    <row r="47" spans="2:8" x14ac:dyDescent="0.25">
      <c r="B47" s="13" t="s">
        <v>1930</v>
      </c>
      <c r="C47" s="29" t="s">
        <v>145</v>
      </c>
      <c r="D47" s="13" t="s">
        <v>282</v>
      </c>
      <c r="E47" s="13" t="s">
        <v>705</v>
      </c>
      <c r="F47" s="18">
        <v>623000</v>
      </c>
      <c r="G47" s="18">
        <v>3548.61</v>
      </c>
      <c r="H47" s="18">
        <v>0.86</v>
      </c>
    </row>
    <row r="48" spans="2:8" x14ac:dyDescent="0.25">
      <c r="B48" s="13" t="s">
        <v>1863</v>
      </c>
      <c r="C48" s="29" t="s">
        <v>145</v>
      </c>
      <c r="D48" s="13" t="s">
        <v>331</v>
      </c>
      <c r="E48" s="13" t="s">
        <v>617</v>
      </c>
      <c r="F48" s="18">
        <v>100000</v>
      </c>
      <c r="G48" s="18">
        <v>3500.6</v>
      </c>
      <c r="H48" s="18">
        <v>0.85</v>
      </c>
    </row>
    <row r="49" spans="2:8" x14ac:dyDescent="0.25">
      <c r="B49" s="13" t="s">
        <v>1860</v>
      </c>
      <c r="C49" s="29" t="s">
        <v>145</v>
      </c>
      <c r="D49" s="13" t="s">
        <v>296</v>
      </c>
      <c r="E49" s="13" t="s">
        <v>614</v>
      </c>
      <c r="F49" s="18">
        <v>337829</v>
      </c>
      <c r="G49" s="18">
        <v>3437.75</v>
      </c>
      <c r="H49" s="18">
        <v>0.83</v>
      </c>
    </row>
    <row r="50" spans="2:8" x14ac:dyDescent="0.25">
      <c r="B50" s="13" t="s">
        <v>1792</v>
      </c>
      <c r="C50" s="29" t="s">
        <v>145</v>
      </c>
      <c r="D50" s="13" t="s">
        <v>473</v>
      </c>
      <c r="E50" s="13" t="s">
        <v>480</v>
      </c>
      <c r="F50" s="18">
        <v>30000</v>
      </c>
      <c r="G50" s="18">
        <v>3322.94</v>
      </c>
      <c r="H50" s="18">
        <v>0.8</v>
      </c>
    </row>
    <row r="51" spans="2:8" x14ac:dyDescent="0.25">
      <c r="B51" s="13" t="s">
        <v>1821</v>
      </c>
      <c r="C51" s="29" t="s">
        <v>145</v>
      </c>
      <c r="D51" s="13" t="s">
        <v>291</v>
      </c>
      <c r="E51" s="13" t="s">
        <v>549</v>
      </c>
      <c r="F51" s="18">
        <v>1000000</v>
      </c>
      <c r="G51" s="18">
        <v>3208</v>
      </c>
      <c r="H51" s="18">
        <v>0.78</v>
      </c>
    </row>
    <row r="52" spans="2:8" x14ac:dyDescent="0.25">
      <c r="B52" s="13" t="s">
        <v>1712</v>
      </c>
      <c r="C52" s="29" t="s">
        <v>145</v>
      </c>
      <c r="D52" s="13" t="s">
        <v>277</v>
      </c>
      <c r="E52" s="13" t="s">
        <v>337</v>
      </c>
      <c r="F52" s="18">
        <v>1000000</v>
      </c>
      <c r="G52" s="18">
        <v>3181.5</v>
      </c>
      <c r="H52" s="18">
        <v>0.77</v>
      </c>
    </row>
    <row r="53" spans="2:8" x14ac:dyDescent="0.25">
      <c r="B53" s="13" t="s">
        <v>1724</v>
      </c>
      <c r="C53" s="29" t="s">
        <v>145</v>
      </c>
      <c r="D53" s="13" t="s">
        <v>268</v>
      </c>
      <c r="E53" s="13" t="s">
        <v>371</v>
      </c>
      <c r="F53" s="18">
        <v>4650000</v>
      </c>
      <c r="G53" s="18">
        <v>3065.75</v>
      </c>
      <c r="H53" s="18">
        <v>0.74</v>
      </c>
    </row>
    <row r="54" spans="2:8" x14ac:dyDescent="0.25">
      <c r="B54" s="13" t="s">
        <v>1876</v>
      </c>
      <c r="C54" s="29" t="s">
        <v>145</v>
      </c>
      <c r="D54" s="13" t="s">
        <v>348</v>
      </c>
      <c r="E54" s="13" t="s">
        <v>634</v>
      </c>
      <c r="F54" s="18">
        <v>150000</v>
      </c>
      <c r="G54" s="18">
        <v>2661.98</v>
      </c>
      <c r="H54" s="18">
        <v>0.64</v>
      </c>
    </row>
    <row r="55" spans="2:8" x14ac:dyDescent="0.25">
      <c r="B55" s="13" t="s">
        <v>2024</v>
      </c>
      <c r="C55" s="29" t="s">
        <v>145</v>
      </c>
      <c r="D55" s="13" t="s">
        <v>331</v>
      </c>
      <c r="E55" s="13" t="s">
        <v>942</v>
      </c>
      <c r="F55" s="18">
        <v>67989</v>
      </c>
      <c r="G55" s="18">
        <v>2597.0100000000002</v>
      </c>
      <c r="H55" s="18">
        <v>0.63</v>
      </c>
    </row>
    <row r="56" spans="2:8" x14ac:dyDescent="0.25">
      <c r="B56" s="13" t="s">
        <v>1873</v>
      </c>
      <c r="C56" s="29" t="s">
        <v>145</v>
      </c>
      <c r="D56" s="13" t="s">
        <v>357</v>
      </c>
      <c r="E56" s="13" t="s">
        <v>629</v>
      </c>
      <c r="F56" s="18">
        <v>130000</v>
      </c>
      <c r="G56" s="18">
        <v>2556.84</v>
      </c>
      <c r="H56" s="18">
        <v>0.62</v>
      </c>
    </row>
    <row r="57" spans="2:8" x14ac:dyDescent="0.25">
      <c r="B57" s="13" t="s">
        <v>1878</v>
      </c>
      <c r="C57" s="29" t="s">
        <v>145</v>
      </c>
      <c r="D57" s="13" t="s">
        <v>296</v>
      </c>
      <c r="E57" s="13" t="s">
        <v>636</v>
      </c>
      <c r="F57" s="18">
        <v>383000</v>
      </c>
      <c r="G57" s="18">
        <v>2086.9699999999998</v>
      </c>
      <c r="H57" s="18">
        <v>0.5</v>
      </c>
    </row>
    <row r="58" spans="2:8" x14ac:dyDescent="0.25">
      <c r="B58" s="13" t="s">
        <v>2035</v>
      </c>
      <c r="C58" s="29" t="s">
        <v>145</v>
      </c>
      <c r="D58" s="13" t="s">
        <v>352</v>
      </c>
      <c r="E58" s="13" t="s">
        <v>980</v>
      </c>
      <c r="F58" s="18">
        <v>3246754</v>
      </c>
      <c r="G58" s="18">
        <v>1992.53</v>
      </c>
      <c r="H58" s="18">
        <v>0.48</v>
      </c>
    </row>
    <row r="59" spans="2:8" x14ac:dyDescent="0.25">
      <c r="B59" s="13" t="s">
        <v>1955</v>
      </c>
      <c r="C59" s="29" t="s">
        <v>145</v>
      </c>
      <c r="D59" s="13" t="s">
        <v>282</v>
      </c>
      <c r="E59" s="13" t="s">
        <v>758</v>
      </c>
      <c r="F59" s="18">
        <v>29672</v>
      </c>
      <c r="G59" s="18">
        <v>909.36</v>
      </c>
      <c r="H59" s="18">
        <v>0.22</v>
      </c>
    </row>
    <row r="60" spans="2:8" x14ac:dyDescent="0.25">
      <c r="B60" s="32" t="s">
        <v>157</v>
      </c>
      <c r="C60" s="33"/>
      <c r="D60" s="32"/>
      <c r="E60" s="32"/>
      <c r="F60" s="34"/>
      <c r="G60" s="34">
        <f>SUM(G12:G59)</f>
        <v>304893.30999999988</v>
      </c>
      <c r="H60" s="34">
        <f>SUM(H12:H59)</f>
        <v>73.69</v>
      </c>
    </row>
    <row r="61" spans="2:8" x14ac:dyDescent="0.25">
      <c r="B61" s="32" t="s">
        <v>851</v>
      </c>
    </row>
    <row r="62" spans="2:8" x14ac:dyDescent="0.25">
      <c r="B62" s="13" t="s">
        <v>6</v>
      </c>
      <c r="C62" s="29" t="s">
        <v>145</v>
      </c>
      <c r="D62" s="13" t="s">
        <v>852</v>
      </c>
      <c r="E62" s="13" t="s">
        <v>1172</v>
      </c>
      <c r="F62" s="18">
        <v>42248314.314000003</v>
      </c>
      <c r="G62" s="18">
        <v>5040.1400000000003</v>
      </c>
      <c r="H62" s="18">
        <v>1.22</v>
      </c>
    </row>
    <row r="63" spans="2:8" x14ac:dyDescent="0.25">
      <c r="B63" s="32" t="s">
        <v>157</v>
      </c>
      <c r="C63" s="33"/>
      <c r="D63" s="32"/>
      <c r="E63" s="32"/>
      <c r="F63" s="34"/>
      <c r="G63" s="34">
        <f>SUM(G61:G62)</f>
        <v>5040.1400000000003</v>
      </c>
      <c r="H63" s="34">
        <f>SUM(H61:H62)</f>
        <v>1.22</v>
      </c>
    </row>
    <row r="64" spans="2:8" x14ac:dyDescent="0.25">
      <c r="B64" s="50" t="s">
        <v>139</v>
      </c>
      <c r="C64" s="51" t="s">
        <v>140</v>
      </c>
      <c r="D64" s="50" t="s">
        <v>235</v>
      </c>
      <c r="E64" s="50" t="s">
        <v>142</v>
      </c>
      <c r="F64" s="49" t="s">
        <v>151</v>
      </c>
      <c r="G64" s="49" t="s">
        <v>152</v>
      </c>
      <c r="H64" s="49" t="s">
        <v>153</v>
      </c>
    </row>
    <row r="65" spans="2:8" x14ac:dyDescent="0.25">
      <c r="B65" s="32" t="s">
        <v>236</v>
      </c>
    </row>
    <row r="66" spans="2:8" x14ac:dyDescent="0.25">
      <c r="B66" s="32" t="s">
        <v>144</v>
      </c>
    </row>
    <row r="67" spans="2:8" x14ac:dyDescent="0.25">
      <c r="B67" s="32" t="s">
        <v>237</v>
      </c>
    </row>
    <row r="68" spans="2:8" x14ac:dyDescent="0.25">
      <c r="B68" s="13" t="s">
        <v>1173</v>
      </c>
      <c r="C68" s="29">
        <v>6.99</v>
      </c>
      <c r="D68" s="13" t="s">
        <v>238</v>
      </c>
      <c r="E68" s="13" t="s">
        <v>1174</v>
      </c>
      <c r="F68" s="18">
        <v>8500000</v>
      </c>
      <c r="G68" s="18">
        <v>8606.5</v>
      </c>
      <c r="H68" s="18">
        <v>2.08</v>
      </c>
    </row>
    <row r="69" spans="2:8" x14ac:dyDescent="0.25">
      <c r="B69" s="13" t="s">
        <v>997</v>
      </c>
      <c r="C69" s="29">
        <v>6.81</v>
      </c>
      <c r="D69" s="13" t="s">
        <v>238</v>
      </c>
      <c r="E69" s="13" t="s">
        <v>998</v>
      </c>
      <c r="F69" s="18">
        <v>5000000</v>
      </c>
      <c r="G69" s="18">
        <v>4993.5</v>
      </c>
      <c r="H69" s="18">
        <v>1.21</v>
      </c>
    </row>
    <row r="70" spans="2:8" x14ac:dyDescent="0.25">
      <c r="B70" s="13" t="s">
        <v>494</v>
      </c>
      <c r="C70" s="29">
        <v>6.74</v>
      </c>
      <c r="D70" s="13" t="s">
        <v>238</v>
      </c>
      <c r="E70" s="13" t="s">
        <v>495</v>
      </c>
      <c r="F70" s="18">
        <v>3875680</v>
      </c>
      <c r="G70" s="18">
        <v>3933.97</v>
      </c>
      <c r="H70" s="18">
        <v>0.95</v>
      </c>
    </row>
    <row r="71" spans="2:8" x14ac:dyDescent="0.25">
      <c r="B71" s="13" t="s">
        <v>1003</v>
      </c>
      <c r="C71" s="29">
        <v>6.86</v>
      </c>
      <c r="D71" s="13" t="s">
        <v>238</v>
      </c>
      <c r="E71" s="13" t="s">
        <v>1004</v>
      </c>
      <c r="F71" s="18">
        <v>3750000</v>
      </c>
      <c r="G71" s="18">
        <v>3828.65</v>
      </c>
      <c r="H71" s="18">
        <v>0.93</v>
      </c>
    </row>
    <row r="72" spans="2:8" x14ac:dyDescent="0.25">
      <c r="B72" s="13" t="s">
        <v>1175</v>
      </c>
      <c r="C72" s="29">
        <v>7.04</v>
      </c>
      <c r="D72" s="13" t="s">
        <v>238</v>
      </c>
      <c r="E72" s="13" t="s">
        <v>1176</v>
      </c>
      <c r="F72" s="18">
        <v>3500000</v>
      </c>
      <c r="G72" s="18">
        <v>3602.92</v>
      </c>
      <c r="H72" s="18">
        <v>0.87</v>
      </c>
    </row>
    <row r="73" spans="2:8" x14ac:dyDescent="0.25">
      <c r="B73" s="13" t="s">
        <v>1177</v>
      </c>
      <c r="C73" s="29">
        <v>6.81</v>
      </c>
      <c r="D73" s="13" t="s">
        <v>238</v>
      </c>
      <c r="E73" s="13" t="s">
        <v>1178</v>
      </c>
      <c r="F73" s="18">
        <v>2500000</v>
      </c>
      <c r="G73" s="18">
        <v>2562.54</v>
      </c>
      <c r="H73" s="18">
        <v>0.62</v>
      </c>
    </row>
    <row r="74" spans="2:8" x14ac:dyDescent="0.25">
      <c r="B74" s="13" t="s">
        <v>1179</v>
      </c>
      <c r="C74" s="29">
        <v>6.8</v>
      </c>
      <c r="D74" s="13" t="s">
        <v>238</v>
      </c>
      <c r="E74" s="13" t="s">
        <v>1180</v>
      </c>
      <c r="F74" s="18">
        <v>2500000</v>
      </c>
      <c r="G74" s="18">
        <v>2541.7199999999998</v>
      </c>
      <c r="H74" s="18">
        <v>0.61</v>
      </c>
    </row>
    <row r="75" spans="2:8" x14ac:dyDescent="0.25">
      <c r="B75" s="13" t="s">
        <v>1623</v>
      </c>
      <c r="C75" s="29">
        <v>6.68</v>
      </c>
      <c r="D75" s="13" t="s">
        <v>238</v>
      </c>
      <c r="E75" s="13" t="s">
        <v>1000</v>
      </c>
      <c r="F75" s="18">
        <v>2500000</v>
      </c>
      <c r="G75" s="18">
        <v>2464.29</v>
      </c>
      <c r="H75" s="18">
        <v>0.6</v>
      </c>
    </row>
    <row r="76" spans="2:8" x14ac:dyDescent="0.25">
      <c r="B76" s="13" t="s">
        <v>1181</v>
      </c>
      <c r="C76" s="29">
        <v>7.12</v>
      </c>
      <c r="D76" s="13" t="s">
        <v>238</v>
      </c>
      <c r="E76" s="13" t="s">
        <v>1182</v>
      </c>
      <c r="F76" s="18">
        <v>2092600</v>
      </c>
      <c r="G76" s="18">
        <v>2147.73</v>
      </c>
      <c r="H76" s="18">
        <v>0.52</v>
      </c>
    </row>
    <row r="77" spans="2:8" x14ac:dyDescent="0.25">
      <c r="B77" s="13" t="s">
        <v>1005</v>
      </c>
      <c r="C77" s="29">
        <v>6.8</v>
      </c>
      <c r="D77" s="13" t="s">
        <v>238</v>
      </c>
      <c r="E77" s="13" t="s">
        <v>1006</v>
      </c>
      <c r="F77" s="18">
        <v>1921400</v>
      </c>
      <c r="G77" s="18">
        <v>1943.51</v>
      </c>
      <c r="H77" s="18">
        <v>0.47</v>
      </c>
    </row>
    <row r="78" spans="2:8" x14ac:dyDescent="0.25">
      <c r="B78" s="13" t="s">
        <v>1183</v>
      </c>
      <c r="C78" s="29">
        <v>6.89</v>
      </c>
      <c r="D78" s="13" t="s">
        <v>238</v>
      </c>
      <c r="E78" s="13" t="s">
        <v>1184</v>
      </c>
      <c r="F78" s="18">
        <v>1000000</v>
      </c>
      <c r="G78" s="18">
        <v>1025.29</v>
      </c>
      <c r="H78" s="18">
        <v>0.25</v>
      </c>
    </row>
    <row r="79" spans="2:8" x14ac:dyDescent="0.25">
      <c r="B79" s="13" t="s">
        <v>1011</v>
      </c>
      <c r="C79" s="29">
        <v>7.12</v>
      </c>
      <c r="D79" s="13" t="s">
        <v>238</v>
      </c>
      <c r="E79" s="13" t="s">
        <v>1012</v>
      </c>
      <c r="F79" s="18">
        <v>756900</v>
      </c>
      <c r="G79" s="18">
        <v>777.97</v>
      </c>
      <c r="H79" s="18">
        <v>0.19</v>
      </c>
    </row>
    <row r="80" spans="2:8" x14ac:dyDescent="0.25">
      <c r="B80" s="13" t="s">
        <v>502</v>
      </c>
      <c r="C80" s="29">
        <v>6.97</v>
      </c>
      <c r="D80" s="13" t="s">
        <v>238</v>
      </c>
      <c r="E80" s="13" t="s">
        <v>503</v>
      </c>
      <c r="F80" s="18">
        <v>500000</v>
      </c>
      <c r="G80" s="18">
        <v>523.91</v>
      </c>
      <c r="H80" s="18">
        <v>0.13</v>
      </c>
    </row>
    <row r="81" spans="2:8" x14ac:dyDescent="0.25">
      <c r="B81" s="13" t="s">
        <v>1185</v>
      </c>
      <c r="C81" s="29">
        <v>6.83</v>
      </c>
      <c r="D81" s="13" t="s">
        <v>238</v>
      </c>
      <c r="E81" s="13" t="s">
        <v>1186</v>
      </c>
      <c r="F81" s="18">
        <v>500000</v>
      </c>
      <c r="G81" s="18">
        <v>512.66</v>
      </c>
      <c r="H81" s="18">
        <v>0.12</v>
      </c>
    </row>
    <row r="82" spans="2:8" x14ac:dyDescent="0.25">
      <c r="B82" s="13" t="s">
        <v>1007</v>
      </c>
      <c r="C82" s="29">
        <v>7.11</v>
      </c>
      <c r="D82" s="13" t="s">
        <v>238</v>
      </c>
      <c r="E82" s="13" t="s">
        <v>1008</v>
      </c>
      <c r="F82" s="18">
        <v>500000</v>
      </c>
      <c r="G82" s="18">
        <v>511.31</v>
      </c>
      <c r="H82" s="18">
        <v>0.12</v>
      </c>
    </row>
    <row r="83" spans="2:8" x14ac:dyDescent="0.25">
      <c r="B83" s="13" t="s">
        <v>1187</v>
      </c>
      <c r="C83" s="29">
        <v>7.13</v>
      </c>
      <c r="D83" s="13" t="s">
        <v>238</v>
      </c>
      <c r="E83" s="13" t="s">
        <v>1188</v>
      </c>
      <c r="F83" s="18">
        <v>449800</v>
      </c>
      <c r="G83" s="18">
        <v>465.59</v>
      </c>
      <c r="H83" s="18">
        <v>0.11</v>
      </c>
    </row>
    <row r="84" spans="2:8" x14ac:dyDescent="0.25">
      <c r="B84" s="13" t="s">
        <v>496</v>
      </c>
      <c r="C84" s="29">
        <v>6.7</v>
      </c>
      <c r="D84" s="13" t="s">
        <v>238</v>
      </c>
      <c r="E84" s="13" t="s">
        <v>497</v>
      </c>
      <c r="F84" s="18">
        <v>444100</v>
      </c>
      <c r="G84" s="18">
        <v>447.51</v>
      </c>
      <c r="H84" s="18">
        <v>0.11</v>
      </c>
    </row>
    <row r="85" spans="2:8" x14ac:dyDescent="0.25">
      <c r="B85" s="13" t="s">
        <v>1017</v>
      </c>
      <c r="C85" s="29">
        <v>7.13</v>
      </c>
      <c r="D85" s="13" t="s">
        <v>238</v>
      </c>
      <c r="E85" s="13" t="s">
        <v>1018</v>
      </c>
      <c r="F85" s="18">
        <v>400000</v>
      </c>
      <c r="G85" s="18">
        <v>409.96</v>
      </c>
      <c r="H85" s="18">
        <v>0.1</v>
      </c>
    </row>
    <row r="86" spans="2:8" x14ac:dyDescent="0.25">
      <c r="B86" s="13" t="s">
        <v>993</v>
      </c>
      <c r="C86" s="29">
        <v>6.84</v>
      </c>
      <c r="D86" s="13" t="s">
        <v>238</v>
      </c>
      <c r="E86" s="13" t="s">
        <v>994</v>
      </c>
      <c r="F86" s="18">
        <v>309900</v>
      </c>
      <c r="G86" s="18">
        <v>315.39999999999998</v>
      </c>
      <c r="H86" s="18">
        <v>0.08</v>
      </c>
    </row>
    <row r="87" spans="2:8" x14ac:dyDescent="0.25">
      <c r="B87" s="13" t="s">
        <v>1019</v>
      </c>
      <c r="C87" s="29">
        <v>7.14</v>
      </c>
      <c r="D87" s="13" t="s">
        <v>238</v>
      </c>
      <c r="E87" s="13" t="s">
        <v>1020</v>
      </c>
      <c r="F87" s="18">
        <v>300000</v>
      </c>
      <c r="G87" s="18">
        <v>311.2</v>
      </c>
      <c r="H87" s="18">
        <v>0.08</v>
      </c>
    </row>
    <row r="88" spans="2:8" x14ac:dyDescent="0.25">
      <c r="B88" s="13" t="s">
        <v>1021</v>
      </c>
      <c r="C88" s="29">
        <v>7.15</v>
      </c>
      <c r="D88" s="13" t="s">
        <v>238</v>
      </c>
      <c r="E88" s="13" t="s">
        <v>1022</v>
      </c>
      <c r="F88" s="18">
        <v>300000</v>
      </c>
      <c r="G88" s="18">
        <v>310.36</v>
      </c>
      <c r="H88" s="18">
        <v>0.08</v>
      </c>
    </row>
    <row r="89" spans="2:8" x14ac:dyDescent="0.25">
      <c r="B89" s="13" t="s">
        <v>1189</v>
      </c>
      <c r="C89" s="29">
        <v>7.11</v>
      </c>
      <c r="D89" s="13" t="s">
        <v>238</v>
      </c>
      <c r="E89" s="13" t="s">
        <v>1190</v>
      </c>
      <c r="F89" s="18">
        <v>235600</v>
      </c>
      <c r="G89" s="18">
        <v>240.54</v>
      </c>
      <c r="H89" s="18">
        <v>0.06</v>
      </c>
    </row>
    <row r="90" spans="2:8" x14ac:dyDescent="0.25">
      <c r="B90" s="13" t="s">
        <v>1191</v>
      </c>
      <c r="C90" s="29">
        <v>6.93</v>
      </c>
      <c r="D90" s="13" t="s">
        <v>238</v>
      </c>
      <c r="E90" s="13" t="s">
        <v>1192</v>
      </c>
      <c r="F90" s="18">
        <v>200000</v>
      </c>
      <c r="G90" s="18">
        <v>205.09</v>
      </c>
      <c r="H90" s="18">
        <v>0.05</v>
      </c>
    </row>
    <row r="91" spans="2:8" x14ac:dyDescent="0.25">
      <c r="B91" s="13" t="s">
        <v>1193</v>
      </c>
      <c r="C91" s="29">
        <v>7.18</v>
      </c>
      <c r="D91" s="13" t="s">
        <v>238</v>
      </c>
      <c r="E91" s="13" t="s">
        <v>1194</v>
      </c>
      <c r="F91" s="18">
        <v>164800</v>
      </c>
      <c r="G91" s="18">
        <v>170.84</v>
      </c>
      <c r="H91" s="18">
        <v>0.04</v>
      </c>
    </row>
    <row r="92" spans="2:8" x14ac:dyDescent="0.25">
      <c r="B92" s="13" t="s">
        <v>1195</v>
      </c>
      <c r="C92" s="29">
        <v>6.91</v>
      </c>
      <c r="D92" s="13" t="s">
        <v>238</v>
      </c>
      <c r="E92" s="13" t="s">
        <v>1196</v>
      </c>
      <c r="F92" s="18">
        <v>89600</v>
      </c>
      <c r="G92" s="18">
        <v>101.55</v>
      </c>
      <c r="H92" s="18">
        <v>0.02</v>
      </c>
    </row>
    <row r="93" spans="2:8" x14ac:dyDescent="0.25">
      <c r="B93" s="13" t="s">
        <v>1197</v>
      </c>
      <c r="C93" s="29">
        <v>7</v>
      </c>
      <c r="D93" s="13" t="s">
        <v>238</v>
      </c>
      <c r="E93" s="13" t="s">
        <v>1198</v>
      </c>
      <c r="F93" s="18">
        <v>88300</v>
      </c>
      <c r="G93" s="18">
        <v>91.18</v>
      </c>
      <c r="H93" s="18">
        <v>0.02</v>
      </c>
    </row>
    <row r="94" spans="2:8" x14ac:dyDescent="0.25">
      <c r="B94" s="13" t="s">
        <v>1199</v>
      </c>
      <c r="C94" s="29">
        <v>6.93</v>
      </c>
      <c r="D94" s="13" t="s">
        <v>238</v>
      </c>
      <c r="E94" s="13" t="s">
        <v>1200</v>
      </c>
      <c r="F94" s="18">
        <v>73000</v>
      </c>
      <c r="G94" s="18">
        <v>82.46</v>
      </c>
      <c r="H94" s="18">
        <v>0.02</v>
      </c>
    </row>
    <row r="95" spans="2:8" x14ac:dyDescent="0.25">
      <c r="B95" s="13" t="s">
        <v>1201</v>
      </c>
      <c r="C95" s="29">
        <v>7.13</v>
      </c>
      <c r="D95" s="13" t="s">
        <v>238</v>
      </c>
      <c r="E95" s="13" t="s">
        <v>1202</v>
      </c>
      <c r="F95" s="18">
        <v>76900</v>
      </c>
      <c r="G95" s="18">
        <v>77.34</v>
      </c>
      <c r="H95" s="18">
        <v>0.02</v>
      </c>
    </row>
    <row r="96" spans="2:8" x14ac:dyDescent="0.25">
      <c r="B96" s="13" t="s">
        <v>1203</v>
      </c>
      <c r="C96" s="29">
        <v>6.68</v>
      </c>
      <c r="D96" s="13" t="s">
        <v>238</v>
      </c>
      <c r="E96" s="13" t="s">
        <v>1204</v>
      </c>
      <c r="F96" s="18">
        <v>48500</v>
      </c>
      <c r="G96" s="18">
        <v>48.89</v>
      </c>
      <c r="H96" s="18">
        <v>0.01</v>
      </c>
    </row>
    <row r="97" spans="2:8" x14ac:dyDescent="0.25">
      <c r="B97" s="13" t="s">
        <v>1001</v>
      </c>
      <c r="C97" s="29">
        <v>6.86</v>
      </c>
      <c r="D97" s="13" t="s">
        <v>238</v>
      </c>
      <c r="E97" s="13" t="s">
        <v>1002</v>
      </c>
      <c r="F97" s="18">
        <v>40420</v>
      </c>
      <c r="G97" s="18">
        <v>41.41</v>
      </c>
      <c r="H97" s="18">
        <v>0.01</v>
      </c>
    </row>
    <row r="98" spans="2:8" x14ac:dyDescent="0.25">
      <c r="B98" s="13" t="s">
        <v>1205</v>
      </c>
      <c r="C98" s="29">
        <v>6.89</v>
      </c>
      <c r="D98" s="13" t="s">
        <v>238</v>
      </c>
      <c r="E98" s="13" t="s">
        <v>1206</v>
      </c>
      <c r="F98" s="18">
        <v>31600</v>
      </c>
      <c r="G98" s="18">
        <v>30.04</v>
      </c>
      <c r="H98" s="18">
        <v>0.01</v>
      </c>
    </row>
    <row r="99" spans="2:8" x14ac:dyDescent="0.25">
      <c r="B99" s="13" t="s">
        <v>504</v>
      </c>
      <c r="C99" s="29">
        <v>6.76</v>
      </c>
      <c r="D99" s="13" t="s">
        <v>238</v>
      </c>
      <c r="E99" s="13" t="s">
        <v>505</v>
      </c>
      <c r="F99" s="18">
        <v>29200</v>
      </c>
      <c r="G99" s="18">
        <v>29.72</v>
      </c>
      <c r="H99" s="18">
        <v>0.01</v>
      </c>
    </row>
    <row r="100" spans="2:8" x14ac:dyDescent="0.25">
      <c r="B100" s="13" t="s">
        <v>1207</v>
      </c>
      <c r="C100" s="29">
        <v>6.9</v>
      </c>
      <c r="D100" s="13" t="s">
        <v>238</v>
      </c>
      <c r="E100" s="13" t="s">
        <v>1208</v>
      </c>
      <c r="F100" s="18">
        <v>13000</v>
      </c>
      <c r="G100" s="18">
        <v>13.14</v>
      </c>
      <c r="H100" s="18">
        <v>0</v>
      </c>
    </row>
    <row r="101" spans="2:8" x14ac:dyDescent="0.25">
      <c r="B101" s="13" t="s">
        <v>1209</v>
      </c>
      <c r="C101" s="29">
        <v>6.83</v>
      </c>
      <c r="D101" s="13" t="s">
        <v>238</v>
      </c>
      <c r="E101" s="13" t="s">
        <v>1210</v>
      </c>
      <c r="F101" s="18">
        <v>2000</v>
      </c>
      <c r="G101" s="18">
        <v>1.97</v>
      </c>
      <c r="H101" s="18">
        <v>0</v>
      </c>
    </row>
    <row r="102" spans="2:8" x14ac:dyDescent="0.25">
      <c r="B102" s="32" t="s">
        <v>239</v>
      </c>
      <c r="C102" s="33"/>
      <c r="D102" s="32"/>
      <c r="E102" s="32"/>
      <c r="F102" s="34"/>
      <c r="G102" s="34">
        <f>SUM(G64:G101)</f>
        <v>43370.660000000011</v>
      </c>
      <c r="H102" s="34">
        <f>SUM(H64:H101)</f>
        <v>10.499999999999996</v>
      </c>
    </row>
    <row r="103" spans="2:8" x14ac:dyDescent="0.25">
      <c r="B103" s="32" t="s">
        <v>506</v>
      </c>
    </row>
    <row r="104" spans="2:8" x14ac:dyDescent="0.25">
      <c r="B104" s="13" t="s">
        <v>2137</v>
      </c>
      <c r="C104" s="29">
        <v>7.49</v>
      </c>
      <c r="D104" s="13" t="s">
        <v>507</v>
      </c>
      <c r="E104" s="13" t="s">
        <v>1211</v>
      </c>
      <c r="F104" s="18">
        <v>4500</v>
      </c>
      <c r="G104" s="18">
        <v>4556.17</v>
      </c>
      <c r="H104" s="18">
        <v>1.1000000000000001</v>
      </c>
    </row>
    <row r="105" spans="2:8" x14ac:dyDescent="0.25">
      <c r="B105" s="13" t="s">
        <v>2138</v>
      </c>
      <c r="C105" s="29">
        <v>7.71</v>
      </c>
      <c r="D105" s="13" t="s">
        <v>507</v>
      </c>
      <c r="E105" s="13" t="s">
        <v>1212</v>
      </c>
      <c r="F105" s="18">
        <v>290</v>
      </c>
      <c r="G105" s="18">
        <v>2861</v>
      </c>
      <c r="H105" s="18">
        <v>0.69</v>
      </c>
    </row>
    <row r="106" spans="2:8" x14ac:dyDescent="0.25">
      <c r="B106" s="13" t="s">
        <v>2139</v>
      </c>
      <c r="C106" s="29">
        <v>8.8800000000000008</v>
      </c>
      <c r="D106" s="13" t="s">
        <v>1213</v>
      </c>
      <c r="E106" s="13" t="s">
        <v>1214</v>
      </c>
      <c r="F106" s="18">
        <v>2500</v>
      </c>
      <c r="G106" s="18">
        <v>2525.7199999999998</v>
      </c>
      <c r="H106" s="18">
        <v>0.61</v>
      </c>
    </row>
    <row r="107" spans="2:8" x14ac:dyDescent="0.25">
      <c r="B107" s="13" t="s">
        <v>1215</v>
      </c>
      <c r="C107" s="29">
        <v>7.18</v>
      </c>
      <c r="D107" s="13" t="s">
        <v>507</v>
      </c>
      <c r="E107" s="13" t="s">
        <v>1216</v>
      </c>
      <c r="F107" s="18">
        <v>2500</v>
      </c>
      <c r="G107" s="18">
        <v>2520.65</v>
      </c>
      <c r="H107" s="18">
        <v>0.61</v>
      </c>
    </row>
    <row r="108" spans="2:8" x14ac:dyDescent="0.25">
      <c r="B108" s="13" t="s">
        <v>2140</v>
      </c>
      <c r="C108" s="29">
        <v>8</v>
      </c>
      <c r="D108" s="13" t="s">
        <v>1217</v>
      </c>
      <c r="E108" s="13" t="s">
        <v>1218</v>
      </c>
      <c r="F108" s="18">
        <v>2500</v>
      </c>
      <c r="G108" s="18">
        <v>2515.69</v>
      </c>
      <c r="H108" s="18">
        <v>0.61</v>
      </c>
    </row>
    <row r="109" spans="2:8" x14ac:dyDescent="0.25">
      <c r="B109" s="13" t="s">
        <v>2141</v>
      </c>
      <c r="C109" s="29">
        <v>8.31</v>
      </c>
      <c r="D109" s="13" t="s">
        <v>1213</v>
      </c>
      <c r="E109" s="13" t="s">
        <v>1219</v>
      </c>
      <c r="F109" s="18">
        <v>2500</v>
      </c>
      <c r="G109" s="18">
        <v>2510.48</v>
      </c>
      <c r="H109" s="18">
        <v>0.61</v>
      </c>
    </row>
    <row r="110" spans="2:8" x14ac:dyDescent="0.25">
      <c r="B110" s="13" t="s">
        <v>2142</v>
      </c>
      <c r="C110" s="29">
        <v>7.83</v>
      </c>
      <c r="D110" s="13" t="s">
        <v>507</v>
      </c>
      <c r="E110" s="13" t="s">
        <v>1220</v>
      </c>
      <c r="F110" s="18">
        <v>2500</v>
      </c>
      <c r="G110" s="18">
        <v>2510.4499999999998</v>
      </c>
      <c r="H110" s="18">
        <v>0.61</v>
      </c>
    </row>
    <row r="111" spans="2:8" x14ac:dyDescent="0.25">
      <c r="B111" s="13" t="s">
        <v>1221</v>
      </c>
      <c r="C111" s="29">
        <v>7.46</v>
      </c>
      <c r="D111" s="13" t="s">
        <v>507</v>
      </c>
      <c r="E111" s="13" t="s">
        <v>1222</v>
      </c>
      <c r="F111" s="18">
        <v>2500</v>
      </c>
      <c r="G111" s="18">
        <v>2504</v>
      </c>
      <c r="H111" s="18">
        <v>0.61</v>
      </c>
    </row>
    <row r="112" spans="2:8" x14ac:dyDescent="0.25">
      <c r="B112" s="13" t="s">
        <v>1223</v>
      </c>
      <c r="C112" s="29">
        <v>7.52</v>
      </c>
      <c r="D112" s="13" t="s">
        <v>507</v>
      </c>
      <c r="E112" s="13" t="s">
        <v>1224</v>
      </c>
      <c r="F112" s="18">
        <v>2500</v>
      </c>
      <c r="G112" s="18">
        <v>2500.65</v>
      </c>
      <c r="H112" s="18">
        <v>0.6</v>
      </c>
    </row>
    <row r="113" spans="2:8" x14ac:dyDescent="0.25">
      <c r="B113" s="13" t="s">
        <v>2143</v>
      </c>
      <c r="C113" s="29">
        <v>7.86</v>
      </c>
      <c r="D113" s="13" t="s">
        <v>507</v>
      </c>
      <c r="E113" s="13" t="s">
        <v>1225</v>
      </c>
      <c r="F113" s="18">
        <v>2500</v>
      </c>
      <c r="G113" s="18">
        <v>2500.44</v>
      </c>
      <c r="H113" s="18">
        <v>0.6</v>
      </c>
    </row>
    <row r="114" spans="2:8" x14ac:dyDescent="0.25">
      <c r="B114" s="13" t="s">
        <v>2144</v>
      </c>
      <c r="C114" s="29">
        <v>7.72</v>
      </c>
      <c r="D114" s="13" t="s">
        <v>507</v>
      </c>
      <c r="E114" s="13" t="s">
        <v>1226</v>
      </c>
      <c r="F114" s="18">
        <v>250</v>
      </c>
      <c r="G114" s="18">
        <v>2498.69</v>
      </c>
      <c r="H114" s="18">
        <v>0.6</v>
      </c>
    </row>
    <row r="115" spans="2:8" x14ac:dyDescent="0.25">
      <c r="B115" s="13" t="s">
        <v>2145</v>
      </c>
      <c r="C115" s="29">
        <v>8.2100000000000009</v>
      </c>
      <c r="D115" s="13" t="s">
        <v>1213</v>
      </c>
      <c r="E115" s="13" t="s">
        <v>1227</v>
      </c>
      <c r="F115" s="18">
        <v>2500</v>
      </c>
      <c r="G115" s="18">
        <v>2495.98</v>
      </c>
      <c r="H115" s="18">
        <v>0.6</v>
      </c>
    </row>
    <row r="116" spans="2:8" x14ac:dyDescent="0.25">
      <c r="B116" s="13" t="s">
        <v>1799</v>
      </c>
      <c r="C116" s="29">
        <v>7.71</v>
      </c>
      <c r="D116" s="13" t="s">
        <v>507</v>
      </c>
      <c r="E116" s="13" t="s">
        <v>511</v>
      </c>
      <c r="F116" s="18">
        <v>250</v>
      </c>
      <c r="G116" s="18">
        <v>2443.56</v>
      </c>
      <c r="H116" s="18">
        <v>0.59</v>
      </c>
    </row>
    <row r="117" spans="2:8" x14ac:dyDescent="0.25">
      <c r="B117" s="13" t="s">
        <v>1669</v>
      </c>
      <c r="C117" s="29">
        <v>7.9</v>
      </c>
      <c r="D117" s="13" t="s">
        <v>507</v>
      </c>
      <c r="E117" s="13" t="s">
        <v>1228</v>
      </c>
      <c r="F117" s="18">
        <v>500</v>
      </c>
      <c r="G117" s="18">
        <v>505.9</v>
      </c>
      <c r="H117" s="18">
        <v>0.12</v>
      </c>
    </row>
    <row r="118" spans="2:8" x14ac:dyDescent="0.25">
      <c r="B118" s="13" t="s">
        <v>2146</v>
      </c>
      <c r="C118" s="29">
        <v>7.88</v>
      </c>
      <c r="D118" s="13" t="s">
        <v>507</v>
      </c>
      <c r="E118" s="13" t="s">
        <v>1229</v>
      </c>
      <c r="F118" s="18">
        <v>500</v>
      </c>
      <c r="G118" s="18">
        <v>501.93</v>
      </c>
      <c r="H118" s="18">
        <v>0.12</v>
      </c>
    </row>
    <row r="119" spans="2:8" x14ac:dyDescent="0.25">
      <c r="B119" s="13" t="s">
        <v>1801</v>
      </c>
      <c r="C119" s="29">
        <v>7.23</v>
      </c>
      <c r="D119" s="13" t="s">
        <v>516</v>
      </c>
      <c r="E119" s="13" t="s">
        <v>517</v>
      </c>
      <c r="F119" s="18">
        <v>250</v>
      </c>
      <c r="G119" s="18">
        <v>498.01</v>
      </c>
      <c r="H119" s="18">
        <v>0.12</v>
      </c>
    </row>
    <row r="120" spans="2:8" x14ac:dyDescent="0.25">
      <c r="B120" s="13" t="s">
        <v>2147</v>
      </c>
      <c r="C120" s="29">
        <v>7.18</v>
      </c>
      <c r="D120" s="13" t="s">
        <v>507</v>
      </c>
      <c r="E120" s="13" t="s">
        <v>1230</v>
      </c>
      <c r="F120" s="18">
        <v>40</v>
      </c>
      <c r="G120" s="18">
        <v>394.44</v>
      </c>
      <c r="H120" s="18">
        <v>0.1</v>
      </c>
    </row>
    <row r="121" spans="2:8" x14ac:dyDescent="0.25">
      <c r="B121" s="32" t="s">
        <v>519</v>
      </c>
      <c r="C121" s="33"/>
      <c r="D121" s="32"/>
      <c r="E121" s="32"/>
      <c r="F121" s="34"/>
      <c r="G121" s="34">
        <f>SUM(G103:G120)</f>
        <v>36843.760000000002</v>
      </c>
      <c r="H121" s="34">
        <f>SUM(H103:H120)</f>
        <v>8.8999999999999968</v>
      </c>
    </row>
    <row r="122" spans="2:8" x14ac:dyDescent="0.25">
      <c r="B122" s="32" t="s">
        <v>240</v>
      </c>
    </row>
    <row r="123" spans="2:8" x14ac:dyDescent="0.25">
      <c r="B123" s="13" t="s">
        <v>2148</v>
      </c>
      <c r="C123" s="29">
        <v>8.84</v>
      </c>
      <c r="D123" s="13" t="s">
        <v>241</v>
      </c>
      <c r="E123" s="13" t="s">
        <v>1231</v>
      </c>
      <c r="F123" s="18">
        <v>500</v>
      </c>
      <c r="G123" s="18">
        <v>2472.4699999999998</v>
      </c>
      <c r="H123" s="18">
        <v>0.6</v>
      </c>
    </row>
    <row r="124" spans="2:8" x14ac:dyDescent="0.25">
      <c r="B124" s="32" t="s">
        <v>243</v>
      </c>
      <c r="C124" s="33"/>
      <c r="D124" s="32"/>
      <c r="E124" s="32"/>
      <c r="F124" s="34"/>
      <c r="G124" s="34">
        <f>SUM(G122:G123)</f>
        <v>2472.4699999999998</v>
      </c>
      <c r="H124" s="34">
        <f>SUM(H122:H123)</f>
        <v>0.6</v>
      </c>
    </row>
    <row r="125" spans="2:8" x14ac:dyDescent="0.25">
      <c r="B125" s="32" t="s">
        <v>1232</v>
      </c>
      <c r="C125" s="33"/>
      <c r="D125" s="32"/>
      <c r="E125" s="32"/>
      <c r="F125" s="34"/>
      <c r="G125" s="34">
        <v>11692.91</v>
      </c>
      <c r="H125" s="34">
        <v>2.83</v>
      </c>
    </row>
    <row r="126" spans="2:8" x14ac:dyDescent="0.25">
      <c r="B126" s="32" t="s">
        <v>159</v>
      </c>
      <c r="C126" s="33"/>
      <c r="D126" s="32"/>
      <c r="E126" s="32"/>
      <c r="F126" s="34"/>
      <c r="G126" s="34">
        <v>404313.25</v>
      </c>
      <c r="H126" s="34">
        <v>97.74</v>
      </c>
    </row>
    <row r="127" spans="2:8" x14ac:dyDescent="0.25">
      <c r="B127" s="32" t="s">
        <v>247</v>
      </c>
      <c r="C127" s="33"/>
      <c r="D127" s="32"/>
      <c r="E127" s="32"/>
      <c r="F127" s="34"/>
      <c r="G127" s="34">
        <v>9416.6048701999571</v>
      </c>
      <c r="H127" s="34">
        <v>2.2600000000000051</v>
      </c>
    </row>
    <row r="128" spans="2:8" x14ac:dyDescent="0.25">
      <c r="B128" s="32" t="s">
        <v>161</v>
      </c>
      <c r="C128" s="33"/>
      <c r="D128" s="32"/>
      <c r="E128" s="32"/>
      <c r="F128" s="34"/>
      <c r="G128" s="34">
        <v>413729.85487019998</v>
      </c>
      <c r="H128" s="34">
        <v>100</v>
      </c>
    </row>
    <row r="129" spans="2:3" x14ac:dyDescent="0.25">
      <c r="B129" s="13" t="s">
        <v>162</v>
      </c>
    </row>
    <row r="130" spans="2:3" x14ac:dyDescent="0.25">
      <c r="B130" s="32" t="s">
        <v>163</v>
      </c>
    </row>
    <row r="131" spans="2:3" x14ac:dyDescent="0.25">
      <c r="B131" s="32" t="s">
        <v>164</v>
      </c>
      <c r="C131" s="29" t="s">
        <v>165</v>
      </c>
    </row>
    <row r="132" spans="2:3" x14ac:dyDescent="0.25">
      <c r="B132" s="32" t="s">
        <v>168</v>
      </c>
      <c r="C132" s="29" t="s">
        <v>167</v>
      </c>
    </row>
    <row r="133" spans="2:3" x14ac:dyDescent="0.25">
      <c r="B133" s="32" t="s">
        <v>169</v>
      </c>
      <c r="C133" s="29" t="s">
        <v>167</v>
      </c>
    </row>
    <row r="134" spans="2:3" x14ac:dyDescent="0.25">
      <c r="B134" s="32" t="s">
        <v>170</v>
      </c>
      <c r="C134" s="29" t="s">
        <v>171</v>
      </c>
    </row>
    <row r="135" spans="2:3" x14ac:dyDescent="0.25">
      <c r="B135" s="32" t="s">
        <v>1233</v>
      </c>
      <c r="C135" s="33"/>
    </row>
    <row r="136" spans="2:3" x14ac:dyDescent="0.25">
      <c r="B136" s="32" t="s">
        <v>1234</v>
      </c>
      <c r="C136" s="33"/>
    </row>
    <row r="137" spans="2:3" x14ac:dyDescent="0.25">
      <c r="B137" s="32" t="s">
        <v>1235</v>
      </c>
      <c r="C137" s="33"/>
    </row>
    <row r="138" spans="2:3" x14ac:dyDescent="0.25">
      <c r="B138" s="32" t="s">
        <v>1236</v>
      </c>
      <c r="C138" s="33"/>
    </row>
    <row r="139" spans="2:3" x14ac:dyDescent="0.25">
      <c r="B139" s="32" t="s">
        <v>1237</v>
      </c>
      <c r="C139" s="33"/>
    </row>
    <row r="140" spans="2:3" x14ac:dyDescent="0.25">
      <c r="B140" s="32" t="s">
        <v>1238</v>
      </c>
      <c r="C140" s="33"/>
    </row>
    <row r="141" spans="2:3" x14ac:dyDescent="0.25">
      <c r="B141" s="32" t="s">
        <v>1239</v>
      </c>
      <c r="C141" s="33"/>
    </row>
    <row r="142" spans="2:3" x14ac:dyDescent="0.25">
      <c r="B142" s="32" t="s">
        <v>1240</v>
      </c>
      <c r="C142" s="33"/>
    </row>
    <row r="143" spans="2:3" x14ac:dyDescent="0.25">
      <c r="B143" s="32" t="s">
        <v>1241</v>
      </c>
      <c r="C143" s="33"/>
    </row>
    <row r="144" spans="2:3" x14ac:dyDescent="0.25">
      <c r="B144" s="32" t="s">
        <v>1242</v>
      </c>
      <c r="C144" s="33"/>
    </row>
    <row r="145" spans="2:3" x14ac:dyDescent="0.25">
      <c r="B145" s="32" t="s">
        <v>1243</v>
      </c>
      <c r="C145" s="33"/>
    </row>
    <row r="146" spans="2:3" x14ac:dyDescent="0.25">
      <c r="B146" s="32" t="s">
        <v>1244</v>
      </c>
      <c r="C146" s="33"/>
    </row>
    <row r="147" spans="2:3" x14ac:dyDescent="0.25">
      <c r="B147" s="32" t="s">
        <v>3820</v>
      </c>
      <c r="C147" s="33"/>
    </row>
    <row r="148" spans="2:3" x14ac:dyDescent="0.25">
      <c r="B148" s="32" t="s">
        <v>2612</v>
      </c>
    </row>
    <row r="149" spans="2:3" x14ac:dyDescent="0.25">
      <c r="B149" s="13" t="s">
        <v>250</v>
      </c>
    </row>
    <row r="150" spans="2:3" x14ac:dyDescent="0.25">
      <c r="B150" s="32" t="s">
        <v>3809</v>
      </c>
    </row>
    <row r="151" spans="2:3" x14ac:dyDescent="0.25">
      <c r="B151" s="13" t="s">
        <v>1620</v>
      </c>
    </row>
    <row r="153" spans="2:3" x14ac:dyDescent="0.25">
      <c r="B153" s="8" t="s">
        <v>251</v>
      </c>
      <c r="C153" s="9"/>
    </row>
    <row r="154" spans="2:3" ht="30" x14ac:dyDescent="0.25">
      <c r="B154" s="8" t="s">
        <v>252</v>
      </c>
      <c r="C154" s="10" t="s">
        <v>253</v>
      </c>
    </row>
    <row r="155" spans="2:3" x14ac:dyDescent="0.25">
      <c r="B155" s="3" t="s">
        <v>254</v>
      </c>
      <c r="C155" s="148">
        <v>0</v>
      </c>
    </row>
    <row r="156" spans="2:3" x14ac:dyDescent="0.25">
      <c r="B156" s="3" t="s">
        <v>255</v>
      </c>
      <c r="C156" s="148">
        <v>0</v>
      </c>
    </row>
    <row r="157" spans="2:3" x14ac:dyDescent="0.25">
      <c r="B157" s="3" t="s">
        <v>256</v>
      </c>
      <c r="C157" s="148">
        <v>2500</v>
      </c>
    </row>
    <row r="158" spans="2:3" x14ac:dyDescent="0.25">
      <c r="B158" s="3" t="s">
        <v>257</v>
      </c>
      <c r="C158" s="148">
        <v>0</v>
      </c>
    </row>
    <row r="159" spans="2:3" x14ac:dyDescent="0.25">
      <c r="B159" s="3" t="s">
        <v>258</v>
      </c>
      <c r="C159" s="148">
        <v>0</v>
      </c>
    </row>
    <row r="160" spans="2:3" x14ac:dyDescent="0.25">
      <c r="B160" s="3" t="s">
        <v>259</v>
      </c>
      <c r="C160" s="148">
        <v>0</v>
      </c>
    </row>
    <row r="161" spans="2:7" x14ac:dyDescent="0.25">
      <c r="B161" s="8" t="s">
        <v>260</v>
      </c>
      <c r="C161" s="121">
        <v>2500</v>
      </c>
    </row>
    <row r="163" spans="2:7" x14ac:dyDescent="0.25">
      <c r="B163" s="3" t="s">
        <v>189</v>
      </c>
      <c r="C163" s="4"/>
      <c r="D163" s="3"/>
    </row>
    <row r="164" spans="2:7" ht="30" x14ac:dyDescent="0.25">
      <c r="B164" s="6" t="s">
        <v>190</v>
      </c>
      <c r="C164" s="5" t="s">
        <v>191</v>
      </c>
      <c r="D164" s="6" t="s">
        <v>192</v>
      </c>
    </row>
    <row r="165" spans="2:7" x14ac:dyDescent="0.25">
      <c r="B165" s="3" t="s">
        <v>167</v>
      </c>
      <c r="C165" s="4" t="s">
        <v>167</v>
      </c>
      <c r="D165" s="3" t="s">
        <v>167</v>
      </c>
    </row>
    <row r="167" spans="2:7" x14ac:dyDescent="0.25">
      <c r="B167" s="8" t="s">
        <v>193</v>
      </c>
      <c r="C167" s="44">
        <v>45596</v>
      </c>
      <c r="D167" s="3"/>
      <c r="E167" s="37"/>
      <c r="F167" s="43"/>
    </row>
    <row r="168" spans="2:7" x14ac:dyDescent="0.25">
      <c r="B168" s="8" t="s">
        <v>194</v>
      </c>
      <c r="C168" s="9" t="s">
        <v>195</v>
      </c>
      <c r="D168" s="8" t="s">
        <v>196</v>
      </c>
      <c r="E168" s="38" t="s">
        <v>197</v>
      </c>
      <c r="F168" s="36" t="s">
        <v>198</v>
      </c>
      <c r="G168" s="34"/>
    </row>
    <row r="169" spans="2:7" x14ac:dyDescent="0.25">
      <c r="B169" s="41" t="s">
        <v>167</v>
      </c>
      <c r="C169" s="42" t="s">
        <v>167</v>
      </c>
      <c r="D169" s="41" t="s">
        <v>167</v>
      </c>
      <c r="E169" s="40" t="s">
        <v>167</v>
      </c>
      <c r="F169" s="39" t="s">
        <v>167</v>
      </c>
    </row>
    <row r="172" spans="2:7" x14ac:dyDescent="0.25">
      <c r="B172" s="32" t="s">
        <v>199</v>
      </c>
    </row>
    <row r="173" spans="2:7" x14ac:dyDescent="0.25">
      <c r="B173" s="32"/>
    </row>
    <row r="174" spans="2:7" x14ac:dyDescent="0.25">
      <c r="B174" s="32" t="s">
        <v>200</v>
      </c>
    </row>
    <row r="175" spans="2:7" x14ac:dyDescent="0.25">
      <c r="B175" s="8" t="s">
        <v>201</v>
      </c>
      <c r="C175" s="9" t="s">
        <v>202</v>
      </c>
      <c r="D175" s="32"/>
    </row>
    <row r="176" spans="2:7" x14ac:dyDescent="0.25">
      <c r="B176" s="3" t="s">
        <v>167</v>
      </c>
      <c r="C176" s="4" t="s">
        <v>167</v>
      </c>
    </row>
    <row r="178" spans="2:7" x14ac:dyDescent="0.25">
      <c r="B178" s="8" t="s">
        <v>203</v>
      </c>
      <c r="C178" s="9" t="s">
        <v>202</v>
      </c>
    </row>
    <row r="179" spans="2:7" x14ac:dyDescent="0.25">
      <c r="B179" s="3" t="s">
        <v>167</v>
      </c>
      <c r="C179" s="4" t="s">
        <v>167</v>
      </c>
    </row>
    <row r="181" spans="2:7" x14ac:dyDescent="0.25">
      <c r="B181" s="8" t="s">
        <v>167</v>
      </c>
      <c r="C181" s="9" t="s">
        <v>167</v>
      </c>
    </row>
    <row r="182" spans="2:7" x14ac:dyDescent="0.25">
      <c r="B182" s="3" t="s">
        <v>167</v>
      </c>
      <c r="C182" s="4" t="s">
        <v>167</v>
      </c>
    </row>
    <row r="184" spans="2:7" x14ac:dyDescent="0.25">
      <c r="B184" s="38" t="s">
        <v>204</v>
      </c>
      <c r="C184" s="9" t="s">
        <v>205</v>
      </c>
    </row>
    <row r="185" spans="2:7" x14ac:dyDescent="0.25">
      <c r="B185" s="37" t="s">
        <v>167</v>
      </c>
      <c r="C185" s="4" t="s">
        <v>167</v>
      </c>
    </row>
    <row r="187" spans="2:7" x14ac:dyDescent="0.25">
      <c r="B187" s="8" t="s">
        <v>206</v>
      </c>
      <c r="C187" s="9" t="s">
        <v>167</v>
      </c>
    </row>
    <row r="189" spans="2:7" x14ac:dyDescent="0.25">
      <c r="B189" s="8" t="s">
        <v>207</v>
      </c>
      <c r="C189" s="44">
        <v>45596</v>
      </c>
      <c r="D189" s="3"/>
      <c r="E189" s="37"/>
      <c r="F189" s="43"/>
    </row>
    <row r="190" spans="2:7" x14ac:dyDescent="0.25">
      <c r="B190" s="8" t="s">
        <v>194</v>
      </c>
      <c r="C190" s="9" t="s">
        <v>195</v>
      </c>
      <c r="D190" s="8" t="s">
        <v>196</v>
      </c>
      <c r="E190" s="38" t="s">
        <v>197</v>
      </c>
      <c r="F190" s="36" t="s">
        <v>198</v>
      </c>
      <c r="G190" s="34"/>
    </row>
    <row r="191" spans="2:7" x14ac:dyDescent="0.25">
      <c r="B191" s="41" t="s">
        <v>167</v>
      </c>
      <c r="C191" s="42" t="s">
        <v>167</v>
      </c>
      <c r="D191" s="41" t="s">
        <v>167</v>
      </c>
      <c r="E191" s="40" t="s">
        <v>167</v>
      </c>
      <c r="F191" s="39" t="s">
        <v>167</v>
      </c>
    </row>
    <row r="192" spans="2:7" x14ac:dyDescent="0.25">
      <c r="B192" s="32" t="s">
        <v>199</v>
      </c>
    </row>
    <row r="193" spans="2:4" x14ac:dyDescent="0.25">
      <c r="B193" s="32"/>
    </row>
    <row r="194" spans="2:4" x14ac:dyDescent="0.25">
      <c r="B194" s="32" t="s">
        <v>200</v>
      </c>
    </row>
    <row r="195" spans="2:4" x14ac:dyDescent="0.25">
      <c r="B195" s="8" t="s">
        <v>201</v>
      </c>
      <c r="C195" s="9" t="s">
        <v>202</v>
      </c>
      <c r="D195" s="32"/>
    </row>
    <row r="196" spans="2:4" x14ac:dyDescent="0.25">
      <c r="B196" s="3" t="s">
        <v>167</v>
      </c>
      <c r="C196" s="4" t="s">
        <v>167</v>
      </c>
    </row>
    <row r="198" spans="2:4" x14ac:dyDescent="0.25">
      <c r="B198" s="8" t="s">
        <v>203</v>
      </c>
      <c r="C198" s="9" t="s">
        <v>202</v>
      </c>
    </row>
    <row r="199" spans="2:4" x14ac:dyDescent="0.25">
      <c r="B199" s="3" t="s">
        <v>167</v>
      </c>
      <c r="C199" s="4" t="s">
        <v>167</v>
      </c>
    </row>
    <row r="201" spans="2:4" x14ac:dyDescent="0.25">
      <c r="B201" s="8" t="s">
        <v>167</v>
      </c>
      <c r="C201" s="9" t="s">
        <v>167</v>
      </c>
    </row>
    <row r="202" spans="2:4" x14ac:dyDescent="0.25">
      <c r="B202" s="3" t="s">
        <v>167</v>
      </c>
      <c r="C202" s="4" t="s">
        <v>167</v>
      </c>
    </row>
    <row r="204" spans="2:4" x14ac:dyDescent="0.25">
      <c r="B204" s="38" t="s">
        <v>204</v>
      </c>
      <c r="C204" s="9" t="s">
        <v>205</v>
      </c>
    </row>
    <row r="205" spans="2:4" x14ac:dyDescent="0.25">
      <c r="B205" s="37" t="s">
        <v>167</v>
      </c>
      <c r="C205" s="4" t="s">
        <v>167</v>
      </c>
    </row>
    <row r="207" spans="2:4" x14ac:dyDescent="0.25">
      <c r="B207" s="8" t="s">
        <v>206</v>
      </c>
      <c r="C207" s="9" t="s">
        <v>167</v>
      </c>
    </row>
    <row r="210" spans="2:80" x14ac:dyDescent="0.25">
      <c r="B210" s="32" t="s">
        <v>208</v>
      </c>
    </row>
    <row r="212" spans="2:80" x14ac:dyDescent="0.25">
      <c r="B212" s="8" t="s">
        <v>194</v>
      </c>
      <c r="C212" s="9" t="s">
        <v>209</v>
      </c>
      <c r="D212" s="8" t="s">
        <v>210</v>
      </c>
      <c r="E212" s="8" t="s">
        <v>211</v>
      </c>
      <c r="F212" s="34"/>
    </row>
    <row r="213" spans="2:80" x14ac:dyDescent="0.25">
      <c r="B213" s="3" t="s">
        <v>167</v>
      </c>
      <c r="C213" s="4" t="s">
        <v>167</v>
      </c>
      <c r="D213" s="3" t="s">
        <v>167</v>
      </c>
      <c r="E213" s="3" t="s">
        <v>167</v>
      </c>
    </row>
    <row r="216" spans="2:80" x14ac:dyDescent="0.25">
      <c r="B216" s="32" t="s">
        <v>212</v>
      </c>
      <c r="C216" s="33" t="s">
        <v>167</v>
      </c>
      <c r="D216" s="32"/>
      <c r="E216" s="32"/>
      <c r="F216" s="34"/>
      <c r="G216" s="34"/>
      <c r="H216" s="34"/>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c r="AF216" s="32"/>
      <c r="AG216" s="32"/>
      <c r="AH216" s="32"/>
      <c r="AI216" s="32"/>
      <c r="AJ216" s="32"/>
      <c r="AK216" s="32"/>
      <c r="AL216" s="32"/>
      <c r="AM216" s="32"/>
      <c r="AN216" s="32"/>
      <c r="AO216" s="32"/>
      <c r="AP216" s="32"/>
      <c r="AQ216" s="32"/>
      <c r="AR216" s="32"/>
      <c r="AS216" s="32"/>
      <c r="AT216" s="32"/>
      <c r="AU216" s="32"/>
      <c r="AV216" s="32"/>
      <c r="AW216" s="32"/>
      <c r="AX216" s="32"/>
      <c r="AY216" s="32"/>
      <c r="AZ216" s="32"/>
      <c r="BA216" s="32"/>
      <c r="BB216" s="32"/>
      <c r="BC216" s="32"/>
      <c r="BD216" s="32"/>
      <c r="BE216" s="32"/>
      <c r="BF216" s="32"/>
      <c r="BG216" s="32"/>
      <c r="BH216" s="32"/>
      <c r="BI216" s="32"/>
      <c r="BJ216" s="32"/>
      <c r="BK216" s="32"/>
      <c r="BL216" s="32"/>
      <c r="BM216" s="32"/>
      <c r="BN216" s="32"/>
      <c r="BO216" s="32"/>
      <c r="BP216" s="32"/>
      <c r="BQ216" s="32"/>
      <c r="BR216" s="32"/>
      <c r="BS216" s="32"/>
      <c r="BT216" s="32"/>
      <c r="BU216" s="32"/>
      <c r="BV216" s="32"/>
      <c r="BW216" s="32"/>
      <c r="BX216" s="32"/>
      <c r="BY216" s="32"/>
      <c r="BZ216" s="32"/>
      <c r="CA216" s="32"/>
      <c r="CB216" s="32"/>
    </row>
    <row r="218" spans="2:80" x14ac:dyDescent="0.25">
      <c r="B218" s="32" t="s">
        <v>213</v>
      </c>
    </row>
    <row r="220" spans="2:80" x14ac:dyDescent="0.25">
      <c r="B220" s="8" t="s">
        <v>214</v>
      </c>
      <c r="C220" s="9" t="s">
        <v>202</v>
      </c>
      <c r="D220" s="32"/>
    </row>
    <row r="221" spans="2:80" x14ac:dyDescent="0.25">
      <c r="B221" s="3" t="s">
        <v>167</v>
      </c>
      <c r="C221" s="4" t="s">
        <v>167</v>
      </c>
    </row>
    <row r="224" spans="2:80" x14ac:dyDescent="0.25">
      <c r="B224" s="8" t="s">
        <v>215</v>
      </c>
      <c r="C224" s="9" t="s">
        <v>216</v>
      </c>
      <c r="D224" s="32"/>
    </row>
    <row r="225" spans="2:80" x14ac:dyDescent="0.25">
      <c r="B225" s="3" t="s">
        <v>167</v>
      </c>
      <c r="C225" s="4" t="s">
        <v>167</v>
      </c>
    </row>
    <row r="228" spans="2:80" x14ac:dyDescent="0.25">
      <c r="B228" s="32" t="s">
        <v>217</v>
      </c>
    </row>
    <row r="231" spans="2:80" x14ac:dyDescent="0.25">
      <c r="B231" s="32" t="s">
        <v>218</v>
      </c>
    </row>
    <row r="233" spans="2:80" x14ac:dyDescent="0.25">
      <c r="B233" s="8" t="s">
        <v>194</v>
      </c>
      <c r="C233" s="9" t="s">
        <v>219</v>
      </c>
      <c r="D233" s="8" t="s">
        <v>209</v>
      </c>
      <c r="E233" s="8" t="s">
        <v>210</v>
      </c>
      <c r="F233" s="36" t="s">
        <v>211</v>
      </c>
      <c r="G233" s="34"/>
    </row>
    <row r="234" spans="2:80" x14ac:dyDescent="0.25">
      <c r="B234" s="3" t="s">
        <v>167</v>
      </c>
      <c r="C234" s="4" t="s">
        <v>167</v>
      </c>
      <c r="D234" s="3" t="s">
        <v>167</v>
      </c>
      <c r="E234" s="3" t="s">
        <v>167</v>
      </c>
      <c r="F234" s="35" t="s">
        <v>167</v>
      </c>
    </row>
    <row r="237" spans="2:80" x14ac:dyDescent="0.25">
      <c r="B237" s="32" t="s">
        <v>212</v>
      </c>
      <c r="C237" s="33" t="s">
        <v>167</v>
      </c>
      <c r="D237" s="32"/>
      <c r="E237" s="32"/>
      <c r="F237" s="34"/>
      <c r="G237" s="34"/>
      <c r="H237" s="34"/>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2"/>
      <c r="BK237" s="32"/>
      <c r="BL237" s="32"/>
      <c r="BM237" s="32"/>
      <c r="BN237" s="32"/>
      <c r="BO237" s="32"/>
      <c r="BP237" s="32"/>
      <c r="BQ237" s="32"/>
      <c r="BR237" s="32"/>
      <c r="BS237" s="32"/>
      <c r="BT237" s="32"/>
      <c r="BU237" s="32"/>
      <c r="BV237" s="32"/>
      <c r="BW237" s="32"/>
      <c r="BX237" s="32"/>
      <c r="BY237" s="32"/>
      <c r="BZ237" s="32"/>
      <c r="CA237" s="32"/>
      <c r="CB237" s="32"/>
    </row>
    <row r="239" spans="2:80" x14ac:dyDescent="0.25">
      <c r="B239" s="32" t="s">
        <v>213</v>
      </c>
    </row>
    <row r="241" spans="2:7" x14ac:dyDescent="0.25">
      <c r="B241" s="8" t="s">
        <v>214</v>
      </c>
      <c r="C241" s="9" t="s">
        <v>202</v>
      </c>
      <c r="D241" s="32"/>
    </row>
    <row r="242" spans="2:7" x14ac:dyDescent="0.25">
      <c r="B242" s="3" t="s">
        <v>167</v>
      </c>
      <c r="C242" s="4" t="s">
        <v>167</v>
      </c>
    </row>
    <row r="245" spans="2:7" x14ac:dyDescent="0.25">
      <c r="B245" s="8" t="s">
        <v>215</v>
      </c>
      <c r="C245" s="9" t="s">
        <v>216</v>
      </c>
      <c r="D245" s="32"/>
    </row>
    <row r="246" spans="2:7" x14ac:dyDescent="0.25">
      <c r="B246" s="3" t="s">
        <v>167</v>
      </c>
      <c r="C246" s="4" t="s">
        <v>167</v>
      </c>
    </row>
    <row r="249" spans="2:7" x14ac:dyDescent="0.25">
      <c r="B249" s="32" t="s">
        <v>217</v>
      </c>
    </row>
    <row r="252" spans="2:7" x14ac:dyDescent="0.25">
      <c r="B252" s="32" t="s">
        <v>220</v>
      </c>
    </row>
    <row r="253" spans="2:7" x14ac:dyDescent="0.25">
      <c r="B253" s="8" t="s">
        <v>194</v>
      </c>
      <c r="C253" s="9" t="s">
        <v>221</v>
      </c>
      <c r="D253" s="8" t="s">
        <v>222</v>
      </c>
      <c r="E253" s="8" t="s">
        <v>223</v>
      </c>
      <c r="F253" s="36" t="s">
        <v>224</v>
      </c>
      <c r="G253" s="34"/>
    </row>
    <row r="254" spans="2:7" x14ac:dyDescent="0.25">
      <c r="B254" s="3" t="s">
        <v>167</v>
      </c>
      <c r="C254" s="4" t="s">
        <v>167</v>
      </c>
      <c r="D254" s="3" t="s">
        <v>167</v>
      </c>
      <c r="E254" s="3" t="s">
        <v>167</v>
      </c>
      <c r="F254" s="35" t="s">
        <v>167</v>
      </c>
    </row>
    <row r="255" spans="2:7" x14ac:dyDescent="0.25">
      <c r="B255" s="13" t="s">
        <v>225</v>
      </c>
    </row>
    <row r="383" spans="6:6" x14ac:dyDescent="0.25">
      <c r="F383" s="34"/>
    </row>
    <row r="530" spans="3:3" x14ac:dyDescent="0.25">
      <c r="C530" s="153">
        <v>0.67589999999999995</v>
      </c>
    </row>
  </sheetData>
  <mergeCells count="3">
    <mergeCell ref="B1:E1"/>
    <mergeCell ref="C3:C7"/>
    <mergeCell ref="D3:D7"/>
  </mergeCells>
  <hyperlinks>
    <hyperlink ref="A1" location="Index!A1" display="Index" xr:uid="{D54FFBDD-C08F-4C06-80D1-811CC94A91B1}"/>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733D8-8F82-432A-8232-9218AE7F0161}">
  <sheetPr codeName="Sheet30"/>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9" x14ac:dyDescent="0.25">
      <c r="A1" s="58" t="s">
        <v>0</v>
      </c>
      <c r="B1" s="201" t="s">
        <v>61</v>
      </c>
      <c r="C1" s="201"/>
      <c r="D1" s="201"/>
      <c r="E1" s="201"/>
    </row>
    <row r="3" spans="1:9" ht="18" customHeight="1" x14ac:dyDescent="0.25">
      <c r="B3" s="1" t="s">
        <v>1245</v>
      </c>
      <c r="C3" s="202"/>
      <c r="D3" s="203"/>
    </row>
    <row r="4" spans="1:9" ht="18" customHeight="1" x14ac:dyDescent="0.25">
      <c r="B4" s="2" t="s">
        <v>1246</v>
      </c>
      <c r="C4" s="202"/>
      <c r="D4" s="203"/>
    </row>
    <row r="5" spans="1:9" ht="18" customHeight="1" x14ac:dyDescent="0.25">
      <c r="B5" s="2" t="s">
        <v>133</v>
      </c>
      <c r="C5" s="202"/>
      <c r="D5" s="203"/>
    </row>
    <row r="6" spans="1:9" ht="18" customHeight="1" x14ac:dyDescent="0.25">
      <c r="B6" s="2" t="s">
        <v>134</v>
      </c>
      <c r="C6" s="202"/>
      <c r="D6" s="203"/>
    </row>
    <row r="7" spans="1:9" ht="18" customHeight="1" x14ac:dyDescent="0.25">
      <c r="B7" s="2" t="s">
        <v>1247</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268600</v>
      </c>
      <c r="G15" s="18">
        <v>4662.09</v>
      </c>
      <c r="H15" s="18">
        <v>7.64</v>
      </c>
    </row>
    <row r="16" spans="1:9" x14ac:dyDescent="0.25">
      <c r="B16" s="13" t="s">
        <v>1945</v>
      </c>
      <c r="C16" s="29" t="s">
        <v>145</v>
      </c>
      <c r="D16" s="13" t="s">
        <v>357</v>
      </c>
      <c r="E16" s="13" t="s">
        <v>734</v>
      </c>
      <c r="F16" s="18">
        <v>218000</v>
      </c>
      <c r="G16" s="18">
        <v>3567.46</v>
      </c>
      <c r="H16" s="18">
        <v>5.85</v>
      </c>
    </row>
    <row r="17" spans="2:8" x14ac:dyDescent="0.25">
      <c r="B17" s="13" t="s">
        <v>1679</v>
      </c>
      <c r="C17" s="29" t="s">
        <v>145</v>
      </c>
      <c r="D17" s="13" t="s">
        <v>277</v>
      </c>
      <c r="E17" s="13" t="s">
        <v>278</v>
      </c>
      <c r="F17" s="18">
        <v>89031</v>
      </c>
      <c r="G17" s="18">
        <v>3224.97</v>
      </c>
      <c r="H17" s="18">
        <v>5.29</v>
      </c>
    </row>
    <row r="18" spans="2:8" x14ac:dyDescent="0.25">
      <c r="B18" s="13" t="s">
        <v>1674</v>
      </c>
      <c r="C18" s="29" t="s">
        <v>145</v>
      </c>
      <c r="D18" s="13" t="s">
        <v>268</v>
      </c>
      <c r="E18" s="13" t="s">
        <v>270</v>
      </c>
      <c r="F18" s="18">
        <v>231600</v>
      </c>
      <c r="G18" s="18">
        <v>2992.85</v>
      </c>
      <c r="H18" s="18">
        <v>4.91</v>
      </c>
    </row>
    <row r="19" spans="2:8" x14ac:dyDescent="0.25">
      <c r="B19" s="13" t="s">
        <v>1692</v>
      </c>
      <c r="C19" s="29" t="s">
        <v>145</v>
      </c>
      <c r="D19" s="13" t="s">
        <v>301</v>
      </c>
      <c r="E19" s="13" t="s">
        <v>302</v>
      </c>
      <c r="F19" s="18">
        <v>342000</v>
      </c>
      <c r="G19" s="18">
        <v>2968.39</v>
      </c>
      <c r="H19" s="18">
        <v>4.87</v>
      </c>
    </row>
    <row r="20" spans="2:8" x14ac:dyDescent="0.25">
      <c r="B20" s="13" t="s">
        <v>1970</v>
      </c>
      <c r="C20" s="29" t="s">
        <v>145</v>
      </c>
      <c r="D20" s="13" t="s">
        <v>331</v>
      </c>
      <c r="E20" s="13" t="s">
        <v>791</v>
      </c>
      <c r="F20" s="18">
        <v>65000</v>
      </c>
      <c r="G20" s="18">
        <v>2633.64</v>
      </c>
      <c r="H20" s="18">
        <v>4.32</v>
      </c>
    </row>
    <row r="21" spans="2:8" x14ac:dyDescent="0.25">
      <c r="B21" s="13" t="s">
        <v>1869</v>
      </c>
      <c r="C21" s="29" t="s">
        <v>145</v>
      </c>
      <c r="D21" s="13" t="s">
        <v>357</v>
      </c>
      <c r="E21" s="13" t="s">
        <v>625</v>
      </c>
      <c r="F21" s="18">
        <v>305000</v>
      </c>
      <c r="G21" s="18">
        <v>2500.54</v>
      </c>
      <c r="H21" s="18">
        <v>4.0999999999999996</v>
      </c>
    </row>
    <row r="22" spans="2:8" x14ac:dyDescent="0.25">
      <c r="B22" s="13" t="s">
        <v>1909</v>
      </c>
      <c r="C22" s="29" t="s">
        <v>145</v>
      </c>
      <c r="D22" s="13" t="s">
        <v>279</v>
      </c>
      <c r="E22" s="13" t="s">
        <v>681</v>
      </c>
      <c r="F22" s="18">
        <v>145000</v>
      </c>
      <c r="G22" s="18">
        <v>2391.7800000000002</v>
      </c>
      <c r="H22" s="18">
        <v>3.92</v>
      </c>
    </row>
    <row r="23" spans="2:8" x14ac:dyDescent="0.25">
      <c r="B23" s="13" t="s">
        <v>1806</v>
      </c>
      <c r="C23" s="29" t="s">
        <v>145</v>
      </c>
      <c r="D23" s="13" t="s">
        <v>318</v>
      </c>
      <c r="E23" s="13" t="s">
        <v>531</v>
      </c>
      <c r="F23" s="18">
        <v>406600</v>
      </c>
      <c r="G23" s="18">
        <v>2360.52</v>
      </c>
      <c r="H23" s="18">
        <v>3.87</v>
      </c>
    </row>
    <row r="24" spans="2:8" x14ac:dyDescent="0.25">
      <c r="B24" s="13" t="s">
        <v>1872</v>
      </c>
      <c r="C24" s="29" t="s">
        <v>145</v>
      </c>
      <c r="D24" s="13" t="s">
        <v>357</v>
      </c>
      <c r="E24" s="13" t="s">
        <v>628</v>
      </c>
      <c r="F24" s="18">
        <v>195000</v>
      </c>
      <c r="G24" s="18">
        <v>2298.66</v>
      </c>
      <c r="H24" s="18">
        <v>3.77</v>
      </c>
    </row>
    <row r="25" spans="2:8" x14ac:dyDescent="0.25">
      <c r="B25" s="13" t="s">
        <v>1805</v>
      </c>
      <c r="C25" s="29" t="s">
        <v>145</v>
      </c>
      <c r="D25" s="13" t="s">
        <v>318</v>
      </c>
      <c r="E25" s="13" t="s">
        <v>530</v>
      </c>
      <c r="F25" s="18">
        <v>18500</v>
      </c>
      <c r="G25" s="18">
        <v>2047.15</v>
      </c>
      <c r="H25" s="18">
        <v>3.36</v>
      </c>
    </row>
    <row r="26" spans="2:8" x14ac:dyDescent="0.25">
      <c r="B26" s="13" t="s">
        <v>1914</v>
      </c>
      <c r="C26" s="29" t="s">
        <v>145</v>
      </c>
      <c r="D26" s="13" t="s">
        <v>279</v>
      </c>
      <c r="E26" s="13" t="s">
        <v>686</v>
      </c>
      <c r="F26" s="18">
        <v>104000</v>
      </c>
      <c r="G26" s="18">
        <v>1945.89</v>
      </c>
      <c r="H26" s="18">
        <v>3.19</v>
      </c>
    </row>
    <row r="27" spans="2:8" x14ac:dyDescent="0.25">
      <c r="B27" s="13" t="s">
        <v>2013</v>
      </c>
      <c r="C27" s="29" t="s">
        <v>145</v>
      </c>
      <c r="D27" s="13" t="s">
        <v>301</v>
      </c>
      <c r="E27" s="13" t="s">
        <v>926</v>
      </c>
      <c r="F27" s="18">
        <v>180000</v>
      </c>
      <c r="G27" s="18">
        <v>1740.69</v>
      </c>
      <c r="H27" s="18">
        <v>2.85</v>
      </c>
    </row>
    <row r="28" spans="2:8" x14ac:dyDescent="0.25">
      <c r="B28" s="13" t="s">
        <v>1849</v>
      </c>
      <c r="C28" s="29" t="s">
        <v>145</v>
      </c>
      <c r="D28" s="13" t="s">
        <v>279</v>
      </c>
      <c r="E28" s="13" t="s">
        <v>590</v>
      </c>
      <c r="F28" s="18">
        <v>58800</v>
      </c>
      <c r="G28" s="18">
        <v>1726.16</v>
      </c>
      <c r="H28" s="18">
        <v>2.83</v>
      </c>
    </row>
    <row r="29" spans="2:8" x14ac:dyDescent="0.25">
      <c r="B29" s="13" t="s">
        <v>1846</v>
      </c>
      <c r="C29" s="29" t="s">
        <v>145</v>
      </c>
      <c r="D29" s="13" t="s">
        <v>331</v>
      </c>
      <c r="E29" s="13" t="s">
        <v>587</v>
      </c>
      <c r="F29" s="18">
        <v>37000</v>
      </c>
      <c r="G29" s="18">
        <v>1589.06</v>
      </c>
      <c r="H29" s="18">
        <v>2.61</v>
      </c>
    </row>
    <row r="30" spans="2:8" x14ac:dyDescent="0.25">
      <c r="B30" s="13" t="s">
        <v>863</v>
      </c>
      <c r="C30" s="29" t="s">
        <v>145</v>
      </c>
      <c r="D30" s="13" t="s">
        <v>268</v>
      </c>
      <c r="E30" s="13" t="s">
        <v>864</v>
      </c>
      <c r="F30" s="18">
        <v>190000</v>
      </c>
      <c r="G30" s="18">
        <v>1558.38</v>
      </c>
      <c r="H30" s="18">
        <v>2.56</v>
      </c>
    </row>
    <row r="31" spans="2:8" x14ac:dyDescent="0.25">
      <c r="B31" s="13" t="s">
        <v>2109</v>
      </c>
      <c r="C31" s="29" t="s">
        <v>145</v>
      </c>
      <c r="D31" s="13" t="s">
        <v>279</v>
      </c>
      <c r="E31" s="13" t="s">
        <v>1072</v>
      </c>
      <c r="F31" s="18">
        <v>95000</v>
      </c>
      <c r="G31" s="18">
        <v>1556.48</v>
      </c>
      <c r="H31" s="18">
        <v>2.5499999999999998</v>
      </c>
    </row>
    <row r="32" spans="2:8" x14ac:dyDescent="0.25">
      <c r="B32" s="13" t="s">
        <v>1925</v>
      </c>
      <c r="C32" s="29" t="s">
        <v>145</v>
      </c>
      <c r="D32" s="13" t="s">
        <v>279</v>
      </c>
      <c r="E32" s="13" t="s">
        <v>700</v>
      </c>
      <c r="F32" s="18">
        <v>125000</v>
      </c>
      <c r="G32" s="18">
        <v>1500.81</v>
      </c>
      <c r="H32" s="18">
        <v>2.46</v>
      </c>
    </row>
    <row r="33" spans="2:8" x14ac:dyDescent="0.25">
      <c r="B33" s="13" t="s">
        <v>2029</v>
      </c>
      <c r="C33" s="29" t="s">
        <v>145</v>
      </c>
      <c r="D33" s="13" t="s">
        <v>279</v>
      </c>
      <c r="E33" s="13" t="s">
        <v>949</v>
      </c>
      <c r="F33" s="18">
        <v>373990</v>
      </c>
      <c r="G33" s="18">
        <v>1455.94</v>
      </c>
      <c r="H33" s="18">
        <v>2.39</v>
      </c>
    </row>
    <row r="34" spans="2:8" x14ac:dyDescent="0.25">
      <c r="B34" s="13" t="s">
        <v>2118</v>
      </c>
      <c r="C34" s="29" t="s">
        <v>145</v>
      </c>
      <c r="D34" s="13" t="s">
        <v>357</v>
      </c>
      <c r="E34" s="13" t="s">
        <v>1105</v>
      </c>
      <c r="F34" s="18">
        <v>610000</v>
      </c>
      <c r="G34" s="18">
        <v>1455.77</v>
      </c>
      <c r="H34" s="18">
        <v>2.39</v>
      </c>
    </row>
    <row r="35" spans="2:8" x14ac:dyDescent="0.25">
      <c r="B35" s="13" t="s">
        <v>2149</v>
      </c>
      <c r="C35" s="29" t="s">
        <v>145</v>
      </c>
      <c r="D35" s="13" t="s">
        <v>279</v>
      </c>
      <c r="E35" s="13" t="s">
        <v>1248</v>
      </c>
      <c r="F35" s="18">
        <v>19804</v>
      </c>
      <c r="G35" s="18">
        <v>1422.69</v>
      </c>
      <c r="H35" s="18">
        <v>2.33</v>
      </c>
    </row>
    <row r="36" spans="2:8" x14ac:dyDescent="0.25">
      <c r="B36" s="13" t="s">
        <v>413</v>
      </c>
      <c r="C36" s="29" t="s">
        <v>145</v>
      </c>
      <c r="D36" s="13" t="s">
        <v>331</v>
      </c>
      <c r="E36" s="13" t="s">
        <v>414</v>
      </c>
      <c r="F36" s="18">
        <v>82592</v>
      </c>
      <c r="G36" s="18">
        <v>1244.3699999999999</v>
      </c>
      <c r="H36" s="18">
        <v>2.04</v>
      </c>
    </row>
    <row r="37" spans="2:8" x14ac:dyDescent="0.25">
      <c r="B37" s="13" t="s">
        <v>1684</v>
      </c>
      <c r="C37" s="29" t="s">
        <v>145</v>
      </c>
      <c r="D37" s="13" t="s">
        <v>279</v>
      </c>
      <c r="E37" s="13" t="s">
        <v>286</v>
      </c>
      <c r="F37" s="18">
        <v>336169</v>
      </c>
      <c r="G37" s="18">
        <v>1168.8599999999999</v>
      </c>
      <c r="H37" s="18">
        <v>1.92</v>
      </c>
    </row>
    <row r="38" spans="2:8" x14ac:dyDescent="0.25">
      <c r="B38" s="13" t="s">
        <v>2150</v>
      </c>
      <c r="C38" s="29" t="s">
        <v>145</v>
      </c>
      <c r="D38" s="13" t="s">
        <v>357</v>
      </c>
      <c r="E38" s="13" t="s">
        <v>1249</v>
      </c>
      <c r="F38" s="18">
        <v>160000</v>
      </c>
      <c r="G38" s="18">
        <v>1121.04</v>
      </c>
      <c r="H38" s="18">
        <v>1.84</v>
      </c>
    </row>
    <row r="39" spans="2:8" x14ac:dyDescent="0.25">
      <c r="B39" s="13" t="s">
        <v>1998</v>
      </c>
      <c r="C39" s="29" t="s">
        <v>145</v>
      </c>
      <c r="D39" s="13" t="s">
        <v>301</v>
      </c>
      <c r="E39" s="13" t="s">
        <v>865</v>
      </c>
      <c r="F39" s="18">
        <v>15000</v>
      </c>
      <c r="G39" s="18">
        <v>1033.46</v>
      </c>
      <c r="H39" s="18">
        <v>1.69</v>
      </c>
    </row>
    <row r="40" spans="2:8" x14ac:dyDescent="0.25">
      <c r="B40" s="13" t="s">
        <v>2033</v>
      </c>
      <c r="C40" s="29" t="s">
        <v>145</v>
      </c>
      <c r="D40" s="13" t="s">
        <v>301</v>
      </c>
      <c r="E40" s="13" t="s">
        <v>976</v>
      </c>
      <c r="F40" s="18">
        <v>151267</v>
      </c>
      <c r="G40" s="18">
        <v>1026.42</v>
      </c>
      <c r="H40" s="18">
        <v>1.68</v>
      </c>
    </row>
    <row r="41" spans="2:8" x14ac:dyDescent="0.25">
      <c r="B41" s="13" t="s">
        <v>1677</v>
      </c>
      <c r="C41" s="29" t="s">
        <v>145</v>
      </c>
      <c r="D41" s="13" t="s">
        <v>268</v>
      </c>
      <c r="E41" s="13" t="s">
        <v>275</v>
      </c>
      <c r="F41" s="18">
        <v>55000</v>
      </c>
      <c r="G41" s="18">
        <v>952.11</v>
      </c>
      <c r="H41" s="18">
        <v>1.56</v>
      </c>
    </row>
    <row r="42" spans="2:8" x14ac:dyDescent="0.25">
      <c r="B42" s="13" t="s">
        <v>1851</v>
      </c>
      <c r="C42" s="29" t="s">
        <v>145</v>
      </c>
      <c r="D42" s="13" t="s">
        <v>331</v>
      </c>
      <c r="E42" s="13" t="s">
        <v>592</v>
      </c>
      <c r="F42" s="18">
        <v>52000</v>
      </c>
      <c r="G42" s="18">
        <v>920.58</v>
      </c>
      <c r="H42" s="18">
        <v>1.51</v>
      </c>
    </row>
    <row r="43" spans="2:8" x14ac:dyDescent="0.25">
      <c r="B43" s="13" t="s">
        <v>2021</v>
      </c>
      <c r="C43" s="29" t="s">
        <v>145</v>
      </c>
      <c r="D43" s="13" t="s">
        <v>279</v>
      </c>
      <c r="E43" s="13" t="s">
        <v>937</v>
      </c>
      <c r="F43" s="18">
        <v>298588</v>
      </c>
      <c r="G43" s="18">
        <v>738.86</v>
      </c>
      <c r="H43" s="18">
        <v>1.21</v>
      </c>
    </row>
    <row r="44" spans="2:8" x14ac:dyDescent="0.25">
      <c r="B44" s="13" t="s">
        <v>1824</v>
      </c>
      <c r="C44" s="29" t="s">
        <v>145</v>
      </c>
      <c r="D44" s="13" t="s">
        <v>318</v>
      </c>
      <c r="E44" s="13" t="s">
        <v>552</v>
      </c>
      <c r="F44" s="18">
        <v>80000</v>
      </c>
      <c r="G44" s="18">
        <v>709.24</v>
      </c>
      <c r="H44" s="18">
        <v>1.1599999999999999</v>
      </c>
    </row>
    <row r="45" spans="2:8" x14ac:dyDescent="0.25">
      <c r="B45" s="13" t="s">
        <v>1250</v>
      </c>
      <c r="C45" s="29" t="s">
        <v>145</v>
      </c>
      <c r="D45" s="13" t="s">
        <v>320</v>
      </c>
      <c r="E45" s="13" t="s">
        <v>1251</v>
      </c>
      <c r="F45" s="18">
        <v>339090</v>
      </c>
      <c r="G45" s="18">
        <v>648.80999999999995</v>
      </c>
      <c r="H45" s="18">
        <v>1.06</v>
      </c>
    </row>
    <row r="46" spans="2:8" x14ac:dyDescent="0.25">
      <c r="B46" s="32" t="s">
        <v>157</v>
      </c>
      <c r="C46" s="33"/>
      <c r="D46" s="32"/>
      <c r="E46" s="32"/>
      <c r="F46" s="34"/>
      <c r="G46" s="34">
        <f>SUM(G12:G45)</f>
        <v>57163.670000000006</v>
      </c>
      <c r="H46" s="34">
        <f>SUM(H12:H45)</f>
        <v>93.73</v>
      </c>
    </row>
    <row r="47" spans="2:8" x14ac:dyDescent="0.25">
      <c r="B47" s="32" t="s">
        <v>158</v>
      </c>
      <c r="C47" s="33"/>
      <c r="D47" s="32"/>
      <c r="E47" s="32"/>
      <c r="F47" s="34"/>
      <c r="G47" s="34">
        <v>2461.83</v>
      </c>
      <c r="H47" s="34">
        <v>4.04</v>
      </c>
    </row>
    <row r="48" spans="2:8" x14ac:dyDescent="0.25">
      <c r="B48" s="32" t="s">
        <v>159</v>
      </c>
      <c r="C48" s="33"/>
      <c r="D48" s="32"/>
      <c r="E48" s="32"/>
      <c r="F48" s="34"/>
      <c r="G48" s="34">
        <v>59625.5</v>
      </c>
      <c r="H48" s="34">
        <v>97.77</v>
      </c>
    </row>
    <row r="49" spans="2:8" x14ac:dyDescent="0.25">
      <c r="B49" s="32" t="s">
        <v>247</v>
      </c>
      <c r="C49" s="33"/>
      <c r="D49" s="32"/>
      <c r="E49" s="32"/>
      <c r="F49" s="34"/>
      <c r="G49" s="34">
        <v>1366.0923176000015</v>
      </c>
      <c r="H49" s="34">
        <v>2.230000000000004</v>
      </c>
    </row>
    <row r="50" spans="2:8" x14ac:dyDescent="0.25">
      <c r="B50" s="32" t="s">
        <v>161</v>
      </c>
      <c r="C50" s="33"/>
      <c r="D50" s="32"/>
      <c r="E50" s="32"/>
      <c r="F50" s="34"/>
      <c r="G50" s="34">
        <v>60991.5923176</v>
      </c>
      <c r="H50" s="34">
        <v>100</v>
      </c>
    </row>
    <row r="51" spans="2:8" x14ac:dyDescent="0.25">
      <c r="B51" s="13" t="s">
        <v>162</v>
      </c>
    </row>
    <row r="52" spans="2:8" x14ac:dyDescent="0.25">
      <c r="B52" s="32" t="s">
        <v>163</v>
      </c>
    </row>
    <row r="53" spans="2:8" x14ac:dyDescent="0.25">
      <c r="B53" s="32" t="s">
        <v>164</v>
      </c>
      <c r="C53" s="29" t="s">
        <v>165</v>
      </c>
    </row>
    <row r="54" spans="2:8" x14ac:dyDescent="0.25">
      <c r="B54" s="32" t="s">
        <v>168</v>
      </c>
      <c r="C54" s="29" t="s">
        <v>167</v>
      </c>
    </row>
    <row r="55" spans="2:8" x14ac:dyDescent="0.25">
      <c r="B55" s="32" t="s">
        <v>169</v>
      </c>
      <c r="C55" s="29" t="s">
        <v>167</v>
      </c>
    </row>
    <row r="56" spans="2:8" x14ac:dyDescent="0.25">
      <c r="B56" s="32" t="s">
        <v>170</v>
      </c>
      <c r="C56" s="29" t="s">
        <v>171</v>
      </c>
    </row>
    <row r="57" spans="2:8" x14ac:dyDescent="0.25">
      <c r="B57" s="32" t="s">
        <v>1252</v>
      </c>
      <c r="C57" s="33"/>
    </row>
    <row r="58" spans="2:8" x14ac:dyDescent="0.25">
      <c r="B58" s="32" t="s">
        <v>1253</v>
      </c>
      <c r="C58" s="33"/>
    </row>
    <row r="59" spans="2:8" x14ac:dyDescent="0.25">
      <c r="B59" s="32" t="s">
        <v>1254</v>
      </c>
      <c r="C59" s="33"/>
    </row>
    <row r="60" spans="2:8" x14ac:dyDescent="0.25">
      <c r="B60" s="32" t="s">
        <v>1255</v>
      </c>
      <c r="C60" s="33"/>
    </row>
    <row r="61" spans="2:8" x14ac:dyDescent="0.25">
      <c r="B61" s="32" t="s">
        <v>1256</v>
      </c>
      <c r="C61" s="33"/>
    </row>
    <row r="62" spans="2:8" x14ac:dyDescent="0.25">
      <c r="B62" s="32" t="s">
        <v>1257</v>
      </c>
      <c r="C62" s="33"/>
    </row>
    <row r="63" spans="2:8" x14ac:dyDescent="0.25">
      <c r="B63" s="32" t="s">
        <v>1258</v>
      </c>
      <c r="C63" s="33"/>
    </row>
    <row r="64" spans="2:8" x14ac:dyDescent="0.25">
      <c r="B64" s="32" t="s">
        <v>1259</v>
      </c>
      <c r="C64" s="33"/>
    </row>
    <row r="65" spans="2:4" x14ac:dyDescent="0.25">
      <c r="B65" s="32" t="s">
        <v>1260</v>
      </c>
      <c r="C65" s="33"/>
    </row>
    <row r="66" spans="2:4" x14ac:dyDescent="0.25">
      <c r="B66" s="13" t="s">
        <v>180</v>
      </c>
    </row>
    <row r="67" spans="2:4" x14ac:dyDescent="0.25">
      <c r="B67" s="13" t="s">
        <v>250</v>
      </c>
    </row>
    <row r="70" spans="2:4" x14ac:dyDescent="0.25">
      <c r="B70" s="8" t="s">
        <v>251</v>
      </c>
      <c r="C70" s="9"/>
    </row>
    <row r="71" spans="2:4" ht="30" x14ac:dyDescent="0.25">
      <c r="B71" s="8" t="s">
        <v>252</v>
      </c>
      <c r="C71" s="10" t="s">
        <v>253</v>
      </c>
    </row>
    <row r="72" spans="2:4" x14ac:dyDescent="0.25">
      <c r="B72" s="3" t="s">
        <v>254</v>
      </c>
      <c r="C72" s="4"/>
    </row>
    <row r="73" spans="2:4" x14ac:dyDescent="0.25">
      <c r="B73" s="3" t="s">
        <v>255</v>
      </c>
      <c r="C73" s="4"/>
    </row>
    <row r="74" spans="2:4" x14ac:dyDescent="0.25">
      <c r="B74" s="3" t="s">
        <v>256</v>
      </c>
      <c r="C74" s="4"/>
    </row>
    <row r="75" spans="2:4" x14ac:dyDescent="0.25">
      <c r="B75" s="3" t="s">
        <v>257</v>
      </c>
      <c r="C75" s="4"/>
    </row>
    <row r="76" spans="2:4" x14ac:dyDescent="0.25">
      <c r="B76" s="3" t="s">
        <v>258</v>
      </c>
      <c r="C76" s="4"/>
    </row>
    <row r="77" spans="2:4" x14ac:dyDescent="0.25">
      <c r="B77" s="3" t="s">
        <v>259</v>
      </c>
      <c r="C77" s="4"/>
    </row>
    <row r="78" spans="2:4" x14ac:dyDescent="0.25">
      <c r="B78" s="8" t="s">
        <v>260</v>
      </c>
      <c r="C78" s="9"/>
    </row>
    <row r="80" spans="2:4" x14ac:dyDescent="0.25">
      <c r="B80" s="3" t="s">
        <v>189</v>
      </c>
      <c r="C80" s="4"/>
      <c r="D80" s="3"/>
    </row>
    <row r="81" spans="2:7" ht="30" x14ac:dyDescent="0.25">
      <c r="B81" s="6" t="s">
        <v>190</v>
      </c>
      <c r="C81" s="5" t="s">
        <v>191</v>
      </c>
      <c r="D81" s="6" t="s">
        <v>192</v>
      </c>
    </row>
    <row r="82" spans="2:7" x14ac:dyDescent="0.25">
      <c r="B82" s="3" t="s">
        <v>167</v>
      </c>
      <c r="C82" s="4" t="s">
        <v>167</v>
      </c>
      <c r="D82" s="3" t="s">
        <v>167</v>
      </c>
    </row>
    <row r="84" spans="2:7" x14ac:dyDescent="0.25">
      <c r="B84" s="8" t="s">
        <v>193</v>
      </c>
      <c r="C84" s="44">
        <v>45596</v>
      </c>
      <c r="D84" s="3"/>
      <c r="E84" s="37"/>
      <c r="F84" s="43"/>
    </row>
    <row r="85" spans="2:7" x14ac:dyDescent="0.25">
      <c r="B85" s="8" t="s">
        <v>194</v>
      </c>
      <c r="C85" s="9" t="s">
        <v>195</v>
      </c>
      <c r="D85" s="8" t="s">
        <v>196</v>
      </c>
      <c r="E85" s="38" t="s">
        <v>197</v>
      </c>
      <c r="F85" s="36" t="s">
        <v>198</v>
      </c>
      <c r="G85" s="34"/>
    </row>
    <row r="86" spans="2:7" x14ac:dyDescent="0.25">
      <c r="B86" s="41" t="s">
        <v>167</v>
      </c>
      <c r="C86" s="42" t="s">
        <v>167</v>
      </c>
      <c r="D86" s="41" t="s">
        <v>167</v>
      </c>
      <c r="E86" s="40" t="s">
        <v>167</v>
      </c>
      <c r="F86" s="39" t="s">
        <v>167</v>
      </c>
    </row>
    <row r="89" spans="2:7" x14ac:dyDescent="0.25">
      <c r="B89" s="32" t="s">
        <v>199</v>
      </c>
    </row>
    <row r="90" spans="2:7" x14ac:dyDescent="0.25">
      <c r="B90" s="32"/>
    </row>
    <row r="91" spans="2:7" x14ac:dyDescent="0.25">
      <c r="B91" s="32" t="s">
        <v>200</v>
      </c>
    </row>
    <row r="92" spans="2:7" x14ac:dyDescent="0.25">
      <c r="B92" s="8" t="s">
        <v>201</v>
      </c>
      <c r="C92" s="9" t="s">
        <v>202</v>
      </c>
      <c r="D92" s="32"/>
    </row>
    <row r="93" spans="2:7" x14ac:dyDescent="0.25">
      <c r="B93" s="3" t="s">
        <v>167</v>
      </c>
      <c r="C93" s="4" t="s">
        <v>167</v>
      </c>
    </row>
    <row r="95" spans="2:7" x14ac:dyDescent="0.25">
      <c r="B95" s="8" t="s">
        <v>203</v>
      </c>
      <c r="C95" s="9" t="s">
        <v>202</v>
      </c>
    </row>
    <row r="96" spans="2:7" x14ac:dyDescent="0.25">
      <c r="B96" s="3" t="s">
        <v>167</v>
      </c>
      <c r="C96" s="4" t="s">
        <v>167</v>
      </c>
    </row>
    <row r="98" spans="2:7" x14ac:dyDescent="0.25">
      <c r="B98" s="8" t="s">
        <v>167</v>
      </c>
      <c r="C98" s="9" t="s">
        <v>167</v>
      </c>
    </row>
    <row r="99" spans="2:7" x14ac:dyDescent="0.25">
      <c r="B99" s="3" t="s">
        <v>167</v>
      </c>
      <c r="C99" s="4" t="s">
        <v>167</v>
      </c>
    </row>
    <row r="101" spans="2:7" x14ac:dyDescent="0.25">
      <c r="B101" s="38" t="s">
        <v>204</v>
      </c>
      <c r="C101" s="9" t="s">
        <v>205</v>
      </c>
    </row>
    <row r="102" spans="2:7" x14ac:dyDescent="0.25">
      <c r="B102" s="37" t="s">
        <v>167</v>
      </c>
      <c r="C102" s="4" t="s">
        <v>167</v>
      </c>
    </row>
    <row r="104" spans="2:7" x14ac:dyDescent="0.25">
      <c r="B104" s="8" t="s">
        <v>206</v>
      </c>
      <c r="C104" s="9" t="s">
        <v>167</v>
      </c>
    </row>
    <row r="106" spans="2:7" x14ac:dyDescent="0.25">
      <c r="B106" s="8" t="s">
        <v>207</v>
      </c>
      <c r="C106" s="44">
        <v>45596</v>
      </c>
      <c r="D106" s="3"/>
      <c r="E106" s="37"/>
      <c r="F106" s="43"/>
    </row>
    <row r="107" spans="2:7" x14ac:dyDescent="0.25">
      <c r="B107" s="8" t="s">
        <v>194</v>
      </c>
      <c r="C107" s="9" t="s">
        <v>195</v>
      </c>
      <c r="D107" s="8" t="s">
        <v>196</v>
      </c>
      <c r="E107" s="38" t="s">
        <v>197</v>
      </c>
      <c r="F107" s="36" t="s">
        <v>198</v>
      </c>
      <c r="G107" s="34"/>
    </row>
    <row r="108" spans="2:7" x14ac:dyDescent="0.25">
      <c r="B108" s="41" t="s">
        <v>167</v>
      </c>
      <c r="C108" s="42" t="s">
        <v>167</v>
      </c>
      <c r="D108" s="41" t="s">
        <v>167</v>
      </c>
      <c r="E108" s="40" t="s">
        <v>167</v>
      </c>
      <c r="F108" s="39" t="s">
        <v>167</v>
      </c>
    </row>
    <row r="109" spans="2:7" x14ac:dyDescent="0.25">
      <c r="B109" s="32" t="s">
        <v>199</v>
      </c>
    </row>
    <row r="110" spans="2:7" x14ac:dyDescent="0.25">
      <c r="B110" s="32"/>
    </row>
    <row r="111" spans="2:7" x14ac:dyDescent="0.25">
      <c r="B111" s="32" t="s">
        <v>200</v>
      </c>
    </row>
    <row r="112" spans="2:7" x14ac:dyDescent="0.25">
      <c r="B112" s="8" t="s">
        <v>201</v>
      </c>
      <c r="C112" s="9" t="s">
        <v>202</v>
      </c>
      <c r="D112" s="32"/>
    </row>
    <row r="113" spans="2:3" x14ac:dyDescent="0.25">
      <c r="B113" s="3" t="s">
        <v>167</v>
      </c>
      <c r="C113" s="4" t="s">
        <v>167</v>
      </c>
    </row>
    <row r="115" spans="2:3" x14ac:dyDescent="0.25">
      <c r="B115" s="8" t="s">
        <v>203</v>
      </c>
      <c r="C115" s="9" t="s">
        <v>202</v>
      </c>
    </row>
    <row r="116" spans="2:3" x14ac:dyDescent="0.25">
      <c r="B116" s="3" t="s">
        <v>167</v>
      </c>
      <c r="C116" s="4" t="s">
        <v>167</v>
      </c>
    </row>
    <row r="118" spans="2:3" x14ac:dyDescent="0.25">
      <c r="B118" s="8" t="s">
        <v>167</v>
      </c>
      <c r="C118" s="9" t="s">
        <v>167</v>
      </c>
    </row>
    <row r="119" spans="2:3" x14ac:dyDescent="0.25">
      <c r="B119" s="3" t="s">
        <v>167</v>
      </c>
      <c r="C119" s="4" t="s">
        <v>167</v>
      </c>
    </row>
    <row r="121" spans="2:3" x14ac:dyDescent="0.25">
      <c r="B121" s="38" t="s">
        <v>204</v>
      </c>
      <c r="C121" s="9" t="s">
        <v>205</v>
      </c>
    </row>
    <row r="122" spans="2:3" x14ac:dyDescent="0.25">
      <c r="B122" s="37" t="s">
        <v>167</v>
      </c>
      <c r="C122" s="4" t="s">
        <v>167</v>
      </c>
    </row>
    <row r="124" spans="2:3" x14ac:dyDescent="0.25">
      <c r="B124" s="8" t="s">
        <v>206</v>
      </c>
      <c r="C124" s="9" t="s">
        <v>167</v>
      </c>
    </row>
    <row r="127" spans="2:3" x14ac:dyDescent="0.25">
      <c r="B127" s="32" t="s">
        <v>208</v>
      </c>
    </row>
    <row r="129" spans="2:80" x14ac:dyDescent="0.25">
      <c r="B129" s="8" t="s">
        <v>194</v>
      </c>
      <c r="C129" s="9" t="s">
        <v>209</v>
      </c>
      <c r="D129" s="8" t="s">
        <v>210</v>
      </c>
      <c r="E129" s="8" t="s">
        <v>211</v>
      </c>
      <c r="F129" s="34"/>
    </row>
    <row r="130" spans="2:80" x14ac:dyDescent="0.25">
      <c r="B130" s="3" t="s">
        <v>167</v>
      </c>
      <c r="C130" s="4" t="s">
        <v>167</v>
      </c>
      <c r="D130" s="3" t="s">
        <v>167</v>
      </c>
      <c r="E130" s="3" t="s">
        <v>167</v>
      </c>
    </row>
    <row r="133" spans="2:80" x14ac:dyDescent="0.25">
      <c r="B133" s="32" t="s">
        <v>212</v>
      </c>
      <c r="C133" s="33" t="s">
        <v>167</v>
      </c>
      <c r="D133" s="32"/>
      <c r="E133" s="32"/>
      <c r="F133" s="34"/>
      <c r="G133" s="34"/>
      <c r="H133" s="34"/>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c r="BO133" s="32"/>
      <c r="BP133" s="32"/>
      <c r="BQ133" s="32"/>
      <c r="BR133" s="32"/>
      <c r="BS133" s="32"/>
      <c r="BT133" s="32"/>
      <c r="BU133" s="32"/>
      <c r="BV133" s="32"/>
      <c r="BW133" s="32"/>
      <c r="BX133" s="32"/>
      <c r="BY133" s="32"/>
      <c r="BZ133" s="32"/>
      <c r="CA133" s="32"/>
      <c r="CB133" s="32"/>
    </row>
    <row r="135" spans="2:80" x14ac:dyDescent="0.25">
      <c r="B135" s="32" t="s">
        <v>213</v>
      </c>
    </row>
    <row r="137" spans="2:80" x14ac:dyDescent="0.25">
      <c r="B137" s="8" t="s">
        <v>214</v>
      </c>
      <c r="C137" s="9" t="s">
        <v>202</v>
      </c>
      <c r="D137" s="32"/>
    </row>
    <row r="138" spans="2:80" x14ac:dyDescent="0.25">
      <c r="B138" s="3" t="s">
        <v>167</v>
      </c>
      <c r="C138" s="4" t="s">
        <v>167</v>
      </c>
    </row>
    <row r="141" spans="2:80" x14ac:dyDescent="0.25">
      <c r="B141" s="8" t="s">
        <v>215</v>
      </c>
      <c r="C141" s="9" t="s">
        <v>216</v>
      </c>
      <c r="D141" s="32"/>
    </row>
    <row r="142" spans="2:80" x14ac:dyDescent="0.25">
      <c r="B142" s="3" t="s">
        <v>167</v>
      </c>
      <c r="C142" s="4" t="s">
        <v>167</v>
      </c>
    </row>
    <row r="145" spans="2:80" x14ac:dyDescent="0.25">
      <c r="B145" s="32" t="s">
        <v>217</v>
      </c>
    </row>
    <row r="148" spans="2:80" x14ac:dyDescent="0.25">
      <c r="B148" s="32" t="s">
        <v>218</v>
      </c>
    </row>
    <row r="150" spans="2:80" x14ac:dyDescent="0.25">
      <c r="B150" s="8" t="s">
        <v>194</v>
      </c>
      <c r="C150" s="9" t="s">
        <v>219</v>
      </c>
      <c r="D150" s="8" t="s">
        <v>209</v>
      </c>
      <c r="E150" s="8" t="s">
        <v>210</v>
      </c>
      <c r="F150" s="36" t="s">
        <v>211</v>
      </c>
      <c r="G150" s="34"/>
    </row>
    <row r="151" spans="2:80" x14ac:dyDescent="0.25">
      <c r="B151" s="3" t="s">
        <v>167</v>
      </c>
      <c r="C151" s="4" t="s">
        <v>167</v>
      </c>
      <c r="D151" s="3" t="s">
        <v>167</v>
      </c>
      <c r="E151" s="3" t="s">
        <v>167</v>
      </c>
      <c r="F151" s="35" t="s">
        <v>167</v>
      </c>
    </row>
    <row r="154" spans="2:80" x14ac:dyDescent="0.25">
      <c r="B154" s="32" t="s">
        <v>212</v>
      </c>
      <c r="C154" s="33" t="s">
        <v>167</v>
      </c>
      <c r="D154" s="32"/>
      <c r="E154" s="32"/>
      <c r="F154" s="34"/>
      <c r="G154" s="34"/>
      <c r="H154" s="34"/>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2"/>
      <c r="BQ154" s="32"/>
      <c r="BR154" s="32"/>
      <c r="BS154" s="32"/>
      <c r="BT154" s="32"/>
      <c r="BU154" s="32"/>
      <c r="BV154" s="32"/>
      <c r="BW154" s="32"/>
      <c r="BX154" s="32"/>
      <c r="BY154" s="32"/>
      <c r="BZ154" s="32"/>
      <c r="CA154" s="32"/>
      <c r="CB154" s="32"/>
    </row>
    <row r="156" spans="2:80" x14ac:dyDescent="0.25">
      <c r="B156" s="32" t="s">
        <v>213</v>
      </c>
    </row>
    <row r="158" spans="2:80" x14ac:dyDescent="0.25">
      <c r="B158" s="8" t="s">
        <v>214</v>
      </c>
      <c r="C158" s="9" t="s">
        <v>202</v>
      </c>
      <c r="D158" s="32"/>
    </row>
    <row r="159" spans="2:80" x14ac:dyDescent="0.25">
      <c r="B159" s="3" t="s">
        <v>167</v>
      </c>
      <c r="C159" s="4" t="s">
        <v>167</v>
      </c>
    </row>
    <row r="162" spans="2:7" x14ac:dyDescent="0.25">
      <c r="B162" s="8" t="s">
        <v>215</v>
      </c>
      <c r="C162" s="9" t="s">
        <v>216</v>
      </c>
      <c r="D162" s="32"/>
    </row>
    <row r="163" spans="2:7" x14ac:dyDescent="0.25">
      <c r="B163" s="3" t="s">
        <v>167</v>
      </c>
      <c r="C163" s="4" t="s">
        <v>167</v>
      </c>
    </row>
    <row r="166" spans="2:7" x14ac:dyDescent="0.25">
      <c r="B166" s="32" t="s">
        <v>217</v>
      </c>
    </row>
    <row r="169" spans="2:7" x14ac:dyDescent="0.25">
      <c r="B169" s="32" t="s">
        <v>220</v>
      </c>
    </row>
    <row r="170" spans="2:7" x14ac:dyDescent="0.25">
      <c r="B170" s="8" t="s">
        <v>194</v>
      </c>
      <c r="C170" s="9" t="s">
        <v>221</v>
      </c>
      <c r="D170" s="8" t="s">
        <v>222</v>
      </c>
      <c r="E170" s="8" t="s">
        <v>223</v>
      </c>
      <c r="F170" s="36" t="s">
        <v>224</v>
      </c>
      <c r="G170" s="34"/>
    </row>
    <row r="171" spans="2:7" x14ac:dyDescent="0.25">
      <c r="B171" s="3" t="s">
        <v>167</v>
      </c>
      <c r="C171" s="4" t="s">
        <v>167</v>
      </c>
      <c r="D171" s="3" t="s">
        <v>167</v>
      </c>
      <c r="E171" s="3" t="s">
        <v>167</v>
      </c>
      <c r="F171" s="35" t="s">
        <v>167</v>
      </c>
    </row>
    <row r="172" spans="2:7" x14ac:dyDescent="0.25">
      <c r="B172"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4E5F8CE9-178E-4255-8C3B-3A6D70EA967B}"/>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C44D4-2A8D-4F65-9E70-20302740A1D3}">
  <sheetPr codeName="Sheet29"/>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43"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43"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43"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43"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43"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43"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43"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43"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43"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43"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43"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43"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43"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43"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43"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43"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43"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43"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43"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43"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43"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43"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43"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43"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43"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43"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43"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43"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43"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43"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43"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43"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43"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43"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43"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43"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43"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43"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43"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43"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43"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43"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43"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43"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43"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43"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43"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43"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43"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43"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43"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43"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43"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43"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43"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43"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43"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43"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43"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43"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43"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43"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43"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57</v>
      </c>
      <c r="C1" s="201"/>
      <c r="D1" s="201"/>
      <c r="E1" s="201"/>
    </row>
    <row r="3" spans="1:9" ht="15" customHeight="1" x14ac:dyDescent="0.25">
      <c r="B3" s="1" t="s">
        <v>1261</v>
      </c>
      <c r="C3" s="202"/>
      <c r="D3" s="203"/>
    </row>
    <row r="4" spans="1:9" ht="30" customHeight="1" x14ac:dyDescent="0.25">
      <c r="B4" s="2" t="s">
        <v>1262</v>
      </c>
      <c r="C4" s="202"/>
      <c r="D4" s="203"/>
    </row>
    <row r="5" spans="1:9" ht="15" customHeight="1" x14ac:dyDescent="0.25">
      <c r="B5" s="7" t="s">
        <v>133</v>
      </c>
      <c r="C5" s="202"/>
      <c r="D5" s="203"/>
    </row>
    <row r="6" spans="1:9" ht="15" customHeight="1" x14ac:dyDescent="0.25">
      <c r="B6" s="2" t="s">
        <v>365</v>
      </c>
      <c r="C6" s="202"/>
      <c r="D6" s="203"/>
    </row>
    <row r="7" spans="1:9" ht="30" customHeight="1" x14ac:dyDescent="0.25">
      <c r="B7" s="2" t="s">
        <v>1263</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1052000</v>
      </c>
      <c r="G15" s="18">
        <v>18259.560000000001</v>
      </c>
      <c r="H15" s="18">
        <v>9.8800000000000008</v>
      </c>
    </row>
    <row r="16" spans="1:9" x14ac:dyDescent="0.25">
      <c r="B16" s="13" t="s">
        <v>1985</v>
      </c>
      <c r="C16" s="29" t="s">
        <v>145</v>
      </c>
      <c r="D16" s="13" t="s">
        <v>146</v>
      </c>
      <c r="E16" s="13" t="s">
        <v>828</v>
      </c>
      <c r="F16" s="18">
        <v>924690</v>
      </c>
      <c r="G16" s="18">
        <v>14875.03</v>
      </c>
      <c r="H16" s="18">
        <v>8.0500000000000007</v>
      </c>
    </row>
    <row r="17" spans="2:8" x14ac:dyDescent="0.25">
      <c r="B17" s="13" t="s">
        <v>1762</v>
      </c>
      <c r="C17" s="29" t="s">
        <v>145</v>
      </c>
      <c r="D17" s="13" t="s">
        <v>320</v>
      </c>
      <c r="E17" s="13" t="s">
        <v>444</v>
      </c>
      <c r="F17" s="18">
        <v>4402043</v>
      </c>
      <c r="G17" s="18">
        <v>10641.94</v>
      </c>
      <c r="H17" s="18">
        <v>5.76</v>
      </c>
    </row>
    <row r="18" spans="2:8" x14ac:dyDescent="0.25">
      <c r="B18" s="13" t="s">
        <v>1678</v>
      </c>
      <c r="C18" s="29" t="s">
        <v>145</v>
      </c>
      <c r="D18" s="13" t="s">
        <v>268</v>
      </c>
      <c r="E18" s="13" t="s">
        <v>276</v>
      </c>
      <c r="F18" s="18">
        <v>897200</v>
      </c>
      <c r="G18" s="18">
        <v>10403.48</v>
      </c>
      <c r="H18" s="18">
        <v>5.63</v>
      </c>
    </row>
    <row r="19" spans="2:8" x14ac:dyDescent="0.25">
      <c r="B19" s="13" t="s">
        <v>1674</v>
      </c>
      <c r="C19" s="29" t="s">
        <v>145</v>
      </c>
      <c r="D19" s="13" t="s">
        <v>268</v>
      </c>
      <c r="E19" s="13" t="s">
        <v>270</v>
      </c>
      <c r="F19" s="18">
        <v>707680</v>
      </c>
      <c r="G19" s="18">
        <v>9144.99</v>
      </c>
      <c r="H19" s="18">
        <v>4.95</v>
      </c>
    </row>
    <row r="20" spans="2:8" x14ac:dyDescent="0.25">
      <c r="B20" s="13" t="s">
        <v>1882</v>
      </c>
      <c r="C20" s="29" t="s">
        <v>145</v>
      </c>
      <c r="D20" s="13" t="s">
        <v>324</v>
      </c>
      <c r="E20" s="13" t="s">
        <v>640</v>
      </c>
      <c r="F20" s="18">
        <v>814409</v>
      </c>
      <c r="G20" s="18">
        <v>8021.11</v>
      </c>
      <c r="H20" s="18">
        <v>4.34</v>
      </c>
    </row>
    <row r="21" spans="2:8" x14ac:dyDescent="0.25">
      <c r="B21" s="13" t="s">
        <v>1675</v>
      </c>
      <c r="C21" s="29" t="s">
        <v>145</v>
      </c>
      <c r="D21" s="13" t="s">
        <v>271</v>
      </c>
      <c r="E21" s="13" t="s">
        <v>272</v>
      </c>
      <c r="F21" s="18">
        <v>555948</v>
      </c>
      <c r="G21" s="18">
        <v>7405.51</v>
      </c>
      <c r="H21" s="18">
        <v>4.01</v>
      </c>
    </row>
    <row r="22" spans="2:8" x14ac:dyDescent="0.25">
      <c r="B22" s="13" t="s">
        <v>2151</v>
      </c>
      <c r="C22" s="29" t="s">
        <v>145</v>
      </c>
      <c r="D22" s="13" t="s">
        <v>334</v>
      </c>
      <c r="E22" s="13" t="s">
        <v>1264</v>
      </c>
      <c r="F22" s="18">
        <v>1972408</v>
      </c>
      <c r="G22" s="18">
        <v>6710.13</v>
      </c>
      <c r="H22" s="18">
        <v>3.63</v>
      </c>
    </row>
    <row r="23" spans="2:8" x14ac:dyDescent="0.25">
      <c r="B23" s="13" t="s">
        <v>1939</v>
      </c>
      <c r="C23" s="29" t="s">
        <v>145</v>
      </c>
      <c r="D23" s="13" t="s">
        <v>289</v>
      </c>
      <c r="E23" s="13" t="s">
        <v>724</v>
      </c>
      <c r="F23" s="18">
        <v>3563157</v>
      </c>
      <c r="G23" s="18">
        <v>6447.53</v>
      </c>
      <c r="H23" s="18">
        <v>3.49</v>
      </c>
    </row>
    <row r="24" spans="2:8" x14ac:dyDescent="0.25">
      <c r="B24" s="13" t="s">
        <v>1911</v>
      </c>
      <c r="C24" s="29" t="s">
        <v>145</v>
      </c>
      <c r="D24" s="13" t="s">
        <v>282</v>
      </c>
      <c r="E24" s="13" t="s">
        <v>683</v>
      </c>
      <c r="F24" s="18">
        <v>105617</v>
      </c>
      <c r="G24" s="18">
        <v>6103.87</v>
      </c>
      <c r="H24" s="18">
        <v>3.3</v>
      </c>
    </row>
    <row r="25" spans="2:8" x14ac:dyDescent="0.25">
      <c r="B25" s="13" t="s">
        <v>1796</v>
      </c>
      <c r="C25" s="29" t="s">
        <v>145</v>
      </c>
      <c r="D25" s="13" t="s">
        <v>279</v>
      </c>
      <c r="E25" s="13" t="s">
        <v>492</v>
      </c>
      <c r="F25" s="18">
        <v>97816</v>
      </c>
      <c r="G25" s="18">
        <v>5908.33</v>
      </c>
      <c r="H25" s="18">
        <v>3.2</v>
      </c>
    </row>
    <row r="26" spans="2:8" x14ac:dyDescent="0.25">
      <c r="B26" s="13" t="s">
        <v>1803</v>
      </c>
      <c r="C26" s="29" t="s">
        <v>145</v>
      </c>
      <c r="D26" s="13" t="s">
        <v>291</v>
      </c>
      <c r="E26" s="13" t="s">
        <v>527</v>
      </c>
      <c r="F26" s="18">
        <v>1315000</v>
      </c>
      <c r="G26" s="18">
        <v>5367.17</v>
      </c>
      <c r="H26" s="18">
        <v>2.9</v>
      </c>
    </row>
    <row r="27" spans="2:8" x14ac:dyDescent="0.25">
      <c r="B27" s="13" t="s">
        <v>1868</v>
      </c>
      <c r="C27" s="29" t="s">
        <v>145</v>
      </c>
      <c r="D27" s="13" t="s">
        <v>452</v>
      </c>
      <c r="E27" s="13" t="s">
        <v>622</v>
      </c>
      <c r="F27" s="18">
        <v>2550000</v>
      </c>
      <c r="G27" s="18">
        <v>5308.59</v>
      </c>
      <c r="H27" s="18">
        <v>2.87</v>
      </c>
    </row>
    <row r="28" spans="2:8" x14ac:dyDescent="0.25">
      <c r="B28" s="13" t="s">
        <v>1679</v>
      </c>
      <c r="C28" s="29" t="s">
        <v>145</v>
      </c>
      <c r="D28" s="13" t="s">
        <v>277</v>
      </c>
      <c r="E28" s="13" t="s">
        <v>278</v>
      </c>
      <c r="F28" s="18">
        <v>143941</v>
      </c>
      <c r="G28" s="18">
        <v>5213.97</v>
      </c>
      <c r="H28" s="18">
        <v>2.82</v>
      </c>
    </row>
    <row r="29" spans="2:8" x14ac:dyDescent="0.25">
      <c r="B29" s="13" t="s">
        <v>2014</v>
      </c>
      <c r="C29" s="29" t="s">
        <v>145</v>
      </c>
      <c r="D29" s="13" t="s">
        <v>316</v>
      </c>
      <c r="E29" s="13" t="s">
        <v>927</v>
      </c>
      <c r="F29" s="18">
        <v>318050</v>
      </c>
      <c r="G29" s="18">
        <v>4994.0200000000004</v>
      </c>
      <c r="H29" s="18">
        <v>2.7</v>
      </c>
    </row>
    <row r="30" spans="2:8" x14ac:dyDescent="0.25">
      <c r="B30" s="13" t="s">
        <v>1703</v>
      </c>
      <c r="C30" s="29" t="s">
        <v>145</v>
      </c>
      <c r="D30" s="13" t="s">
        <v>268</v>
      </c>
      <c r="E30" s="13" t="s">
        <v>322</v>
      </c>
      <c r="F30" s="18">
        <v>421000</v>
      </c>
      <c r="G30" s="18">
        <v>4444.08</v>
      </c>
      <c r="H30" s="18">
        <v>2.41</v>
      </c>
    </row>
    <row r="31" spans="2:8" x14ac:dyDescent="0.25">
      <c r="B31" s="13" t="s">
        <v>1867</v>
      </c>
      <c r="C31" s="29" t="s">
        <v>145</v>
      </c>
      <c r="D31" s="13" t="s">
        <v>357</v>
      </c>
      <c r="E31" s="13" t="s">
        <v>621</v>
      </c>
      <c r="F31" s="18">
        <v>154162</v>
      </c>
      <c r="G31" s="18">
        <v>4433.24</v>
      </c>
      <c r="H31" s="18">
        <v>2.4</v>
      </c>
    </row>
    <row r="32" spans="2:8" x14ac:dyDescent="0.25">
      <c r="B32" s="13" t="s">
        <v>1709</v>
      </c>
      <c r="C32" s="29" t="s">
        <v>145</v>
      </c>
      <c r="D32" s="13" t="s">
        <v>318</v>
      </c>
      <c r="E32" s="13" t="s">
        <v>333</v>
      </c>
      <c r="F32" s="18">
        <v>189746</v>
      </c>
      <c r="G32" s="18">
        <v>4402.87</v>
      </c>
      <c r="H32" s="18">
        <v>2.38</v>
      </c>
    </row>
    <row r="33" spans="2:8" x14ac:dyDescent="0.25">
      <c r="B33" s="13" t="s">
        <v>2001</v>
      </c>
      <c r="C33" s="29" t="s">
        <v>145</v>
      </c>
      <c r="D33" s="13" t="s">
        <v>305</v>
      </c>
      <c r="E33" s="13" t="s">
        <v>868</v>
      </c>
      <c r="F33" s="18">
        <v>260000</v>
      </c>
      <c r="G33" s="18">
        <v>4217.59</v>
      </c>
      <c r="H33" s="18">
        <v>2.2799999999999998</v>
      </c>
    </row>
    <row r="34" spans="2:8" x14ac:dyDescent="0.25">
      <c r="B34" s="13" t="s">
        <v>1811</v>
      </c>
      <c r="C34" s="29" t="s">
        <v>145</v>
      </c>
      <c r="D34" s="13" t="s">
        <v>291</v>
      </c>
      <c r="E34" s="13" t="s">
        <v>539</v>
      </c>
      <c r="F34" s="18">
        <v>700000</v>
      </c>
      <c r="G34" s="18">
        <v>4148.8999999999996</v>
      </c>
      <c r="H34" s="18">
        <v>2.25</v>
      </c>
    </row>
    <row r="35" spans="2:8" x14ac:dyDescent="0.25">
      <c r="B35" s="13" t="s">
        <v>2020</v>
      </c>
      <c r="C35" s="29" t="s">
        <v>145</v>
      </c>
      <c r="D35" s="13" t="s">
        <v>289</v>
      </c>
      <c r="E35" s="13" t="s">
        <v>936</v>
      </c>
      <c r="F35" s="18">
        <v>81246</v>
      </c>
      <c r="G35" s="18">
        <v>4142.8599999999997</v>
      </c>
      <c r="H35" s="18">
        <v>2.2400000000000002</v>
      </c>
    </row>
    <row r="36" spans="2:8" x14ac:dyDescent="0.25">
      <c r="B36" s="13" t="s">
        <v>1977</v>
      </c>
      <c r="C36" s="29" t="s">
        <v>145</v>
      </c>
      <c r="D36" s="13" t="s">
        <v>382</v>
      </c>
      <c r="E36" s="13" t="s">
        <v>810</v>
      </c>
      <c r="F36" s="18">
        <v>700000</v>
      </c>
      <c r="G36" s="18">
        <v>4032</v>
      </c>
      <c r="H36" s="18">
        <v>2.1800000000000002</v>
      </c>
    </row>
    <row r="37" spans="2:8" x14ac:dyDescent="0.25">
      <c r="B37" s="13" t="s">
        <v>1852</v>
      </c>
      <c r="C37" s="29" t="s">
        <v>145</v>
      </c>
      <c r="D37" s="13" t="s">
        <v>301</v>
      </c>
      <c r="E37" s="13" t="s">
        <v>595</v>
      </c>
      <c r="F37" s="18">
        <v>872500</v>
      </c>
      <c r="G37" s="18">
        <v>3969.44</v>
      </c>
      <c r="H37" s="18">
        <v>2.15</v>
      </c>
    </row>
    <row r="38" spans="2:8" x14ac:dyDescent="0.25">
      <c r="B38" s="13" t="s">
        <v>1805</v>
      </c>
      <c r="C38" s="29" t="s">
        <v>145</v>
      </c>
      <c r="D38" s="13" t="s">
        <v>318</v>
      </c>
      <c r="E38" s="13" t="s">
        <v>530</v>
      </c>
      <c r="F38" s="18">
        <v>35168</v>
      </c>
      <c r="G38" s="18">
        <v>3891.57</v>
      </c>
      <c r="H38" s="18">
        <v>2.11</v>
      </c>
    </row>
    <row r="39" spans="2:8" x14ac:dyDescent="0.25">
      <c r="B39" s="13" t="s">
        <v>1905</v>
      </c>
      <c r="C39" s="29" t="s">
        <v>145</v>
      </c>
      <c r="D39" s="13" t="s">
        <v>282</v>
      </c>
      <c r="E39" s="13" t="s">
        <v>677</v>
      </c>
      <c r="F39" s="18">
        <v>174667</v>
      </c>
      <c r="G39" s="18">
        <v>3819.88</v>
      </c>
      <c r="H39" s="18">
        <v>2.0699999999999998</v>
      </c>
    </row>
    <row r="40" spans="2:8" x14ac:dyDescent="0.25">
      <c r="B40" s="13" t="s">
        <v>1752</v>
      </c>
      <c r="C40" s="29" t="s">
        <v>145</v>
      </c>
      <c r="D40" s="13" t="s">
        <v>320</v>
      </c>
      <c r="E40" s="13" t="s">
        <v>409</v>
      </c>
      <c r="F40" s="18">
        <v>560919</v>
      </c>
      <c r="G40" s="18">
        <v>3773.58</v>
      </c>
      <c r="H40" s="18">
        <v>2.04</v>
      </c>
    </row>
    <row r="41" spans="2:8" x14ac:dyDescent="0.25">
      <c r="B41" s="13" t="s">
        <v>1712</v>
      </c>
      <c r="C41" s="29" t="s">
        <v>145</v>
      </c>
      <c r="D41" s="13" t="s">
        <v>277</v>
      </c>
      <c r="E41" s="13" t="s">
        <v>337</v>
      </c>
      <c r="F41" s="18">
        <v>1146540</v>
      </c>
      <c r="G41" s="18">
        <v>3647.72</v>
      </c>
      <c r="H41" s="18">
        <v>1.97</v>
      </c>
    </row>
    <row r="42" spans="2:8" x14ac:dyDescent="0.25">
      <c r="B42" s="13" t="s">
        <v>1740</v>
      </c>
      <c r="C42" s="29" t="s">
        <v>145</v>
      </c>
      <c r="D42" s="13" t="s">
        <v>296</v>
      </c>
      <c r="E42" s="13" t="s">
        <v>393</v>
      </c>
      <c r="F42" s="18">
        <v>758709</v>
      </c>
      <c r="G42" s="18">
        <v>3413.43</v>
      </c>
      <c r="H42" s="18">
        <v>1.85</v>
      </c>
    </row>
    <row r="43" spans="2:8" x14ac:dyDescent="0.25">
      <c r="B43" s="13" t="s">
        <v>1821</v>
      </c>
      <c r="C43" s="29" t="s">
        <v>145</v>
      </c>
      <c r="D43" s="13" t="s">
        <v>291</v>
      </c>
      <c r="E43" s="13" t="s">
        <v>549</v>
      </c>
      <c r="F43" s="18">
        <v>1056666</v>
      </c>
      <c r="G43" s="18">
        <v>3389.78</v>
      </c>
      <c r="H43" s="18">
        <v>1.83</v>
      </c>
    </row>
    <row r="44" spans="2:8" x14ac:dyDescent="0.25">
      <c r="B44" s="32" t="s">
        <v>157</v>
      </c>
      <c r="C44" s="33"/>
      <c r="D44" s="32"/>
      <c r="E44" s="32"/>
      <c r="F44" s="34"/>
      <c r="G44" s="34">
        <f>SUM(G12:G43)</f>
        <v>180532.16999999995</v>
      </c>
      <c r="H44" s="34">
        <f>SUM(H12:H43)</f>
        <v>97.69</v>
      </c>
    </row>
    <row r="45" spans="2:8" x14ac:dyDescent="0.25">
      <c r="B45" s="32" t="s">
        <v>158</v>
      </c>
      <c r="C45" s="33"/>
      <c r="D45" s="32"/>
      <c r="E45" s="32"/>
      <c r="F45" s="34"/>
      <c r="G45" s="34">
        <v>316.41000000000003</v>
      </c>
      <c r="H45" s="34">
        <v>0.17</v>
      </c>
    </row>
    <row r="46" spans="2:8" x14ac:dyDescent="0.25">
      <c r="B46" s="32" t="s">
        <v>159</v>
      </c>
      <c r="C46" s="33"/>
      <c r="D46" s="32"/>
      <c r="E46" s="32"/>
      <c r="F46" s="34"/>
      <c r="G46" s="34">
        <v>180848.58000000002</v>
      </c>
      <c r="H46" s="34">
        <v>97.86</v>
      </c>
    </row>
    <row r="47" spans="2:8" x14ac:dyDescent="0.25">
      <c r="B47" s="32" t="s">
        <v>247</v>
      </c>
      <c r="C47" s="33"/>
      <c r="D47" s="32"/>
      <c r="E47" s="32"/>
      <c r="F47" s="34"/>
      <c r="G47" s="34">
        <v>3921.386366589988</v>
      </c>
      <c r="H47" s="34">
        <v>2.1400000000000006</v>
      </c>
    </row>
    <row r="48" spans="2:8" x14ac:dyDescent="0.25">
      <c r="B48" s="32" t="s">
        <v>161</v>
      </c>
      <c r="C48" s="33"/>
      <c r="D48" s="32"/>
      <c r="E48" s="32"/>
      <c r="F48" s="34"/>
      <c r="G48" s="34">
        <v>184769.96636659</v>
      </c>
      <c r="H48" s="34">
        <v>100</v>
      </c>
    </row>
    <row r="49" spans="2:3" x14ac:dyDescent="0.25">
      <c r="B49" s="13" t="s">
        <v>162</v>
      </c>
    </row>
    <row r="50" spans="2:3" x14ac:dyDescent="0.25">
      <c r="B50" s="32" t="s">
        <v>163</v>
      </c>
    </row>
    <row r="51" spans="2:3" x14ac:dyDescent="0.25">
      <c r="B51" s="32" t="s">
        <v>164</v>
      </c>
      <c r="C51" s="29" t="s">
        <v>165</v>
      </c>
    </row>
    <row r="52" spans="2:3" x14ac:dyDescent="0.25">
      <c r="B52" s="32" t="s">
        <v>168</v>
      </c>
      <c r="C52" s="29" t="s">
        <v>167</v>
      </c>
    </row>
    <row r="53" spans="2:3" x14ac:dyDescent="0.25">
      <c r="B53" s="32" t="s">
        <v>169</v>
      </c>
      <c r="C53" s="29" t="s">
        <v>167</v>
      </c>
    </row>
    <row r="54" spans="2:3" x14ac:dyDescent="0.25">
      <c r="B54" s="32" t="s">
        <v>170</v>
      </c>
      <c r="C54" s="29" t="s">
        <v>171</v>
      </c>
    </row>
    <row r="55" spans="2:3" x14ac:dyDescent="0.25">
      <c r="B55" s="32" t="s">
        <v>1265</v>
      </c>
      <c r="C55" s="33"/>
    </row>
    <row r="56" spans="2:3" x14ac:dyDescent="0.25">
      <c r="B56" s="32" t="s">
        <v>1266</v>
      </c>
      <c r="C56" s="33"/>
    </row>
    <row r="57" spans="2:3" x14ac:dyDescent="0.25">
      <c r="B57" s="32" t="s">
        <v>1267</v>
      </c>
      <c r="C57" s="33"/>
    </row>
    <row r="58" spans="2:3" x14ac:dyDescent="0.25">
      <c r="B58" s="32" t="s">
        <v>1268</v>
      </c>
      <c r="C58" s="33"/>
    </row>
    <row r="59" spans="2:3" x14ac:dyDescent="0.25">
      <c r="B59" s="32" t="s">
        <v>1269</v>
      </c>
      <c r="C59" s="33"/>
    </row>
    <row r="60" spans="2:3" x14ac:dyDescent="0.25">
      <c r="B60" s="32" t="s">
        <v>1270</v>
      </c>
      <c r="C60" s="33"/>
    </row>
    <row r="61" spans="2:3" x14ac:dyDescent="0.25">
      <c r="B61" s="32" t="s">
        <v>1271</v>
      </c>
      <c r="C61" s="33"/>
    </row>
    <row r="62" spans="2:3" x14ac:dyDescent="0.25">
      <c r="B62" s="32" t="s">
        <v>1272</v>
      </c>
      <c r="C62" s="33"/>
    </row>
    <row r="63" spans="2:3" x14ac:dyDescent="0.25">
      <c r="B63" s="32" t="s">
        <v>823</v>
      </c>
      <c r="C63" s="33"/>
    </row>
    <row r="64" spans="2:3" x14ac:dyDescent="0.25">
      <c r="B64" s="13" t="s">
        <v>180</v>
      </c>
    </row>
    <row r="65" spans="2:4" x14ac:dyDescent="0.25">
      <c r="B65" s="13" t="s">
        <v>250</v>
      </c>
    </row>
    <row r="68" spans="2:4" x14ac:dyDescent="0.25">
      <c r="B68" s="8" t="s">
        <v>251</v>
      </c>
      <c r="C68" s="9"/>
    </row>
    <row r="69" spans="2:4" ht="30" x14ac:dyDescent="0.25">
      <c r="B69" s="8" t="s">
        <v>252</v>
      </c>
      <c r="C69" s="10" t="s">
        <v>253</v>
      </c>
    </row>
    <row r="70" spans="2:4" x14ac:dyDescent="0.25">
      <c r="B70" s="3" t="s">
        <v>254</v>
      </c>
      <c r="C70" s="4"/>
    </row>
    <row r="71" spans="2:4" x14ac:dyDescent="0.25">
      <c r="B71" s="3" t="s">
        <v>255</v>
      </c>
      <c r="C71" s="4"/>
    </row>
    <row r="72" spans="2:4" x14ac:dyDescent="0.25">
      <c r="B72" s="3" t="s">
        <v>256</v>
      </c>
      <c r="C72" s="4"/>
    </row>
    <row r="73" spans="2:4" x14ac:dyDescent="0.25">
      <c r="B73" s="3" t="s">
        <v>257</v>
      </c>
      <c r="C73" s="4"/>
    </row>
    <row r="74" spans="2:4" x14ac:dyDescent="0.25">
      <c r="B74" s="3" t="s">
        <v>258</v>
      </c>
      <c r="C74" s="4"/>
    </row>
    <row r="75" spans="2:4" x14ac:dyDescent="0.25">
      <c r="B75" s="3" t="s">
        <v>259</v>
      </c>
      <c r="C75" s="4"/>
    </row>
    <row r="76" spans="2:4" x14ac:dyDescent="0.25">
      <c r="B76" s="8" t="s">
        <v>260</v>
      </c>
      <c r="C76" s="9"/>
    </row>
    <row r="78" spans="2:4" x14ac:dyDescent="0.25">
      <c r="B78" s="3" t="s">
        <v>189</v>
      </c>
      <c r="C78" s="4"/>
      <c r="D78" s="3"/>
    </row>
    <row r="79" spans="2:4" ht="30" x14ac:dyDescent="0.25">
      <c r="B79" s="6" t="s">
        <v>190</v>
      </c>
      <c r="C79" s="5" t="s">
        <v>191</v>
      </c>
      <c r="D79" s="6" t="s">
        <v>192</v>
      </c>
    </row>
    <row r="80" spans="2:4" x14ac:dyDescent="0.25">
      <c r="B80" s="3" t="s">
        <v>167</v>
      </c>
      <c r="C80" s="4" t="s">
        <v>167</v>
      </c>
      <c r="D80" s="3" t="s">
        <v>167</v>
      </c>
    </row>
    <row r="82" spans="2:7" x14ac:dyDescent="0.25">
      <c r="B82" s="8" t="s">
        <v>193</v>
      </c>
      <c r="C82" s="44">
        <v>45596</v>
      </c>
      <c r="D82" s="3"/>
      <c r="E82" s="37"/>
      <c r="F82" s="43"/>
    </row>
    <row r="83" spans="2:7" x14ac:dyDescent="0.25">
      <c r="B83" s="8" t="s">
        <v>194</v>
      </c>
      <c r="C83" s="9" t="s">
        <v>195</v>
      </c>
      <c r="D83" s="8" t="s">
        <v>196</v>
      </c>
      <c r="E83" s="38" t="s">
        <v>197</v>
      </c>
      <c r="F83" s="36" t="s">
        <v>198</v>
      </c>
      <c r="G83" s="34"/>
    </row>
    <row r="84" spans="2:7" x14ac:dyDescent="0.25">
      <c r="B84" s="41" t="s">
        <v>167</v>
      </c>
      <c r="C84" s="42" t="s">
        <v>167</v>
      </c>
      <c r="D84" s="41" t="s">
        <v>167</v>
      </c>
      <c r="E84" s="40" t="s">
        <v>167</v>
      </c>
      <c r="F84" s="39" t="s">
        <v>167</v>
      </c>
    </row>
    <row r="87" spans="2:7" x14ac:dyDescent="0.25">
      <c r="B87" s="32" t="s">
        <v>199</v>
      </c>
    </row>
    <row r="88" spans="2:7" x14ac:dyDescent="0.25">
      <c r="B88" s="32"/>
    </row>
    <row r="89" spans="2:7" x14ac:dyDescent="0.25">
      <c r="B89" s="32" t="s">
        <v>200</v>
      </c>
    </row>
    <row r="90" spans="2:7" x14ac:dyDescent="0.25">
      <c r="B90" s="8" t="s">
        <v>201</v>
      </c>
      <c r="C90" s="9" t="s">
        <v>202</v>
      </c>
      <c r="D90" s="32"/>
    </row>
    <row r="91" spans="2:7" x14ac:dyDescent="0.25">
      <c r="B91" s="3" t="s">
        <v>167</v>
      </c>
      <c r="C91" s="4" t="s">
        <v>167</v>
      </c>
    </row>
    <row r="93" spans="2:7" x14ac:dyDescent="0.25">
      <c r="B93" s="8" t="s">
        <v>203</v>
      </c>
      <c r="C93" s="9" t="s">
        <v>202</v>
      </c>
    </row>
    <row r="94" spans="2:7" x14ac:dyDescent="0.25">
      <c r="B94" s="3" t="s">
        <v>167</v>
      </c>
      <c r="C94" s="4" t="s">
        <v>167</v>
      </c>
    </row>
    <row r="96" spans="2:7" x14ac:dyDescent="0.25">
      <c r="B96" s="8" t="s">
        <v>167</v>
      </c>
      <c r="C96" s="9" t="s">
        <v>167</v>
      </c>
    </row>
    <row r="97" spans="2:7" x14ac:dyDescent="0.25">
      <c r="B97" s="3" t="s">
        <v>167</v>
      </c>
      <c r="C97" s="4" t="s">
        <v>167</v>
      </c>
    </row>
    <row r="99" spans="2:7" x14ac:dyDescent="0.25">
      <c r="B99" s="38" t="s">
        <v>204</v>
      </c>
      <c r="C99" s="9" t="s">
        <v>205</v>
      </c>
    </row>
    <row r="100" spans="2:7" x14ac:dyDescent="0.25">
      <c r="B100" s="37" t="s">
        <v>167</v>
      </c>
      <c r="C100" s="4" t="s">
        <v>167</v>
      </c>
    </row>
    <row r="102" spans="2:7" x14ac:dyDescent="0.25">
      <c r="B102" s="8" t="s">
        <v>206</v>
      </c>
      <c r="C102" s="9" t="s">
        <v>167</v>
      </c>
    </row>
    <row r="104" spans="2:7" x14ac:dyDescent="0.25">
      <c r="B104" s="8" t="s">
        <v>207</v>
      </c>
      <c r="C104" s="44">
        <v>45596</v>
      </c>
      <c r="D104" s="3"/>
      <c r="E104" s="37"/>
      <c r="F104" s="43"/>
    </row>
    <row r="105" spans="2:7" x14ac:dyDescent="0.25">
      <c r="B105" s="8" t="s">
        <v>194</v>
      </c>
      <c r="C105" s="9" t="s">
        <v>195</v>
      </c>
      <c r="D105" s="8" t="s">
        <v>196</v>
      </c>
      <c r="E105" s="38" t="s">
        <v>197</v>
      </c>
      <c r="F105" s="36" t="s">
        <v>198</v>
      </c>
      <c r="G105" s="34"/>
    </row>
    <row r="106" spans="2:7" x14ac:dyDescent="0.25">
      <c r="B106" s="41" t="s">
        <v>167</v>
      </c>
      <c r="C106" s="42" t="s">
        <v>167</v>
      </c>
      <c r="D106" s="41" t="s">
        <v>167</v>
      </c>
      <c r="E106" s="40" t="s">
        <v>167</v>
      </c>
      <c r="F106" s="39" t="s">
        <v>167</v>
      </c>
    </row>
    <row r="107" spans="2:7" x14ac:dyDescent="0.25">
      <c r="B107" s="32" t="s">
        <v>199</v>
      </c>
    </row>
    <row r="108" spans="2:7" x14ac:dyDescent="0.25">
      <c r="B108" s="32"/>
    </row>
    <row r="109" spans="2:7" x14ac:dyDescent="0.25">
      <c r="B109" s="32" t="s">
        <v>200</v>
      </c>
    </row>
    <row r="110" spans="2:7" x14ac:dyDescent="0.25">
      <c r="B110" s="8" t="s">
        <v>201</v>
      </c>
      <c r="C110" s="9" t="s">
        <v>202</v>
      </c>
      <c r="D110" s="32"/>
    </row>
    <row r="111" spans="2:7" x14ac:dyDescent="0.25">
      <c r="B111" s="3" t="s">
        <v>167</v>
      </c>
      <c r="C111" s="4" t="s">
        <v>167</v>
      </c>
    </row>
    <row r="113" spans="2:6" x14ac:dyDescent="0.25">
      <c r="B113" s="8" t="s">
        <v>203</v>
      </c>
      <c r="C113" s="9" t="s">
        <v>202</v>
      </c>
    </row>
    <row r="114" spans="2:6" x14ac:dyDescent="0.25">
      <c r="B114" s="3" t="s">
        <v>167</v>
      </c>
      <c r="C114" s="4" t="s">
        <v>167</v>
      </c>
    </row>
    <row r="116" spans="2:6" x14ac:dyDescent="0.25">
      <c r="B116" s="8" t="s">
        <v>167</v>
      </c>
      <c r="C116" s="9" t="s">
        <v>167</v>
      </c>
    </row>
    <row r="117" spans="2:6" x14ac:dyDescent="0.25">
      <c r="B117" s="3" t="s">
        <v>167</v>
      </c>
      <c r="C117" s="4" t="s">
        <v>167</v>
      </c>
    </row>
    <row r="119" spans="2:6" x14ac:dyDescent="0.25">
      <c r="B119" s="38" t="s">
        <v>204</v>
      </c>
      <c r="C119" s="9" t="s">
        <v>205</v>
      </c>
    </row>
    <row r="120" spans="2:6" x14ac:dyDescent="0.25">
      <c r="B120" s="37" t="s">
        <v>167</v>
      </c>
      <c r="C120" s="4" t="s">
        <v>167</v>
      </c>
    </row>
    <row r="122" spans="2:6" x14ac:dyDescent="0.25">
      <c r="B122" s="8" t="s">
        <v>206</v>
      </c>
      <c r="C122" s="9" t="s">
        <v>167</v>
      </c>
    </row>
    <row r="125" spans="2:6" x14ac:dyDescent="0.25">
      <c r="B125" s="32" t="s">
        <v>208</v>
      </c>
    </row>
    <row r="127" spans="2:6" x14ac:dyDescent="0.25">
      <c r="B127" s="8" t="s">
        <v>194</v>
      </c>
      <c r="C127" s="9" t="s">
        <v>209</v>
      </c>
      <c r="D127" s="8" t="s">
        <v>210</v>
      </c>
      <c r="E127" s="8" t="s">
        <v>211</v>
      </c>
      <c r="F127" s="34"/>
    </row>
    <row r="128" spans="2:6" x14ac:dyDescent="0.25">
      <c r="B128" s="3" t="s">
        <v>167</v>
      </c>
      <c r="C128" s="4" t="s">
        <v>167</v>
      </c>
      <c r="D128" s="3" t="s">
        <v>167</v>
      </c>
      <c r="E128" s="3" t="s">
        <v>167</v>
      </c>
    </row>
    <row r="131" spans="2:80" x14ac:dyDescent="0.25">
      <c r="B131" s="32" t="s">
        <v>212</v>
      </c>
      <c r="C131" s="33" t="s">
        <v>167</v>
      </c>
      <c r="D131" s="32"/>
      <c r="E131" s="32"/>
      <c r="F131" s="34"/>
      <c r="G131" s="34"/>
      <c r="H131" s="34"/>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32"/>
      <c r="BR131" s="32"/>
      <c r="BS131" s="32"/>
      <c r="BT131" s="32"/>
      <c r="BU131" s="32"/>
      <c r="BV131" s="32"/>
      <c r="BW131" s="32"/>
      <c r="BX131" s="32"/>
      <c r="BY131" s="32"/>
      <c r="BZ131" s="32"/>
      <c r="CA131" s="32"/>
      <c r="CB131" s="32"/>
    </row>
    <row r="133" spans="2:80" x14ac:dyDescent="0.25">
      <c r="B133" s="32" t="s">
        <v>213</v>
      </c>
    </row>
    <row r="135" spans="2:80" x14ac:dyDescent="0.25">
      <c r="B135" s="8" t="s">
        <v>214</v>
      </c>
      <c r="C135" s="9" t="s">
        <v>202</v>
      </c>
      <c r="D135" s="32"/>
    </row>
    <row r="136" spans="2:80" x14ac:dyDescent="0.25">
      <c r="B136" s="3" t="s">
        <v>167</v>
      </c>
      <c r="C136" s="4" t="s">
        <v>167</v>
      </c>
    </row>
    <row r="139" spans="2:80" x14ac:dyDescent="0.25">
      <c r="B139" s="8" t="s">
        <v>215</v>
      </c>
      <c r="C139" s="9" t="s">
        <v>216</v>
      </c>
      <c r="D139" s="32"/>
    </row>
    <row r="140" spans="2:80" x14ac:dyDescent="0.25">
      <c r="B140" s="3" t="s">
        <v>167</v>
      </c>
      <c r="C140" s="4" t="s">
        <v>167</v>
      </c>
    </row>
    <row r="143" spans="2:80" x14ac:dyDescent="0.25">
      <c r="B143" s="32" t="s">
        <v>217</v>
      </c>
    </row>
    <row r="146" spans="2:80" x14ac:dyDescent="0.25">
      <c r="B146" s="32" t="s">
        <v>218</v>
      </c>
    </row>
    <row r="148" spans="2:80" x14ac:dyDescent="0.25">
      <c r="B148" s="8" t="s">
        <v>194</v>
      </c>
      <c r="C148" s="9" t="s">
        <v>219</v>
      </c>
      <c r="D148" s="8" t="s">
        <v>209</v>
      </c>
      <c r="E148" s="8" t="s">
        <v>210</v>
      </c>
      <c r="F148" s="36" t="s">
        <v>211</v>
      </c>
      <c r="G148" s="34"/>
    </row>
    <row r="149" spans="2:80" x14ac:dyDescent="0.25">
      <c r="B149" s="3" t="s">
        <v>167</v>
      </c>
      <c r="C149" s="4" t="s">
        <v>167</v>
      </c>
      <c r="D149" s="3" t="s">
        <v>167</v>
      </c>
      <c r="E149" s="3" t="s">
        <v>167</v>
      </c>
      <c r="F149" s="35" t="s">
        <v>167</v>
      </c>
    </row>
    <row r="152" spans="2:80" x14ac:dyDescent="0.25">
      <c r="B152" s="32" t="s">
        <v>212</v>
      </c>
      <c r="C152" s="33" t="s">
        <v>167</v>
      </c>
      <c r="D152" s="32"/>
      <c r="E152" s="32"/>
      <c r="F152" s="34"/>
      <c r="G152" s="34"/>
      <c r="H152" s="34"/>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2"/>
      <c r="BQ152" s="32"/>
      <c r="BR152" s="32"/>
      <c r="BS152" s="32"/>
      <c r="BT152" s="32"/>
      <c r="BU152" s="32"/>
      <c r="BV152" s="32"/>
      <c r="BW152" s="32"/>
      <c r="BX152" s="32"/>
      <c r="BY152" s="32"/>
      <c r="BZ152" s="32"/>
      <c r="CA152" s="32"/>
      <c r="CB152" s="32"/>
    </row>
    <row r="154" spans="2:80" x14ac:dyDescent="0.25">
      <c r="B154" s="32" t="s">
        <v>213</v>
      </c>
    </row>
    <row r="156" spans="2:80" x14ac:dyDescent="0.25">
      <c r="B156" s="8" t="s">
        <v>214</v>
      </c>
      <c r="C156" s="9" t="s">
        <v>202</v>
      </c>
      <c r="D156" s="32"/>
    </row>
    <row r="157" spans="2:80" x14ac:dyDescent="0.25">
      <c r="B157" s="3" t="s">
        <v>167</v>
      </c>
      <c r="C157" s="4" t="s">
        <v>167</v>
      </c>
    </row>
    <row r="160" spans="2:80" x14ac:dyDescent="0.25">
      <c r="B160" s="8" t="s">
        <v>215</v>
      </c>
      <c r="C160" s="9" t="s">
        <v>216</v>
      </c>
      <c r="D160" s="32"/>
    </row>
    <row r="161" spans="2:7" x14ac:dyDescent="0.25">
      <c r="B161" s="3" t="s">
        <v>167</v>
      </c>
      <c r="C161" s="4" t="s">
        <v>167</v>
      </c>
    </row>
    <row r="164" spans="2:7" x14ac:dyDescent="0.25">
      <c r="B164" s="32" t="s">
        <v>217</v>
      </c>
    </row>
    <row r="167" spans="2:7" x14ac:dyDescent="0.25">
      <c r="B167" s="32" t="s">
        <v>220</v>
      </c>
    </row>
    <row r="168" spans="2:7" x14ac:dyDescent="0.25">
      <c r="B168" s="8" t="s">
        <v>194</v>
      </c>
      <c r="C168" s="9" t="s">
        <v>221</v>
      </c>
      <c r="D168" s="8" t="s">
        <v>222</v>
      </c>
      <c r="E168" s="8" t="s">
        <v>223</v>
      </c>
      <c r="F168" s="36" t="s">
        <v>224</v>
      </c>
      <c r="G168" s="34"/>
    </row>
    <row r="169" spans="2:7" x14ac:dyDescent="0.25">
      <c r="B169" s="3" t="s">
        <v>167</v>
      </c>
      <c r="C169" s="4" t="s">
        <v>167</v>
      </c>
      <c r="D169" s="3" t="s">
        <v>167</v>
      </c>
      <c r="E169" s="3" t="s">
        <v>167</v>
      </c>
      <c r="F169" s="35" t="s">
        <v>167</v>
      </c>
    </row>
    <row r="170" spans="2:7" x14ac:dyDescent="0.25">
      <c r="B170"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564603B2-1F72-4509-8E5D-BAA8E20B0091}"/>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0406C-4D15-4250-B3C6-9F4656BA2006}">
  <sheetPr codeName="Sheet28"/>
  <dimension ref="A1:CB529"/>
  <sheetViews>
    <sheetView workbookViewId="0"/>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43"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43"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43"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43"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43"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43"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43"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43"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43"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43"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43"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43"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43"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43"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43"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43"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43"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43"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43"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43"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43"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43"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43"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43"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43"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43"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43"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43"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43"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43"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43"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43"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43"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43"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43"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43"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43"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43"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43"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43"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43"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43"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43"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43"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43"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43"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43"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43"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43"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43"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43"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43"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43"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43"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43"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43"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43"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43"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43"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43"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43"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43"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43"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55</v>
      </c>
      <c r="C1" s="201"/>
      <c r="D1" s="201"/>
      <c r="E1" s="201"/>
    </row>
    <row r="3" spans="1:9" ht="15" customHeight="1" x14ac:dyDescent="0.25">
      <c r="B3" s="1" t="s">
        <v>1273</v>
      </c>
      <c r="C3" s="202"/>
      <c r="D3" s="203"/>
    </row>
    <row r="4" spans="1:9" ht="30" customHeight="1" x14ac:dyDescent="0.25">
      <c r="B4" s="7" t="s">
        <v>1274</v>
      </c>
      <c r="C4" s="202"/>
      <c r="D4" s="203"/>
    </row>
    <row r="5" spans="1:9" ht="15" customHeight="1" x14ac:dyDescent="0.25">
      <c r="B5" s="7" t="s">
        <v>133</v>
      </c>
      <c r="C5" s="202"/>
      <c r="D5" s="203"/>
    </row>
    <row r="6" spans="1:9" ht="15" customHeight="1" x14ac:dyDescent="0.25">
      <c r="B6" s="2" t="s">
        <v>1275</v>
      </c>
      <c r="C6" s="202"/>
      <c r="D6" s="203"/>
    </row>
    <row r="7" spans="1:9" ht="30" customHeight="1" x14ac:dyDescent="0.25">
      <c r="B7" s="2" t="s">
        <v>1276</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1550000</v>
      </c>
      <c r="G15" s="18">
        <v>26903.35</v>
      </c>
      <c r="H15" s="18">
        <v>8.94</v>
      </c>
    </row>
    <row r="16" spans="1:9" x14ac:dyDescent="0.25">
      <c r="B16" s="13" t="s">
        <v>1675</v>
      </c>
      <c r="C16" s="29" t="s">
        <v>145</v>
      </c>
      <c r="D16" s="13" t="s">
        <v>271</v>
      </c>
      <c r="E16" s="13" t="s">
        <v>272</v>
      </c>
      <c r="F16" s="18">
        <v>900000</v>
      </c>
      <c r="G16" s="18">
        <v>11988.45</v>
      </c>
      <c r="H16" s="18">
        <v>3.98</v>
      </c>
    </row>
    <row r="17" spans="2:8" x14ac:dyDescent="0.25">
      <c r="B17" s="13" t="s">
        <v>1678</v>
      </c>
      <c r="C17" s="29" t="s">
        <v>145</v>
      </c>
      <c r="D17" s="13" t="s">
        <v>268</v>
      </c>
      <c r="E17" s="13" t="s">
        <v>276</v>
      </c>
      <c r="F17" s="18">
        <v>1000000</v>
      </c>
      <c r="G17" s="18">
        <v>11595.5</v>
      </c>
      <c r="H17" s="18">
        <v>3.85</v>
      </c>
    </row>
    <row r="18" spans="2:8" x14ac:dyDescent="0.25">
      <c r="B18" s="13" t="s">
        <v>1674</v>
      </c>
      <c r="C18" s="29" t="s">
        <v>145</v>
      </c>
      <c r="D18" s="13" t="s">
        <v>268</v>
      </c>
      <c r="E18" s="13" t="s">
        <v>270</v>
      </c>
      <c r="F18" s="18">
        <v>800000</v>
      </c>
      <c r="G18" s="18">
        <v>10338</v>
      </c>
      <c r="H18" s="18">
        <v>3.44</v>
      </c>
    </row>
    <row r="19" spans="2:8" x14ac:dyDescent="0.25">
      <c r="B19" s="13" t="s">
        <v>1677</v>
      </c>
      <c r="C19" s="29" t="s">
        <v>145</v>
      </c>
      <c r="D19" s="13" t="s">
        <v>268</v>
      </c>
      <c r="E19" s="13" t="s">
        <v>275</v>
      </c>
      <c r="F19" s="18">
        <v>500000</v>
      </c>
      <c r="G19" s="18">
        <v>8655.5</v>
      </c>
      <c r="H19" s="18">
        <v>2.88</v>
      </c>
    </row>
    <row r="20" spans="2:8" x14ac:dyDescent="0.25">
      <c r="B20" s="13" t="s">
        <v>691</v>
      </c>
      <c r="C20" s="29" t="s">
        <v>145</v>
      </c>
      <c r="D20" s="13" t="s">
        <v>282</v>
      </c>
      <c r="E20" s="13" t="s">
        <v>692</v>
      </c>
      <c r="F20" s="18">
        <v>2850000</v>
      </c>
      <c r="G20" s="18">
        <v>7651.4</v>
      </c>
      <c r="H20" s="18">
        <v>2.54</v>
      </c>
    </row>
    <row r="21" spans="2:8" x14ac:dyDescent="0.25">
      <c r="B21" s="13" t="s">
        <v>1671</v>
      </c>
      <c r="C21" s="29" t="s">
        <v>145</v>
      </c>
      <c r="D21" s="13" t="s">
        <v>146</v>
      </c>
      <c r="E21" s="13" t="s">
        <v>148</v>
      </c>
      <c r="F21" s="18">
        <v>190000</v>
      </c>
      <c r="G21" s="18">
        <v>7540.06</v>
      </c>
      <c r="H21" s="18">
        <v>2.5099999999999998</v>
      </c>
    </row>
    <row r="22" spans="2:8" x14ac:dyDescent="0.25">
      <c r="B22" s="13" t="s">
        <v>1792</v>
      </c>
      <c r="C22" s="29" t="s">
        <v>145</v>
      </c>
      <c r="D22" s="13" t="s">
        <v>473</v>
      </c>
      <c r="E22" s="13" t="s">
        <v>480</v>
      </c>
      <c r="F22" s="18">
        <v>65000</v>
      </c>
      <c r="G22" s="18">
        <v>7199.69</v>
      </c>
      <c r="H22" s="18">
        <v>2.39</v>
      </c>
    </row>
    <row r="23" spans="2:8" x14ac:dyDescent="0.25">
      <c r="B23" s="13" t="s">
        <v>1676</v>
      </c>
      <c r="C23" s="29" t="s">
        <v>145</v>
      </c>
      <c r="D23" s="13" t="s">
        <v>273</v>
      </c>
      <c r="E23" s="13" t="s">
        <v>274</v>
      </c>
      <c r="F23" s="18">
        <v>1400000</v>
      </c>
      <c r="G23" s="18">
        <v>6843.2</v>
      </c>
      <c r="H23" s="18">
        <v>2.27</v>
      </c>
    </row>
    <row r="24" spans="2:8" x14ac:dyDescent="0.25">
      <c r="B24" s="13" t="s">
        <v>2013</v>
      </c>
      <c r="C24" s="29" t="s">
        <v>145</v>
      </c>
      <c r="D24" s="13" t="s">
        <v>301</v>
      </c>
      <c r="E24" s="13" t="s">
        <v>926</v>
      </c>
      <c r="F24" s="18">
        <v>700000</v>
      </c>
      <c r="G24" s="18">
        <v>6769.35</v>
      </c>
      <c r="H24" s="18">
        <v>2.25</v>
      </c>
    </row>
    <row r="25" spans="2:8" x14ac:dyDescent="0.25">
      <c r="B25" s="13" t="s">
        <v>1729</v>
      </c>
      <c r="C25" s="29" t="s">
        <v>145</v>
      </c>
      <c r="D25" s="13" t="s">
        <v>282</v>
      </c>
      <c r="E25" s="13" t="s">
        <v>376</v>
      </c>
      <c r="F25" s="18">
        <v>513625</v>
      </c>
      <c r="G25" s="18">
        <v>6745.95</v>
      </c>
      <c r="H25" s="18">
        <v>2.2400000000000002</v>
      </c>
    </row>
    <row r="26" spans="2:8" x14ac:dyDescent="0.25">
      <c r="B26" s="13" t="s">
        <v>2003</v>
      </c>
      <c r="C26" s="29" t="s">
        <v>145</v>
      </c>
      <c r="D26" s="13" t="s">
        <v>287</v>
      </c>
      <c r="E26" s="13" t="s">
        <v>870</v>
      </c>
      <c r="F26" s="18">
        <v>100000</v>
      </c>
      <c r="G26" s="18">
        <v>6515.9</v>
      </c>
      <c r="H26" s="18">
        <v>2.17</v>
      </c>
    </row>
    <row r="27" spans="2:8" x14ac:dyDescent="0.25">
      <c r="B27" s="13" t="s">
        <v>2004</v>
      </c>
      <c r="C27" s="29" t="s">
        <v>145</v>
      </c>
      <c r="D27" s="13" t="s">
        <v>301</v>
      </c>
      <c r="E27" s="13" t="s">
        <v>871</v>
      </c>
      <c r="F27" s="18">
        <v>935000</v>
      </c>
      <c r="G27" s="18">
        <v>6436.54</v>
      </c>
      <c r="H27" s="18">
        <v>2.14</v>
      </c>
    </row>
    <row r="28" spans="2:8" x14ac:dyDescent="0.25">
      <c r="B28" s="13" t="s">
        <v>2113</v>
      </c>
      <c r="C28" s="29" t="s">
        <v>145</v>
      </c>
      <c r="D28" s="13" t="s">
        <v>289</v>
      </c>
      <c r="E28" s="13" t="s">
        <v>1087</v>
      </c>
      <c r="F28" s="18">
        <v>478039</v>
      </c>
      <c r="G28" s="18">
        <v>6430.1</v>
      </c>
      <c r="H28" s="18">
        <v>2.14</v>
      </c>
    </row>
    <row r="29" spans="2:8" x14ac:dyDescent="0.25">
      <c r="B29" s="13" t="s">
        <v>1679</v>
      </c>
      <c r="C29" s="29" t="s">
        <v>145</v>
      </c>
      <c r="D29" s="13" t="s">
        <v>277</v>
      </c>
      <c r="E29" s="13" t="s">
        <v>278</v>
      </c>
      <c r="F29" s="18">
        <v>160000</v>
      </c>
      <c r="G29" s="18">
        <v>5795.68</v>
      </c>
      <c r="H29" s="18">
        <v>1.93</v>
      </c>
    </row>
    <row r="30" spans="2:8" x14ac:dyDescent="0.25">
      <c r="B30" s="13" t="s">
        <v>1778</v>
      </c>
      <c r="C30" s="29" t="s">
        <v>145</v>
      </c>
      <c r="D30" s="13" t="s">
        <v>301</v>
      </c>
      <c r="E30" s="13" t="s">
        <v>465</v>
      </c>
      <c r="F30" s="18">
        <v>300000</v>
      </c>
      <c r="G30" s="18">
        <v>5791.35</v>
      </c>
      <c r="H30" s="18">
        <v>1.92</v>
      </c>
    </row>
    <row r="31" spans="2:8" x14ac:dyDescent="0.25">
      <c r="B31" s="13" t="s">
        <v>1985</v>
      </c>
      <c r="C31" s="29" t="s">
        <v>145</v>
      </c>
      <c r="D31" s="13" t="s">
        <v>146</v>
      </c>
      <c r="E31" s="13" t="s">
        <v>828</v>
      </c>
      <c r="F31" s="18">
        <v>350000</v>
      </c>
      <c r="G31" s="18">
        <v>5630.28</v>
      </c>
      <c r="H31" s="18">
        <v>1.87</v>
      </c>
    </row>
    <row r="32" spans="2:8" x14ac:dyDescent="0.25">
      <c r="B32" s="13" t="s">
        <v>1702</v>
      </c>
      <c r="C32" s="29" t="s">
        <v>145</v>
      </c>
      <c r="D32" s="13" t="s">
        <v>320</v>
      </c>
      <c r="E32" s="13" t="s">
        <v>321</v>
      </c>
      <c r="F32" s="18">
        <v>135000</v>
      </c>
      <c r="G32" s="18">
        <v>5306.45</v>
      </c>
      <c r="H32" s="18">
        <v>1.76</v>
      </c>
    </row>
    <row r="33" spans="2:8" x14ac:dyDescent="0.25">
      <c r="B33" s="13" t="s">
        <v>1864</v>
      </c>
      <c r="C33" s="29" t="s">
        <v>145</v>
      </c>
      <c r="D33" s="13" t="s">
        <v>296</v>
      </c>
      <c r="E33" s="13" t="s">
        <v>618</v>
      </c>
      <c r="F33" s="18">
        <v>75000</v>
      </c>
      <c r="G33" s="18">
        <v>5267.03</v>
      </c>
      <c r="H33" s="18">
        <v>1.75</v>
      </c>
    </row>
    <row r="34" spans="2:8" x14ac:dyDescent="0.25">
      <c r="B34" s="13" t="s">
        <v>2102</v>
      </c>
      <c r="C34" s="29" t="s">
        <v>145</v>
      </c>
      <c r="D34" s="13" t="s">
        <v>277</v>
      </c>
      <c r="E34" s="13" t="s">
        <v>1052</v>
      </c>
      <c r="F34" s="18">
        <v>325000</v>
      </c>
      <c r="G34" s="18">
        <v>5262.73</v>
      </c>
      <c r="H34" s="18">
        <v>1.75</v>
      </c>
    </row>
    <row r="35" spans="2:8" x14ac:dyDescent="0.25">
      <c r="B35" s="13" t="s">
        <v>1974</v>
      </c>
      <c r="C35" s="29" t="s">
        <v>145</v>
      </c>
      <c r="D35" s="13" t="s">
        <v>452</v>
      </c>
      <c r="E35" s="13" t="s">
        <v>797</v>
      </c>
      <c r="F35" s="18">
        <v>140000</v>
      </c>
      <c r="G35" s="18">
        <v>5243.14</v>
      </c>
      <c r="H35" s="18">
        <v>1.74</v>
      </c>
    </row>
    <row r="36" spans="2:8" x14ac:dyDescent="0.25">
      <c r="B36" s="13" t="s">
        <v>1769</v>
      </c>
      <c r="C36" s="29" t="s">
        <v>145</v>
      </c>
      <c r="D36" s="13" t="s">
        <v>305</v>
      </c>
      <c r="E36" s="13" t="s">
        <v>451</v>
      </c>
      <c r="F36" s="18">
        <v>700000</v>
      </c>
      <c r="G36" s="18">
        <v>5187</v>
      </c>
      <c r="H36" s="18">
        <v>1.72</v>
      </c>
    </row>
    <row r="37" spans="2:8" x14ac:dyDescent="0.25">
      <c r="B37" s="13" t="s">
        <v>2101</v>
      </c>
      <c r="C37" s="29" t="s">
        <v>145</v>
      </c>
      <c r="D37" s="13" t="s">
        <v>720</v>
      </c>
      <c r="E37" s="13" t="s">
        <v>1051</v>
      </c>
      <c r="F37" s="18">
        <v>385000</v>
      </c>
      <c r="G37" s="18">
        <v>4940.13</v>
      </c>
      <c r="H37" s="18">
        <v>1.64</v>
      </c>
    </row>
    <row r="38" spans="2:8" x14ac:dyDescent="0.25">
      <c r="B38" s="13" t="s">
        <v>2152</v>
      </c>
      <c r="C38" s="29" t="s">
        <v>145</v>
      </c>
      <c r="D38" s="13" t="s">
        <v>301</v>
      </c>
      <c r="E38" s="13" t="s">
        <v>1277</v>
      </c>
      <c r="F38" s="18">
        <v>400000</v>
      </c>
      <c r="G38" s="18">
        <v>4719.2</v>
      </c>
      <c r="H38" s="18">
        <v>1.57</v>
      </c>
    </row>
    <row r="39" spans="2:8" x14ac:dyDescent="0.25">
      <c r="B39" s="13" t="s">
        <v>1709</v>
      </c>
      <c r="C39" s="29" t="s">
        <v>145</v>
      </c>
      <c r="D39" s="13" t="s">
        <v>318</v>
      </c>
      <c r="E39" s="13" t="s">
        <v>333</v>
      </c>
      <c r="F39" s="18">
        <v>200000</v>
      </c>
      <c r="G39" s="18">
        <v>4640.8</v>
      </c>
      <c r="H39" s="18">
        <v>1.54</v>
      </c>
    </row>
    <row r="40" spans="2:8" x14ac:dyDescent="0.25">
      <c r="B40" s="13" t="s">
        <v>2153</v>
      </c>
      <c r="C40" s="29" t="s">
        <v>145</v>
      </c>
      <c r="D40" s="13" t="s">
        <v>282</v>
      </c>
      <c r="E40" s="13" t="s">
        <v>1278</v>
      </c>
      <c r="F40" s="18">
        <v>90000</v>
      </c>
      <c r="G40" s="18">
        <v>4588.1099999999997</v>
      </c>
      <c r="H40" s="18">
        <v>1.52</v>
      </c>
    </row>
    <row r="41" spans="2:8" x14ac:dyDescent="0.25">
      <c r="B41" s="13" t="s">
        <v>1819</v>
      </c>
      <c r="C41" s="29" t="s">
        <v>145</v>
      </c>
      <c r="D41" s="13" t="s">
        <v>331</v>
      </c>
      <c r="E41" s="13" t="s">
        <v>547</v>
      </c>
      <c r="F41" s="18">
        <v>300000</v>
      </c>
      <c r="G41" s="18">
        <v>4561.3500000000004</v>
      </c>
      <c r="H41" s="18">
        <v>1.52</v>
      </c>
    </row>
    <row r="42" spans="2:8" x14ac:dyDescent="0.25">
      <c r="B42" s="13" t="s">
        <v>830</v>
      </c>
      <c r="C42" s="29" t="s">
        <v>145</v>
      </c>
      <c r="D42" s="13" t="s">
        <v>320</v>
      </c>
      <c r="E42" s="13" t="s">
        <v>831</v>
      </c>
      <c r="F42" s="18">
        <v>2400000</v>
      </c>
      <c r="G42" s="18">
        <v>4360.08</v>
      </c>
      <c r="H42" s="18">
        <v>1.45</v>
      </c>
    </row>
    <row r="43" spans="2:8" x14ac:dyDescent="0.25">
      <c r="B43" s="13" t="s">
        <v>1722</v>
      </c>
      <c r="C43" s="29" t="s">
        <v>145</v>
      </c>
      <c r="D43" s="13" t="s">
        <v>331</v>
      </c>
      <c r="E43" s="13" t="s">
        <v>369</v>
      </c>
      <c r="F43" s="18">
        <v>252793</v>
      </c>
      <c r="G43" s="18">
        <v>4201.55</v>
      </c>
      <c r="H43" s="18">
        <v>1.4</v>
      </c>
    </row>
    <row r="44" spans="2:8" x14ac:dyDescent="0.25">
      <c r="B44" s="13" t="s">
        <v>1680</v>
      </c>
      <c r="C44" s="29" t="s">
        <v>145</v>
      </c>
      <c r="D44" s="13" t="s">
        <v>279</v>
      </c>
      <c r="E44" s="13" t="s">
        <v>280</v>
      </c>
      <c r="F44" s="18">
        <v>128000</v>
      </c>
      <c r="G44" s="18">
        <v>4181.82</v>
      </c>
      <c r="H44" s="18">
        <v>1.39</v>
      </c>
    </row>
    <row r="45" spans="2:8" x14ac:dyDescent="0.25">
      <c r="B45" s="13" t="s">
        <v>1771</v>
      </c>
      <c r="C45" s="29" t="s">
        <v>145</v>
      </c>
      <c r="D45" s="13" t="s">
        <v>378</v>
      </c>
      <c r="E45" s="13" t="s">
        <v>454</v>
      </c>
      <c r="F45" s="18">
        <v>300000</v>
      </c>
      <c r="G45" s="18">
        <v>4127.8500000000004</v>
      </c>
      <c r="H45" s="18">
        <v>1.37</v>
      </c>
    </row>
    <row r="46" spans="2:8" x14ac:dyDescent="0.25">
      <c r="B46" s="13" t="s">
        <v>1696</v>
      </c>
      <c r="C46" s="29" t="s">
        <v>145</v>
      </c>
      <c r="D46" s="13" t="s">
        <v>279</v>
      </c>
      <c r="E46" s="13" t="s">
        <v>310</v>
      </c>
      <c r="F46" s="18">
        <v>343100</v>
      </c>
      <c r="G46" s="18">
        <v>4118.74</v>
      </c>
      <c r="H46" s="18">
        <v>1.37</v>
      </c>
    </row>
    <row r="47" spans="2:8" x14ac:dyDescent="0.25">
      <c r="B47" s="13" t="s">
        <v>1776</v>
      </c>
      <c r="C47" s="29" t="s">
        <v>145</v>
      </c>
      <c r="D47" s="13" t="s">
        <v>462</v>
      </c>
      <c r="E47" s="13" t="s">
        <v>463</v>
      </c>
      <c r="F47" s="18">
        <v>180000</v>
      </c>
      <c r="G47" s="18">
        <v>4073.31</v>
      </c>
      <c r="H47" s="18">
        <v>1.35</v>
      </c>
    </row>
    <row r="48" spans="2:8" x14ac:dyDescent="0.25">
      <c r="B48" s="13" t="s">
        <v>1824</v>
      </c>
      <c r="C48" s="29" t="s">
        <v>145</v>
      </c>
      <c r="D48" s="13" t="s">
        <v>318</v>
      </c>
      <c r="E48" s="13" t="s">
        <v>552</v>
      </c>
      <c r="F48" s="18">
        <v>445000</v>
      </c>
      <c r="G48" s="18">
        <v>3945.15</v>
      </c>
      <c r="H48" s="18">
        <v>1.31</v>
      </c>
    </row>
    <row r="49" spans="2:8" x14ac:dyDescent="0.25">
      <c r="B49" s="13" t="s">
        <v>1717</v>
      </c>
      <c r="C49" s="29" t="s">
        <v>145</v>
      </c>
      <c r="D49" s="13" t="s">
        <v>348</v>
      </c>
      <c r="E49" s="13" t="s">
        <v>349</v>
      </c>
      <c r="F49" s="18">
        <v>1141858</v>
      </c>
      <c r="G49" s="18">
        <v>3888.6</v>
      </c>
      <c r="H49" s="18">
        <v>1.29</v>
      </c>
    </row>
    <row r="50" spans="2:8" x14ac:dyDescent="0.25">
      <c r="B50" s="13" t="s">
        <v>1906</v>
      </c>
      <c r="C50" s="29" t="s">
        <v>145</v>
      </c>
      <c r="D50" s="13" t="s">
        <v>397</v>
      </c>
      <c r="E50" s="13" t="s">
        <v>678</v>
      </c>
      <c r="F50" s="18">
        <v>400000</v>
      </c>
      <c r="G50" s="18">
        <v>3854.6</v>
      </c>
      <c r="H50" s="18">
        <v>1.28</v>
      </c>
    </row>
    <row r="51" spans="2:8" x14ac:dyDescent="0.25">
      <c r="B51" s="13" t="s">
        <v>1279</v>
      </c>
      <c r="C51" s="29" t="s">
        <v>145</v>
      </c>
      <c r="D51" s="13" t="s">
        <v>385</v>
      </c>
      <c r="E51" s="13" t="s">
        <v>1280</v>
      </c>
      <c r="F51" s="18">
        <v>700000</v>
      </c>
      <c r="G51" s="18">
        <v>3625.3</v>
      </c>
      <c r="H51" s="18">
        <v>1.2</v>
      </c>
    </row>
    <row r="52" spans="2:8" x14ac:dyDescent="0.25">
      <c r="B52" s="13" t="s">
        <v>1768</v>
      </c>
      <c r="C52" s="29" t="s">
        <v>145</v>
      </c>
      <c r="D52" s="13" t="s">
        <v>318</v>
      </c>
      <c r="E52" s="13" t="s">
        <v>450</v>
      </c>
      <c r="F52" s="18">
        <v>1026486</v>
      </c>
      <c r="G52" s="18">
        <v>3620.42</v>
      </c>
      <c r="H52" s="18">
        <v>1.2</v>
      </c>
    </row>
    <row r="53" spans="2:8" x14ac:dyDescent="0.25">
      <c r="B53" s="13" t="s">
        <v>1849</v>
      </c>
      <c r="C53" s="29" t="s">
        <v>145</v>
      </c>
      <c r="D53" s="13" t="s">
        <v>279</v>
      </c>
      <c r="E53" s="13" t="s">
        <v>590</v>
      </c>
      <c r="F53" s="18">
        <v>120000</v>
      </c>
      <c r="G53" s="18">
        <v>3522.78</v>
      </c>
      <c r="H53" s="18">
        <v>1.17</v>
      </c>
    </row>
    <row r="54" spans="2:8" x14ac:dyDescent="0.25">
      <c r="B54" s="13" t="s">
        <v>2015</v>
      </c>
      <c r="C54" s="29" t="s">
        <v>145</v>
      </c>
      <c r="D54" s="13" t="s">
        <v>720</v>
      </c>
      <c r="E54" s="13" t="s">
        <v>930</v>
      </c>
      <c r="F54" s="18">
        <v>650000</v>
      </c>
      <c r="G54" s="18">
        <v>3510</v>
      </c>
      <c r="H54" s="18">
        <v>1.17</v>
      </c>
    </row>
    <row r="55" spans="2:8" x14ac:dyDescent="0.25">
      <c r="B55" s="13" t="s">
        <v>1854</v>
      </c>
      <c r="C55" s="29" t="s">
        <v>145</v>
      </c>
      <c r="D55" s="13" t="s">
        <v>268</v>
      </c>
      <c r="E55" s="13" t="s">
        <v>598</v>
      </c>
      <c r="F55" s="18">
        <v>1900000</v>
      </c>
      <c r="G55" s="18">
        <v>3461.99</v>
      </c>
      <c r="H55" s="18">
        <v>1.1499999999999999</v>
      </c>
    </row>
    <row r="56" spans="2:8" x14ac:dyDescent="0.25">
      <c r="B56" s="13" t="s">
        <v>2151</v>
      </c>
      <c r="C56" s="29" t="s">
        <v>145</v>
      </c>
      <c r="D56" s="13" t="s">
        <v>334</v>
      </c>
      <c r="E56" s="13" t="s">
        <v>1264</v>
      </c>
      <c r="F56" s="18">
        <v>1000000</v>
      </c>
      <c r="G56" s="18">
        <v>3402</v>
      </c>
      <c r="H56" s="18">
        <v>1.1299999999999999</v>
      </c>
    </row>
    <row r="57" spans="2:8" x14ac:dyDescent="0.25">
      <c r="B57" s="13" t="s">
        <v>2154</v>
      </c>
      <c r="C57" s="29" t="s">
        <v>145</v>
      </c>
      <c r="D57" s="13" t="s">
        <v>301</v>
      </c>
      <c r="E57" s="13" t="s">
        <v>1281</v>
      </c>
      <c r="F57" s="18">
        <v>943475</v>
      </c>
      <c r="G57" s="18">
        <v>3355.94</v>
      </c>
      <c r="H57" s="18">
        <v>1.1200000000000001</v>
      </c>
    </row>
    <row r="58" spans="2:8" x14ac:dyDescent="0.25">
      <c r="B58" s="13" t="s">
        <v>1282</v>
      </c>
      <c r="C58" s="29" t="s">
        <v>145</v>
      </c>
      <c r="D58" s="13" t="s">
        <v>305</v>
      </c>
      <c r="E58" s="13" t="s">
        <v>1283</v>
      </c>
      <c r="F58" s="18">
        <v>1000000</v>
      </c>
      <c r="G58" s="18">
        <v>3302</v>
      </c>
      <c r="H58" s="18">
        <v>1.1000000000000001</v>
      </c>
    </row>
    <row r="59" spans="2:8" x14ac:dyDescent="0.25">
      <c r="B59" s="13" t="s">
        <v>1948</v>
      </c>
      <c r="C59" s="29" t="s">
        <v>145</v>
      </c>
      <c r="D59" s="13" t="s">
        <v>357</v>
      </c>
      <c r="E59" s="13" t="s">
        <v>737</v>
      </c>
      <c r="F59" s="18">
        <v>643700</v>
      </c>
      <c r="G59" s="18">
        <v>3185.99</v>
      </c>
      <c r="H59" s="18">
        <v>1.06</v>
      </c>
    </row>
    <row r="60" spans="2:8" x14ac:dyDescent="0.25">
      <c r="B60" s="13" t="s">
        <v>1703</v>
      </c>
      <c r="C60" s="29" t="s">
        <v>145</v>
      </c>
      <c r="D60" s="13" t="s">
        <v>268</v>
      </c>
      <c r="E60" s="13" t="s">
        <v>322</v>
      </c>
      <c r="F60" s="18">
        <v>300000</v>
      </c>
      <c r="G60" s="18">
        <v>3166.8</v>
      </c>
      <c r="H60" s="18">
        <v>1.05</v>
      </c>
    </row>
    <row r="61" spans="2:8" x14ac:dyDescent="0.25">
      <c r="B61" s="13" t="s">
        <v>1981</v>
      </c>
      <c r="C61" s="29" t="s">
        <v>145</v>
      </c>
      <c r="D61" s="13" t="s">
        <v>382</v>
      </c>
      <c r="E61" s="13" t="s">
        <v>814</v>
      </c>
      <c r="F61" s="18">
        <v>385000</v>
      </c>
      <c r="G61" s="18">
        <v>2926.77</v>
      </c>
      <c r="H61" s="18">
        <v>0.97</v>
      </c>
    </row>
    <row r="62" spans="2:8" x14ac:dyDescent="0.25">
      <c r="B62" s="13" t="s">
        <v>1950</v>
      </c>
      <c r="C62" s="29" t="s">
        <v>145</v>
      </c>
      <c r="D62" s="13" t="s">
        <v>268</v>
      </c>
      <c r="E62" s="13" t="s">
        <v>751</v>
      </c>
      <c r="F62" s="18">
        <v>1700000</v>
      </c>
      <c r="G62" s="18">
        <v>2885.75</v>
      </c>
      <c r="H62" s="18">
        <v>0.96</v>
      </c>
    </row>
    <row r="63" spans="2:8" x14ac:dyDescent="0.25">
      <c r="B63" s="13" t="s">
        <v>2111</v>
      </c>
      <c r="C63" s="29" t="s">
        <v>145</v>
      </c>
      <c r="D63" s="13" t="s">
        <v>462</v>
      </c>
      <c r="E63" s="13" t="s">
        <v>1074</v>
      </c>
      <c r="F63" s="18">
        <v>90000</v>
      </c>
      <c r="G63" s="18">
        <v>1753.43</v>
      </c>
      <c r="H63" s="18">
        <v>0.57999999999999996</v>
      </c>
    </row>
    <row r="64" spans="2:8" x14ac:dyDescent="0.25">
      <c r="B64" s="13" t="s">
        <v>1881</v>
      </c>
      <c r="C64" s="29" t="s">
        <v>145</v>
      </c>
      <c r="D64" s="13" t="s">
        <v>318</v>
      </c>
      <c r="E64" s="13" t="s">
        <v>639</v>
      </c>
      <c r="F64" s="18">
        <v>39842</v>
      </c>
      <c r="G64" s="18">
        <v>1722.09</v>
      </c>
      <c r="H64" s="18">
        <v>0.56999999999999995</v>
      </c>
    </row>
    <row r="65" spans="2:8" x14ac:dyDescent="0.25">
      <c r="B65" s="13" t="s">
        <v>2035</v>
      </c>
      <c r="C65" s="29" t="s">
        <v>145</v>
      </c>
      <c r="D65" s="13" t="s">
        <v>352</v>
      </c>
      <c r="E65" s="13" t="s">
        <v>980</v>
      </c>
      <c r="F65" s="18">
        <v>2435065</v>
      </c>
      <c r="G65" s="18">
        <v>1494.4</v>
      </c>
      <c r="H65" s="18">
        <v>0.5</v>
      </c>
    </row>
    <row r="66" spans="2:8" x14ac:dyDescent="0.25">
      <c r="B66" s="32" t="s">
        <v>355</v>
      </c>
    </row>
    <row r="67" spans="2:8" x14ac:dyDescent="0.25">
      <c r="B67" s="13" t="s">
        <v>1284</v>
      </c>
      <c r="C67" s="29" t="s">
        <v>145</v>
      </c>
      <c r="D67" s="13" t="s">
        <v>357</v>
      </c>
      <c r="E67" s="13" t="s">
        <v>1285</v>
      </c>
      <c r="F67" s="18">
        <v>1200000</v>
      </c>
      <c r="G67" s="18">
        <v>4743.84</v>
      </c>
      <c r="H67" s="18">
        <v>1.58</v>
      </c>
    </row>
    <row r="68" spans="2:8" x14ac:dyDescent="0.25">
      <c r="B68" s="32" t="s">
        <v>157</v>
      </c>
      <c r="C68" s="33"/>
      <c r="D68" s="32"/>
      <c r="E68" s="32"/>
      <c r="F68" s="34"/>
      <c r="G68" s="34">
        <f>SUM(G12:G67)</f>
        <v>284977.44000000006</v>
      </c>
      <c r="H68" s="34">
        <f>SUM(H12:H67)</f>
        <v>94.690000000000012</v>
      </c>
    </row>
    <row r="69" spans="2:8" x14ac:dyDescent="0.25">
      <c r="B69" s="32" t="s">
        <v>158</v>
      </c>
      <c r="C69" s="33"/>
      <c r="D69" s="32"/>
      <c r="E69" s="32"/>
      <c r="F69" s="34"/>
      <c r="G69" s="34">
        <v>12694.42</v>
      </c>
      <c r="H69" s="34">
        <v>4.22</v>
      </c>
    </row>
    <row r="70" spans="2:8" x14ac:dyDescent="0.25">
      <c r="B70" s="32" t="s">
        <v>159</v>
      </c>
      <c r="C70" s="33"/>
      <c r="D70" s="32"/>
      <c r="E70" s="32"/>
      <c r="F70" s="34"/>
      <c r="G70" s="34">
        <v>297671.86</v>
      </c>
      <c r="H70" s="34">
        <v>98.91</v>
      </c>
    </row>
    <row r="71" spans="2:8" x14ac:dyDescent="0.25">
      <c r="B71" s="32" t="s">
        <v>247</v>
      </c>
      <c r="C71" s="33"/>
      <c r="D71" s="32"/>
      <c r="E71" s="32"/>
      <c r="F71" s="34"/>
      <c r="G71" s="34">
        <v>3220.8648431799793</v>
      </c>
      <c r="H71" s="34">
        <v>1.0900000000000034</v>
      </c>
    </row>
    <row r="72" spans="2:8" x14ac:dyDescent="0.25">
      <c r="B72" s="32" t="s">
        <v>161</v>
      </c>
      <c r="C72" s="33"/>
      <c r="D72" s="32"/>
      <c r="E72" s="32"/>
      <c r="F72" s="34"/>
      <c r="G72" s="34">
        <v>300892.72484317998</v>
      </c>
      <c r="H72" s="34">
        <v>100</v>
      </c>
    </row>
    <row r="73" spans="2:8" x14ac:dyDescent="0.25">
      <c r="B73" s="13" t="s">
        <v>162</v>
      </c>
    </row>
    <row r="74" spans="2:8" x14ac:dyDescent="0.25">
      <c r="B74" s="32" t="s">
        <v>163</v>
      </c>
    </row>
    <row r="75" spans="2:8" x14ac:dyDescent="0.25">
      <c r="B75" s="32" t="s">
        <v>164</v>
      </c>
      <c r="C75" s="29" t="s">
        <v>165</v>
      </c>
    </row>
    <row r="76" spans="2:8" x14ac:dyDescent="0.25">
      <c r="B76" s="32" t="s">
        <v>168</v>
      </c>
      <c r="C76" s="29" t="s">
        <v>167</v>
      </c>
    </row>
    <row r="77" spans="2:8" x14ac:dyDescent="0.25">
      <c r="B77" s="32" t="s">
        <v>169</v>
      </c>
      <c r="C77" s="29" t="s">
        <v>167</v>
      </c>
    </row>
    <row r="78" spans="2:8" x14ac:dyDescent="0.25">
      <c r="B78" s="32" t="s">
        <v>170</v>
      </c>
      <c r="C78" s="29" t="s">
        <v>171</v>
      </c>
    </row>
    <row r="79" spans="2:8" x14ac:dyDescent="0.25">
      <c r="B79" s="32" t="s">
        <v>1286</v>
      </c>
      <c r="C79" s="33"/>
    </row>
    <row r="80" spans="2:8" x14ac:dyDescent="0.25">
      <c r="B80" s="32" t="s">
        <v>1287</v>
      </c>
      <c r="C80" s="33"/>
    </row>
    <row r="81" spans="2:3" x14ac:dyDescent="0.25">
      <c r="B81" s="32" t="s">
        <v>1288</v>
      </c>
      <c r="C81" s="33"/>
    </row>
    <row r="82" spans="2:3" x14ac:dyDescent="0.25">
      <c r="B82" s="32" t="s">
        <v>1289</v>
      </c>
      <c r="C82" s="33"/>
    </row>
    <row r="83" spans="2:3" x14ac:dyDescent="0.25">
      <c r="B83" s="32" t="s">
        <v>1290</v>
      </c>
      <c r="C83" s="33"/>
    </row>
    <row r="84" spans="2:3" x14ac:dyDescent="0.25">
      <c r="B84" s="32" t="s">
        <v>1291</v>
      </c>
      <c r="C84" s="33"/>
    </row>
    <row r="85" spans="2:3" x14ac:dyDescent="0.25">
      <c r="B85" s="32" t="s">
        <v>1292</v>
      </c>
      <c r="C85" s="33"/>
    </row>
    <row r="86" spans="2:3" x14ac:dyDescent="0.25">
      <c r="B86" s="32" t="s">
        <v>1293</v>
      </c>
      <c r="C86" s="33"/>
    </row>
    <row r="87" spans="2:3" x14ac:dyDescent="0.25">
      <c r="B87" s="32" t="s">
        <v>3821</v>
      </c>
      <c r="C87" s="33"/>
    </row>
    <row r="88" spans="2:3" x14ac:dyDescent="0.25">
      <c r="B88" s="13" t="s">
        <v>180</v>
      </c>
    </row>
    <row r="89" spans="2:3" x14ac:dyDescent="0.25">
      <c r="B89" s="13" t="s">
        <v>250</v>
      </c>
    </row>
    <row r="92" spans="2:3" x14ac:dyDescent="0.25">
      <c r="B92" s="8" t="s">
        <v>251</v>
      </c>
      <c r="C92" s="9"/>
    </row>
    <row r="93" spans="2:3" ht="30" x14ac:dyDescent="0.25">
      <c r="B93" s="8" t="s">
        <v>252</v>
      </c>
      <c r="C93" s="10" t="s">
        <v>253</v>
      </c>
    </row>
    <row r="94" spans="2:3" x14ac:dyDescent="0.25">
      <c r="B94" s="3" t="s">
        <v>254</v>
      </c>
      <c r="C94" s="4"/>
    </row>
    <row r="95" spans="2:3" x14ac:dyDescent="0.25">
      <c r="B95" s="3" t="s">
        <v>255</v>
      </c>
      <c r="C95" s="4"/>
    </row>
    <row r="96" spans="2:3" x14ac:dyDescent="0.25">
      <c r="B96" s="3" t="s">
        <v>256</v>
      </c>
      <c r="C96" s="4"/>
    </row>
    <row r="97" spans="2:7" x14ac:dyDescent="0.25">
      <c r="B97" s="3" t="s">
        <v>257</v>
      </c>
      <c r="C97" s="4"/>
    </row>
    <row r="98" spans="2:7" x14ac:dyDescent="0.25">
      <c r="B98" s="3" t="s">
        <v>258</v>
      </c>
      <c r="C98" s="4"/>
    </row>
    <row r="99" spans="2:7" x14ac:dyDescent="0.25">
      <c r="B99" s="3" t="s">
        <v>259</v>
      </c>
      <c r="C99" s="4"/>
    </row>
    <row r="100" spans="2:7" x14ac:dyDescent="0.25">
      <c r="B100" s="8" t="s">
        <v>260</v>
      </c>
      <c r="C100" s="9"/>
    </row>
    <row r="102" spans="2:7" x14ac:dyDescent="0.25">
      <c r="B102" s="3" t="s">
        <v>189</v>
      </c>
      <c r="C102" s="4"/>
      <c r="D102" s="3"/>
    </row>
    <row r="103" spans="2:7" ht="30" x14ac:dyDescent="0.25">
      <c r="B103" s="6" t="s">
        <v>190</v>
      </c>
      <c r="C103" s="5" t="s">
        <v>191</v>
      </c>
      <c r="D103" s="6" t="s">
        <v>192</v>
      </c>
    </row>
    <row r="104" spans="2:7" x14ac:dyDescent="0.25">
      <c r="B104" s="3" t="s">
        <v>167</v>
      </c>
      <c r="C104" s="4" t="s">
        <v>167</v>
      </c>
      <c r="D104" s="3" t="s">
        <v>167</v>
      </c>
    </row>
    <row r="106" spans="2:7" x14ac:dyDescent="0.25">
      <c r="B106" s="8" t="s">
        <v>193</v>
      </c>
      <c r="C106" s="44">
        <v>45596</v>
      </c>
      <c r="D106" s="3"/>
      <c r="E106" s="37"/>
      <c r="F106" s="43"/>
    </row>
    <row r="107" spans="2:7" x14ac:dyDescent="0.25">
      <c r="B107" s="8" t="s">
        <v>194</v>
      </c>
      <c r="C107" s="9" t="s">
        <v>195</v>
      </c>
      <c r="D107" s="8" t="s">
        <v>196</v>
      </c>
      <c r="E107" s="38" t="s">
        <v>197</v>
      </c>
      <c r="F107" s="36" t="s">
        <v>198</v>
      </c>
      <c r="G107" s="34"/>
    </row>
    <row r="108" spans="2:7" x14ac:dyDescent="0.25">
      <c r="B108" s="41" t="s">
        <v>167</v>
      </c>
      <c r="C108" s="42" t="s">
        <v>167</v>
      </c>
      <c r="D108" s="41" t="s">
        <v>167</v>
      </c>
      <c r="E108" s="40" t="s">
        <v>167</v>
      </c>
      <c r="F108" s="39" t="s">
        <v>167</v>
      </c>
    </row>
    <row r="111" spans="2:7" x14ac:dyDescent="0.25">
      <c r="B111" s="32" t="s">
        <v>199</v>
      </c>
    </row>
    <row r="112" spans="2:7" x14ac:dyDescent="0.25">
      <c r="B112" s="32"/>
    </row>
    <row r="113" spans="2:6" x14ac:dyDescent="0.25">
      <c r="B113" s="32" t="s">
        <v>200</v>
      </c>
    </row>
    <row r="114" spans="2:6" x14ac:dyDescent="0.25">
      <c r="B114" s="8" t="s">
        <v>201</v>
      </c>
      <c r="C114" s="9" t="s">
        <v>202</v>
      </c>
      <c r="D114" s="32"/>
    </row>
    <row r="115" spans="2:6" x14ac:dyDescent="0.25">
      <c r="B115" s="3" t="s">
        <v>167</v>
      </c>
      <c r="C115" s="4" t="s">
        <v>167</v>
      </c>
    </row>
    <row r="117" spans="2:6" x14ac:dyDescent="0.25">
      <c r="B117" s="8" t="s">
        <v>203</v>
      </c>
      <c r="C117" s="9" t="s">
        <v>202</v>
      </c>
    </row>
    <row r="118" spans="2:6" x14ac:dyDescent="0.25">
      <c r="B118" s="3" t="s">
        <v>167</v>
      </c>
      <c r="C118" s="4" t="s">
        <v>167</v>
      </c>
    </row>
    <row r="120" spans="2:6" x14ac:dyDescent="0.25">
      <c r="B120" s="8" t="s">
        <v>167</v>
      </c>
      <c r="C120" s="9" t="s">
        <v>167</v>
      </c>
    </row>
    <row r="121" spans="2:6" x14ac:dyDescent="0.25">
      <c r="B121" s="3" t="s">
        <v>167</v>
      </c>
      <c r="C121" s="4" t="s">
        <v>167</v>
      </c>
    </row>
    <row r="123" spans="2:6" x14ac:dyDescent="0.25">
      <c r="B123" s="38" t="s">
        <v>204</v>
      </c>
      <c r="C123" s="9" t="s">
        <v>205</v>
      </c>
    </row>
    <row r="124" spans="2:6" x14ac:dyDescent="0.25">
      <c r="B124" s="37" t="s">
        <v>167</v>
      </c>
      <c r="C124" s="4" t="s">
        <v>167</v>
      </c>
    </row>
    <row r="126" spans="2:6" x14ac:dyDescent="0.25">
      <c r="B126" s="8" t="s">
        <v>206</v>
      </c>
      <c r="C126" s="9" t="s">
        <v>167</v>
      </c>
    </row>
    <row r="128" spans="2:6" x14ac:dyDescent="0.25">
      <c r="B128" s="8" t="s">
        <v>207</v>
      </c>
      <c r="C128" s="44">
        <v>45596</v>
      </c>
      <c r="D128" s="3"/>
      <c r="E128" s="37"/>
      <c r="F128" s="43"/>
    </row>
    <row r="129" spans="2:7" x14ac:dyDescent="0.25">
      <c r="B129" s="8" t="s">
        <v>194</v>
      </c>
      <c r="C129" s="9" t="s">
        <v>195</v>
      </c>
      <c r="D129" s="8" t="s">
        <v>196</v>
      </c>
      <c r="E129" s="38" t="s">
        <v>197</v>
      </c>
      <c r="F129" s="36" t="s">
        <v>198</v>
      </c>
      <c r="G129" s="34"/>
    </row>
    <row r="130" spans="2:7" x14ac:dyDescent="0.25">
      <c r="B130" s="41" t="s">
        <v>167</v>
      </c>
      <c r="C130" s="42" t="s">
        <v>167</v>
      </c>
      <c r="D130" s="41" t="s">
        <v>167</v>
      </c>
      <c r="E130" s="40" t="s">
        <v>167</v>
      </c>
      <c r="F130" s="39" t="s">
        <v>167</v>
      </c>
    </row>
    <row r="131" spans="2:7" x14ac:dyDescent="0.25">
      <c r="B131" s="32" t="s">
        <v>199</v>
      </c>
    </row>
    <row r="132" spans="2:7" x14ac:dyDescent="0.25">
      <c r="B132" s="32"/>
    </row>
    <row r="133" spans="2:7" x14ac:dyDescent="0.25">
      <c r="B133" s="32" t="s">
        <v>200</v>
      </c>
    </row>
    <row r="134" spans="2:7" x14ac:dyDescent="0.25">
      <c r="B134" s="8" t="s">
        <v>201</v>
      </c>
      <c r="C134" s="9" t="s">
        <v>202</v>
      </c>
      <c r="D134" s="32"/>
    </row>
    <row r="135" spans="2:7" x14ac:dyDescent="0.25">
      <c r="B135" s="3" t="s">
        <v>167</v>
      </c>
      <c r="C135" s="4" t="s">
        <v>167</v>
      </c>
    </row>
    <row r="137" spans="2:7" x14ac:dyDescent="0.25">
      <c r="B137" s="8" t="s">
        <v>203</v>
      </c>
      <c r="C137" s="9" t="s">
        <v>202</v>
      </c>
    </row>
    <row r="138" spans="2:7" x14ac:dyDescent="0.25">
      <c r="B138" s="3" t="s">
        <v>167</v>
      </c>
      <c r="C138" s="4" t="s">
        <v>167</v>
      </c>
    </row>
    <row r="140" spans="2:7" x14ac:dyDescent="0.25">
      <c r="B140" s="8" t="s">
        <v>167</v>
      </c>
      <c r="C140" s="9" t="s">
        <v>167</v>
      </c>
    </row>
    <row r="141" spans="2:7" x14ac:dyDescent="0.25">
      <c r="B141" s="3" t="s">
        <v>167</v>
      </c>
      <c r="C141" s="4" t="s">
        <v>167</v>
      </c>
    </row>
    <row r="143" spans="2:7" x14ac:dyDescent="0.25">
      <c r="B143" s="38" t="s">
        <v>204</v>
      </c>
      <c r="C143" s="9" t="s">
        <v>205</v>
      </c>
    </row>
    <row r="144" spans="2:7" x14ac:dyDescent="0.25">
      <c r="B144" s="37" t="s">
        <v>167</v>
      </c>
      <c r="C144" s="4" t="s">
        <v>167</v>
      </c>
    </row>
    <row r="146" spans="2:80" x14ac:dyDescent="0.25">
      <c r="B146" s="8" t="s">
        <v>206</v>
      </c>
      <c r="C146" s="9" t="s">
        <v>167</v>
      </c>
    </row>
    <row r="149" spans="2:80" x14ac:dyDescent="0.25">
      <c r="B149" s="32" t="s">
        <v>208</v>
      </c>
    </row>
    <row r="151" spans="2:80" x14ac:dyDescent="0.25">
      <c r="B151" s="8" t="s">
        <v>194</v>
      </c>
      <c r="C151" s="9" t="s">
        <v>209</v>
      </c>
      <c r="D151" s="8" t="s">
        <v>210</v>
      </c>
      <c r="E151" s="8" t="s">
        <v>211</v>
      </c>
      <c r="F151" s="34"/>
    </row>
    <row r="152" spans="2:80" x14ac:dyDescent="0.25">
      <c r="B152" s="3" t="s">
        <v>167</v>
      </c>
      <c r="C152" s="4" t="s">
        <v>167</v>
      </c>
      <c r="D152" s="3" t="s">
        <v>167</v>
      </c>
      <c r="E152" s="3" t="s">
        <v>167</v>
      </c>
    </row>
    <row r="155" spans="2:80" x14ac:dyDescent="0.25">
      <c r="B155" s="32" t="s">
        <v>212</v>
      </c>
      <c r="C155" s="33" t="s">
        <v>167</v>
      </c>
      <c r="D155" s="32"/>
      <c r="E155" s="32"/>
      <c r="F155" s="34"/>
      <c r="G155" s="34"/>
      <c r="H155" s="34"/>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c r="BO155" s="32"/>
      <c r="BP155" s="32"/>
      <c r="BQ155" s="32"/>
      <c r="BR155" s="32"/>
      <c r="BS155" s="32"/>
      <c r="BT155" s="32"/>
      <c r="BU155" s="32"/>
      <c r="BV155" s="32"/>
      <c r="BW155" s="32"/>
      <c r="BX155" s="32"/>
      <c r="BY155" s="32"/>
      <c r="BZ155" s="32"/>
      <c r="CA155" s="32"/>
      <c r="CB155" s="32"/>
    </row>
    <row r="157" spans="2:80" x14ac:dyDescent="0.25">
      <c r="B157" s="32" t="s">
        <v>213</v>
      </c>
    </row>
    <row r="159" spans="2:80" x14ac:dyDescent="0.25">
      <c r="B159" s="8" t="s">
        <v>214</v>
      </c>
      <c r="C159" s="9" t="s">
        <v>202</v>
      </c>
      <c r="D159" s="32"/>
    </row>
    <row r="160" spans="2:80" x14ac:dyDescent="0.25">
      <c r="B160" s="3" t="s">
        <v>167</v>
      </c>
      <c r="C160" s="4" t="s">
        <v>167</v>
      </c>
    </row>
    <row r="163" spans="2:80" x14ac:dyDescent="0.25">
      <c r="B163" s="8" t="s">
        <v>215</v>
      </c>
      <c r="C163" s="9" t="s">
        <v>216</v>
      </c>
      <c r="D163" s="32"/>
    </row>
    <row r="164" spans="2:80" x14ac:dyDescent="0.25">
      <c r="B164" s="3" t="s">
        <v>167</v>
      </c>
      <c r="C164" s="4" t="s">
        <v>167</v>
      </c>
    </row>
    <row r="167" spans="2:80" x14ac:dyDescent="0.25">
      <c r="B167" s="32" t="s">
        <v>217</v>
      </c>
    </row>
    <row r="170" spans="2:80" x14ac:dyDescent="0.25">
      <c r="B170" s="32" t="s">
        <v>218</v>
      </c>
    </row>
    <row r="172" spans="2:80" x14ac:dyDescent="0.25">
      <c r="B172" s="8" t="s">
        <v>194</v>
      </c>
      <c r="C172" s="9" t="s">
        <v>219</v>
      </c>
      <c r="D172" s="8" t="s">
        <v>209</v>
      </c>
      <c r="E172" s="8" t="s">
        <v>210</v>
      </c>
      <c r="F172" s="36" t="s">
        <v>211</v>
      </c>
      <c r="G172" s="34"/>
    </row>
    <row r="173" spans="2:80" x14ac:dyDescent="0.25">
      <c r="B173" s="3" t="s">
        <v>167</v>
      </c>
      <c r="C173" s="4" t="s">
        <v>167</v>
      </c>
      <c r="D173" s="3" t="s">
        <v>167</v>
      </c>
      <c r="E173" s="3" t="s">
        <v>167</v>
      </c>
      <c r="F173" s="35" t="s">
        <v>167</v>
      </c>
    </row>
    <row r="176" spans="2:80" x14ac:dyDescent="0.25">
      <c r="B176" s="32" t="s">
        <v>212</v>
      </c>
      <c r="C176" s="33" t="s">
        <v>167</v>
      </c>
      <c r="D176" s="32"/>
      <c r="E176" s="32"/>
      <c r="F176" s="34"/>
      <c r="G176" s="34"/>
      <c r="H176" s="34"/>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c r="BO176" s="32"/>
      <c r="BP176" s="32"/>
      <c r="BQ176" s="32"/>
      <c r="BR176" s="32"/>
      <c r="BS176" s="32"/>
      <c r="BT176" s="32"/>
      <c r="BU176" s="32"/>
      <c r="BV176" s="32"/>
      <c r="BW176" s="32"/>
      <c r="BX176" s="32"/>
      <c r="BY176" s="32"/>
      <c r="BZ176" s="32"/>
      <c r="CA176" s="32"/>
      <c r="CB176" s="32"/>
    </row>
    <row r="178" spans="2:7" x14ac:dyDescent="0.25">
      <c r="B178" s="32" t="s">
        <v>213</v>
      </c>
    </row>
    <row r="180" spans="2:7" x14ac:dyDescent="0.25">
      <c r="B180" s="8" t="s">
        <v>214</v>
      </c>
      <c r="C180" s="9" t="s">
        <v>202</v>
      </c>
      <c r="D180" s="32"/>
    </row>
    <row r="181" spans="2:7" x14ac:dyDescent="0.25">
      <c r="B181" s="3" t="s">
        <v>167</v>
      </c>
      <c r="C181" s="4" t="s">
        <v>167</v>
      </c>
    </row>
    <row r="184" spans="2:7" x14ac:dyDescent="0.25">
      <c r="B184" s="8" t="s">
        <v>215</v>
      </c>
      <c r="C184" s="9" t="s">
        <v>216</v>
      </c>
      <c r="D184" s="32"/>
    </row>
    <row r="185" spans="2:7" x14ac:dyDescent="0.25">
      <c r="B185" s="3" t="s">
        <v>167</v>
      </c>
      <c r="C185" s="4" t="s">
        <v>167</v>
      </c>
    </row>
    <row r="188" spans="2:7" x14ac:dyDescent="0.25">
      <c r="B188" s="32" t="s">
        <v>217</v>
      </c>
    </row>
    <row r="191" spans="2:7" x14ac:dyDescent="0.25">
      <c r="B191" s="32" t="s">
        <v>220</v>
      </c>
    </row>
    <row r="192" spans="2:7" x14ac:dyDescent="0.25">
      <c r="B192" s="8" t="s">
        <v>194</v>
      </c>
      <c r="C192" s="9" t="s">
        <v>221</v>
      </c>
      <c r="D192" s="8" t="s">
        <v>222</v>
      </c>
      <c r="E192" s="8" t="s">
        <v>223</v>
      </c>
      <c r="F192" s="36" t="s">
        <v>224</v>
      </c>
      <c r="G192" s="34"/>
    </row>
    <row r="193" spans="2:6" x14ac:dyDescent="0.25">
      <c r="B193" s="3" t="s">
        <v>167</v>
      </c>
      <c r="C193" s="4" t="s">
        <v>167</v>
      </c>
      <c r="D193" s="3" t="s">
        <v>167</v>
      </c>
      <c r="E193" s="3" t="s">
        <v>167</v>
      </c>
      <c r="F193" s="35" t="s">
        <v>167</v>
      </c>
    </row>
    <row r="194" spans="2:6" x14ac:dyDescent="0.25">
      <c r="B194"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FEB0FB09-3280-4462-8C0A-93596821907D}"/>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E3D91-3682-48C3-A2EA-73E2FE510ECB}">
  <sheetPr codeName="Sheet27"/>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53</v>
      </c>
      <c r="C1" s="201"/>
      <c r="D1" s="201"/>
      <c r="E1" s="201"/>
    </row>
    <row r="3" spans="1:9" ht="15" customHeight="1" x14ac:dyDescent="0.25">
      <c r="B3" s="1" t="s">
        <v>1295</v>
      </c>
      <c r="C3" s="202"/>
      <c r="D3" s="203"/>
    </row>
    <row r="4" spans="1:9" ht="15" customHeight="1" x14ac:dyDescent="0.25">
      <c r="B4" s="2" t="s">
        <v>1296</v>
      </c>
      <c r="C4" s="202"/>
      <c r="D4" s="203"/>
    </row>
    <row r="5" spans="1:9" ht="15" customHeight="1" x14ac:dyDescent="0.25">
      <c r="B5" s="2" t="s">
        <v>133</v>
      </c>
      <c r="C5" s="202"/>
      <c r="D5" s="203"/>
    </row>
    <row r="6" spans="1:9" ht="15" customHeight="1" x14ac:dyDescent="0.25">
      <c r="B6" s="2" t="s">
        <v>134</v>
      </c>
      <c r="C6" s="202"/>
      <c r="D6" s="203"/>
    </row>
    <row r="7" spans="1:9" ht="30" customHeight="1" x14ac:dyDescent="0.25">
      <c r="B7" s="2" t="s">
        <v>1297</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1671</v>
      </c>
      <c r="C15" s="29" t="s">
        <v>145</v>
      </c>
      <c r="D15" s="13" t="s">
        <v>146</v>
      </c>
      <c r="E15" s="13" t="s">
        <v>148</v>
      </c>
      <c r="F15" s="18">
        <v>477620</v>
      </c>
      <c r="G15" s="18">
        <v>18954.11</v>
      </c>
      <c r="H15" s="18">
        <v>5.92</v>
      </c>
    </row>
    <row r="16" spans="1:9" x14ac:dyDescent="0.25">
      <c r="B16" s="13" t="s">
        <v>1689</v>
      </c>
      <c r="C16" s="29" t="s">
        <v>145</v>
      </c>
      <c r="D16" s="13" t="s">
        <v>273</v>
      </c>
      <c r="E16" s="13" t="s">
        <v>295</v>
      </c>
      <c r="F16" s="18">
        <v>569000</v>
      </c>
      <c r="G16" s="18">
        <v>14385.74</v>
      </c>
      <c r="H16" s="18">
        <v>4.49</v>
      </c>
    </row>
    <row r="17" spans="2:8" x14ac:dyDescent="0.25">
      <c r="B17" s="13" t="s">
        <v>1784</v>
      </c>
      <c r="C17" s="29" t="s">
        <v>145</v>
      </c>
      <c r="D17" s="13" t="s">
        <v>146</v>
      </c>
      <c r="E17" s="13" t="s">
        <v>471</v>
      </c>
      <c r="F17" s="18">
        <v>732000</v>
      </c>
      <c r="G17" s="18">
        <v>12927.49</v>
      </c>
      <c r="H17" s="18">
        <v>4.04</v>
      </c>
    </row>
    <row r="18" spans="2:8" x14ac:dyDescent="0.25">
      <c r="B18" s="13" t="s">
        <v>1863</v>
      </c>
      <c r="C18" s="29" t="s">
        <v>145</v>
      </c>
      <c r="D18" s="13" t="s">
        <v>331</v>
      </c>
      <c r="E18" s="13" t="s">
        <v>617</v>
      </c>
      <c r="F18" s="18">
        <v>262000</v>
      </c>
      <c r="G18" s="18">
        <v>9171.57</v>
      </c>
      <c r="H18" s="18">
        <v>2.86</v>
      </c>
    </row>
    <row r="19" spans="2:8" x14ac:dyDescent="0.25">
      <c r="B19" s="13" t="s">
        <v>1805</v>
      </c>
      <c r="C19" s="29" t="s">
        <v>145</v>
      </c>
      <c r="D19" s="13" t="s">
        <v>318</v>
      </c>
      <c r="E19" s="13" t="s">
        <v>530</v>
      </c>
      <c r="F19" s="18">
        <v>82132</v>
      </c>
      <c r="G19" s="18">
        <v>9088.44</v>
      </c>
      <c r="H19" s="18">
        <v>2.84</v>
      </c>
    </row>
    <row r="20" spans="2:8" x14ac:dyDescent="0.25">
      <c r="B20" s="13" t="s">
        <v>1943</v>
      </c>
      <c r="C20" s="29" t="s">
        <v>145</v>
      </c>
      <c r="D20" s="13" t="s">
        <v>324</v>
      </c>
      <c r="E20" s="13" t="s">
        <v>728</v>
      </c>
      <c r="F20" s="18">
        <v>126000</v>
      </c>
      <c r="G20" s="18">
        <v>8790.14</v>
      </c>
      <c r="H20" s="18">
        <v>2.75</v>
      </c>
    </row>
    <row r="21" spans="2:8" x14ac:dyDescent="0.25">
      <c r="B21" s="13" t="s">
        <v>1833</v>
      </c>
      <c r="C21" s="29" t="s">
        <v>145</v>
      </c>
      <c r="D21" s="13" t="s">
        <v>367</v>
      </c>
      <c r="E21" s="13" t="s">
        <v>562</v>
      </c>
      <c r="F21" s="18">
        <v>364174</v>
      </c>
      <c r="G21" s="18">
        <v>8168.97</v>
      </c>
      <c r="H21" s="18">
        <v>2.5499999999999998</v>
      </c>
    </row>
    <row r="22" spans="2:8" x14ac:dyDescent="0.25">
      <c r="B22" s="13" t="s">
        <v>1682</v>
      </c>
      <c r="C22" s="29" t="s">
        <v>145</v>
      </c>
      <c r="D22" s="13" t="s">
        <v>282</v>
      </c>
      <c r="E22" s="13" t="s">
        <v>283</v>
      </c>
      <c r="F22" s="18">
        <v>590000</v>
      </c>
      <c r="G22" s="18">
        <v>7517.78</v>
      </c>
      <c r="H22" s="18">
        <v>2.35</v>
      </c>
    </row>
    <row r="23" spans="2:8" x14ac:dyDescent="0.25">
      <c r="B23" s="13" t="s">
        <v>1911</v>
      </c>
      <c r="C23" s="29" t="s">
        <v>145</v>
      </c>
      <c r="D23" s="13" t="s">
        <v>282</v>
      </c>
      <c r="E23" s="13" t="s">
        <v>683</v>
      </c>
      <c r="F23" s="18">
        <v>119273</v>
      </c>
      <c r="G23" s="18">
        <v>6893.08</v>
      </c>
      <c r="H23" s="18">
        <v>2.15</v>
      </c>
    </row>
    <row r="24" spans="2:8" x14ac:dyDescent="0.25">
      <c r="B24" s="13" t="s">
        <v>1848</v>
      </c>
      <c r="C24" s="29" t="s">
        <v>145</v>
      </c>
      <c r="D24" s="13" t="s">
        <v>282</v>
      </c>
      <c r="E24" s="13" t="s">
        <v>589</v>
      </c>
      <c r="F24" s="18">
        <v>435000</v>
      </c>
      <c r="G24" s="18">
        <v>6750.11</v>
      </c>
      <c r="H24" s="18">
        <v>2.11</v>
      </c>
    </row>
    <row r="25" spans="2:8" x14ac:dyDescent="0.25">
      <c r="B25" s="13" t="s">
        <v>1985</v>
      </c>
      <c r="C25" s="29" t="s">
        <v>145</v>
      </c>
      <c r="D25" s="13" t="s">
        <v>146</v>
      </c>
      <c r="E25" s="13" t="s">
        <v>828</v>
      </c>
      <c r="F25" s="18">
        <v>385000</v>
      </c>
      <c r="G25" s="18">
        <v>6193.3</v>
      </c>
      <c r="H25" s="18">
        <v>1.93</v>
      </c>
    </row>
    <row r="26" spans="2:8" x14ac:dyDescent="0.25">
      <c r="B26" s="13" t="s">
        <v>1701</v>
      </c>
      <c r="C26" s="29" t="s">
        <v>145</v>
      </c>
      <c r="D26" s="13" t="s">
        <v>318</v>
      </c>
      <c r="E26" s="13" t="s">
        <v>319</v>
      </c>
      <c r="F26" s="18">
        <v>24131</v>
      </c>
      <c r="G26" s="18">
        <v>6050.16</v>
      </c>
      <c r="H26" s="18">
        <v>1.89</v>
      </c>
    </row>
    <row r="27" spans="2:8" x14ac:dyDescent="0.25">
      <c r="B27" s="13" t="s">
        <v>2109</v>
      </c>
      <c r="C27" s="29" t="s">
        <v>145</v>
      </c>
      <c r="D27" s="13" t="s">
        <v>279</v>
      </c>
      <c r="E27" s="13" t="s">
        <v>1072</v>
      </c>
      <c r="F27" s="18">
        <v>331672</v>
      </c>
      <c r="G27" s="18">
        <v>5434.11</v>
      </c>
      <c r="H27" s="18">
        <v>1.7</v>
      </c>
    </row>
    <row r="28" spans="2:8" x14ac:dyDescent="0.25">
      <c r="B28" s="13" t="s">
        <v>1748</v>
      </c>
      <c r="C28" s="29" t="s">
        <v>145</v>
      </c>
      <c r="D28" s="13" t="s">
        <v>331</v>
      </c>
      <c r="E28" s="13" t="s">
        <v>403</v>
      </c>
      <c r="F28" s="18">
        <v>388000</v>
      </c>
      <c r="G28" s="18">
        <v>5350.33</v>
      </c>
      <c r="H28" s="18">
        <v>1.67</v>
      </c>
    </row>
    <row r="29" spans="2:8" x14ac:dyDescent="0.25">
      <c r="B29" s="13" t="s">
        <v>1951</v>
      </c>
      <c r="C29" s="29" t="s">
        <v>145</v>
      </c>
      <c r="D29" s="13" t="s">
        <v>296</v>
      </c>
      <c r="E29" s="13" t="s">
        <v>754</v>
      </c>
      <c r="F29" s="18">
        <v>800000</v>
      </c>
      <c r="G29" s="18">
        <v>4997.6000000000004</v>
      </c>
      <c r="H29" s="18">
        <v>1.56</v>
      </c>
    </row>
    <row r="30" spans="2:8" x14ac:dyDescent="0.25">
      <c r="B30" s="13" t="s">
        <v>1909</v>
      </c>
      <c r="C30" s="29" t="s">
        <v>145</v>
      </c>
      <c r="D30" s="13" t="s">
        <v>279</v>
      </c>
      <c r="E30" s="13" t="s">
        <v>681</v>
      </c>
      <c r="F30" s="18">
        <v>300000</v>
      </c>
      <c r="G30" s="18">
        <v>4948.5</v>
      </c>
      <c r="H30" s="18">
        <v>1.55</v>
      </c>
    </row>
    <row r="31" spans="2:8" x14ac:dyDescent="0.25">
      <c r="B31" s="13" t="s">
        <v>2101</v>
      </c>
      <c r="C31" s="29" t="s">
        <v>145</v>
      </c>
      <c r="D31" s="13" t="s">
        <v>720</v>
      </c>
      <c r="E31" s="13" t="s">
        <v>1051</v>
      </c>
      <c r="F31" s="18">
        <v>385000</v>
      </c>
      <c r="G31" s="18">
        <v>4940.13</v>
      </c>
      <c r="H31" s="18">
        <v>1.54</v>
      </c>
    </row>
    <row r="32" spans="2:8" x14ac:dyDescent="0.25">
      <c r="B32" s="13" t="s">
        <v>1941</v>
      </c>
      <c r="C32" s="29" t="s">
        <v>145</v>
      </c>
      <c r="D32" s="13" t="s">
        <v>324</v>
      </c>
      <c r="E32" s="13" t="s">
        <v>726</v>
      </c>
      <c r="F32" s="18">
        <v>2050000</v>
      </c>
      <c r="G32" s="18">
        <v>4899.5</v>
      </c>
      <c r="H32" s="18">
        <v>1.53</v>
      </c>
    </row>
    <row r="33" spans="2:8" x14ac:dyDescent="0.25">
      <c r="B33" s="13" t="s">
        <v>1988</v>
      </c>
      <c r="C33" s="29" t="s">
        <v>145</v>
      </c>
      <c r="D33" s="13" t="s">
        <v>146</v>
      </c>
      <c r="E33" s="13" t="s">
        <v>833</v>
      </c>
      <c r="F33" s="18">
        <v>170000</v>
      </c>
      <c r="G33" s="18">
        <v>4895.24</v>
      </c>
      <c r="H33" s="18">
        <v>1.53</v>
      </c>
    </row>
    <row r="34" spans="2:8" x14ac:dyDescent="0.25">
      <c r="B34" s="13" t="s">
        <v>1910</v>
      </c>
      <c r="C34" s="29" t="s">
        <v>145</v>
      </c>
      <c r="D34" s="13" t="s">
        <v>293</v>
      </c>
      <c r="E34" s="13" t="s">
        <v>682</v>
      </c>
      <c r="F34" s="18">
        <v>105000</v>
      </c>
      <c r="G34" s="18">
        <v>4712.93</v>
      </c>
      <c r="H34" s="18">
        <v>1.47</v>
      </c>
    </row>
    <row r="35" spans="2:8" x14ac:dyDescent="0.25">
      <c r="B35" s="13" t="s">
        <v>1995</v>
      </c>
      <c r="C35" s="29" t="s">
        <v>145</v>
      </c>
      <c r="D35" s="13" t="s">
        <v>146</v>
      </c>
      <c r="E35" s="13" t="s">
        <v>843</v>
      </c>
      <c r="F35" s="18">
        <v>850000</v>
      </c>
      <c r="G35" s="18">
        <v>4675.8500000000004</v>
      </c>
      <c r="H35" s="18">
        <v>1.46</v>
      </c>
    </row>
    <row r="36" spans="2:8" x14ac:dyDescent="0.25">
      <c r="B36" s="13" t="s">
        <v>2103</v>
      </c>
      <c r="C36" s="29" t="s">
        <v>145</v>
      </c>
      <c r="D36" s="13" t="s">
        <v>303</v>
      </c>
      <c r="E36" s="13" t="s">
        <v>1055</v>
      </c>
      <c r="F36" s="18">
        <v>260000</v>
      </c>
      <c r="G36" s="18">
        <v>4662.45</v>
      </c>
      <c r="H36" s="18">
        <v>1.46</v>
      </c>
    </row>
    <row r="37" spans="2:8" x14ac:dyDescent="0.25">
      <c r="B37" s="13" t="s">
        <v>1807</v>
      </c>
      <c r="C37" s="29" t="s">
        <v>145</v>
      </c>
      <c r="D37" s="13" t="s">
        <v>271</v>
      </c>
      <c r="E37" s="13" t="s">
        <v>532</v>
      </c>
      <c r="F37" s="18">
        <v>1500000</v>
      </c>
      <c r="G37" s="18">
        <v>4661.25</v>
      </c>
      <c r="H37" s="18">
        <v>1.46</v>
      </c>
    </row>
    <row r="38" spans="2:8" x14ac:dyDescent="0.25">
      <c r="B38" s="13" t="s">
        <v>2155</v>
      </c>
      <c r="C38" s="29" t="s">
        <v>145</v>
      </c>
      <c r="D38" s="13" t="s">
        <v>293</v>
      </c>
      <c r="E38" s="13" t="s">
        <v>1298</v>
      </c>
      <c r="F38" s="18">
        <v>2225799</v>
      </c>
      <c r="G38" s="18">
        <v>4652.1400000000003</v>
      </c>
      <c r="H38" s="18">
        <v>1.45</v>
      </c>
    </row>
    <row r="39" spans="2:8" x14ac:dyDescent="0.25">
      <c r="B39" s="13" t="s">
        <v>1707</v>
      </c>
      <c r="C39" s="29" t="s">
        <v>145</v>
      </c>
      <c r="D39" s="13" t="s">
        <v>327</v>
      </c>
      <c r="E39" s="13" t="s">
        <v>328</v>
      </c>
      <c r="F39" s="18">
        <v>984401</v>
      </c>
      <c r="G39" s="18">
        <v>4643.91</v>
      </c>
      <c r="H39" s="18">
        <v>1.45</v>
      </c>
    </row>
    <row r="40" spans="2:8" x14ac:dyDescent="0.25">
      <c r="B40" s="13" t="s">
        <v>1918</v>
      </c>
      <c r="C40" s="29" t="s">
        <v>145</v>
      </c>
      <c r="D40" s="13" t="s">
        <v>282</v>
      </c>
      <c r="E40" s="13" t="s">
        <v>690</v>
      </c>
      <c r="F40" s="18">
        <v>289653</v>
      </c>
      <c r="G40" s="18">
        <v>4602.01</v>
      </c>
      <c r="H40" s="18">
        <v>1.44</v>
      </c>
    </row>
    <row r="41" spans="2:8" x14ac:dyDescent="0.25">
      <c r="B41" s="13" t="s">
        <v>1952</v>
      </c>
      <c r="C41" s="29" t="s">
        <v>145</v>
      </c>
      <c r="D41" s="13" t="s">
        <v>296</v>
      </c>
      <c r="E41" s="13" t="s">
        <v>755</v>
      </c>
      <c r="F41" s="18">
        <v>531089</v>
      </c>
      <c r="G41" s="18">
        <v>4568.6899999999996</v>
      </c>
      <c r="H41" s="18">
        <v>1.43</v>
      </c>
    </row>
    <row r="42" spans="2:8" x14ac:dyDescent="0.25">
      <c r="B42" s="13" t="s">
        <v>1902</v>
      </c>
      <c r="C42" s="29" t="s">
        <v>145</v>
      </c>
      <c r="D42" s="13" t="s">
        <v>282</v>
      </c>
      <c r="E42" s="13" t="s">
        <v>674</v>
      </c>
      <c r="F42" s="18">
        <v>241615</v>
      </c>
      <c r="G42" s="18">
        <v>4467.22</v>
      </c>
      <c r="H42" s="18">
        <v>1.4</v>
      </c>
    </row>
    <row r="43" spans="2:8" x14ac:dyDescent="0.25">
      <c r="B43" s="13" t="s">
        <v>1871</v>
      </c>
      <c r="C43" s="29" t="s">
        <v>145</v>
      </c>
      <c r="D43" s="13" t="s">
        <v>343</v>
      </c>
      <c r="E43" s="13" t="s">
        <v>627</v>
      </c>
      <c r="F43" s="18">
        <v>1293000</v>
      </c>
      <c r="G43" s="18">
        <v>4305.6899999999996</v>
      </c>
      <c r="H43" s="18">
        <v>1.34</v>
      </c>
    </row>
    <row r="44" spans="2:8" x14ac:dyDescent="0.25">
      <c r="B44" s="13" t="s">
        <v>2156</v>
      </c>
      <c r="C44" s="29" t="s">
        <v>145</v>
      </c>
      <c r="D44" s="13" t="s">
        <v>289</v>
      </c>
      <c r="E44" s="13" t="s">
        <v>1299</v>
      </c>
      <c r="F44" s="18">
        <v>179240</v>
      </c>
      <c r="G44" s="18">
        <v>4256.32</v>
      </c>
      <c r="H44" s="18">
        <v>1.33</v>
      </c>
    </row>
    <row r="45" spans="2:8" x14ac:dyDescent="0.25">
      <c r="B45" s="13" t="s">
        <v>2157</v>
      </c>
      <c r="C45" s="29" t="s">
        <v>145</v>
      </c>
      <c r="D45" s="13" t="s">
        <v>720</v>
      </c>
      <c r="E45" s="13" t="s">
        <v>1300</v>
      </c>
      <c r="F45" s="18">
        <v>600000</v>
      </c>
      <c r="G45" s="18">
        <v>4220.1000000000004</v>
      </c>
      <c r="H45" s="18">
        <v>1.32</v>
      </c>
    </row>
    <row r="46" spans="2:8" x14ac:dyDescent="0.25">
      <c r="B46" s="13" t="s">
        <v>1907</v>
      </c>
      <c r="C46" s="29" t="s">
        <v>145</v>
      </c>
      <c r="D46" s="13" t="s">
        <v>282</v>
      </c>
      <c r="E46" s="13" t="s">
        <v>679</v>
      </c>
      <c r="F46" s="18">
        <v>300000</v>
      </c>
      <c r="G46" s="18">
        <v>4189.5</v>
      </c>
      <c r="H46" s="18">
        <v>1.31</v>
      </c>
    </row>
    <row r="47" spans="2:8" x14ac:dyDescent="0.25">
      <c r="B47" s="13" t="s">
        <v>1992</v>
      </c>
      <c r="C47" s="29" t="s">
        <v>145</v>
      </c>
      <c r="D47" s="13" t="s">
        <v>837</v>
      </c>
      <c r="E47" s="13" t="s">
        <v>838</v>
      </c>
      <c r="F47" s="18">
        <v>225635</v>
      </c>
      <c r="G47" s="18">
        <v>4142.09</v>
      </c>
      <c r="H47" s="18">
        <v>1.29</v>
      </c>
    </row>
    <row r="48" spans="2:8" x14ac:dyDescent="0.25">
      <c r="B48" s="13" t="s">
        <v>1883</v>
      </c>
      <c r="C48" s="29" t="s">
        <v>145</v>
      </c>
      <c r="D48" s="13" t="s">
        <v>343</v>
      </c>
      <c r="E48" s="13" t="s">
        <v>641</v>
      </c>
      <c r="F48" s="18">
        <v>1040000</v>
      </c>
      <c r="G48" s="18">
        <v>4046.64</v>
      </c>
      <c r="H48" s="18">
        <v>1.26</v>
      </c>
    </row>
    <row r="49" spans="2:8" x14ac:dyDescent="0.25">
      <c r="B49" s="13" t="s">
        <v>1936</v>
      </c>
      <c r="C49" s="29" t="s">
        <v>145</v>
      </c>
      <c r="D49" s="13" t="s">
        <v>720</v>
      </c>
      <c r="E49" s="13" t="s">
        <v>721</v>
      </c>
      <c r="F49" s="18">
        <v>132020</v>
      </c>
      <c r="G49" s="18">
        <v>4043.11</v>
      </c>
      <c r="H49" s="18">
        <v>1.26</v>
      </c>
    </row>
    <row r="50" spans="2:8" x14ac:dyDescent="0.25">
      <c r="B50" s="13" t="s">
        <v>1919</v>
      </c>
      <c r="C50" s="29" t="s">
        <v>145</v>
      </c>
      <c r="D50" s="13" t="s">
        <v>367</v>
      </c>
      <c r="E50" s="13" t="s">
        <v>693</v>
      </c>
      <c r="F50" s="18">
        <v>350000</v>
      </c>
      <c r="G50" s="18">
        <v>4021.15</v>
      </c>
      <c r="H50" s="18">
        <v>1.26</v>
      </c>
    </row>
    <row r="51" spans="2:8" x14ac:dyDescent="0.25">
      <c r="B51" s="13" t="s">
        <v>1915</v>
      </c>
      <c r="C51" s="29" t="s">
        <v>145</v>
      </c>
      <c r="D51" s="13" t="s">
        <v>394</v>
      </c>
      <c r="E51" s="13" t="s">
        <v>687</v>
      </c>
      <c r="F51" s="18">
        <v>9000</v>
      </c>
      <c r="G51" s="18">
        <v>3884.74</v>
      </c>
      <c r="H51" s="18">
        <v>1.21</v>
      </c>
    </row>
    <row r="52" spans="2:8" x14ac:dyDescent="0.25">
      <c r="B52" s="13" t="s">
        <v>1672</v>
      </c>
      <c r="C52" s="29" t="s">
        <v>145</v>
      </c>
      <c r="D52" s="13" t="s">
        <v>146</v>
      </c>
      <c r="E52" s="13" t="s">
        <v>149</v>
      </c>
      <c r="F52" s="18">
        <v>65004</v>
      </c>
      <c r="G52" s="18">
        <v>3712.28</v>
      </c>
      <c r="H52" s="18">
        <v>1.1599999999999999</v>
      </c>
    </row>
    <row r="53" spans="2:8" x14ac:dyDescent="0.25">
      <c r="B53" s="13" t="s">
        <v>1825</v>
      </c>
      <c r="C53" s="29" t="s">
        <v>145</v>
      </c>
      <c r="D53" s="13" t="s">
        <v>343</v>
      </c>
      <c r="E53" s="13" t="s">
        <v>553</v>
      </c>
      <c r="F53" s="18">
        <v>1850000</v>
      </c>
      <c r="G53" s="18">
        <v>3699.82</v>
      </c>
      <c r="H53" s="18">
        <v>1.1599999999999999</v>
      </c>
    </row>
    <row r="54" spans="2:8" x14ac:dyDescent="0.25">
      <c r="B54" s="13" t="s">
        <v>1916</v>
      </c>
      <c r="C54" s="29" t="s">
        <v>145</v>
      </c>
      <c r="D54" s="13" t="s">
        <v>555</v>
      </c>
      <c r="E54" s="13" t="s">
        <v>688</v>
      </c>
      <c r="F54" s="18">
        <v>1550000</v>
      </c>
      <c r="G54" s="18">
        <v>3523.46</v>
      </c>
      <c r="H54" s="18">
        <v>1.1000000000000001</v>
      </c>
    </row>
    <row r="55" spans="2:8" x14ac:dyDescent="0.25">
      <c r="B55" s="13" t="s">
        <v>1838</v>
      </c>
      <c r="C55" s="29" t="s">
        <v>145</v>
      </c>
      <c r="D55" s="13" t="s">
        <v>343</v>
      </c>
      <c r="E55" s="13" t="s">
        <v>567</v>
      </c>
      <c r="F55" s="18">
        <v>580000</v>
      </c>
      <c r="G55" s="18">
        <v>3011.07</v>
      </c>
      <c r="H55" s="18">
        <v>0.94</v>
      </c>
    </row>
    <row r="56" spans="2:8" x14ac:dyDescent="0.25">
      <c r="B56" s="13" t="s">
        <v>1990</v>
      </c>
      <c r="C56" s="29" t="s">
        <v>145</v>
      </c>
      <c r="D56" s="13" t="s">
        <v>146</v>
      </c>
      <c r="E56" s="13" t="s">
        <v>835</v>
      </c>
      <c r="F56" s="18">
        <v>216034</v>
      </c>
      <c r="G56" s="18">
        <v>3009.89</v>
      </c>
      <c r="H56" s="18">
        <v>0.94</v>
      </c>
    </row>
    <row r="57" spans="2:8" x14ac:dyDescent="0.25">
      <c r="B57" s="13" t="s">
        <v>2158</v>
      </c>
      <c r="C57" s="29" t="s">
        <v>145</v>
      </c>
      <c r="D57" s="13" t="s">
        <v>289</v>
      </c>
      <c r="E57" s="13" t="s">
        <v>1301</v>
      </c>
      <c r="F57" s="18">
        <v>4740000</v>
      </c>
      <c r="G57" s="18">
        <v>2976.72</v>
      </c>
      <c r="H57" s="18">
        <v>0.93</v>
      </c>
    </row>
    <row r="58" spans="2:8" x14ac:dyDescent="0.25">
      <c r="B58" s="13" t="s">
        <v>2104</v>
      </c>
      <c r="C58" s="29" t="s">
        <v>145</v>
      </c>
      <c r="D58" s="13" t="s">
        <v>289</v>
      </c>
      <c r="E58" s="13" t="s">
        <v>1056</v>
      </c>
      <c r="F58" s="18">
        <v>20700</v>
      </c>
      <c r="G58" s="18">
        <v>2974.64</v>
      </c>
      <c r="H58" s="18">
        <v>0.93</v>
      </c>
    </row>
    <row r="59" spans="2:8" x14ac:dyDescent="0.25">
      <c r="B59" s="13" t="s">
        <v>1922</v>
      </c>
      <c r="C59" s="29" t="s">
        <v>145</v>
      </c>
      <c r="D59" s="13" t="s">
        <v>282</v>
      </c>
      <c r="E59" s="13" t="s">
        <v>697</v>
      </c>
      <c r="F59" s="18">
        <v>147000</v>
      </c>
      <c r="G59" s="18">
        <v>2882.74</v>
      </c>
      <c r="H59" s="18">
        <v>0.9</v>
      </c>
    </row>
    <row r="60" spans="2:8" x14ac:dyDescent="0.25">
      <c r="B60" s="13" t="s">
        <v>1973</v>
      </c>
      <c r="C60" s="29" t="s">
        <v>145</v>
      </c>
      <c r="D60" s="13" t="s">
        <v>289</v>
      </c>
      <c r="E60" s="13" t="s">
        <v>796</v>
      </c>
      <c r="F60" s="18">
        <v>292100</v>
      </c>
      <c r="G60" s="18">
        <v>2872.22</v>
      </c>
      <c r="H60" s="18">
        <v>0.9</v>
      </c>
    </row>
    <row r="61" spans="2:8" x14ac:dyDescent="0.25">
      <c r="B61" s="13" t="s">
        <v>1702</v>
      </c>
      <c r="C61" s="29" t="s">
        <v>145</v>
      </c>
      <c r="D61" s="13" t="s">
        <v>320</v>
      </c>
      <c r="E61" s="13" t="s">
        <v>321</v>
      </c>
      <c r="F61" s="18">
        <v>73000</v>
      </c>
      <c r="G61" s="18">
        <v>2869.41</v>
      </c>
      <c r="H61" s="18">
        <v>0.9</v>
      </c>
    </row>
    <row r="62" spans="2:8" x14ac:dyDescent="0.25">
      <c r="B62" s="13" t="s">
        <v>1972</v>
      </c>
      <c r="C62" s="29" t="s">
        <v>145</v>
      </c>
      <c r="D62" s="13" t="s">
        <v>367</v>
      </c>
      <c r="E62" s="13" t="s">
        <v>795</v>
      </c>
      <c r="F62" s="18">
        <v>36650</v>
      </c>
      <c r="G62" s="18">
        <v>2805.43</v>
      </c>
      <c r="H62" s="18">
        <v>0.88</v>
      </c>
    </row>
    <row r="63" spans="2:8" x14ac:dyDescent="0.25">
      <c r="B63" s="13" t="s">
        <v>2159</v>
      </c>
      <c r="C63" s="29" t="s">
        <v>145</v>
      </c>
      <c r="D63" s="13" t="s">
        <v>279</v>
      </c>
      <c r="E63" s="13" t="s">
        <v>1302</v>
      </c>
      <c r="F63" s="18">
        <v>320000</v>
      </c>
      <c r="G63" s="18">
        <v>2716.96</v>
      </c>
      <c r="H63" s="18">
        <v>0.85</v>
      </c>
    </row>
    <row r="64" spans="2:8" x14ac:dyDescent="0.25">
      <c r="B64" s="13" t="s">
        <v>1846</v>
      </c>
      <c r="C64" s="29" t="s">
        <v>145</v>
      </c>
      <c r="D64" s="13" t="s">
        <v>331</v>
      </c>
      <c r="E64" s="13" t="s">
        <v>587</v>
      </c>
      <c r="F64" s="18">
        <v>63000</v>
      </c>
      <c r="G64" s="18">
        <v>2705.69</v>
      </c>
      <c r="H64" s="18">
        <v>0.85</v>
      </c>
    </row>
    <row r="65" spans="2:8" x14ac:dyDescent="0.25">
      <c r="B65" s="13" t="s">
        <v>1693</v>
      </c>
      <c r="C65" s="29" t="s">
        <v>145</v>
      </c>
      <c r="D65" s="13" t="s">
        <v>303</v>
      </c>
      <c r="E65" s="13" t="s">
        <v>304</v>
      </c>
      <c r="F65" s="18">
        <v>259615</v>
      </c>
      <c r="G65" s="18">
        <v>2602.77</v>
      </c>
      <c r="H65" s="18">
        <v>0.81</v>
      </c>
    </row>
    <row r="66" spans="2:8" x14ac:dyDescent="0.25">
      <c r="B66" s="13" t="s">
        <v>1776</v>
      </c>
      <c r="C66" s="29" t="s">
        <v>145</v>
      </c>
      <c r="D66" s="13" t="s">
        <v>462</v>
      </c>
      <c r="E66" s="13" t="s">
        <v>463</v>
      </c>
      <c r="F66" s="18">
        <v>115000</v>
      </c>
      <c r="G66" s="18">
        <v>2602.39</v>
      </c>
      <c r="H66" s="18">
        <v>0.81</v>
      </c>
    </row>
    <row r="67" spans="2:8" x14ac:dyDescent="0.25">
      <c r="B67" s="13" t="s">
        <v>1708</v>
      </c>
      <c r="C67" s="29" t="s">
        <v>145</v>
      </c>
      <c r="D67" s="13" t="s">
        <v>320</v>
      </c>
      <c r="E67" s="13" t="s">
        <v>329</v>
      </c>
      <c r="F67" s="18">
        <v>451135</v>
      </c>
      <c r="G67" s="18">
        <v>2553.88</v>
      </c>
      <c r="H67" s="18">
        <v>0.8</v>
      </c>
    </row>
    <row r="68" spans="2:8" x14ac:dyDescent="0.25">
      <c r="B68" s="13" t="s">
        <v>1849</v>
      </c>
      <c r="C68" s="29" t="s">
        <v>145</v>
      </c>
      <c r="D68" s="13" t="s">
        <v>279</v>
      </c>
      <c r="E68" s="13" t="s">
        <v>590</v>
      </c>
      <c r="F68" s="18">
        <v>82000</v>
      </c>
      <c r="G68" s="18">
        <v>2407.23</v>
      </c>
      <c r="H68" s="18">
        <v>0.75</v>
      </c>
    </row>
    <row r="69" spans="2:8" x14ac:dyDescent="0.25">
      <c r="B69" s="13" t="s">
        <v>1686</v>
      </c>
      <c r="C69" s="29" t="s">
        <v>145</v>
      </c>
      <c r="D69" s="13" t="s">
        <v>289</v>
      </c>
      <c r="E69" s="13" t="s">
        <v>290</v>
      </c>
      <c r="F69" s="18">
        <v>1950</v>
      </c>
      <c r="G69" s="18">
        <v>2389.23</v>
      </c>
      <c r="H69" s="18">
        <v>0.75</v>
      </c>
    </row>
    <row r="70" spans="2:8" x14ac:dyDescent="0.25">
      <c r="B70" s="13" t="s">
        <v>1850</v>
      </c>
      <c r="C70" s="29" t="s">
        <v>145</v>
      </c>
      <c r="D70" s="13" t="s">
        <v>340</v>
      </c>
      <c r="E70" s="13" t="s">
        <v>591</v>
      </c>
      <c r="F70" s="18">
        <v>6500</v>
      </c>
      <c r="G70" s="18">
        <v>2343.09</v>
      </c>
      <c r="H70" s="18">
        <v>0.73</v>
      </c>
    </row>
    <row r="71" spans="2:8" x14ac:dyDescent="0.25">
      <c r="B71" s="13" t="s">
        <v>2113</v>
      </c>
      <c r="C71" s="29" t="s">
        <v>145</v>
      </c>
      <c r="D71" s="13" t="s">
        <v>289</v>
      </c>
      <c r="E71" s="13" t="s">
        <v>1087</v>
      </c>
      <c r="F71" s="18">
        <v>162000</v>
      </c>
      <c r="G71" s="18">
        <v>2179.06</v>
      </c>
      <c r="H71" s="18">
        <v>0.68</v>
      </c>
    </row>
    <row r="72" spans="2:8" x14ac:dyDescent="0.25">
      <c r="B72" s="13" t="s">
        <v>1704</v>
      </c>
      <c r="C72" s="29" t="s">
        <v>145</v>
      </c>
      <c r="D72" s="13" t="s">
        <v>271</v>
      </c>
      <c r="E72" s="13" t="s">
        <v>323</v>
      </c>
      <c r="F72" s="18">
        <v>1026343</v>
      </c>
      <c r="G72" s="18">
        <v>2158.6</v>
      </c>
      <c r="H72" s="18">
        <v>0.67</v>
      </c>
    </row>
    <row r="73" spans="2:8" x14ac:dyDescent="0.25">
      <c r="B73" s="13" t="s">
        <v>2120</v>
      </c>
      <c r="C73" s="29" t="s">
        <v>145</v>
      </c>
      <c r="D73" s="13" t="s">
        <v>289</v>
      </c>
      <c r="E73" s="13" t="s">
        <v>1107</v>
      </c>
      <c r="F73" s="18">
        <v>61000</v>
      </c>
      <c r="G73" s="18">
        <v>2095.9</v>
      </c>
      <c r="H73" s="18">
        <v>0.65</v>
      </c>
    </row>
    <row r="74" spans="2:8" x14ac:dyDescent="0.25">
      <c r="B74" s="13" t="s">
        <v>1851</v>
      </c>
      <c r="C74" s="29" t="s">
        <v>145</v>
      </c>
      <c r="D74" s="13" t="s">
        <v>331</v>
      </c>
      <c r="E74" s="13" t="s">
        <v>592</v>
      </c>
      <c r="F74" s="18">
        <v>113777</v>
      </c>
      <c r="G74" s="18">
        <v>2014.25</v>
      </c>
      <c r="H74" s="18">
        <v>0.63</v>
      </c>
    </row>
    <row r="75" spans="2:8" x14ac:dyDescent="0.25">
      <c r="B75" s="13" t="s">
        <v>1303</v>
      </c>
      <c r="C75" s="29" t="s">
        <v>145</v>
      </c>
      <c r="D75" s="13" t="s">
        <v>279</v>
      </c>
      <c r="E75" s="13" t="s">
        <v>1304</v>
      </c>
      <c r="F75" s="18">
        <v>240000</v>
      </c>
      <c r="G75" s="18">
        <v>1852.56</v>
      </c>
      <c r="H75" s="18">
        <v>0.57999999999999996</v>
      </c>
    </row>
    <row r="76" spans="2:8" x14ac:dyDescent="0.25">
      <c r="B76" s="13" t="s">
        <v>1962</v>
      </c>
      <c r="C76" s="29" t="s">
        <v>145</v>
      </c>
      <c r="D76" s="13" t="s">
        <v>282</v>
      </c>
      <c r="E76" s="13" t="s">
        <v>766</v>
      </c>
      <c r="F76" s="18">
        <v>22295</v>
      </c>
      <c r="G76" s="18">
        <v>1514.79</v>
      </c>
      <c r="H76" s="18">
        <v>0.47</v>
      </c>
    </row>
    <row r="77" spans="2:8" x14ac:dyDescent="0.25">
      <c r="B77" s="13" t="s">
        <v>2130</v>
      </c>
      <c r="C77" s="29" t="s">
        <v>145</v>
      </c>
      <c r="D77" s="13" t="s">
        <v>282</v>
      </c>
      <c r="E77" s="13" t="s">
        <v>1136</v>
      </c>
      <c r="F77" s="18">
        <v>22295</v>
      </c>
      <c r="G77" s="18">
        <v>1097.95</v>
      </c>
      <c r="H77" s="18">
        <v>0.34</v>
      </c>
    </row>
    <row r="78" spans="2:8" x14ac:dyDescent="0.25">
      <c r="B78" s="32" t="s">
        <v>157</v>
      </c>
      <c r="C78" s="33"/>
      <c r="D78" s="32"/>
      <c r="E78" s="32"/>
      <c r="F78" s="34"/>
      <c r="G78" s="34">
        <f>SUM(G12:G77)</f>
        <v>296684.12000000011</v>
      </c>
      <c r="H78" s="34">
        <f>SUM(H12:H77)</f>
        <v>92.670000000000044</v>
      </c>
    </row>
    <row r="79" spans="2:8" x14ac:dyDescent="0.25">
      <c r="B79" s="32" t="s">
        <v>159</v>
      </c>
      <c r="C79" s="33"/>
      <c r="D79" s="32"/>
      <c r="E79" s="32"/>
      <c r="F79" s="34"/>
      <c r="G79" s="34">
        <v>296684.12</v>
      </c>
      <c r="H79" s="34">
        <v>92.67</v>
      </c>
    </row>
    <row r="80" spans="2:8" x14ac:dyDescent="0.25">
      <c r="B80" s="32" t="s">
        <v>247</v>
      </c>
      <c r="C80" s="33"/>
      <c r="D80" s="32"/>
      <c r="E80" s="32"/>
      <c r="F80" s="34"/>
      <c r="G80" s="34">
        <v>23470.77937882999</v>
      </c>
      <c r="H80" s="34">
        <v>7.3299999999999983</v>
      </c>
    </row>
    <row r="81" spans="2:8" x14ac:dyDescent="0.25">
      <c r="B81" s="32" t="s">
        <v>161</v>
      </c>
      <c r="C81" s="33"/>
      <c r="D81" s="32"/>
      <c r="E81" s="32"/>
      <c r="F81" s="34"/>
      <c r="G81" s="34">
        <v>320154.89937882998</v>
      </c>
      <c r="H81" s="34">
        <v>100</v>
      </c>
    </row>
    <row r="82" spans="2:8" x14ac:dyDescent="0.25">
      <c r="B82" s="13" t="s">
        <v>162</v>
      </c>
    </row>
    <row r="83" spans="2:8" x14ac:dyDescent="0.25">
      <c r="B83" s="32" t="s">
        <v>163</v>
      </c>
    </row>
    <row r="84" spans="2:8" x14ac:dyDescent="0.25">
      <c r="B84" s="32" t="s">
        <v>164</v>
      </c>
      <c r="C84" s="29" t="s">
        <v>165</v>
      </c>
    </row>
    <row r="85" spans="2:8" x14ac:dyDescent="0.25">
      <c r="B85" s="32" t="s">
        <v>168</v>
      </c>
      <c r="C85" s="29" t="s">
        <v>167</v>
      </c>
    </row>
    <row r="86" spans="2:8" x14ac:dyDescent="0.25">
      <c r="B86" s="32" t="s">
        <v>169</v>
      </c>
      <c r="C86" s="29" t="s">
        <v>167</v>
      </c>
    </row>
    <row r="87" spans="2:8" x14ac:dyDescent="0.25">
      <c r="B87" s="32" t="s">
        <v>170</v>
      </c>
      <c r="C87" s="29" t="s">
        <v>171</v>
      </c>
    </row>
    <row r="88" spans="2:8" x14ac:dyDescent="0.25">
      <c r="B88" s="32" t="s">
        <v>1305</v>
      </c>
      <c r="C88" s="33"/>
    </row>
    <row r="89" spans="2:8" x14ac:dyDescent="0.25">
      <c r="B89" s="32" t="s">
        <v>1306</v>
      </c>
      <c r="C89" s="33"/>
    </row>
    <row r="90" spans="2:8" x14ac:dyDescent="0.25">
      <c r="B90" s="32" t="s">
        <v>1307</v>
      </c>
      <c r="C90" s="33"/>
    </row>
    <row r="91" spans="2:8" x14ac:dyDescent="0.25">
      <c r="B91" s="32" t="s">
        <v>1308</v>
      </c>
      <c r="C91" s="33"/>
    </row>
    <row r="92" spans="2:8" x14ac:dyDescent="0.25">
      <c r="B92" s="32" t="s">
        <v>1309</v>
      </c>
      <c r="C92" s="33"/>
    </row>
    <row r="93" spans="2:8" x14ac:dyDescent="0.25">
      <c r="B93" s="32" t="s">
        <v>1310</v>
      </c>
      <c r="C93" s="33"/>
    </row>
    <row r="94" spans="2:8" x14ac:dyDescent="0.25">
      <c r="B94" s="32" t="s">
        <v>1311</v>
      </c>
      <c r="C94" s="33"/>
    </row>
    <row r="95" spans="2:8" x14ac:dyDescent="0.25">
      <c r="B95" s="32" t="s">
        <v>1312</v>
      </c>
      <c r="C95" s="33"/>
    </row>
    <row r="96" spans="2:8" x14ac:dyDescent="0.25">
      <c r="B96" s="32" t="s">
        <v>3817</v>
      </c>
      <c r="C96" s="33"/>
    </row>
    <row r="97" spans="2:4" x14ac:dyDescent="0.25">
      <c r="B97" s="13" t="s">
        <v>180</v>
      </c>
    </row>
    <row r="98" spans="2:4" x14ac:dyDescent="0.25">
      <c r="B98" s="13" t="s">
        <v>250</v>
      </c>
    </row>
    <row r="101" spans="2:4" x14ac:dyDescent="0.25">
      <c r="B101" s="8" t="s">
        <v>251</v>
      </c>
      <c r="C101" s="9"/>
    </row>
    <row r="102" spans="2:4" ht="30" x14ac:dyDescent="0.25">
      <c r="B102" s="8" t="s">
        <v>252</v>
      </c>
      <c r="C102" s="10" t="s">
        <v>253</v>
      </c>
    </row>
    <row r="103" spans="2:4" x14ac:dyDescent="0.25">
      <c r="B103" s="3" t="s">
        <v>254</v>
      </c>
      <c r="C103" s="4"/>
    </row>
    <row r="104" spans="2:4" x14ac:dyDescent="0.25">
      <c r="B104" s="3" t="s">
        <v>255</v>
      </c>
      <c r="C104" s="4"/>
    </row>
    <row r="105" spans="2:4" x14ac:dyDescent="0.25">
      <c r="B105" s="3" t="s">
        <v>256</v>
      </c>
      <c r="C105" s="4"/>
    </row>
    <row r="106" spans="2:4" x14ac:dyDescent="0.25">
      <c r="B106" s="3" t="s">
        <v>257</v>
      </c>
      <c r="C106" s="4"/>
    </row>
    <row r="107" spans="2:4" x14ac:dyDescent="0.25">
      <c r="B107" s="3" t="s">
        <v>258</v>
      </c>
      <c r="C107" s="4"/>
    </row>
    <row r="108" spans="2:4" x14ac:dyDescent="0.25">
      <c r="B108" s="3" t="s">
        <v>259</v>
      </c>
      <c r="C108" s="4"/>
    </row>
    <row r="109" spans="2:4" x14ac:dyDescent="0.25">
      <c r="B109" s="8" t="s">
        <v>260</v>
      </c>
      <c r="C109" s="9"/>
    </row>
    <row r="111" spans="2:4" x14ac:dyDescent="0.25">
      <c r="B111" s="3" t="s">
        <v>189</v>
      </c>
      <c r="C111" s="4"/>
      <c r="D111" s="3"/>
    </row>
    <row r="112" spans="2:4" ht="30" x14ac:dyDescent="0.25">
      <c r="B112" s="6" t="s">
        <v>190</v>
      </c>
      <c r="C112" s="5" t="s">
        <v>191</v>
      </c>
      <c r="D112" s="6" t="s">
        <v>192</v>
      </c>
    </row>
    <row r="113" spans="2:7" x14ac:dyDescent="0.25">
      <c r="B113" s="3" t="s">
        <v>167</v>
      </c>
      <c r="C113" s="4" t="s">
        <v>167</v>
      </c>
      <c r="D113" s="3" t="s">
        <v>167</v>
      </c>
    </row>
    <row r="115" spans="2:7" x14ac:dyDescent="0.25">
      <c r="B115" s="8" t="s">
        <v>193</v>
      </c>
      <c r="C115" s="44">
        <v>45596</v>
      </c>
      <c r="D115" s="3"/>
      <c r="E115" s="37"/>
      <c r="F115" s="43"/>
    </row>
    <row r="116" spans="2:7" x14ac:dyDescent="0.25">
      <c r="B116" s="8" t="s">
        <v>194</v>
      </c>
      <c r="C116" s="9" t="s">
        <v>195</v>
      </c>
      <c r="D116" s="8" t="s">
        <v>196</v>
      </c>
      <c r="E116" s="38" t="s">
        <v>197</v>
      </c>
      <c r="F116" s="36" t="s">
        <v>198</v>
      </c>
      <c r="G116" s="34"/>
    </row>
    <row r="117" spans="2:7" x14ac:dyDescent="0.25">
      <c r="B117" s="41" t="s">
        <v>167</v>
      </c>
      <c r="C117" s="42" t="s">
        <v>167</v>
      </c>
      <c r="D117" s="41" t="s">
        <v>167</v>
      </c>
      <c r="E117" s="40" t="s">
        <v>167</v>
      </c>
      <c r="F117" s="39" t="s">
        <v>167</v>
      </c>
    </row>
    <row r="120" spans="2:7" x14ac:dyDescent="0.25">
      <c r="B120" s="32" t="s">
        <v>199</v>
      </c>
    </row>
    <row r="121" spans="2:7" x14ac:dyDescent="0.25">
      <c r="B121" s="32"/>
    </row>
    <row r="122" spans="2:7" x14ac:dyDescent="0.25">
      <c r="B122" s="32" t="s">
        <v>200</v>
      </c>
    </row>
    <row r="123" spans="2:7" x14ac:dyDescent="0.25">
      <c r="B123" s="8" t="s">
        <v>201</v>
      </c>
      <c r="C123" s="9" t="s">
        <v>202</v>
      </c>
      <c r="D123" s="32"/>
    </row>
    <row r="124" spans="2:7" x14ac:dyDescent="0.25">
      <c r="B124" s="3" t="s">
        <v>167</v>
      </c>
      <c r="C124" s="4" t="s">
        <v>167</v>
      </c>
    </row>
    <row r="126" spans="2:7" x14ac:dyDescent="0.25">
      <c r="B126" s="8" t="s">
        <v>203</v>
      </c>
      <c r="C126" s="9" t="s">
        <v>202</v>
      </c>
    </row>
    <row r="127" spans="2:7" x14ac:dyDescent="0.25">
      <c r="B127" s="3" t="s">
        <v>167</v>
      </c>
      <c r="C127" s="4" t="s">
        <v>167</v>
      </c>
    </row>
    <row r="129" spans="2:7" x14ac:dyDescent="0.25">
      <c r="B129" s="8" t="s">
        <v>167</v>
      </c>
      <c r="C129" s="9" t="s">
        <v>167</v>
      </c>
    </row>
    <row r="130" spans="2:7" x14ac:dyDescent="0.25">
      <c r="B130" s="3" t="s">
        <v>167</v>
      </c>
      <c r="C130" s="4" t="s">
        <v>167</v>
      </c>
    </row>
    <row r="132" spans="2:7" x14ac:dyDescent="0.25">
      <c r="B132" s="38" t="s">
        <v>204</v>
      </c>
      <c r="C132" s="9" t="s">
        <v>205</v>
      </c>
    </row>
    <row r="133" spans="2:7" x14ac:dyDescent="0.25">
      <c r="B133" s="37" t="s">
        <v>167</v>
      </c>
      <c r="C133" s="4" t="s">
        <v>167</v>
      </c>
    </row>
    <row r="135" spans="2:7" x14ac:dyDescent="0.25">
      <c r="B135" s="8" t="s">
        <v>206</v>
      </c>
      <c r="C135" s="9" t="s">
        <v>167</v>
      </c>
    </row>
    <row r="137" spans="2:7" x14ac:dyDescent="0.25">
      <c r="B137" s="8" t="s">
        <v>207</v>
      </c>
      <c r="C137" s="44">
        <v>45596</v>
      </c>
      <c r="D137" s="3"/>
      <c r="E137" s="37"/>
      <c r="F137" s="43"/>
    </row>
    <row r="138" spans="2:7" x14ac:dyDescent="0.25">
      <c r="B138" s="8" t="s">
        <v>194</v>
      </c>
      <c r="C138" s="9" t="s">
        <v>195</v>
      </c>
      <c r="D138" s="8" t="s">
        <v>196</v>
      </c>
      <c r="E138" s="38" t="s">
        <v>197</v>
      </c>
      <c r="F138" s="36" t="s">
        <v>198</v>
      </c>
      <c r="G138" s="34"/>
    </row>
    <row r="139" spans="2:7" x14ac:dyDescent="0.25">
      <c r="B139" s="41" t="s">
        <v>167</v>
      </c>
      <c r="C139" s="42" t="s">
        <v>167</v>
      </c>
      <c r="D139" s="41" t="s">
        <v>167</v>
      </c>
      <c r="E139" s="40" t="s">
        <v>167</v>
      </c>
      <c r="F139" s="39" t="s">
        <v>167</v>
      </c>
    </row>
    <row r="140" spans="2:7" x14ac:dyDescent="0.25">
      <c r="B140" s="32" t="s">
        <v>199</v>
      </c>
    </row>
    <row r="141" spans="2:7" x14ac:dyDescent="0.25">
      <c r="B141" s="32"/>
    </row>
    <row r="142" spans="2:7" x14ac:dyDescent="0.25">
      <c r="B142" s="32" t="s">
        <v>200</v>
      </c>
    </row>
    <row r="143" spans="2:7" x14ac:dyDescent="0.25">
      <c r="B143" s="8" t="s">
        <v>201</v>
      </c>
      <c r="C143" s="9" t="s">
        <v>202</v>
      </c>
      <c r="D143" s="32"/>
    </row>
    <row r="144" spans="2:7" x14ac:dyDescent="0.25">
      <c r="B144" s="3" t="s">
        <v>167</v>
      </c>
      <c r="C144" s="4" t="s">
        <v>167</v>
      </c>
    </row>
    <row r="146" spans="2:6" x14ac:dyDescent="0.25">
      <c r="B146" s="8" t="s">
        <v>203</v>
      </c>
      <c r="C146" s="9" t="s">
        <v>202</v>
      </c>
    </row>
    <row r="147" spans="2:6" x14ac:dyDescent="0.25">
      <c r="B147" s="3" t="s">
        <v>167</v>
      </c>
      <c r="C147" s="4" t="s">
        <v>167</v>
      </c>
    </row>
    <row r="149" spans="2:6" x14ac:dyDescent="0.25">
      <c r="B149" s="8" t="s">
        <v>167</v>
      </c>
      <c r="C149" s="9" t="s">
        <v>167</v>
      </c>
    </row>
    <row r="150" spans="2:6" x14ac:dyDescent="0.25">
      <c r="B150" s="3" t="s">
        <v>167</v>
      </c>
      <c r="C150" s="4" t="s">
        <v>167</v>
      </c>
    </row>
    <row r="152" spans="2:6" x14ac:dyDescent="0.25">
      <c r="B152" s="38" t="s">
        <v>204</v>
      </c>
      <c r="C152" s="9" t="s">
        <v>205</v>
      </c>
    </row>
    <row r="153" spans="2:6" x14ac:dyDescent="0.25">
      <c r="B153" s="37" t="s">
        <v>167</v>
      </c>
      <c r="C153" s="4" t="s">
        <v>167</v>
      </c>
    </row>
    <row r="155" spans="2:6" x14ac:dyDescent="0.25">
      <c r="B155" s="8" t="s">
        <v>206</v>
      </c>
      <c r="C155" s="9" t="s">
        <v>167</v>
      </c>
    </row>
    <row r="158" spans="2:6" x14ac:dyDescent="0.25">
      <c r="B158" s="32" t="s">
        <v>208</v>
      </c>
    </row>
    <row r="160" spans="2:6" x14ac:dyDescent="0.25">
      <c r="B160" s="8" t="s">
        <v>194</v>
      </c>
      <c r="C160" s="9" t="s">
        <v>209</v>
      </c>
      <c r="D160" s="8" t="s">
        <v>210</v>
      </c>
      <c r="E160" s="8" t="s">
        <v>211</v>
      </c>
      <c r="F160" s="34"/>
    </row>
    <row r="161" spans="2:80" x14ac:dyDescent="0.25">
      <c r="B161" s="3" t="s">
        <v>167</v>
      </c>
      <c r="C161" s="4" t="s">
        <v>167</v>
      </c>
      <c r="D161" s="3" t="s">
        <v>167</v>
      </c>
      <c r="E161" s="3" t="s">
        <v>167</v>
      </c>
    </row>
    <row r="164" spans="2:80" x14ac:dyDescent="0.25">
      <c r="B164" s="32" t="s">
        <v>212</v>
      </c>
      <c r="C164" s="33" t="s">
        <v>167</v>
      </c>
      <c r="D164" s="32"/>
      <c r="E164" s="32"/>
      <c r="F164" s="34"/>
      <c r="G164" s="34"/>
      <c r="H164" s="34"/>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2"/>
      <c r="BQ164" s="32"/>
      <c r="BR164" s="32"/>
      <c r="BS164" s="32"/>
      <c r="BT164" s="32"/>
      <c r="BU164" s="32"/>
      <c r="BV164" s="32"/>
      <c r="BW164" s="32"/>
      <c r="BX164" s="32"/>
      <c r="BY164" s="32"/>
      <c r="BZ164" s="32"/>
      <c r="CA164" s="32"/>
      <c r="CB164" s="32"/>
    </row>
    <row r="166" spans="2:80" x14ac:dyDescent="0.25">
      <c r="B166" s="32" t="s">
        <v>213</v>
      </c>
    </row>
    <row r="168" spans="2:80" x14ac:dyDescent="0.25">
      <c r="B168" s="8" t="s">
        <v>214</v>
      </c>
      <c r="C168" s="9" t="s">
        <v>202</v>
      </c>
      <c r="D168" s="32"/>
    </row>
    <row r="169" spans="2:80" x14ac:dyDescent="0.25">
      <c r="B169" s="3" t="s">
        <v>167</v>
      </c>
      <c r="C169" s="4" t="s">
        <v>167</v>
      </c>
    </row>
    <row r="172" spans="2:80" x14ac:dyDescent="0.25">
      <c r="B172" s="8" t="s">
        <v>215</v>
      </c>
      <c r="C172" s="9" t="s">
        <v>216</v>
      </c>
      <c r="D172" s="32"/>
    </row>
    <row r="173" spans="2:80" x14ac:dyDescent="0.25">
      <c r="B173" s="3" t="s">
        <v>167</v>
      </c>
      <c r="C173" s="4" t="s">
        <v>167</v>
      </c>
    </row>
    <row r="176" spans="2:80" x14ac:dyDescent="0.25">
      <c r="B176" s="32" t="s">
        <v>217</v>
      </c>
    </row>
    <row r="179" spans="2:80" x14ac:dyDescent="0.25">
      <c r="B179" s="32" t="s">
        <v>218</v>
      </c>
    </row>
    <row r="181" spans="2:80" x14ac:dyDescent="0.25">
      <c r="B181" s="8" t="s">
        <v>194</v>
      </c>
      <c r="C181" s="9" t="s">
        <v>219</v>
      </c>
      <c r="D181" s="8" t="s">
        <v>209</v>
      </c>
      <c r="E181" s="8" t="s">
        <v>210</v>
      </c>
      <c r="F181" s="36" t="s">
        <v>211</v>
      </c>
      <c r="G181" s="34"/>
    </row>
    <row r="182" spans="2:80" x14ac:dyDescent="0.25">
      <c r="B182" s="3" t="s">
        <v>167</v>
      </c>
      <c r="C182" s="4" t="s">
        <v>167</v>
      </c>
      <c r="D182" s="3" t="s">
        <v>167</v>
      </c>
      <c r="E182" s="3" t="s">
        <v>167</v>
      </c>
      <c r="F182" s="35" t="s">
        <v>167</v>
      </c>
    </row>
    <row r="185" spans="2:80" x14ac:dyDescent="0.25">
      <c r="B185" s="32" t="s">
        <v>212</v>
      </c>
      <c r="C185" s="33" t="s">
        <v>167</v>
      </c>
      <c r="D185" s="32"/>
      <c r="E185" s="32"/>
      <c r="F185" s="34"/>
      <c r="G185" s="34"/>
      <c r="H185" s="34"/>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c r="BO185" s="32"/>
      <c r="BP185" s="32"/>
      <c r="BQ185" s="32"/>
      <c r="BR185" s="32"/>
      <c r="BS185" s="32"/>
      <c r="BT185" s="32"/>
      <c r="BU185" s="32"/>
      <c r="BV185" s="32"/>
      <c r="BW185" s="32"/>
      <c r="BX185" s="32"/>
      <c r="BY185" s="32"/>
      <c r="BZ185" s="32"/>
      <c r="CA185" s="32"/>
      <c r="CB185" s="32"/>
    </row>
    <row r="187" spans="2:80" x14ac:dyDescent="0.25">
      <c r="B187" s="32" t="s">
        <v>213</v>
      </c>
    </row>
    <row r="189" spans="2:80" x14ac:dyDescent="0.25">
      <c r="B189" s="8" t="s">
        <v>214</v>
      </c>
      <c r="C189" s="9" t="s">
        <v>202</v>
      </c>
      <c r="D189" s="32"/>
    </row>
    <row r="190" spans="2:80" x14ac:dyDescent="0.25">
      <c r="B190" s="3" t="s">
        <v>167</v>
      </c>
      <c r="C190" s="4" t="s">
        <v>167</v>
      </c>
    </row>
    <row r="193" spans="2:7" x14ac:dyDescent="0.25">
      <c r="B193" s="8" t="s">
        <v>215</v>
      </c>
      <c r="C193" s="9" t="s">
        <v>216</v>
      </c>
      <c r="D193" s="32"/>
    </row>
    <row r="194" spans="2:7" x14ac:dyDescent="0.25">
      <c r="B194" s="3" t="s">
        <v>167</v>
      </c>
      <c r="C194" s="4" t="s">
        <v>167</v>
      </c>
    </row>
    <row r="197" spans="2:7" x14ac:dyDescent="0.25">
      <c r="B197" s="32" t="s">
        <v>217</v>
      </c>
    </row>
    <row r="200" spans="2:7" x14ac:dyDescent="0.25">
      <c r="B200" s="32" t="s">
        <v>220</v>
      </c>
    </row>
    <row r="201" spans="2:7" x14ac:dyDescent="0.25">
      <c r="B201" s="8" t="s">
        <v>194</v>
      </c>
      <c r="C201" s="9" t="s">
        <v>221</v>
      </c>
      <c r="D201" s="8" t="s">
        <v>222</v>
      </c>
      <c r="E201" s="8" t="s">
        <v>223</v>
      </c>
      <c r="F201" s="36" t="s">
        <v>224</v>
      </c>
      <c r="G201" s="34"/>
    </row>
    <row r="202" spans="2:7" x14ac:dyDescent="0.25">
      <c r="B202" s="3" t="s">
        <v>167</v>
      </c>
      <c r="C202" s="4" t="s">
        <v>167</v>
      </c>
      <c r="D202" s="3" t="s">
        <v>167</v>
      </c>
      <c r="E202" s="3" t="s">
        <v>167</v>
      </c>
      <c r="F202" s="35" t="s">
        <v>167</v>
      </c>
    </row>
    <row r="203" spans="2:7" x14ac:dyDescent="0.25">
      <c r="B203"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6234D285-090B-45A3-A490-FE17B66AE122}"/>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2D02-3FD6-4BA6-9304-3261AB591F52}">
  <sheetPr codeName="Sheet26"/>
  <dimension ref="A1:CB531"/>
  <sheetViews>
    <sheetView workbookViewId="0"/>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43"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43"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43"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43"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43"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43"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43"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43"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43"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43"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43"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43"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43"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43"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43"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43"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43"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43"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43"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43"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43"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43"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43"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43"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43"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43"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43"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43"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43"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43"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43"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43"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43"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43"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43"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43"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43"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43"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43"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43"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43"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43"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43"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43"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43"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43"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43"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43"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43"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43"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43"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43"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43"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43"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43"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43"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43"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43"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43"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43"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43"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43"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43"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51</v>
      </c>
      <c r="C1" s="201"/>
      <c r="D1" s="201"/>
      <c r="E1" s="201"/>
    </row>
    <row r="3" spans="1:9" ht="15" customHeight="1" x14ac:dyDescent="0.25">
      <c r="B3" s="1" t="s">
        <v>1314</v>
      </c>
      <c r="C3" s="202"/>
      <c r="D3" s="203"/>
    </row>
    <row r="4" spans="1:9" ht="15" customHeight="1" x14ac:dyDescent="0.25">
      <c r="B4" s="2" t="s">
        <v>1315</v>
      </c>
      <c r="C4" s="202"/>
      <c r="D4" s="203"/>
    </row>
    <row r="5" spans="1:9" ht="15" customHeight="1" x14ac:dyDescent="0.25">
      <c r="B5" s="2" t="s">
        <v>133</v>
      </c>
      <c r="C5" s="202"/>
      <c r="D5" s="203"/>
    </row>
    <row r="6" spans="1:9" ht="15" customHeight="1" x14ac:dyDescent="0.25">
      <c r="B6" s="2" t="s">
        <v>1316</v>
      </c>
      <c r="C6" s="202"/>
      <c r="D6" s="203"/>
    </row>
    <row r="7" spans="1:9" ht="15" customHeight="1" x14ac:dyDescent="0.25">
      <c r="B7" s="2" t="s">
        <v>1317</v>
      </c>
      <c r="C7" s="202"/>
      <c r="D7" s="203"/>
    </row>
    <row r="8" spans="1:9" ht="15"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1675</v>
      </c>
      <c r="C15" s="29" t="s">
        <v>145</v>
      </c>
      <c r="D15" s="13" t="s">
        <v>271</v>
      </c>
      <c r="E15" s="13" t="s">
        <v>272</v>
      </c>
      <c r="F15" s="18">
        <v>96230</v>
      </c>
      <c r="G15" s="18">
        <v>1281.83</v>
      </c>
      <c r="H15" s="18">
        <v>5.93</v>
      </c>
    </row>
    <row r="16" spans="1:9" x14ac:dyDescent="0.25">
      <c r="B16" s="13" t="s">
        <v>1679</v>
      </c>
      <c r="C16" s="29" t="s">
        <v>145</v>
      </c>
      <c r="D16" s="13" t="s">
        <v>277</v>
      </c>
      <c r="E16" s="13" t="s">
        <v>278</v>
      </c>
      <c r="F16" s="18">
        <v>31075</v>
      </c>
      <c r="G16" s="18">
        <v>1125.6300000000001</v>
      </c>
      <c r="H16" s="18">
        <v>5.21</v>
      </c>
    </row>
    <row r="17" spans="2:8" x14ac:dyDescent="0.25">
      <c r="B17" s="13" t="s">
        <v>1673</v>
      </c>
      <c r="C17" s="29" t="s">
        <v>145</v>
      </c>
      <c r="D17" s="13" t="s">
        <v>268</v>
      </c>
      <c r="E17" s="13" t="s">
        <v>269</v>
      </c>
      <c r="F17" s="18">
        <v>59266</v>
      </c>
      <c r="G17" s="18">
        <v>1028.68</v>
      </c>
      <c r="H17" s="18">
        <v>4.76</v>
      </c>
    </row>
    <row r="18" spans="2:8" x14ac:dyDescent="0.25">
      <c r="B18" s="13" t="s">
        <v>863</v>
      </c>
      <c r="C18" s="29" t="s">
        <v>145</v>
      </c>
      <c r="D18" s="13" t="s">
        <v>268</v>
      </c>
      <c r="E18" s="13" t="s">
        <v>864</v>
      </c>
      <c r="F18" s="18">
        <v>122400</v>
      </c>
      <c r="G18" s="18">
        <v>1003.92</v>
      </c>
      <c r="H18" s="18">
        <v>4.6500000000000004</v>
      </c>
    </row>
    <row r="19" spans="2:8" x14ac:dyDescent="0.25">
      <c r="B19" s="13" t="s">
        <v>1858</v>
      </c>
      <c r="C19" s="29" t="s">
        <v>145</v>
      </c>
      <c r="D19" s="13" t="s">
        <v>348</v>
      </c>
      <c r="E19" s="13" t="s">
        <v>612</v>
      </c>
      <c r="F19" s="18">
        <v>61650</v>
      </c>
      <c r="G19" s="18">
        <v>994.17</v>
      </c>
      <c r="H19" s="18">
        <v>4.5999999999999996</v>
      </c>
    </row>
    <row r="20" spans="2:8" x14ac:dyDescent="0.25">
      <c r="B20" s="13" t="s">
        <v>1676</v>
      </c>
      <c r="C20" s="29" t="s">
        <v>145</v>
      </c>
      <c r="D20" s="13" t="s">
        <v>273</v>
      </c>
      <c r="E20" s="13" t="s">
        <v>274</v>
      </c>
      <c r="F20" s="18">
        <v>193300</v>
      </c>
      <c r="G20" s="18">
        <v>944.85</v>
      </c>
      <c r="H20" s="18">
        <v>4.37</v>
      </c>
    </row>
    <row r="21" spans="2:8" x14ac:dyDescent="0.25">
      <c r="B21" s="13" t="s">
        <v>1907</v>
      </c>
      <c r="C21" s="29" t="s">
        <v>145</v>
      </c>
      <c r="D21" s="13" t="s">
        <v>282</v>
      </c>
      <c r="E21" s="13" t="s">
        <v>679</v>
      </c>
      <c r="F21" s="18">
        <v>65700</v>
      </c>
      <c r="G21" s="18">
        <v>917.5</v>
      </c>
      <c r="H21" s="18">
        <v>4.25</v>
      </c>
    </row>
    <row r="22" spans="2:8" x14ac:dyDescent="0.25">
      <c r="B22" s="13" t="s">
        <v>1806</v>
      </c>
      <c r="C22" s="29" t="s">
        <v>145</v>
      </c>
      <c r="D22" s="13" t="s">
        <v>318</v>
      </c>
      <c r="E22" s="13" t="s">
        <v>531</v>
      </c>
      <c r="F22" s="18">
        <v>149430</v>
      </c>
      <c r="G22" s="18">
        <v>867.52</v>
      </c>
      <c r="H22" s="18">
        <v>4.0199999999999996</v>
      </c>
    </row>
    <row r="23" spans="2:8" x14ac:dyDescent="0.25">
      <c r="B23" s="13" t="s">
        <v>1771</v>
      </c>
      <c r="C23" s="29" t="s">
        <v>145</v>
      </c>
      <c r="D23" s="13" t="s">
        <v>378</v>
      </c>
      <c r="E23" s="13" t="s">
        <v>454</v>
      </c>
      <c r="F23" s="18">
        <v>60000</v>
      </c>
      <c r="G23" s="18">
        <v>825.57</v>
      </c>
      <c r="H23" s="18">
        <v>3.82</v>
      </c>
    </row>
    <row r="24" spans="2:8" x14ac:dyDescent="0.25">
      <c r="B24" s="13" t="s">
        <v>1803</v>
      </c>
      <c r="C24" s="29" t="s">
        <v>145</v>
      </c>
      <c r="D24" s="13" t="s">
        <v>291</v>
      </c>
      <c r="E24" s="13" t="s">
        <v>527</v>
      </c>
      <c r="F24" s="18">
        <v>166900</v>
      </c>
      <c r="G24" s="18">
        <v>681.2</v>
      </c>
      <c r="H24" s="18">
        <v>3.15</v>
      </c>
    </row>
    <row r="25" spans="2:8" x14ac:dyDescent="0.25">
      <c r="B25" s="13" t="s">
        <v>1689</v>
      </c>
      <c r="C25" s="29" t="s">
        <v>145</v>
      </c>
      <c r="D25" s="13" t="s">
        <v>273</v>
      </c>
      <c r="E25" s="13" t="s">
        <v>295</v>
      </c>
      <c r="F25" s="18">
        <v>26840</v>
      </c>
      <c r="G25" s="18">
        <v>678.58</v>
      </c>
      <c r="H25" s="18">
        <v>3.14</v>
      </c>
    </row>
    <row r="26" spans="2:8" x14ac:dyDescent="0.25">
      <c r="B26" s="13" t="s">
        <v>1671</v>
      </c>
      <c r="C26" s="29" t="s">
        <v>145</v>
      </c>
      <c r="D26" s="13" t="s">
        <v>146</v>
      </c>
      <c r="E26" s="13" t="s">
        <v>148</v>
      </c>
      <c r="F26" s="18">
        <v>15871</v>
      </c>
      <c r="G26" s="18">
        <v>629.83000000000004</v>
      </c>
      <c r="H26" s="18">
        <v>2.92</v>
      </c>
    </row>
    <row r="27" spans="2:8" x14ac:dyDescent="0.25">
      <c r="B27" s="13" t="s">
        <v>1674</v>
      </c>
      <c r="C27" s="29" t="s">
        <v>145</v>
      </c>
      <c r="D27" s="13" t="s">
        <v>268</v>
      </c>
      <c r="E27" s="13" t="s">
        <v>270</v>
      </c>
      <c r="F27" s="18">
        <v>38525</v>
      </c>
      <c r="G27" s="18">
        <v>497.84</v>
      </c>
      <c r="H27" s="18">
        <v>2.2999999999999998</v>
      </c>
    </row>
    <row r="28" spans="2:8" x14ac:dyDescent="0.25">
      <c r="B28" s="13" t="s">
        <v>2001</v>
      </c>
      <c r="C28" s="29" t="s">
        <v>145</v>
      </c>
      <c r="D28" s="13" t="s">
        <v>305</v>
      </c>
      <c r="E28" s="13" t="s">
        <v>868</v>
      </c>
      <c r="F28" s="18">
        <v>28875</v>
      </c>
      <c r="G28" s="18">
        <v>468.4</v>
      </c>
      <c r="H28" s="18">
        <v>2.17</v>
      </c>
    </row>
    <row r="29" spans="2:8" x14ac:dyDescent="0.25">
      <c r="B29" s="13" t="s">
        <v>1709</v>
      </c>
      <c r="C29" s="29" t="s">
        <v>145</v>
      </c>
      <c r="D29" s="13" t="s">
        <v>318</v>
      </c>
      <c r="E29" s="13" t="s">
        <v>333</v>
      </c>
      <c r="F29" s="18">
        <v>19200</v>
      </c>
      <c r="G29" s="18">
        <v>445.52</v>
      </c>
      <c r="H29" s="18">
        <v>2.06</v>
      </c>
    </row>
    <row r="30" spans="2:8" x14ac:dyDescent="0.25">
      <c r="B30" s="13" t="s">
        <v>1938</v>
      </c>
      <c r="C30" s="29" t="s">
        <v>145</v>
      </c>
      <c r="D30" s="13" t="s">
        <v>146</v>
      </c>
      <c r="E30" s="13" t="s">
        <v>723</v>
      </c>
      <c r="F30" s="18">
        <v>5310</v>
      </c>
      <c r="G30" s="18">
        <v>285.27999999999997</v>
      </c>
      <c r="H30" s="18">
        <v>1.32</v>
      </c>
    </row>
    <row r="31" spans="2:8" x14ac:dyDescent="0.25">
      <c r="B31" s="13" t="s">
        <v>1774</v>
      </c>
      <c r="C31" s="29" t="s">
        <v>145</v>
      </c>
      <c r="D31" s="13" t="s">
        <v>279</v>
      </c>
      <c r="E31" s="13" t="s">
        <v>460</v>
      </c>
      <c r="F31" s="18">
        <v>1070</v>
      </c>
      <c r="G31" s="18">
        <v>150.46</v>
      </c>
      <c r="H31" s="18">
        <v>0.7</v>
      </c>
    </row>
    <row r="32" spans="2:8" x14ac:dyDescent="0.25">
      <c r="B32" s="13" t="s">
        <v>1767</v>
      </c>
      <c r="C32" s="29" t="s">
        <v>145</v>
      </c>
      <c r="D32" s="13" t="s">
        <v>146</v>
      </c>
      <c r="E32" s="13" t="s">
        <v>449</v>
      </c>
      <c r="F32" s="18">
        <v>21800</v>
      </c>
      <c r="G32" s="18">
        <v>133.41999999999999</v>
      </c>
      <c r="H32" s="18">
        <v>0.62</v>
      </c>
    </row>
    <row r="33" spans="2:8" x14ac:dyDescent="0.25">
      <c r="B33" s="13" t="s">
        <v>1999</v>
      </c>
      <c r="C33" s="29" t="s">
        <v>145</v>
      </c>
      <c r="D33" s="13" t="s">
        <v>301</v>
      </c>
      <c r="E33" s="13" t="s">
        <v>866</v>
      </c>
      <c r="F33" s="18">
        <v>7500</v>
      </c>
      <c r="G33" s="18">
        <v>131.31</v>
      </c>
      <c r="H33" s="18">
        <v>0.61</v>
      </c>
    </row>
    <row r="34" spans="2:8" x14ac:dyDescent="0.25">
      <c r="B34" s="13" t="s">
        <v>1902</v>
      </c>
      <c r="C34" s="29" t="s">
        <v>145</v>
      </c>
      <c r="D34" s="13" t="s">
        <v>282</v>
      </c>
      <c r="E34" s="13" t="s">
        <v>674</v>
      </c>
      <c r="F34" s="18">
        <v>5900</v>
      </c>
      <c r="G34" s="18">
        <v>109.09</v>
      </c>
      <c r="H34" s="18">
        <v>0.51</v>
      </c>
    </row>
    <row r="35" spans="2:8" x14ac:dyDescent="0.25">
      <c r="B35" s="13" t="s">
        <v>649</v>
      </c>
      <c r="C35" s="29" t="s">
        <v>145</v>
      </c>
      <c r="D35" s="13" t="s">
        <v>385</v>
      </c>
      <c r="E35" s="13" t="s">
        <v>650</v>
      </c>
      <c r="F35" s="18">
        <v>8080</v>
      </c>
      <c r="G35" s="18">
        <v>98.71</v>
      </c>
      <c r="H35" s="18">
        <v>0.46</v>
      </c>
    </row>
    <row r="36" spans="2:8" x14ac:dyDescent="0.25">
      <c r="B36" s="13" t="s">
        <v>1974</v>
      </c>
      <c r="C36" s="29" t="s">
        <v>145</v>
      </c>
      <c r="D36" s="13" t="s">
        <v>452</v>
      </c>
      <c r="E36" s="13" t="s">
        <v>797</v>
      </c>
      <c r="F36" s="18">
        <v>2600</v>
      </c>
      <c r="G36" s="18">
        <v>97.37</v>
      </c>
      <c r="H36" s="18">
        <v>0.45</v>
      </c>
    </row>
    <row r="37" spans="2:8" x14ac:dyDescent="0.25">
      <c r="B37" s="13" t="s">
        <v>1863</v>
      </c>
      <c r="C37" s="29" t="s">
        <v>145</v>
      </c>
      <c r="D37" s="13" t="s">
        <v>331</v>
      </c>
      <c r="E37" s="13" t="s">
        <v>617</v>
      </c>
      <c r="F37" s="18">
        <v>2700</v>
      </c>
      <c r="G37" s="18">
        <v>94.52</v>
      </c>
      <c r="H37" s="18">
        <v>0.44</v>
      </c>
    </row>
    <row r="38" spans="2:8" x14ac:dyDescent="0.25">
      <c r="B38" s="13" t="s">
        <v>1940</v>
      </c>
      <c r="C38" s="29" t="s">
        <v>145</v>
      </c>
      <c r="D38" s="13" t="s">
        <v>282</v>
      </c>
      <c r="E38" s="13" t="s">
        <v>725</v>
      </c>
      <c r="F38" s="18">
        <v>9300</v>
      </c>
      <c r="G38" s="18">
        <v>93.12</v>
      </c>
      <c r="H38" s="18">
        <v>0.43</v>
      </c>
    </row>
    <row r="39" spans="2:8" x14ac:dyDescent="0.25">
      <c r="B39" s="13" t="s">
        <v>1865</v>
      </c>
      <c r="C39" s="29" t="s">
        <v>145</v>
      </c>
      <c r="D39" s="13" t="s">
        <v>352</v>
      </c>
      <c r="E39" s="13" t="s">
        <v>619</v>
      </c>
      <c r="F39" s="18">
        <v>2200</v>
      </c>
      <c r="G39" s="18">
        <v>89.16</v>
      </c>
      <c r="H39" s="18">
        <v>0.41</v>
      </c>
    </row>
    <row r="40" spans="2:8" x14ac:dyDescent="0.25">
      <c r="B40" s="13" t="s">
        <v>1821</v>
      </c>
      <c r="C40" s="29" t="s">
        <v>145</v>
      </c>
      <c r="D40" s="13" t="s">
        <v>291</v>
      </c>
      <c r="E40" s="13" t="s">
        <v>549</v>
      </c>
      <c r="F40" s="18">
        <v>27017</v>
      </c>
      <c r="G40" s="18">
        <v>86.67</v>
      </c>
      <c r="H40" s="18">
        <v>0.4</v>
      </c>
    </row>
    <row r="41" spans="2:8" x14ac:dyDescent="0.25">
      <c r="B41" s="13" t="s">
        <v>1943</v>
      </c>
      <c r="C41" s="29" t="s">
        <v>145</v>
      </c>
      <c r="D41" s="13" t="s">
        <v>324</v>
      </c>
      <c r="E41" s="13" t="s">
        <v>728</v>
      </c>
      <c r="F41" s="18">
        <v>1120</v>
      </c>
      <c r="G41" s="18">
        <v>78.13</v>
      </c>
      <c r="H41" s="18">
        <v>0.36</v>
      </c>
    </row>
    <row r="42" spans="2:8" x14ac:dyDescent="0.25">
      <c r="B42" s="13" t="s">
        <v>1805</v>
      </c>
      <c r="C42" s="29" t="s">
        <v>145</v>
      </c>
      <c r="D42" s="13" t="s">
        <v>318</v>
      </c>
      <c r="E42" s="13" t="s">
        <v>530</v>
      </c>
      <c r="F42" s="18">
        <v>660</v>
      </c>
      <c r="G42" s="18">
        <v>73.03</v>
      </c>
      <c r="H42" s="18">
        <v>0.34</v>
      </c>
    </row>
    <row r="43" spans="2:8" x14ac:dyDescent="0.25">
      <c r="B43" s="13" t="s">
        <v>1772</v>
      </c>
      <c r="C43" s="29" t="s">
        <v>145</v>
      </c>
      <c r="D43" s="13" t="s">
        <v>455</v>
      </c>
      <c r="E43" s="13" t="s">
        <v>456</v>
      </c>
      <c r="F43" s="18">
        <v>4260</v>
      </c>
      <c r="G43" s="18">
        <v>72.47</v>
      </c>
      <c r="H43" s="18">
        <v>0.34</v>
      </c>
    </row>
    <row r="44" spans="2:8" x14ac:dyDescent="0.25">
      <c r="B44" s="13" t="s">
        <v>1847</v>
      </c>
      <c r="C44" s="29" t="s">
        <v>145</v>
      </c>
      <c r="D44" s="13" t="s">
        <v>301</v>
      </c>
      <c r="E44" s="13" t="s">
        <v>588</v>
      </c>
      <c r="F44" s="18">
        <v>12900</v>
      </c>
      <c r="G44" s="18">
        <v>67.42</v>
      </c>
      <c r="H44" s="18">
        <v>0.31</v>
      </c>
    </row>
    <row r="45" spans="2:8" x14ac:dyDescent="0.25">
      <c r="B45" s="13" t="s">
        <v>1973</v>
      </c>
      <c r="C45" s="29" t="s">
        <v>145</v>
      </c>
      <c r="D45" s="13" t="s">
        <v>289</v>
      </c>
      <c r="E45" s="13" t="s">
        <v>796</v>
      </c>
      <c r="F45" s="18">
        <v>6600</v>
      </c>
      <c r="G45" s="18">
        <v>64.900000000000006</v>
      </c>
      <c r="H45" s="18">
        <v>0.3</v>
      </c>
    </row>
    <row r="46" spans="2:8" x14ac:dyDescent="0.25">
      <c r="B46" s="13" t="s">
        <v>1937</v>
      </c>
      <c r="C46" s="29" t="s">
        <v>145</v>
      </c>
      <c r="D46" s="13" t="s">
        <v>473</v>
      </c>
      <c r="E46" s="13" t="s">
        <v>722</v>
      </c>
      <c r="F46" s="18">
        <v>2600</v>
      </c>
      <c r="G46" s="18">
        <v>64.84</v>
      </c>
      <c r="H46" s="18">
        <v>0.3</v>
      </c>
    </row>
    <row r="47" spans="2:8" x14ac:dyDescent="0.25">
      <c r="B47" s="13" t="s">
        <v>1870</v>
      </c>
      <c r="C47" s="29" t="s">
        <v>145</v>
      </c>
      <c r="D47" s="13" t="s">
        <v>289</v>
      </c>
      <c r="E47" s="13" t="s">
        <v>626</v>
      </c>
      <c r="F47" s="18">
        <v>4100</v>
      </c>
      <c r="G47" s="18">
        <v>57.01</v>
      </c>
      <c r="H47" s="18">
        <v>0.26</v>
      </c>
    </row>
    <row r="48" spans="2:8" x14ac:dyDescent="0.25">
      <c r="B48" s="13" t="s">
        <v>1703</v>
      </c>
      <c r="C48" s="29" t="s">
        <v>145</v>
      </c>
      <c r="D48" s="13" t="s">
        <v>268</v>
      </c>
      <c r="E48" s="13" t="s">
        <v>322</v>
      </c>
      <c r="F48" s="18">
        <v>4800</v>
      </c>
      <c r="G48" s="18">
        <v>50.67</v>
      </c>
      <c r="H48" s="18">
        <v>0.23</v>
      </c>
    </row>
    <row r="49" spans="2:8" x14ac:dyDescent="0.25">
      <c r="B49" s="13" t="s">
        <v>1830</v>
      </c>
      <c r="C49" s="29" t="s">
        <v>145</v>
      </c>
      <c r="D49" s="13" t="s">
        <v>397</v>
      </c>
      <c r="E49" s="13" t="s">
        <v>559</v>
      </c>
      <c r="F49" s="18">
        <v>6500</v>
      </c>
      <c r="G49" s="18">
        <v>43.89</v>
      </c>
      <c r="H49" s="18">
        <v>0.2</v>
      </c>
    </row>
    <row r="50" spans="2:8" x14ac:dyDescent="0.25">
      <c r="B50" s="13" t="s">
        <v>2116</v>
      </c>
      <c r="C50" s="29" t="s">
        <v>145</v>
      </c>
      <c r="D50" s="13" t="s">
        <v>348</v>
      </c>
      <c r="E50" s="13" t="s">
        <v>1092</v>
      </c>
      <c r="F50" s="18">
        <v>1285</v>
      </c>
      <c r="G50" s="18">
        <v>15.5</v>
      </c>
      <c r="H50" s="18">
        <v>7.0000000000000007E-2</v>
      </c>
    </row>
    <row r="51" spans="2:8" x14ac:dyDescent="0.25">
      <c r="B51" s="32" t="s">
        <v>2038</v>
      </c>
      <c r="C51" s="29" t="s">
        <v>145</v>
      </c>
      <c r="D51" s="13" t="s">
        <v>318</v>
      </c>
      <c r="E51" s="13" t="s">
        <v>333</v>
      </c>
      <c r="F51" s="18">
        <v>-19200</v>
      </c>
      <c r="G51" s="18">
        <v>-448.64</v>
      </c>
      <c r="H51" s="18">
        <v>-2.08</v>
      </c>
    </row>
    <row r="52" spans="2:8" x14ac:dyDescent="0.25">
      <c r="B52" s="13" t="s">
        <v>2050</v>
      </c>
      <c r="C52" s="29" t="s">
        <v>145</v>
      </c>
      <c r="D52" s="13" t="s">
        <v>146</v>
      </c>
      <c r="E52" s="13" t="s">
        <v>148</v>
      </c>
      <c r="F52" s="18">
        <v>-11375</v>
      </c>
      <c r="G52" s="18">
        <v>-454.3</v>
      </c>
      <c r="H52" s="18">
        <v>-2.1</v>
      </c>
    </row>
    <row r="53" spans="2:8" x14ac:dyDescent="0.25">
      <c r="B53" s="13" t="s">
        <v>2049</v>
      </c>
      <c r="C53" s="29" t="s">
        <v>145</v>
      </c>
      <c r="D53" s="13" t="s">
        <v>305</v>
      </c>
      <c r="E53" s="13" t="s">
        <v>868</v>
      </c>
      <c r="F53" s="18">
        <v>-28875</v>
      </c>
      <c r="G53" s="18">
        <v>-471.15</v>
      </c>
      <c r="H53" s="18">
        <v>-2.1800000000000002</v>
      </c>
    </row>
    <row r="54" spans="2:8" x14ac:dyDescent="0.25">
      <c r="B54" s="13" t="s">
        <v>2160</v>
      </c>
      <c r="C54" s="29" t="s">
        <v>145</v>
      </c>
      <c r="D54" s="13" t="s">
        <v>291</v>
      </c>
      <c r="E54" s="13" t="s">
        <v>527</v>
      </c>
      <c r="F54" s="18">
        <v>-132000</v>
      </c>
      <c r="G54" s="18">
        <v>-541.79</v>
      </c>
      <c r="H54" s="18">
        <v>-2.5099999999999998</v>
      </c>
    </row>
    <row r="55" spans="2:8" x14ac:dyDescent="0.25">
      <c r="B55" s="13" t="s">
        <v>2057</v>
      </c>
      <c r="C55" s="29" t="s">
        <v>145</v>
      </c>
      <c r="D55" s="13" t="s">
        <v>268</v>
      </c>
      <c r="E55" s="13" t="s">
        <v>269</v>
      </c>
      <c r="F55" s="18">
        <v>-32450</v>
      </c>
      <c r="G55" s="18">
        <v>-567.16</v>
      </c>
      <c r="H55" s="18">
        <v>-2.63</v>
      </c>
    </row>
    <row r="56" spans="2:8" x14ac:dyDescent="0.25">
      <c r="B56" s="13" t="s">
        <v>2161</v>
      </c>
      <c r="C56" s="29" t="s">
        <v>145</v>
      </c>
      <c r="D56" s="13" t="s">
        <v>273</v>
      </c>
      <c r="E56" s="13" t="s">
        <v>295</v>
      </c>
      <c r="F56" s="18">
        <v>-23400</v>
      </c>
      <c r="G56" s="18">
        <v>-589.05999999999995</v>
      </c>
      <c r="H56" s="18">
        <v>-2.73</v>
      </c>
    </row>
    <row r="57" spans="2:8" x14ac:dyDescent="0.25">
      <c r="B57" s="13" t="s">
        <v>2043</v>
      </c>
      <c r="C57" s="29" t="s">
        <v>145</v>
      </c>
      <c r="D57" s="13" t="s">
        <v>348</v>
      </c>
      <c r="E57" s="13" t="s">
        <v>612</v>
      </c>
      <c r="F57" s="18">
        <v>-50825</v>
      </c>
      <c r="G57" s="18">
        <v>-825.12</v>
      </c>
      <c r="H57" s="18">
        <v>-3.82</v>
      </c>
    </row>
    <row r="58" spans="2:8" x14ac:dyDescent="0.25">
      <c r="B58" s="13" t="s">
        <v>2045</v>
      </c>
      <c r="C58" s="29" t="s">
        <v>145</v>
      </c>
      <c r="D58" s="13" t="s">
        <v>378</v>
      </c>
      <c r="E58" s="13" t="s">
        <v>454</v>
      </c>
      <c r="F58" s="18">
        <v>-60000</v>
      </c>
      <c r="G58" s="18">
        <v>-831.42</v>
      </c>
      <c r="H58" s="18">
        <v>-3.85</v>
      </c>
    </row>
    <row r="59" spans="2:8" x14ac:dyDescent="0.25">
      <c r="B59" s="13" t="s">
        <v>2162</v>
      </c>
      <c r="C59" s="29" t="s">
        <v>145</v>
      </c>
      <c r="D59" s="13" t="s">
        <v>318</v>
      </c>
      <c r="E59" s="13" t="s">
        <v>531</v>
      </c>
      <c r="F59" s="18">
        <v>-142200</v>
      </c>
      <c r="G59" s="18">
        <v>-831.51</v>
      </c>
      <c r="H59" s="18">
        <v>-3.85</v>
      </c>
    </row>
    <row r="60" spans="2:8" x14ac:dyDescent="0.25">
      <c r="B60" s="13" t="s">
        <v>2163</v>
      </c>
      <c r="C60" s="29" t="s">
        <v>145</v>
      </c>
      <c r="D60" s="13" t="s">
        <v>282</v>
      </c>
      <c r="E60" s="13" t="s">
        <v>679</v>
      </c>
      <c r="F60" s="18">
        <v>-59400</v>
      </c>
      <c r="G60" s="18">
        <v>-834.84</v>
      </c>
      <c r="H60" s="18">
        <v>-3.87</v>
      </c>
    </row>
    <row r="61" spans="2:8" x14ac:dyDescent="0.25">
      <c r="B61" s="13" t="s">
        <v>2164</v>
      </c>
      <c r="C61" s="29" t="s">
        <v>145</v>
      </c>
      <c r="D61" s="13" t="s">
        <v>273</v>
      </c>
      <c r="E61" s="13" t="s">
        <v>274</v>
      </c>
      <c r="F61" s="18">
        <v>-180800</v>
      </c>
      <c r="G61" s="18">
        <v>-887.64</v>
      </c>
      <c r="H61" s="18">
        <v>-4.1100000000000003</v>
      </c>
    </row>
    <row r="62" spans="2:8" x14ac:dyDescent="0.25">
      <c r="B62" s="13" t="s">
        <v>990</v>
      </c>
      <c r="C62" s="29" t="s">
        <v>145</v>
      </c>
      <c r="D62" s="13" t="s">
        <v>268</v>
      </c>
      <c r="E62" s="13" t="s">
        <v>864</v>
      </c>
      <c r="F62" s="18">
        <v>-108000</v>
      </c>
      <c r="G62" s="18">
        <v>-892.24</v>
      </c>
      <c r="H62" s="18">
        <v>-4.13</v>
      </c>
    </row>
    <row r="63" spans="2:8" x14ac:dyDescent="0.25">
      <c r="B63" s="13" t="s">
        <v>2048</v>
      </c>
      <c r="C63" s="29" t="s">
        <v>145</v>
      </c>
      <c r="D63" s="13" t="s">
        <v>271</v>
      </c>
      <c r="E63" s="13" t="s">
        <v>272</v>
      </c>
      <c r="F63" s="18">
        <v>-67500</v>
      </c>
      <c r="G63" s="18">
        <v>-903.66</v>
      </c>
      <c r="H63" s="18">
        <v>-4.18</v>
      </c>
    </row>
    <row r="64" spans="2:8" x14ac:dyDescent="0.25">
      <c r="B64" s="13" t="s">
        <v>2056</v>
      </c>
      <c r="C64" s="29" t="s">
        <v>145</v>
      </c>
      <c r="D64" s="13" t="s">
        <v>277</v>
      </c>
      <c r="E64" s="13" t="s">
        <v>278</v>
      </c>
      <c r="F64" s="18">
        <v>-25800</v>
      </c>
      <c r="G64" s="18">
        <v>-940.85</v>
      </c>
      <c r="H64" s="18">
        <v>-4.3600000000000003</v>
      </c>
    </row>
    <row r="65" spans="2:8" x14ac:dyDescent="0.25">
      <c r="B65" s="32" t="s">
        <v>157</v>
      </c>
      <c r="C65" s="33"/>
      <c r="D65" s="32"/>
      <c r="E65" s="32"/>
      <c r="F65" s="34"/>
      <c r="G65" s="34">
        <f>SUM(G12:G50)</f>
        <v>14348.01</v>
      </c>
      <c r="H65" s="34">
        <f>SUM(H12:H50)</f>
        <v>66.41</v>
      </c>
    </row>
    <row r="66" spans="2:8" x14ac:dyDescent="0.25">
      <c r="B66" s="32" t="s">
        <v>851</v>
      </c>
    </row>
    <row r="67" spans="2:8" x14ac:dyDescent="0.25">
      <c r="B67" s="13" t="s">
        <v>14</v>
      </c>
      <c r="C67" s="29" t="s">
        <v>145</v>
      </c>
      <c r="D67" s="13" t="s">
        <v>852</v>
      </c>
      <c r="E67" s="13" t="s">
        <v>1318</v>
      </c>
      <c r="F67" s="18">
        <v>16590.731</v>
      </c>
      <c r="G67" s="18">
        <v>757.22</v>
      </c>
      <c r="H67" s="18">
        <v>3.51</v>
      </c>
    </row>
    <row r="68" spans="2:8" x14ac:dyDescent="0.25">
      <c r="B68" s="13" t="s">
        <v>26</v>
      </c>
      <c r="C68" s="29" t="s">
        <v>145</v>
      </c>
      <c r="D68" s="13" t="s">
        <v>852</v>
      </c>
      <c r="E68" s="13" t="s">
        <v>1319</v>
      </c>
      <c r="F68" s="18">
        <v>1055117.8970000001</v>
      </c>
      <c r="G68" s="18">
        <v>527.96</v>
      </c>
      <c r="H68" s="18">
        <v>2.44</v>
      </c>
    </row>
    <row r="69" spans="2:8" x14ac:dyDescent="0.25">
      <c r="B69" s="32" t="s">
        <v>157</v>
      </c>
      <c r="C69" s="33"/>
      <c r="D69" s="32"/>
      <c r="E69" s="32"/>
      <c r="F69" s="34"/>
      <c r="G69" s="34">
        <f>SUM(G66:G68)</f>
        <v>1285.18</v>
      </c>
      <c r="H69" s="34">
        <f>SUM(H66:H68)</f>
        <v>5.9499999999999993</v>
      </c>
    </row>
    <row r="70" spans="2:8" x14ac:dyDescent="0.25">
      <c r="B70" s="32" t="s">
        <v>1652</v>
      </c>
      <c r="C70" s="33"/>
      <c r="D70" s="32"/>
      <c r="E70" s="32"/>
      <c r="F70" s="34"/>
      <c r="G70" s="34"/>
      <c r="H70" s="34"/>
    </row>
    <row r="71" spans="2:8" x14ac:dyDescent="0.25">
      <c r="B71" s="13" t="s">
        <v>966</v>
      </c>
      <c r="C71" s="29" t="s">
        <v>145</v>
      </c>
      <c r="D71" s="13" t="s">
        <v>155</v>
      </c>
      <c r="F71" s="18">
        <v>750</v>
      </c>
      <c r="G71" s="18">
        <v>705.03</v>
      </c>
      <c r="H71" s="18">
        <v>3.26</v>
      </c>
    </row>
    <row r="72" spans="2:8" x14ac:dyDescent="0.25">
      <c r="B72" s="32" t="s">
        <v>1653</v>
      </c>
      <c r="C72" s="33"/>
      <c r="D72" s="32"/>
      <c r="E72" s="32"/>
      <c r="F72" s="34"/>
      <c r="G72" s="34"/>
      <c r="H72" s="34"/>
    </row>
    <row r="73" spans="2:8" x14ac:dyDescent="0.25">
      <c r="B73" s="13" t="s">
        <v>991</v>
      </c>
      <c r="C73" s="29" t="s">
        <v>145</v>
      </c>
      <c r="D73" s="13" t="s">
        <v>155</v>
      </c>
      <c r="F73" s="18">
        <v>-750</v>
      </c>
      <c r="G73" s="18">
        <v>-708.97</v>
      </c>
      <c r="H73" s="18">
        <v>-3.28</v>
      </c>
    </row>
    <row r="74" spans="2:8" x14ac:dyDescent="0.25">
      <c r="B74" s="32" t="s">
        <v>1654</v>
      </c>
      <c r="C74" s="33"/>
      <c r="D74" s="32"/>
      <c r="E74" s="32"/>
      <c r="F74" s="34"/>
      <c r="G74" s="34">
        <f>SUM(G71:G71)</f>
        <v>705.03</v>
      </c>
      <c r="H74" s="34">
        <f>SUM(H71:H71)</f>
        <v>3.26</v>
      </c>
    </row>
    <row r="75" spans="2:8" x14ac:dyDescent="0.25">
      <c r="B75" s="50" t="s">
        <v>139</v>
      </c>
      <c r="C75" s="51" t="s">
        <v>140</v>
      </c>
      <c r="D75" s="50" t="s">
        <v>235</v>
      </c>
      <c r="E75" s="50" t="s">
        <v>142</v>
      </c>
      <c r="F75" s="49" t="s">
        <v>151</v>
      </c>
      <c r="G75" s="49" t="s">
        <v>152</v>
      </c>
      <c r="H75" s="49" t="s">
        <v>153</v>
      </c>
    </row>
    <row r="76" spans="2:8" x14ac:dyDescent="0.25">
      <c r="B76" s="32" t="s">
        <v>236</v>
      </c>
    </row>
    <row r="77" spans="2:8" x14ac:dyDescent="0.25">
      <c r="B77" s="32" t="s">
        <v>144</v>
      </c>
    </row>
    <row r="78" spans="2:8" x14ac:dyDescent="0.25">
      <c r="B78" s="32" t="s">
        <v>237</v>
      </c>
    </row>
    <row r="79" spans="2:8" x14ac:dyDescent="0.25">
      <c r="B79" s="13" t="s">
        <v>1627</v>
      </c>
      <c r="C79" s="29">
        <v>6.84</v>
      </c>
      <c r="D79" s="13" t="s">
        <v>238</v>
      </c>
      <c r="E79" s="13" t="s">
        <v>994</v>
      </c>
      <c r="F79" s="18">
        <v>2500000</v>
      </c>
      <c r="G79" s="18">
        <v>2544.38</v>
      </c>
      <c r="H79" s="18">
        <v>11.78</v>
      </c>
    </row>
    <row r="80" spans="2:8" x14ac:dyDescent="0.25">
      <c r="B80" s="13" t="s">
        <v>1630</v>
      </c>
      <c r="C80" s="29">
        <v>6.74</v>
      </c>
      <c r="D80" s="13" t="s">
        <v>238</v>
      </c>
      <c r="E80" s="13" t="s">
        <v>495</v>
      </c>
      <c r="F80" s="18">
        <v>500000</v>
      </c>
      <c r="G80" s="18">
        <v>507.52</v>
      </c>
      <c r="H80" s="18">
        <v>2.35</v>
      </c>
    </row>
    <row r="81" spans="2:8" x14ac:dyDescent="0.25">
      <c r="B81" s="13" t="s">
        <v>1624</v>
      </c>
      <c r="C81" s="29">
        <v>6.7</v>
      </c>
      <c r="D81" s="13" t="s">
        <v>238</v>
      </c>
      <c r="E81" s="13" t="s">
        <v>1320</v>
      </c>
      <c r="F81" s="18">
        <v>500000</v>
      </c>
      <c r="G81" s="18">
        <v>490.95</v>
      </c>
      <c r="H81" s="18">
        <v>2.27</v>
      </c>
    </row>
    <row r="82" spans="2:8" x14ac:dyDescent="0.25">
      <c r="B82" s="32" t="s">
        <v>239</v>
      </c>
      <c r="C82" s="33"/>
      <c r="D82" s="32"/>
      <c r="E82" s="32"/>
      <c r="F82" s="34"/>
      <c r="G82" s="34">
        <f>SUM(G75:G81)</f>
        <v>3542.85</v>
      </c>
      <c r="H82" s="34">
        <f>SUM(H75:H81)</f>
        <v>16.399999999999999</v>
      </c>
    </row>
    <row r="83" spans="2:8" x14ac:dyDescent="0.25">
      <c r="B83" s="32" t="s">
        <v>431</v>
      </c>
      <c r="C83" s="33"/>
      <c r="D83" s="32"/>
      <c r="E83" s="32"/>
      <c r="F83" s="34"/>
      <c r="G83" s="34">
        <v>960.55</v>
      </c>
      <c r="H83" s="34">
        <v>4.45</v>
      </c>
    </row>
    <row r="84" spans="2:8" x14ac:dyDescent="0.25">
      <c r="B84" s="32" t="s">
        <v>159</v>
      </c>
      <c r="C84" s="33"/>
      <c r="D84" s="32"/>
      <c r="E84" s="32"/>
      <c r="F84" s="34"/>
      <c r="G84" s="34">
        <v>20841.62</v>
      </c>
      <c r="H84" s="34">
        <v>96.47</v>
      </c>
    </row>
    <row r="85" spans="2:8" x14ac:dyDescent="0.25">
      <c r="B85" s="32" t="s">
        <v>247</v>
      </c>
      <c r="C85" s="33"/>
      <c r="D85" s="32"/>
      <c r="E85" s="32"/>
      <c r="F85" s="34"/>
      <c r="G85" s="34">
        <v>756.98884488000044</v>
      </c>
      <c r="H85" s="34">
        <v>3.5300000000000011</v>
      </c>
    </row>
    <row r="86" spans="2:8" x14ac:dyDescent="0.25">
      <c r="B86" s="32" t="s">
        <v>161</v>
      </c>
      <c r="C86" s="33"/>
      <c r="D86" s="32"/>
      <c r="E86" s="32"/>
      <c r="F86" s="34"/>
      <c r="G86" s="34">
        <v>21598.60884488</v>
      </c>
      <c r="H86" s="34">
        <v>100</v>
      </c>
    </row>
    <row r="87" spans="2:8" x14ac:dyDescent="0.25">
      <c r="B87" s="13" t="s">
        <v>162</v>
      </c>
    </row>
    <row r="88" spans="2:8" x14ac:dyDescent="0.25">
      <c r="B88" s="32" t="s">
        <v>163</v>
      </c>
    </row>
    <row r="89" spans="2:8" x14ac:dyDescent="0.25">
      <c r="B89" s="32" t="s">
        <v>164</v>
      </c>
      <c r="C89" s="29" t="s">
        <v>165</v>
      </c>
    </row>
    <row r="90" spans="2:8" x14ac:dyDescent="0.25">
      <c r="B90" s="32" t="s">
        <v>168</v>
      </c>
      <c r="C90" s="29" t="s">
        <v>167</v>
      </c>
    </row>
    <row r="91" spans="2:8" x14ac:dyDescent="0.25">
      <c r="B91" s="32" t="s">
        <v>169</v>
      </c>
      <c r="C91" s="29" t="s">
        <v>167</v>
      </c>
    </row>
    <row r="92" spans="2:8" x14ac:dyDescent="0.25">
      <c r="B92" s="32" t="s">
        <v>170</v>
      </c>
      <c r="C92" s="29" t="s">
        <v>171</v>
      </c>
    </row>
    <row r="93" spans="2:8" x14ac:dyDescent="0.25">
      <c r="B93" s="32" t="s">
        <v>1321</v>
      </c>
      <c r="C93" s="33"/>
    </row>
    <row r="94" spans="2:8" x14ac:dyDescent="0.25">
      <c r="B94" s="32" t="s">
        <v>1322</v>
      </c>
      <c r="C94" s="33"/>
    </row>
    <row r="95" spans="2:8" x14ac:dyDescent="0.25">
      <c r="B95" s="32" t="s">
        <v>1323</v>
      </c>
      <c r="C95" s="33"/>
    </row>
    <row r="96" spans="2:8" x14ac:dyDescent="0.25">
      <c r="B96" s="32" t="s">
        <v>1324</v>
      </c>
      <c r="C96" s="33"/>
    </row>
    <row r="97" spans="2:3" x14ac:dyDescent="0.25">
      <c r="B97" s="32" t="s">
        <v>1325</v>
      </c>
      <c r="C97" s="33"/>
    </row>
    <row r="98" spans="2:3" x14ac:dyDescent="0.25">
      <c r="B98" s="32" t="s">
        <v>1326</v>
      </c>
      <c r="C98" s="33"/>
    </row>
    <row r="99" spans="2:3" x14ac:dyDescent="0.25">
      <c r="B99" s="32" t="s">
        <v>1327</v>
      </c>
      <c r="C99" s="33"/>
    </row>
    <row r="100" spans="2:3" x14ac:dyDescent="0.25">
      <c r="B100" s="32" t="s">
        <v>1328</v>
      </c>
      <c r="C100" s="33"/>
    </row>
    <row r="101" spans="2:3" x14ac:dyDescent="0.25">
      <c r="B101" s="32" t="s">
        <v>1329</v>
      </c>
      <c r="C101" s="33"/>
    </row>
    <row r="102" spans="2:3" x14ac:dyDescent="0.25">
      <c r="B102" s="32" t="s">
        <v>1330</v>
      </c>
      <c r="C102" s="33"/>
    </row>
    <row r="103" spans="2:3" x14ac:dyDescent="0.25">
      <c r="B103" s="32" t="s">
        <v>1331</v>
      </c>
      <c r="C103" s="33"/>
    </row>
    <row r="104" spans="2:3" x14ac:dyDescent="0.25">
      <c r="B104" s="32" t="s">
        <v>1332</v>
      </c>
      <c r="C104" s="33"/>
    </row>
    <row r="105" spans="2:3" x14ac:dyDescent="0.25">
      <c r="B105" s="32" t="s">
        <v>3822</v>
      </c>
      <c r="C105" s="33"/>
    </row>
    <row r="106" spans="2:3" x14ac:dyDescent="0.25">
      <c r="B106" s="32" t="s">
        <v>2612</v>
      </c>
    </row>
    <row r="107" spans="2:3" x14ac:dyDescent="0.25">
      <c r="B107" s="13" t="s">
        <v>250</v>
      </c>
    </row>
    <row r="108" spans="2:3" x14ac:dyDescent="0.25">
      <c r="B108" s="32" t="s">
        <v>3808</v>
      </c>
    </row>
    <row r="109" spans="2:3" x14ac:dyDescent="0.25">
      <c r="B109" s="13" t="s">
        <v>1620</v>
      </c>
    </row>
    <row r="111" spans="2:3" x14ac:dyDescent="0.25">
      <c r="B111" s="8" t="s">
        <v>251</v>
      </c>
      <c r="C111" s="9"/>
    </row>
    <row r="112" spans="2:3" ht="30" x14ac:dyDescent="0.25">
      <c r="B112" s="8" t="s">
        <v>252</v>
      </c>
      <c r="C112" s="10" t="s">
        <v>253</v>
      </c>
    </row>
    <row r="113" spans="2:7" x14ac:dyDescent="0.25">
      <c r="B113" s="3" t="s">
        <v>254</v>
      </c>
      <c r="C113" s="148">
        <v>203</v>
      </c>
    </row>
    <row r="114" spans="2:7" x14ac:dyDescent="0.25">
      <c r="B114" s="3" t="s">
        <v>255</v>
      </c>
      <c r="C114" s="148">
        <v>0</v>
      </c>
    </row>
    <row r="115" spans="2:7" x14ac:dyDescent="0.25">
      <c r="B115" s="3" t="s">
        <v>256</v>
      </c>
      <c r="C115" s="148">
        <v>3500</v>
      </c>
    </row>
    <row r="116" spans="2:7" x14ac:dyDescent="0.25">
      <c r="B116" s="3" t="s">
        <v>257</v>
      </c>
      <c r="C116" s="148">
        <v>0</v>
      </c>
    </row>
    <row r="117" spans="2:7" x14ac:dyDescent="0.25">
      <c r="B117" s="3" t="s">
        <v>258</v>
      </c>
      <c r="C117" s="148">
        <v>0</v>
      </c>
    </row>
    <row r="118" spans="2:7" x14ac:dyDescent="0.25">
      <c r="B118" s="3" t="s">
        <v>259</v>
      </c>
      <c r="C118" s="148">
        <v>0</v>
      </c>
    </row>
    <row r="119" spans="2:7" x14ac:dyDescent="0.25">
      <c r="B119" s="8" t="s">
        <v>260</v>
      </c>
      <c r="C119" s="121">
        <v>3703</v>
      </c>
    </row>
    <row r="121" spans="2:7" x14ac:dyDescent="0.25">
      <c r="B121" s="3" t="s">
        <v>189</v>
      </c>
      <c r="C121" s="4"/>
      <c r="D121" s="3"/>
    </row>
    <row r="122" spans="2:7" ht="30" x14ac:dyDescent="0.25">
      <c r="B122" s="6" t="s">
        <v>190</v>
      </c>
      <c r="C122" s="5" t="s">
        <v>191</v>
      </c>
      <c r="D122" s="6" t="s">
        <v>192</v>
      </c>
    </row>
    <row r="123" spans="2:7" x14ac:dyDescent="0.25">
      <c r="B123" s="3" t="s">
        <v>167</v>
      </c>
      <c r="C123" s="4" t="s">
        <v>167</v>
      </c>
      <c r="D123" s="3" t="s">
        <v>167</v>
      </c>
    </row>
    <row r="125" spans="2:7" x14ac:dyDescent="0.25">
      <c r="B125" s="32" t="s">
        <v>193</v>
      </c>
      <c r="C125" s="150">
        <v>45596</v>
      </c>
    </row>
    <row r="126" spans="2:7" x14ac:dyDescent="0.25">
      <c r="B126" s="8" t="s">
        <v>194</v>
      </c>
      <c r="C126" s="9" t="s">
        <v>195</v>
      </c>
      <c r="D126" s="8" t="s">
        <v>196</v>
      </c>
      <c r="E126" s="38" t="s">
        <v>197</v>
      </c>
      <c r="F126" s="151" t="s">
        <v>198</v>
      </c>
      <c r="G126" s="34"/>
    </row>
    <row r="127" spans="2:7" x14ac:dyDescent="0.25">
      <c r="B127" s="3" t="s">
        <v>2059</v>
      </c>
      <c r="C127" s="4">
        <v>-19200</v>
      </c>
      <c r="D127" s="3">
        <v>2238.0500000000002</v>
      </c>
      <c r="E127" s="37">
        <v>2336.65</v>
      </c>
      <c r="F127" s="43">
        <f>C119</f>
        <v>3703</v>
      </c>
    </row>
    <row r="128" spans="2:7" x14ac:dyDescent="0.25">
      <c r="B128" s="3" t="s">
        <v>2060</v>
      </c>
      <c r="C128" s="4">
        <v>-60000</v>
      </c>
      <c r="D128" s="3">
        <v>1323.11</v>
      </c>
      <c r="E128" s="37">
        <v>1385.7</v>
      </c>
      <c r="F128" s="152"/>
    </row>
    <row r="129" spans="2:6" x14ac:dyDescent="0.25">
      <c r="B129" s="3" t="s">
        <v>2165</v>
      </c>
      <c r="C129" s="4">
        <v>-142200</v>
      </c>
      <c r="D129" s="3">
        <v>555.03</v>
      </c>
      <c r="E129" s="37">
        <v>584.75</v>
      </c>
      <c r="F129" s="152"/>
    </row>
    <row r="130" spans="2:6" x14ac:dyDescent="0.25">
      <c r="B130" s="3" t="s">
        <v>2166</v>
      </c>
      <c r="C130" s="4">
        <v>-59400</v>
      </c>
      <c r="D130" s="3">
        <v>1435.34</v>
      </c>
      <c r="E130" s="37">
        <v>1405.45</v>
      </c>
      <c r="F130" s="152"/>
    </row>
    <row r="131" spans="2:6" x14ac:dyDescent="0.25">
      <c r="B131" s="3" t="s">
        <v>2064</v>
      </c>
      <c r="C131" s="4">
        <v>-50825</v>
      </c>
      <c r="D131" s="3">
        <v>1678.99</v>
      </c>
      <c r="E131" s="37">
        <v>1623.45</v>
      </c>
      <c r="F131" s="152"/>
    </row>
    <row r="132" spans="2:6" x14ac:dyDescent="0.25">
      <c r="B132" s="3" t="s">
        <v>2066</v>
      </c>
      <c r="C132" s="4">
        <v>-32450</v>
      </c>
      <c r="D132" s="3">
        <v>1724.81</v>
      </c>
      <c r="E132" s="37">
        <v>1747.8</v>
      </c>
      <c r="F132" s="152"/>
    </row>
    <row r="133" spans="2:6" x14ac:dyDescent="0.25">
      <c r="B133" s="3" t="s">
        <v>2167</v>
      </c>
      <c r="C133" s="4">
        <v>-23400</v>
      </c>
      <c r="D133" s="3">
        <v>2516.7399999999998</v>
      </c>
      <c r="E133" s="37">
        <v>2517.35</v>
      </c>
      <c r="F133" s="152"/>
    </row>
    <row r="134" spans="2:6" x14ac:dyDescent="0.25">
      <c r="B134" s="3" t="s">
        <v>2168</v>
      </c>
      <c r="C134" s="4">
        <v>-180800</v>
      </c>
      <c r="D134" s="3">
        <v>486.85</v>
      </c>
      <c r="E134" s="37">
        <v>490.95</v>
      </c>
      <c r="F134" s="152"/>
    </row>
    <row r="135" spans="2:6" x14ac:dyDescent="0.25">
      <c r="B135" s="3" t="s">
        <v>2073</v>
      </c>
      <c r="C135" s="4">
        <v>-25800</v>
      </c>
      <c r="D135" s="3">
        <v>3350.82</v>
      </c>
      <c r="E135" s="37">
        <v>3646.7</v>
      </c>
      <c r="F135" s="152"/>
    </row>
    <row r="136" spans="2:6" x14ac:dyDescent="0.25">
      <c r="B136" s="3" t="s">
        <v>2169</v>
      </c>
      <c r="C136" s="4">
        <v>-132000</v>
      </c>
      <c r="D136" s="3">
        <v>400.31</v>
      </c>
      <c r="E136" s="37">
        <v>410.45</v>
      </c>
      <c r="F136" s="152"/>
    </row>
    <row r="137" spans="2:6" x14ac:dyDescent="0.25">
      <c r="B137" s="3" t="s">
        <v>2075</v>
      </c>
      <c r="C137" s="4">
        <v>-67500</v>
      </c>
      <c r="D137" s="3">
        <v>1338.82</v>
      </c>
      <c r="E137" s="37">
        <v>1338.75</v>
      </c>
      <c r="F137" s="152"/>
    </row>
    <row r="138" spans="2:6" x14ac:dyDescent="0.25">
      <c r="B138" s="3" t="s">
        <v>2076</v>
      </c>
      <c r="C138" s="4">
        <v>-28875</v>
      </c>
      <c r="D138" s="3">
        <v>1623.31</v>
      </c>
      <c r="E138" s="37">
        <v>1631.7</v>
      </c>
      <c r="F138" s="152"/>
    </row>
    <row r="139" spans="2:6" x14ac:dyDescent="0.25">
      <c r="B139" s="3" t="s">
        <v>1041</v>
      </c>
      <c r="C139" s="4">
        <v>-108000</v>
      </c>
      <c r="D139" s="3">
        <v>787.07</v>
      </c>
      <c r="E139" s="37">
        <v>826.15</v>
      </c>
      <c r="F139" s="152"/>
    </row>
    <row r="140" spans="2:6" x14ac:dyDescent="0.25">
      <c r="B140" s="3" t="s">
        <v>2077</v>
      </c>
      <c r="C140" s="4">
        <v>-11375</v>
      </c>
      <c r="D140" s="3">
        <v>4107.07</v>
      </c>
      <c r="E140" s="37">
        <v>3993.85</v>
      </c>
      <c r="F140" s="39"/>
    </row>
    <row r="143" spans="2:6" x14ac:dyDescent="0.25">
      <c r="B143" s="32" t="s">
        <v>199</v>
      </c>
      <c r="C143" s="153">
        <v>0.49399999999999999</v>
      </c>
    </row>
    <row r="144" spans="2:6" x14ac:dyDescent="0.25">
      <c r="B144" s="32"/>
    </row>
    <row r="145" spans="2:4" x14ac:dyDescent="0.25">
      <c r="B145" s="32" t="s">
        <v>200</v>
      </c>
    </row>
    <row r="146" spans="2:4" x14ac:dyDescent="0.25">
      <c r="B146" s="38" t="s">
        <v>201</v>
      </c>
      <c r="C146" s="9" t="s">
        <v>202</v>
      </c>
      <c r="D146" s="32"/>
    </row>
    <row r="147" spans="2:4" x14ac:dyDescent="0.25">
      <c r="B147" s="37" t="s">
        <v>2170</v>
      </c>
      <c r="C147" s="4">
        <v>64</v>
      </c>
    </row>
    <row r="148" spans="2:4" x14ac:dyDescent="0.25">
      <c r="B148" s="37" t="s">
        <v>2081</v>
      </c>
      <c r="C148" s="4">
        <v>150</v>
      </c>
    </row>
    <row r="149" spans="2:4" x14ac:dyDescent="0.25">
      <c r="B149" s="37" t="s">
        <v>2171</v>
      </c>
      <c r="C149" s="4">
        <v>158</v>
      </c>
    </row>
    <row r="150" spans="2:4" x14ac:dyDescent="0.25">
      <c r="B150" s="37" t="s">
        <v>2172</v>
      </c>
      <c r="C150" s="4">
        <v>108</v>
      </c>
    </row>
    <row r="151" spans="2:4" x14ac:dyDescent="0.25">
      <c r="B151" s="37" t="s">
        <v>2085</v>
      </c>
      <c r="C151" s="4">
        <v>107</v>
      </c>
    </row>
    <row r="152" spans="2:4" x14ac:dyDescent="0.25">
      <c r="B152" s="37" t="s">
        <v>2087</v>
      </c>
      <c r="C152" s="4">
        <v>35</v>
      </c>
    </row>
    <row r="153" spans="2:4" x14ac:dyDescent="0.25">
      <c r="B153" s="37" t="s">
        <v>2173</v>
      </c>
      <c r="C153" s="4">
        <v>78</v>
      </c>
    </row>
    <row r="154" spans="2:4" x14ac:dyDescent="0.25">
      <c r="B154" s="37" t="s">
        <v>2174</v>
      </c>
      <c r="C154" s="4">
        <v>113</v>
      </c>
    </row>
    <row r="155" spans="2:4" x14ac:dyDescent="0.25">
      <c r="B155" s="37" t="s">
        <v>2092</v>
      </c>
      <c r="C155" s="4">
        <v>172</v>
      </c>
    </row>
    <row r="156" spans="2:4" x14ac:dyDescent="0.25">
      <c r="B156" s="37" t="s">
        <v>2175</v>
      </c>
      <c r="C156" s="4">
        <v>30</v>
      </c>
    </row>
    <row r="157" spans="2:4" x14ac:dyDescent="0.25">
      <c r="B157" s="37" t="s">
        <v>2094</v>
      </c>
      <c r="C157" s="4">
        <v>68</v>
      </c>
    </row>
    <row r="158" spans="2:4" x14ac:dyDescent="0.25">
      <c r="B158" s="37" t="s">
        <v>2095</v>
      </c>
      <c r="C158" s="4">
        <v>77</v>
      </c>
    </row>
    <row r="159" spans="2:4" x14ac:dyDescent="0.25">
      <c r="B159" s="37" t="s">
        <v>1042</v>
      </c>
      <c r="C159" s="4">
        <v>114</v>
      </c>
    </row>
    <row r="160" spans="2:4" x14ac:dyDescent="0.25">
      <c r="B160" s="37" t="s">
        <v>2096</v>
      </c>
      <c r="C160" s="4">
        <v>52</v>
      </c>
    </row>
    <row r="162" spans="2:3" x14ac:dyDescent="0.25">
      <c r="B162" s="38" t="s">
        <v>203</v>
      </c>
      <c r="C162" s="9" t="s">
        <v>202</v>
      </c>
    </row>
    <row r="163" spans="2:3" x14ac:dyDescent="0.25">
      <c r="B163" s="37" t="s">
        <v>2170</v>
      </c>
      <c r="C163" s="4">
        <v>64</v>
      </c>
    </row>
    <row r="164" spans="2:3" x14ac:dyDescent="0.25">
      <c r="B164" s="37" t="s">
        <v>2081</v>
      </c>
      <c r="C164" s="4">
        <v>150</v>
      </c>
    </row>
    <row r="165" spans="2:3" x14ac:dyDescent="0.25">
      <c r="B165" s="37" t="s">
        <v>2171</v>
      </c>
      <c r="C165" s="4">
        <v>158</v>
      </c>
    </row>
    <row r="166" spans="2:3" x14ac:dyDescent="0.25">
      <c r="B166" s="37" t="s">
        <v>2172</v>
      </c>
      <c r="C166" s="4">
        <v>108</v>
      </c>
    </row>
    <row r="167" spans="2:3" x14ac:dyDescent="0.25">
      <c r="B167" s="37" t="s">
        <v>2085</v>
      </c>
      <c r="C167" s="4">
        <v>107</v>
      </c>
    </row>
    <row r="168" spans="2:3" x14ac:dyDescent="0.25">
      <c r="B168" s="37" t="s">
        <v>2087</v>
      </c>
      <c r="C168" s="4">
        <v>35</v>
      </c>
    </row>
    <row r="169" spans="2:3" x14ac:dyDescent="0.25">
      <c r="B169" s="37" t="s">
        <v>2173</v>
      </c>
      <c r="C169" s="4">
        <v>78</v>
      </c>
    </row>
    <row r="170" spans="2:3" x14ac:dyDescent="0.25">
      <c r="B170" s="37" t="s">
        <v>2174</v>
      </c>
      <c r="C170" s="4">
        <v>113</v>
      </c>
    </row>
    <row r="171" spans="2:3" x14ac:dyDescent="0.25">
      <c r="B171" s="37" t="s">
        <v>2092</v>
      </c>
      <c r="C171" s="4">
        <v>172</v>
      </c>
    </row>
    <row r="172" spans="2:3" x14ac:dyDescent="0.25">
      <c r="B172" s="37" t="s">
        <v>2175</v>
      </c>
      <c r="C172" s="4">
        <v>30</v>
      </c>
    </row>
    <row r="173" spans="2:3" x14ac:dyDescent="0.25">
      <c r="B173" s="37" t="s">
        <v>2094</v>
      </c>
      <c r="C173" s="4">
        <v>68</v>
      </c>
    </row>
    <row r="174" spans="2:3" x14ac:dyDescent="0.25">
      <c r="B174" s="37" t="s">
        <v>2095</v>
      </c>
      <c r="C174" s="4">
        <v>77</v>
      </c>
    </row>
    <row r="175" spans="2:3" x14ac:dyDescent="0.25">
      <c r="B175" s="37" t="s">
        <v>1042</v>
      </c>
      <c r="C175" s="4">
        <v>114</v>
      </c>
    </row>
    <row r="176" spans="2:3" x14ac:dyDescent="0.25">
      <c r="B176" s="37" t="s">
        <v>2096</v>
      </c>
      <c r="C176" s="4">
        <v>52</v>
      </c>
    </row>
    <row r="179" spans="2:3" x14ac:dyDescent="0.25">
      <c r="B179" s="38" t="s">
        <v>961</v>
      </c>
      <c r="C179" s="9" t="s">
        <v>205</v>
      </c>
    </row>
    <row r="180" spans="2:3" x14ac:dyDescent="0.25">
      <c r="B180" s="37" t="s">
        <v>2170</v>
      </c>
      <c r="C180" s="4">
        <v>42702539.520000003</v>
      </c>
    </row>
    <row r="181" spans="2:3" x14ac:dyDescent="0.25">
      <c r="B181" s="37" t="s">
        <v>2081</v>
      </c>
      <c r="C181" s="4">
        <v>78871302</v>
      </c>
    </row>
    <row r="182" spans="2:3" x14ac:dyDescent="0.25">
      <c r="B182" s="37" t="s">
        <v>2171</v>
      </c>
      <c r="C182" s="4">
        <v>78432699.420000002</v>
      </c>
    </row>
    <row r="183" spans="2:3" x14ac:dyDescent="0.25">
      <c r="B183" s="37" t="s">
        <v>2172</v>
      </c>
      <c r="C183" s="4">
        <v>84832662.420000002</v>
      </c>
    </row>
    <row r="184" spans="2:3" x14ac:dyDescent="0.25">
      <c r="B184" s="37" t="s">
        <v>2085</v>
      </c>
      <c r="C184" s="4">
        <v>84786879.980000004</v>
      </c>
    </row>
    <row r="185" spans="2:3" x14ac:dyDescent="0.25">
      <c r="B185" s="37" t="s">
        <v>2087</v>
      </c>
      <c r="C185" s="4">
        <v>33459553.050000001</v>
      </c>
    </row>
    <row r="186" spans="2:3" x14ac:dyDescent="0.25">
      <c r="B186" s="37" t="s">
        <v>2173</v>
      </c>
      <c r="C186" s="4">
        <v>59194259.280000001</v>
      </c>
    </row>
    <row r="187" spans="2:3" x14ac:dyDescent="0.25">
      <c r="B187" s="37" t="s">
        <v>2174</v>
      </c>
      <c r="C187" s="4">
        <v>87574963.840000004</v>
      </c>
    </row>
    <row r="188" spans="2:3" x14ac:dyDescent="0.25">
      <c r="B188" s="37" t="s">
        <v>2092</v>
      </c>
      <c r="C188" s="4">
        <v>85921861.260000005</v>
      </c>
    </row>
    <row r="189" spans="2:3" x14ac:dyDescent="0.25">
      <c r="B189" s="37" t="s">
        <v>2175</v>
      </c>
      <c r="C189" s="4">
        <v>17784900</v>
      </c>
    </row>
    <row r="190" spans="2:3" x14ac:dyDescent="0.25">
      <c r="B190" s="37" t="s">
        <v>2094</v>
      </c>
      <c r="C190" s="4">
        <v>89806198.5</v>
      </c>
    </row>
    <row r="191" spans="2:3" x14ac:dyDescent="0.25">
      <c r="B191" s="37" t="s">
        <v>2095</v>
      </c>
      <c r="C191" s="4">
        <v>46591856.850000001</v>
      </c>
    </row>
    <row r="192" spans="2:3" x14ac:dyDescent="0.25">
      <c r="B192" s="37" t="s">
        <v>1042</v>
      </c>
      <c r="C192" s="4">
        <v>66796011.450000003</v>
      </c>
    </row>
    <row r="193" spans="2:3" x14ac:dyDescent="0.25">
      <c r="B193" s="37" t="s">
        <v>2096</v>
      </c>
      <c r="C193" s="4">
        <v>36898304.170000002</v>
      </c>
    </row>
    <row r="194" spans="2:3" x14ac:dyDescent="0.25">
      <c r="C194" s="9">
        <f>SUM(C179:C193)</f>
        <v>893653991.74000013</v>
      </c>
    </row>
    <row r="196" spans="2:3" x14ac:dyDescent="0.25">
      <c r="B196" s="38" t="s">
        <v>204</v>
      </c>
      <c r="C196" s="9" t="s">
        <v>205</v>
      </c>
    </row>
    <row r="197" spans="2:3" x14ac:dyDescent="0.25">
      <c r="B197" s="37" t="s">
        <v>2170</v>
      </c>
      <c r="C197" s="4">
        <v>46921140.479999997</v>
      </c>
    </row>
    <row r="198" spans="2:3" x14ac:dyDescent="0.25">
      <c r="B198" s="37" t="s">
        <v>2081</v>
      </c>
      <c r="C198" s="4">
        <v>86862200.959999993</v>
      </c>
    </row>
    <row r="199" spans="2:3" x14ac:dyDescent="0.25">
      <c r="B199" s="37" t="s">
        <v>2171</v>
      </c>
      <c r="C199" s="4">
        <v>87883553.159999996</v>
      </c>
    </row>
    <row r="200" spans="2:3" x14ac:dyDescent="0.25">
      <c r="B200" s="37" t="s">
        <v>2172</v>
      </c>
      <c r="C200" s="4">
        <v>89494130.879999995</v>
      </c>
    </row>
    <row r="201" spans="2:3" x14ac:dyDescent="0.25">
      <c r="B201" s="37" t="s">
        <v>2085</v>
      </c>
      <c r="C201" s="4">
        <v>86618910</v>
      </c>
    </row>
    <row r="202" spans="2:3" x14ac:dyDescent="0.25">
      <c r="B202" s="37" t="s">
        <v>2087</v>
      </c>
      <c r="C202" s="4">
        <v>32351824.780000001</v>
      </c>
    </row>
    <row r="203" spans="2:3" x14ac:dyDescent="0.25">
      <c r="B203" s="37" t="s">
        <v>2173</v>
      </c>
      <c r="C203" s="4">
        <v>69622363.980000004</v>
      </c>
    </row>
    <row r="204" spans="2:3" x14ac:dyDescent="0.25">
      <c r="B204" s="37" t="s">
        <v>2174</v>
      </c>
      <c r="C204" s="4">
        <v>94047283.359999999</v>
      </c>
    </row>
    <row r="205" spans="2:3" x14ac:dyDescent="0.25">
      <c r="B205" s="37" t="s">
        <v>2092</v>
      </c>
      <c r="C205" s="4">
        <v>98218448.219999999</v>
      </c>
    </row>
    <row r="206" spans="2:3" x14ac:dyDescent="0.25">
      <c r="B206" s="37" t="s">
        <v>2175</v>
      </c>
      <c r="C206" s="4">
        <v>19075576.5</v>
      </c>
    </row>
    <row r="207" spans="2:3" x14ac:dyDescent="0.25">
      <c r="B207" s="37" t="s">
        <v>2094</v>
      </c>
      <c r="C207" s="4">
        <v>100840512.59</v>
      </c>
    </row>
    <row r="208" spans="2:3" x14ac:dyDescent="0.25">
      <c r="B208" s="37" t="s">
        <v>2095</v>
      </c>
      <c r="C208" s="4">
        <v>54512361.75</v>
      </c>
    </row>
    <row r="209" spans="2:8" x14ac:dyDescent="0.25">
      <c r="B209" s="37" t="s">
        <v>1042</v>
      </c>
      <c r="C209" s="4">
        <v>67356002.25</v>
      </c>
    </row>
    <row r="210" spans="2:8" x14ac:dyDescent="0.25">
      <c r="B210" s="37" t="s">
        <v>2096</v>
      </c>
      <c r="C210" s="4">
        <v>38923027.780000001</v>
      </c>
    </row>
    <row r="211" spans="2:8" x14ac:dyDescent="0.25">
      <c r="C211" s="9">
        <f>SUM(C196:C210)</f>
        <v>972727336.69000006</v>
      </c>
    </row>
    <row r="214" spans="2:8" x14ac:dyDescent="0.25">
      <c r="B214" s="8" t="s">
        <v>206</v>
      </c>
      <c r="C214" s="155">
        <f xml:space="preserve"> C211-C194</f>
        <v>79073344.949999928</v>
      </c>
    </row>
    <row r="216" spans="2:8" x14ac:dyDescent="0.25">
      <c r="B216" s="122" t="s">
        <v>1631</v>
      </c>
      <c r="C216" s="44">
        <v>45596</v>
      </c>
      <c r="D216" s="19"/>
      <c r="E216" s="19"/>
      <c r="F216" s="22"/>
      <c r="G216" s="13"/>
      <c r="H216" s="13"/>
    </row>
    <row r="217" spans="2:8" x14ac:dyDescent="0.25">
      <c r="B217" s="52" t="s">
        <v>194</v>
      </c>
      <c r="C217" s="123" t="s">
        <v>1632</v>
      </c>
      <c r="D217" s="124" t="s">
        <v>196</v>
      </c>
      <c r="E217" s="123" t="s">
        <v>1633</v>
      </c>
      <c r="F217" s="52" t="s">
        <v>198</v>
      </c>
      <c r="G217" s="13"/>
      <c r="H217" s="13"/>
    </row>
    <row r="218" spans="2:8" x14ac:dyDescent="0.25">
      <c r="B218" s="3" t="s">
        <v>1637</v>
      </c>
      <c r="C218" s="125">
        <v>150</v>
      </c>
      <c r="D218" s="126">
        <v>85692</v>
      </c>
      <c r="E218" s="126">
        <v>94003.81</v>
      </c>
      <c r="F218" s="208" t="s">
        <v>1635</v>
      </c>
      <c r="G218" s="13"/>
      <c r="H218" s="13"/>
    </row>
    <row r="219" spans="2:8" x14ac:dyDescent="0.25">
      <c r="B219" s="3" t="s">
        <v>1638</v>
      </c>
      <c r="C219" s="125">
        <v>-150</v>
      </c>
      <c r="D219" s="126">
        <v>85801.64</v>
      </c>
      <c r="E219" s="126">
        <v>94529</v>
      </c>
      <c r="F219" s="208"/>
      <c r="G219" s="13"/>
      <c r="H219" s="13"/>
    </row>
    <row r="220" spans="2:8" x14ac:dyDescent="0.25">
      <c r="B220" s="26" t="s">
        <v>1651</v>
      </c>
      <c r="C220" s="27"/>
      <c r="D220" s="27"/>
      <c r="E220" s="27"/>
      <c r="F220" s="28"/>
      <c r="G220" s="13"/>
      <c r="H220" s="13"/>
    </row>
    <row r="221" spans="2:8" x14ac:dyDescent="0.25">
      <c r="G221" s="13"/>
      <c r="H221" s="13"/>
    </row>
    <row r="222" spans="2:8" x14ac:dyDescent="0.25">
      <c r="B222" s="127" t="s">
        <v>1639</v>
      </c>
      <c r="C222" s="128">
        <v>3.2599999999999997E-2</v>
      </c>
      <c r="G222" s="13"/>
      <c r="H222" s="13"/>
    </row>
    <row r="223" spans="2:8" x14ac:dyDescent="0.25">
      <c r="B223" s="127"/>
      <c r="C223" s="128"/>
      <c r="G223" s="13"/>
      <c r="H223" s="13"/>
    </row>
    <row r="224" spans="2:8" x14ac:dyDescent="0.25">
      <c r="B224" s="129" t="s">
        <v>1643</v>
      </c>
      <c r="C224" s="130" t="s">
        <v>1644</v>
      </c>
      <c r="G224" s="13"/>
      <c r="H224" s="13"/>
    </row>
    <row r="225" spans="2:6" s="13" customFormat="1" x14ac:dyDescent="0.25">
      <c r="B225" s="120" t="s">
        <v>1650</v>
      </c>
      <c r="C225" s="131">
        <v>25</v>
      </c>
      <c r="F225" s="18"/>
    </row>
    <row r="226" spans="2:6" s="13" customFormat="1" x14ac:dyDescent="0.25">
      <c r="B226" s="14"/>
      <c r="C226" s="132"/>
      <c r="F226" s="18"/>
    </row>
    <row r="227" spans="2:6" s="13" customFormat="1" x14ac:dyDescent="0.25">
      <c r="B227" s="129" t="s">
        <v>1646</v>
      </c>
      <c r="C227" s="130" t="s">
        <v>1644</v>
      </c>
      <c r="F227" s="18"/>
    </row>
    <row r="228" spans="2:6" s="13" customFormat="1" x14ac:dyDescent="0.25">
      <c r="B228" s="120" t="s">
        <v>1650</v>
      </c>
      <c r="C228" s="131">
        <v>25</v>
      </c>
      <c r="F228" s="18"/>
    </row>
    <row r="230" spans="2:6" s="13" customFormat="1" x14ac:dyDescent="0.25">
      <c r="B230" s="129" t="s">
        <v>1647</v>
      </c>
      <c r="C230" s="130" t="s">
        <v>216</v>
      </c>
      <c r="F230" s="18"/>
    </row>
    <row r="231" spans="2:6" s="13" customFormat="1" x14ac:dyDescent="0.25">
      <c r="B231" s="120" t="s">
        <v>1650</v>
      </c>
      <c r="C231" s="133">
        <v>49378125</v>
      </c>
      <c r="F231" s="18"/>
    </row>
    <row r="232" spans="2:6" s="13" customFormat="1" x14ac:dyDescent="0.25">
      <c r="C232" s="134">
        <f>SUM(C231:C231)</f>
        <v>49378125</v>
      </c>
      <c r="F232" s="18"/>
    </row>
    <row r="233" spans="2:6" s="13" customFormat="1" x14ac:dyDescent="0.25">
      <c r="C233" s="29"/>
      <c r="F233" s="18"/>
    </row>
    <row r="234" spans="2:6" s="13" customFormat="1" x14ac:dyDescent="0.25">
      <c r="C234" s="29"/>
      <c r="F234" s="18"/>
    </row>
    <row r="235" spans="2:6" s="13" customFormat="1" x14ac:dyDescent="0.25">
      <c r="B235" s="129" t="s">
        <v>1648</v>
      </c>
      <c r="C235" s="130" t="s">
        <v>216</v>
      </c>
      <c r="F235" s="18"/>
    </row>
    <row r="236" spans="2:6" s="13" customFormat="1" x14ac:dyDescent="0.25">
      <c r="B236" s="120" t="s">
        <v>1650</v>
      </c>
      <c r="C236" s="135">
        <v>51968500</v>
      </c>
      <c r="F236" s="18"/>
    </row>
    <row r="237" spans="2:6" s="13" customFormat="1" x14ac:dyDescent="0.25">
      <c r="C237" s="136">
        <f>SUM(C236:C236)</f>
        <v>51968500</v>
      </c>
      <c r="F237" s="18"/>
    </row>
    <row r="238" spans="2:6" s="13" customFormat="1" x14ac:dyDescent="0.25">
      <c r="C238" s="29"/>
      <c r="F238" s="18"/>
    </row>
    <row r="239" spans="2:6" s="13" customFormat="1" x14ac:dyDescent="0.25">
      <c r="B239" s="137" t="s">
        <v>206</v>
      </c>
      <c r="C239" s="138">
        <f>C237-C232</f>
        <v>2590375</v>
      </c>
      <c r="D239" s="139"/>
      <c r="E239" s="140"/>
      <c r="F239" s="141"/>
    </row>
    <row r="241" spans="2:7" x14ac:dyDescent="0.25">
      <c r="B241" s="8" t="s">
        <v>207</v>
      </c>
      <c r="C241" s="44">
        <v>45596</v>
      </c>
      <c r="D241" s="3"/>
      <c r="E241" s="37"/>
      <c r="F241" s="43"/>
    </row>
    <row r="242" spans="2:7" x14ac:dyDescent="0.25">
      <c r="B242" s="8" t="s">
        <v>194</v>
      </c>
      <c r="C242" s="9" t="s">
        <v>195</v>
      </c>
      <c r="D242" s="8" t="s">
        <v>196</v>
      </c>
      <c r="E242" s="38" t="s">
        <v>197</v>
      </c>
      <c r="F242" s="36" t="s">
        <v>198</v>
      </c>
      <c r="G242" s="34"/>
    </row>
    <row r="243" spans="2:7" x14ac:dyDescent="0.25">
      <c r="B243" s="41" t="s">
        <v>167</v>
      </c>
      <c r="C243" s="42" t="s">
        <v>167</v>
      </c>
      <c r="D243" s="41" t="s">
        <v>167</v>
      </c>
      <c r="E243" s="40" t="s">
        <v>167</v>
      </c>
      <c r="F243" s="39" t="s">
        <v>167</v>
      </c>
    </row>
    <row r="244" spans="2:7" x14ac:dyDescent="0.25">
      <c r="B244" s="32" t="s">
        <v>199</v>
      </c>
    </row>
    <row r="245" spans="2:7" x14ac:dyDescent="0.25">
      <c r="B245" s="32"/>
    </row>
    <row r="246" spans="2:7" x14ac:dyDescent="0.25">
      <c r="B246" s="32" t="s">
        <v>200</v>
      </c>
    </row>
    <row r="247" spans="2:7" x14ac:dyDescent="0.25">
      <c r="B247" s="8" t="s">
        <v>201</v>
      </c>
      <c r="C247" s="9" t="s">
        <v>202</v>
      </c>
      <c r="D247" s="32"/>
    </row>
    <row r="248" spans="2:7" x14ac:dyDescent="0.25">
      <c r="B248" s="3" t="s">
        <v>167</v>
      </c>
      <c r="C248" s="4" t="s">
        <v>167</v>
      </c>
    </row>
    <row r="250" spans="2:7" x14ac:dyDescent="0.25">
      <c r="B250" s="8" t="s">
        <v>203</v>
      </c>
      <c r="C250" s="9" t="s">
        <v>202</v>
      </c>
    </row>
    <row r="251" spans="2:7" x14ac:dyDescent="0.25">
      <c r="B251" s="3" t="s">
        <v>167</v>
      </c>
      <c r="C251" s="4" t="s">
        <v>167</v>
      </c>
    </row>
    <row r="253" spans="2:7" x14ac:dyDescent="0.25">
      <c r="B253" s="8" t="s">
        <v>167</v>
      </c>
      <c r="C253" s="9" t="s">
        <v>167</v>
      </c>
    </row>
    <row r="254" spans="2:7" x14ac:dyDescent="0.25">
      <c r="B254" s="3" t="s">
        <v>167</v>
      </c>
      <c r="C254" s="4" t="s">
        <v>167</v>
      </c>
    </row>
    <row r="256" spans="2:7" x14ac:dyDescent="0.25">
      <c r="B256" s="38" t="s">
        <v>204</v>
      </c>
      <c r="C256" s="9" t="s">
        <v>205</v>
      </c>
    </row>
    <row r="257" spans="2:80" x14ac:dyDescent="0.25">
      <c r="B257" s="37" t="s">
        <v>167</v>
      </c>
      <c r="C257" s="4" t="s">
        <v>167</v>
      </c>
    </row>
    <row r="259" spans="2:80" x14ac:dyDescent="0.25">
      <c r="B259" s="8" t="s">
        <v>206</v>
      </c>
      <c r="C259" s="9" t="s">
        <v>167</v>
      </c>
    </row>
    <row r="262" spans="2:80" x14ac:dyDescent="0.25">
      <c r="B262" s="32" t="s">
        <v>208</v>
      </c>
    </row>
    <row r="264" spans="2:80" x14ac:dyDescent="0.25">
      <c r="B264" s="8" t="s">
        <v>194</v>
      </c>
      <c r="C264" s="9" t="s">
        <v>209</v>
      </c>
      <c r="D264" s="8" t="s">
        <v>210</v>
      </c>
      <c r="E264" s="8" t="s">
        <v>211</v>
      </c>
      <c r="F264" s="34"/>
    </row>
    <row r="265" spans="2:80" x14ac:dyDescent="0.25">
      <c r="B265" s="3" t="s">
        <v>167</v>
      </c>
      <c r="C265" s="4" t="s">
        <v>167</v>
      </c>
      <c r="D265" s="3" t="s">
        <v>167</v>
      </c>
      <c r="E265" s="3" t="s">
        <v>167</v>
      </c>
    </row>
    <row r="268" spans="2:80" x14ac:dyDescent="0.25">
      <c r="B268" s="32" t="s">
        <v>212</v>
      </c>
      <c r="C268" s="33" t="s">
        <v>167</v>
      </c>
      <c r="D268" s="32"/>
      <c r="E268" s="32"/>
      <c r="F268" s="34"/>
      <c r="G268" s="34"/>
      <c r="H268" s="34"/>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c r="AG268" s="32"/>
      <c r="AH268" s="32"/>
      <c r="AI268" s="32"/>
      <c r="AJ268" s="32"/>
      <c r="AK268" s="32"/>
      <c r="AL268" s="32"/>
      <c r="AM268" s="32"/>
      <c r="AN268" s="32"/>
      <c r="AO268" s="32"/>
      <c r="AP268" s="32"/>
      <c r="AQ268" s="32"/>
      <c r="AR268" s="32"/>
      <c r="AS268" s="32"/>
      <c r="AT268" s="32"/>
      <c r="AU268" s="32"/>
      <c r="AV268" s="32"/>
      <c r="AW268" s="32"/>
      <c r="AX268" s="32"/>
      <c r="AY268" s="32"/>
      <c r="AZ268" s="32"/>
      <c r="BA268" s="32"/>
      <c r="BB268" s="32"/>
      <c r="BC268" s="32"/>
      <c r="BD268" s="32"/>
      <c r="BE268" s="32"/>
      <c r="BF268" s="32"/>
      <c r="BG268" s="32"/>
      <c r="BH268" s="32"/>
      <c r="BI268" s="32"/>
      <c r="BJ268" s="32"/>
      <c r="BK268" s="32"/>
      <c r="BL268" s="32"/>
      <c r="BM268" s="32"/>
      <c r="BN268" s="32"/>
      <c r="BO268" s="32"/>
      <c r="BP268" s="32"/>
      <c r="BQ268" s="32"/>
      <c r="BR268" s="32"/>
      <c r="BS268" s="32"/>
      <c r="BT268" s="32"/>
      <c r="BU268" s="32"/>
      <c r="BV268" s="32"/>
      <c r="BW268" s="32"/>
      <c r="BX268" s="32"/>
      <c r="BY268" s="32"/>
      <c r="BZ268" s="32"/>
      <c r="CA268" s="32"/>
      <c r="CB268" s="32"/>
    </row>
    <row r="270" spans="2:80" x14ac:dyDescent="0.25">
      <c r="B270" s="32" t="s">
        <v>213</v>
      </c>
    </row>
    <row r="272" spans="2:80" x14ac:dyDescent="0.25">
      <c r="B272" s="8" t="s">
        <v>214</v>
      </c>
      <c r="C272" s="9" t="s">
        <v>202</v>
      </c>
      <c r="D272" s="32"/>
    </row>
    <row r="273" spans="2:7" x14ac:dyDescent="0.25">
      <c r="B273" s="3" t="s">
        <v>167</v>
      </c>
      <c r="C273" s="4" t="s">
        <v>167</v>
      </c>
    </row>
    <row r="276" spans="2:7" x14ac:dyDescent="0.25">
      <c r="B276" s="8" t="s">
        <v>215</v>
      </c>
      <c r="C276" s="9" t="s">
        <v>216</v>
      </c>
      <c r="D276" s="32"/>
    </row>
    <row r="277" spans="2:7" x14ac:dyDescent="0.25">
      <c r="B277" s="3" t="s">
        <v>167</v>
      </c>
      <c r="C277" s="4" t="s">
        <v>167</v>
      </c>
    </row>
    <row r="280" spans="2:7" x14ac:dyDescent="0.25">
      <c r="B280" s="32" t="s">
        <v>217</v>
      </c>
    </row>
    <row r="283" spans="2:7" x14ac:dyDescent="0.25">
      <c r="B283" s="32" t="s">
        <v>218</v>
      </c>
    </row>
    <row r="285" spans="2:7" x14ac:dyDescent="0.25">
      <c r="B285" s="8" t="s">
        <v>194</v>
      </c>
      <c r="C285" s="9" t="s">
        <v>219</v>
      </c>
      <c r="D285" s="8" t="s">
        <v>209</v>
      </c>
      <c r="E285" s="8" t="s">
        <v>210</v>
      </c>
      <c r="F285" s="36" t="s">
        <v>211</v>
      </c>
      <c r="G285" s="34"/>
    </row>
    <row r="286" spans="2:7" x14ac:dyDescent="0.25">
      <c r="B286" s="3" t="s">
        <v>167</v>
      </c>
      <c r="C286" s="4" t="s">
        <v>167</v>
      </c>
      <c r="D286" s="3" t="s">
        <v>167</v>
      </c>
      <c r="E286" s="3" t="s">
        <v>167</v>
      </c>
      <c r="F286" s="35" t="s">
        <v>167</v>
      </c>
    </row>
    <row r="289" spans="2:80" x14ac:dyDescent="0.25">
      <c r="B289" s="32" t="s">
        <v>212</v>
      </c>
      <c r="C289" s="33" t="s">
        <v>167</v>
      </c>
      <c r="D289" s="32"/>
      <c r="E289" s="32"/>
      <c r="F289" s="34"/>
      <c r="G289" s="34"/>
      <c r="H289" s="34"/>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c r="AG289" s="32"/>
      <c r="AH289" s="32"/>
      <c r="AI289" s="32"/>
      <c r="AJ289" s="32"/>
      <c r="AK289" s="32"/>
      <c r="AL289" s="32"/>
      <c r="AM289" s="32"/>
      <c r="AN289" s="32"/>
      <c r="AO289" s="32"/>
      <c r="AP289" s="32"/>
      <c r="AQ289" s="32"/>
      <c r="AR289" s="32"/>
      <c r="AS289" s="32"/>
      <c r="AT289" s="32"/>
      <c r="AU289" s="32"/>
      <c r="AV289" s="32"/>
      <c r="AW289" s="32"/>
      <c r="AX289" s="32"/>
      <c r="AY289" s="32"/>
      <c r="AZ289" s="32"/>
      <c r="BA289" s="32"/>
      <c r="BB289" s="32"/>
      <c r="BC289" s="32"/>
      <c r="BD289" s="32"/>
      <c r="BE289" s="32"/>
      <c r="BF289" s="32"/>
      <c r="BG289" s="32"/>
      <c r="BH289" s="32"/>
      <c r="BI289" s="32"/>
      <c r="BJ289" s="32"/>
      <c r="BK289" s="32"/>
      <c r="BL289" s="32"/>
      <c r="BM289" s="32"/>
      <c r="BN289" s="32"/>
      <c r="BO289" s="32"/>
      <c r="BP289" s="32"/>
      <c r="BQ289" s="32"/>
      <c r="BR289" s="32"/>
      <c r="BS289" s="32"/>
      <c r="BT289" s="32"/>
      <c r="BU289" s="32"/>
      <c r="BV289" s="32"/>
      <c r="BW289" s="32"/>
      <c r="BX289" s="32"/>
      <c r="BY289" s="32"/>
      <c r="BZ289" s="32"/>
      <c r="CA289" s="32"/>
      <c r="CB289" s="32"/>
    </row>
    <row r="291" spans="2:80" x14ac:dyDescent="0.25">
      <c r="B291" s="32" t="s">
        <v>213</v>
      </c>
    </row>
    <row r="293" spans="2:80" x14ac:dyDescent="0.25">
      <c r="B293" s="8" t="s">
        <v>214</v>
      </c>
      <c r="C293" s="9" t="s">
        <v>202</v>
      </c>
      <c r="D293" s="32"/>
    </row>
    <row r="294" spans="2:80" x14ac:dyDescent="0.25">
      <c r="B294" s="3" t="s">
        <v>167</v>
      </c>
      <c r="C294" s="4" t="s">
        <v>167</v>
      </c>
    </row>
    <row r="297" spans="2:80" x14ac:dyDescent="0.25">
      <c r="B297" s="8" t="s">
        <v>215</v>
      </c>
      <c r="C297" s="9" t="s">
        <v>216</v>
      </c>
      <c r="D297" s="32"/>
    </row>
    <row r="298" spans="2:80" x14ac:dyDescent="0.25">
      <c r="B298" s="3" t="s">
        <v>167</v>
      </c>
      <c r="C298" s="4" t="s">
        <v>167</v>
      </c>
    </row>
    <row r="301" spans="2:80" x14ac:dyDescent="0.25">
      <c r="B301" s="32" t="s">
        <v>217</v>
      </c>
    </row>
    <row r="304" spans="2:80" x14ac:dyDescent="0.25">
      <c r="B304" s="32" t="s">
        <v>220</v>
      </c>
    </row>
    <row r="305" spans="2:7" x14ac:dyDescent="0.25">
      <c r="B305" s="8" t="s">
        <v>194</v>
      </c>
      <c r="C305" s="9" t="s">
        <v>221</v>
      </c>
      <c r="D305" s="8" t="s">
        <v>222</v>
      </c>
      <c r="E305" s="8" t="s">
        <v>223</v>
      </c>
      <c r="F305" s="36" t="s">
        <v>224</v>
      </c>
      <c r="G305" s="34"/>
    </row>
    <row r="306" spans="2:7" x14ac:dyDescent="0.25">
      <c r="B306" s="3" t="s">
        <v>167</v>
      </c>
      <c r="C306" s="4" t="s">
        <v>167</v>
      </c>
      <c r="D306" s="3" t="s">
        <v>167</v>
      </c>
      <c r="E306" s="3" t="s">
        <v>167</v>
      </c>
      <c r="F306" s="35" t="s">
        <v>167</v>
      </c>
    </row>
    <row r="307" spans="2:7" x14ac:dyDescent="0.25">
      <c r="B307" s="13" t="s">
        <v>225</v>
      </c>
    </row>
    <row r="384" spans="6:6" x14ac:dyDescent="0.25">
      <c r="F384" s="34"/>
    </row>
    <row r="531" spans="3:3" x14ac:dyDescent="0.25">
      <c r="C531" s="153">
        <v>0.67589999999999995</v>
      </c>
    </row>
  </sheetData>
  <mergeCells count="4">
    <mergeCell ref="B1:E1"/>
    <mergeCell ref="C3:C7"/>
    <mergeCell ref="D3:D7"/>
    <mergeCell ref="F218:F219"/>
  </mergeCells>
  <conditionalFormatting sqref="C225">
    <cfRule type="expression" dxfId="8" priority="3">
      <formula>#REF!="Total"</formula>
    </cfRule>
    <cfRule type="expression" dxfId="7" priority="4">
      <formula>#REF!="Total"</formula>
    </cfRule>
    <cfRule type="expression" dxfId="6" priority="5">
      <formula>#REF!="Total"</formula>
    </cfRule>
  </conditionalFormatting>
  <conditionalFormatting sqref="C228">
    <cfRule type="expression" dxfId="5" priority="2">
      <formula>#REF!="Total"</formula>
    </cfRule>
  </conditionalFormatting>
  <conditionalFormatting sqref="C231">
    <cfRule type="expression" dxfId="4" priority="1">
      <formula>#REF!="Total"</formula>
    </cfRule>
  </conditionalFormatting>
  <hyperlinks>
    <hyperlink ref="A1" location="Index!A1" display="Index" xr:uid="{7D58C1AD-D1BD-4494-AB85-CC2C94F6D9E2}"/>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004BD-6CE6-4456-9B4E-002F809D1A5D}">
  <sheetPr codeName="Sheet25"/>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49</v>
      </c>
      <c r="C1" s="201"/>
      <c r="D1" s="201"/>
      <c r="E1" s="201"/>
    </row>
    <row r="3" spans="1:9" ht="15" customHeight="1" x14ac:dyDescent="0.25">
      <c r="B3" s="1" t="s">
        <v>1333</v>
      </c>
      <c r="C3" s="202"/>
      <c r="D3" s="203"/>
    </row>
    <row r="4" spans="1:9" ht="15" customHeight="1" x14ac:dyDescent="0.25">
      <c r="B4" s="2" t="s">
        <v>1334</v>
      </c>
      <c r="C4" s="202"/>
      <c r="D4" s="203"/>
    </row>
    <row r="5" spans="1:9" ht="15" customHeight="1" x14ac:dyDescent="0.25">
      <c r="B5" s="7" t="s">
        <v>133</v>
      </c>
      <c r="C5" s="202"/>
      <c r="D5" s="203"/>
    </row>
    <row r="6" spans="1:9" ht="15" customHeight="1" x14ac:dyDescent="0.25">
      <c r="B6" s="7" t="s">
        <v>134</v>
      </c>
      <c r="C6" s="202"/>
      <c r="D6" s="203"/>
    </row>
    <row r="7" spans="1:9" ht="30" customHeight="1" x14ac:dyDescent="0.25">
      <c r="B7" s="2" t="s">
        <v>1335</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3705000</v>
      </c>
      <c r="G15" s="18">
        <v>64307.69</v>
      </c>
      <c r="H15" s="18">
        <v>7.41</v>
      </c>
    </row>
    <row r="16" spans="1:9" x14ac:dyDescent="0.25">
      <c r="B16" s="13" t="s">
        <v>1807</v>
      </c>
      <c r="C16" s="29" t="s">
        <v>145</v>
      </c>
      <c r="D16" s="13" t="s">
        <v>271</v>
      </c>
      <c r="E16" s="13" t="s">
        <v>532</v>
      </c>
      <c r="F16" s="18">
        <v>12870000</v>
      </c>
      <c r="G16" s="18">
        <v>39993.53</v>
      </c>
      <c r="H16" s="18">
        <v>4.6100000000000003</v>
      </c>
    </row>
    <row r="17" spans="2:8" x14ac:dyDescent="0.25">
      <c r="B17" s="13" t="s">
        <v>1810</v>
      </c>
      <c r="C17" s="29" t="s">
        <v>145</v>
      </c>
      <c r="D17" s="13" t="s">
        <v>537</v>
      </c>
      <c r="E17" s="13" t="s">
        <v>538</v>
      </c>
      <c r="F17" s="18">
        <v>7920000</v>
      </c>
      <c r="G17" s="18">
        <v>35802.36</v>
      </c>
      <c r="H17" s="18">
        <v>4.12</v>
      </c>
    </row>
    <row r="18" spans="2:8" x14ac:dyDescent="0.25">
      <c r="B18" s="13" t="s">
        <v>1677</v>
      </c>
      <c r="C18" s="29" t="s">
        <v>145</v>
      </c>
      <c r="D18" s="13" t="s">
        <v>268</v>
      </c>
      <c r="E18" s="13" t="s">
        <v>275</v>
      </c>
      <c r="F18" s="18">
        <v>2000000</v>
      </c>
      <c r="G18" s="18">
        <v>34622</v>
      </c>
      <c r="H18" s="18">
        <v>3.99</v>
      </c>
    </row>
    <row r="19" spans="2:8" x14ac:dyDescent="0.25">
      <c r="B19" s="13" t="s">
        <v>1711</v>
      </c>
      <c r="C19" s="29" t="s">
        <v>145</v>
      </c>
      <c r="D19" s="13" t="s">
        <v>146</v>
      </c>
      <c r="E19" s="13" t="s">
        <v>336</v>
      </c>
      <c r="F19" s="18">
        <v>5940000</v>
      </c>
      <c r="G19" s="18">
        <v>32776.92</v>
      </c>
      <c r="H19" s="18">
        <v>3.78</v>
      </c>
    </row>
    <row r="20" spans="2:8" x14ac:dyDescent="0.25">
      <c r="B20" s="13" t="s">
        <v>1727</v>
      </c>
      <c r="C20" s="29" t="s">
        <v>145</v>
      </c>
      <c r="D20" s="13" t="s">
        <v>284</v>
      </c>
      <c r="E20" s="13" t="s">
        <v>374</v>
      </c>
      <c r="F20" s="18">
        <v>1317971</v>
      </c>
      <c r="G20" s="18">
        <v>31354.53</v>
      </c>
      <c r="H20" s="18">
        <v>3.61</v>
      </c>
    </row>
    <row r="21" spans="2:8" x14ac:dyDescent="0.25">
      <c r="B21" s="13" t="s">
        <v>1676</v>
      </c>
      <c r="C21" s="29" t="s">
        <v>145</v>
      </c>
      <c r="D21" s="13" t="s">
        <v>273</v>
      </c>
      <c r="E21" s="13" t="s">
        <v>274</v>
      </c>
      <c r="F21" s="18">
        <v>6310000</v>
      </c>
      <c r="G21" s="18">
        <v>30843.279999999999</v>
      </c>
      <c r="H21" s="18">
        <v>3.55</v>
      </c>
    </row>
    <row r="22" spans="2:8" x14ac:dyDescent="0.25">
      <c r="B22" s="13" t="s">
        <v>1803</v>
      </c>
      <c r="C22" s="29" t="s">
        <v>145</v>
      </c>
      <c r="D22" s="13" t="s">
        <v>291</v>
      </c>
      <c r="E22" s="13" t="s">
        <v>527</v>
      </c>
      <c r="F22" s="18">
        <v>7515000</v>
      </c>
      <c r="G22" s="18">
        <v>30672.47</v>
      </c>
      <c r="H22" s="18">
        <v>3.53</v>
      </c>
    </row>
    <row r="23" spans="2:8" x14ac:dyDescent="0.25">
      <c r="B23" s="13" t="s">
        <v>1674</v>
      </c>
      <c r="C23" s="29" t="s">
        <v>145</v>
      </c>
      <c r="D23" s="13" t="s">
        <v>268</v>
      </c>
      <c r="E23" s="13" t="s">
        <v>270</v>
      </c>
      <c r="F23" s="18">
        <v>2300000</v>
      </c>
      <c r="G23" s="18">
        <v>29721.75</v>
      </c>
      <c r="H23" s="18">
        <v>3.42</v>
      </c>
    </row>
    <row r="24" spans="2:8" x14ac:dyDescent="0.25">
      <c r="B24" s="13" t="s">
        <v>1685</v>
      </c>
      <c r="C24" s="29" t="s">
        <v>145</v>
      </c>
      <c r="D24" s="13" t="s">
        <v>287</v>
      </c>
      <c r="E24" s="13" t="s">
        <v>288</v>
      </c>
      <c r="F24" s="18">
        <v>2053547</v>
      </c>
      <c r="G24" s="18">
        <v>27384.05</v>
      </c>
      <c r="H24" s="18">
        <v>3.15</v>
      </c>
    </row>
    <row r="25" spans="2:8" x14ac:dyDescent="0.25">
      <c r="B25" s="13" t="s">
        <v>1682</v>
      </c>
      <c r="C25" s="29" t="s">
        <v>145</v>
      </c>
      <c r="D25" s="13" t="s">
        <v>282</v>
      </c>
      <c r="E25" s="13" t="s">
        <v>283</v>
      </c>
      <c r="F25" s="18">
        <v>2115000</v>
      </c>
      <c r="G25" s="18">
        <v>26949.33</v>
      </c>
      <c r="H25" s="18">
        <v>3.1</v>
      </c>
    </row>
    <row r="26" spans="2:8" x14ac:dyDescent="0.25">
      <c r="B26" s="13" t="s">
        <v>1778</v>
      </c>
      <c r="C26" s="29" t="s">
        <v>145</v>
      </c>
      <c r="D26" s="13" t="s">
        <v>301</v>
      </c>
      <c r="E26" s="13" t="s">
        <v>465</v>
      </c>
      <c r="F26" s="18">
        <v>1233000</v>
      </c>
      <c r="G26" s="18">
        <v>23802.45</v>
      </c>
      <c r="H26" s="18">
        <v>2.74</v>
      </c>
    </row>
    <row r="27" spans="2:8" x14ac:dyDescent="0.25">
      <c r="B27" s="13" t="s">
        <v>1750</v>
      </c>
      <c r="C27" s="29" t="s">
        <v>145</v>
      </c>
      <c r="D27" s="13" t="s">
        <v>282</v>
      </c>
      <c r="E27" s="13" t="s">
        <v>407</v>
      </c>
      <c r="F27" s="18">
        <v>1623982</v>
      </c>
      <c r="G27" s="18">
        <v>22783.66</v>
      </c>
      <c r="H27" s="18">
        <v>2.62</v>
      </c>
    </row>
    <row r="28" spans="2:8" x14ac:dyDescent="0.25">
      <c r="B28" s="13" t="s">
        <v>2013</v>
      </c>
      <c r="C28" s="29" t="s">
        <v>145</v>
      </c>
      <c r="D28" s="13" t="s">
        <v>301</v>
      </c>
      <c r="E28" s="13" t="s">
        <v>926</v>
      </c>
      <c r="F28" s="18">
        <v>2313166</v>
      </c>
      <c r="G28" s="18">
        <v>22369.47</v>
      </c>
      <c r="H28" s="18">
        <v>2.58</v>
      </c>
    </row>
    <row r="29" spans="2:8" x14ac:dyDescent="0.25">
      <c r="B29" s="13" t="s">
        <v>1717</v>
      </c>
      <c r="C29" s="29" t="s">
        <v>145</v>
      </c>
      <c r="D29" s="13" t="s">
        <v>348</v>
      </c>
      <c r="E29" s="13" t="s">
        <v>349</v>
      </c>
      <c r="F29" s="18">
        <v>6381809</v>
      </c>
      <c r="G29" s="18">
        <v>21733.25</v>
      </c>
      <c r="H29" s="18">
        <v>2.5</v>
      </c>
    </row>
    <row r="30" spans="2:8" x14ac:dyDescent="0.25">
      <c r="B30" s="13" t="s">
        <v>2000</v>
      </c>
      <c r="C30" s="29" t="s">
        <v>145</v>
      </c>
      <c r="D30" s="13" t="s">
        <v>301</v>
      </c>
      <c r="E30" s="13" t="s">
        <v>867</v>
      </c>
      <c r="F30" s="18">
        <v>666000</v>
      </c>
      <c r="G30" s="18">
        <v>20905.07</v>
      </c>
      <c r="H30" s="18">
        <v>2.41</v>
      </c>
    </row>
    <row r="31" spans="2:8" x14ac:dyDescent="0.25">
      <c r="B31" s="13" t="s">
        <v>1852</v>
      </c>
      <c r="C31" s="29" t="s">
        <v>145</v>
      </c>
      <c r="D31" s="13" t="s">
        <v>301</v>
      </c>
      <c r="E31" s="13" t="s">
        <v>595</v>
      </c>
      <c r="F31" s="18">
        <v>4473000</v>
      </c>
      <c r="G31" s="18">
        <v>20349.91</v>
      </c>
      <c r="H31" s="18">
        <v>2.34</v>
      </c>
    </row>
    <row r="32" spans="2:8" x14ac:dyDescent="0.25">
      <c r="B32" s="13" t="s">
        <v>1821</v>
      </c>
      <c r="C32" s="29" t="s">
        <v>145</v>
      </c>
      <c r="D32" s="13" t="s">
        <v>291</v>
      </c>
      <c r="E32" s="13" t="s">
        <v>549</v>
      </c>
      <c r="F32" s="18">
        <v>6300000</v>
      </c>
      <c r="G32" s="18">
        <v>20210.400000000001</v>
      </c>
      <c r="H32" s="18">
        <v>2.33</v>
      </c>
    </row>
    <row r="33" spans="2:8" x14ac:dyDescent="0.25">
      <c r="B33" s="13" t="s">
        <v>1949</v>
      </c>
      <c r="C33" s="29" t="s">
        <v>145</v>
      </c>
      <c r="D33" s="13" t="s">
        <v>268</v>
      </c>
      <c r="E33" s="13" t="s">
        <v>750</v>
      </c>
      <c r="F33" s="18">
        <v>9800000</v>
      </c>
      <c r="G33" s="18">
        <v>19983.18</v>
      </c>
      <c r="H33" s="18">
        <v>2.2999999999999998</v>
      </c>
    </row>
    <row r="34" spans="2:8" x14ac:dyDescent="0.25">
      <c r="B34" s="13" t="s">
        <v>2135</v>
      </c>
      <c r="C34" s="29" t="s">
        <v>145</v>
      </c>
      <c r="D34" s="13" t="s">
        <v>394</v>
      </c>
      <c r="E34" s="13" t="s">
        <v>1157</v>
      </c>
      <c r="F34" s="18">
        <v>883320</v>
      </c>
      <c r="G34" s="18">
        <v>19526.23</v>
      </c>
      <c r="H34" s="18">
        <v>2.25</v>
      </c>
    </row>
    <row r="35" spans="2:8" x14ac:dyDescent="0.25">
      <c r="B35" s="13" t="s">
        <v>2029</v>
      </c>
      <c r="C35" s="29" t="s">
        <v>145</v>
      </c>
      <c r="D35" s="13" t="s">
        <v>279</v>
      </c>
      <c r="E35" s="13" t="s">
        <v>949</v>
      </c>
      <c r="F35" s="18">
        <v>4575158</v>
      </c>
      <c r="G35" s="18">
        <v>17811.09</v>
      </c>
      <c r="H35" s="18">
        <v>2.0499999999999998</v>
      </c>
    </row>
    <row r="36" spans="2:8" x14ac:dyDescent="0.25">
      <c r="B36" s="13" t="s">
        <v>2007</v>
      </c>
      <c r="C36" s="29" t="s">
        <v>145</v>
      </c>
      <c r="D36" s="13" t="s">
        <v>287</v>
      </c>
      <c r="E36" s="13" t="s">
        <v>885</v>
      </c>
      <c r="F36" s="18">
        <v>1890000</v>
      </c>
      <c r="G36" s="18">
        <v>17714.97</v>
      </c>
      <c r="H36" s="18">
        <v>2.04</v>
      </c>
    </row>
    <row r="37" spans="2:8" x14ac:dyDescent="0.25">
      <c r="B37" s="13" t="s">
        <v>1700</v>
      </c>
      <c r="C37" s="29" t="s">
        <v>145</v>
      </c>
      <c r="D37" s="13" t="s">
        <v>316</v>
      </c>
      <c r="E37" s="13" t="s">
        <v>317</v>
      </c>
      <c r="F37" s="18">
        <v>1945000</v>
      </c>
      <c r="G37" s="18">
        <v>14630.29</v>
      </c>
      <c r="H37" s="18">
        <v>1.69</v>
      </c>
    </row>
    <row r="38" spans="2:8" x14ac:dyDescent="0.25">
      <c r="B38" s="13" t="s">
        <v>1762</v>
      </c>
      <c r="C38" s="29" t="s">
        <v>145</v>
      </c>
      <c r="D38" s="13" t="s">
        <v>320</v>
      </c>
      <c r="E38" s="13" t="s">
        <v>444</v>
      </c>
      <c r="F38" s="18">
        <v>6030000</v>
      </c>
      <c r="G38" s="18">
        <v>14577.53</v>
      </c>
      <c r="H38" s="18">
        <v>1.68</v>
      </c>
    </row>
    <row r="39" spans="2:8" x14ac:dyDescent="0.25">
      <c r="B39" s="13" t="s">
        <v>1904</v>
      </c>
      <c r="C39" s="29" t="s">
        <v>145</v>
      </c>
      <c r="D39" s="13" t="s">
        <v>473</v>
      </c>
      <c r="E39" s="13" t="s">
        <v>676</v>
      </c>
      <c r="F39" s="18">
        <v>147664</v>
      </c>
      <c r="G39" s="18">
        <v>14524.67</v>
      </c>
      <c r="H39" s="18">
        <v>1.67</v>
      </c>
    </row>
    <row r="40" spans="2:8" x14ac:dyDescent="0.25">
      <c r="B40" s="13" t="s">
        <v>1707</v>
      </c>
      <c r="C40" s="29" t="s">
        <v>145</v>
      </c>
      <c r="D40" s="13" t="s">
        <v>327</v>
      </c>
      <c r="E40" s="13" t="s">
        <v>328</v>
      </c>
      <c r="F40" s="18">
        <v>2655000</v>
      </c>
      <c r="G40" s="18">
        <v>12524.96</v>
      </c>
      <c r="H40" s="18">
        <v>1.44</v>
      </c>
    </row>
    <row r="41" spans="2:8" x14ac:dyDescent="0.25">
      <c r="B41" s="13" t="s">
        <v>1947</v>
      </c>
      <c r="C41" s="29" t="s">
        <v>145</v>
      </c>
      <c r="D41" s="13" t="s">
        <v>394</v>
      </c>
      <c r="E41" s="13" t="s">
        <v>736</v>
      </c>
      <c r="F41" s="18">
        <v>761244</v>
      </c>
      <c r="G41" s="18">
        <v>12452.81</v>
      </c>
      <c r="H41" s="18">
        <v>1.43</v>
      </c>
    </row>
    <row r="42" spans="2:8" x14ac:dyDescent="0.25">
      <c r="B42" s="13" t="s">
        <v>1709</v>
      </c>
      <c r="C42" s="29" t="s">
        <v>145</v>
      </c>
      <c r="D42" s="13" t="s">
        <v>318</v>
      </c>
      <c r="E42" s="13" t="s">
        <v>333</v>
      </c>
      <c r="F42" s="18">
        <v>515940</v>
      </c>
      <c r="G42" s="18">
        <v>11971.87</v>
      </c>
      <c r="H42" s="18">
        <v>1.38</v>
      </c>
    </row>
    <row r="43" spans="2:8" x14ac:dyDescent="0.25">
      <c r="B43" s="13" t="s">
        <v>2176</v>
      </c>
      <c r="C43" s="29" t="s">
        <v>145</v>
      </c>
      <c r="D43" s="13" t="s">
        <v>289</v>
      </c>
      <c r="E43" s="13" t="s">
        <v>1336</v>
      </c>
      <c r="F43" s="18">
        <v>397056</v>
      </c>
      <c r="G43" s="18">
        <v>11140.99</v>
      </c>
      <c r="H43" s="18">
        <v>1.28</v>
      </c>
    </row>
    <row r="44" spans="2:8" x14ac:dyDescent="0.25">
      <c r="B44" s="13" t="s">
        <v>1808</v>
      </c>
      <c r="C44" s="29" t="s">
        <v>145</v>
      </c>
      <c r="D44" s="13" t="s">
        <v>350</v>
      </c>
      <c r="E44" s="13" t="s">
        <v>533</v>
      </c>
      <c r="F44" s="18">
        <v>4215091</v>
      </c>
      <c r="G44" s="18">
        <v>9352.02</v>
      </c>
      <c r="H44" s="18">
        <v>1.08</v>
      </c>
    </row>
    <row r="45" spans="2:8" x14ac:dyDescent="0.25">
      <c r="B45" s="13" t="s">
        <v>1767</v>
      </c>
      <c r="C45" s="29" t="s">
        <v>145</v>
      </c>
      <c r="D45" s="13" t="s">
        <v>146</v>
      </c>
      <c r="E45" s="13" t="s">
        <v>449</v>
      </c>
      <c r="F45" s="18">
        <v>1449000</v>
      </c>
      <c r="G45" s="18">
        <v>8867.8799999999992</v>
      </c>
      <c r="H45" s="18">
        <v>1.02</v>
      </c>
    </row>
    <row r="46" spans="2:8" x14ac:dyDescent="0.25">
      <c r="B46" s="13" t="s">
        <v>1703</v>
      </c>
      <c r="C46" s="29" t="s">
        <v>145</v>
      </c>
      <c r="D46" s="13" t="s">
        <v>268</v>
      </c>
      <c r="E46" s="13" t="s">
        <v>322</v>
      </c>
      <c r="F46" s="18">
        <v>828000</v>
      </c>
      <c r="G46" s="18">
        <v>8740.3700000000008</v>
      </c>
      <c r="H46" s="18">
        <v>1.01</v>
      </c>
    </row>
    <row r="47" spans="2:8" x14ac:dyDescent="0.25">
      <c r="B47" s="13" t="s">
        <v>1786</v>
      </c>
      <c r="C47" s="29" t="s">
        <v>145</v>
      </c>
      <c r="D47" s="13" t="s">
        <v>473</v>
      </c>
      <c r="E47" s="13" t="s">
        <v>474</v>
      </c>
      <c r="F47" s="18">
        <v>169451</v>
      </c>
      <c r="G47" s="18">
        <v>8454.84</v>
      </c>
      <c r="H47" s="18">
        <v>0.97</v>
      </c>
    </row>
    <row r="48" spans="2:8" x14ac:dyDescent="0.25">
      <c r="B48" s="13" t="s">
        <v>1855</v>
      </c>
      <c r="C48" s="29" t="s">
        <v>145</v>
      </c>
      <c r="D48" s="13" t="s">
        <v>596</v>
      </c>
      <c r="E48" s="13" t="s">
        <v>601</v>
      </c>
      <c r="F48" s="18">
        <v>185000</v>
      </c>
      <c r="G48" s="18">
        <v>7856.4</v>
      </c>
      <c r="H48" s="18">
        <v>0.9</v>
      </c>
    </row>
    <row r="49" spans="2:8" x14ac:dyDescent="0.25">
      <c r="B49" s="13" t="s">
        <v>1870</v>
      </c>
      <c r="C49" s="29" t="s">
        <v>145</v>
      </c>
      <c r="D49" s="13" t="s">
        <v>289</v>
      </c>
      <c r="E49" s="13" t="s">
        <v>626</v>
      </c>
      <c r="F49" s="18">
        <v>561152</v>
      </c>
      <c r="G49" s="18">
        <v>7803.38</v>
      </c>
      <c r="H49" s="18">
        <v>0.9</v>
      </c>
    </row>
    <row r="50" spans="2:8" x14ac:dyDescent="0.25">
      <c r="B50" s="13" t="s">
        <v>1715</v>
      </c>
      <c r="C50" s="29" t="s">
        <v>145</v>
      </c>
      <c r="D50" s="13" t="s">
        <v>343</v>
      </c>
      <c r="E50" s="13" t="s">
        <v>344</v>
      </c>
      <c r="F50" s="18">
        <v>1809000</v>
      </c>
      <c r="G50" s="18">
        <v>7600.51</v>
      </c>
      <c r="H50" s="18">
        <v>0.88</v>
      </c>
    </row>
    <row r="51" spans="2:8" x14ac:dyDescent="0.25">
      <c r="B51" s="13" t="s">
        <v>939</v>
      </c>
      <c r="C51" s="29" t="s">
        <v>145</v>
      </c>
      <c r="D51" s="13" t="s">
        <v>382</v>
      </c>
      <c r="E51" s="13" t="s">
        <v>940</v>
      </c>
      <c r="F51" s="18">
        <v>7936857</v>
      </c>
      <c r="G51" s="18">
        <v>7193.97</v>
      </c>
      <c r="H51" s="18">
        <v>0.83</v>
      </c>
    </row>
    <row r="52" spans="2:8" x14ac:dyDescent="0.25">
      <c r="B52" s="13" t="s">
        <v>1725</v>
      </c>
      <c r="C52" s="29" t="s">
        <v>145</v>
      </c>
      <c r="D52" s="13" t="s">
        <v>331</v>
      </c>
      <c r="E52" s="13" t="s">
        <v>372</v>
      </c>
      <c r="F52" s="18">
        <v>1500000</v>
      </c>
      <c r="G52" s="18">
        <v>6348</v>
      </c>
      <c r="H52" s="18">
        <v>0.73</v>
      </c>
    </row>
    <row r="53" spans="2:8" x14ac:dyDescent="0.25">
      <c r="B53" s="13" t="s">
        <v>1780</v>
      </c>
      <c r="C53" s="29" t="s">
        <v>145</v>
      </c>
      <c r="D53" s="13" t="s">
        <v>289</v>
      </c>
      <c r="E53" s="13" t="s">
        <v>467</v>
      </c>
      <c r="F53" s="18">
        <v>1250000</v>
      </c>
      <c r="G53" s="18">
        <v>5693.13</v>
      </c>
      <c r="H53" s="18">
        <v>0.66</v>
      </c>
    </row>
    <row r="54" spans="2:8" x14ac:dyDescent="0.25">
      <c r="B54" s="13" t="s">
        <v>2102</v>
      </c>
      <c r="C54" s="29" t="s">
        <v>145</v>
      </c>
      <c r="D54" s="13" t="s">
        <v>277</v>
      </c>
      <c r="E54" s="13" t="s">
        <v>1052</v>
      </c>
      <c r="F54" s="18">
        <v>335000</v>
      </c>
      <c r="G54" s="18">
        <v>5424.66</v>
      </c>
      <c r="H54" s="18">
        <v>0.62</v>
      </c>
    </row>
    <row r="55" spans="2:8" x14ac:dyDescent="0.25">
      <c r="B55" s="13" t="s">
        <v>1844</v>
      </c>
      <c r="C55" s="29" t="s">
        <v>145</v>
      </c>
      <c r="D55" s="13" t="s">
        <v>301</v>
      </c>
      <c r="E55" s="13" t="s">
        <v>585</v>
      </c>
      <c r="F55" s="18">
        <v>800000</v>
      </c>
      <c r="G55" s="18">
        <v>5048.3999999999996</v>
      </c>
      <c r="H55" s="18">
        <v>0.57999999999999996</v>
      </c>
    </row>
    <row r="56" spans="2:8" x14ac:dyDescent="0.25">
      <c r="B56" s="32" t="s">
        <v>157</v>
      </c>
      <c r="C56" s="33"/>
      <c r="D56" s="32"/>
      <c r="E56" s="32"/>
      <c r="F56" s="34"/>
      <c r="G56" s="34">
        <f>SUM(G12:G55)</f>
        <v>791824.27000000014</v>
      </c>
      <c r="H56" s="34">
        <f>SUM(H12:H55)</f>
        <v>91.180000000000021</v>
      </c>
    </row>
    <row r="57" spans="2:8" x14ac:dyDescent="0.25">
      <c r="B57" s="32" t="s">
        <v>158</v>
      </c>
      <c r="C57" s="33"/>
      <c r="D57" s="32"/>
      <c r="E57" s="32"/>
      <c r="F57" s="34"/>
      <c r="G57" s="34">
        <v>1131.8699999999999</v>
      </c>
      <c r="H57" s="34">
        <v>0.13</v>
      </c>
    </row>
    <row r="58" spans="2:8" x14ac:dyDescent="0.25">
      <c r="B58" s="32" t="s">
        <v>159</v>
      </c>
      <c r="C58" s="33"/>
      <c r="D58" s="32"/>
      <c r="E58" s="32"/>
      <c r="F58" s="34"/>
      <c r="G58" s="34">
        <v>792956.14</v>
      </c>
      <c r="H58" s="34">
        <v>91.31</v>
      </c>
    </row>
    <row r="59" spans="2:8" x14ac:dyDescent="0.25">
      <c r="B59" s="32" t="s">
        <v>247</v>
      </c>
      <c r="C59" s="33"/>
      <c r="D59" s="32"/>
      <c r="E59" s="32"/>
      <c r="F59" s="34"/>
      <c r="G59" s="34">
        <v>75175.330659350031</v>
      </c>
      <c r="H59" s="34">
        <v>8.6899999999999977</v>
      </c>
    </row>
    <row r="60" spans="2:8" x14ac:dyDescent="0.25">
      <c r="B60" s="32" t="s">
        <v>161</v>
      </c>
      <c r="C60" s="33"/>
      <c r="D60" s="32"/>
      <c r="E60" s="32"/>
      <c r="F60" s="34"/>
      <c r="G60" s="34">
        <v>868131.47065935005</v>
      </c>
      <c r="H60" s="34">
        <v>100</v>
      </c>
    </row>
    <row r="61" spans="2:8" x14ac:dyDescent="0.25">
      <c r="B61" s="13" t="s">
        <v>162</v>
      </c>
    </row>
    <row r="62" spans="2:8" x14ac:dyDescent="0.25">
      <c r="B62" s="32" t="s">
        <v>163</v>
      </c>
    </row>
    <row r="63" spans="2:8" x14ac:dyDescent="0.25">
      <c r="B63" s="32" t="s">
        <v>164</v>
      </c>
      <c r="C63" s="29" t="s">
        <v>165</v>
      </c>
    </row>
    <row r="64" spans="2:8" x14ac:dyDescent="0.25">
      <c r="B64" s="32" t="s">
        <v>168</v>
      </c>
      <c r="C64" s="29" t="s">
        <v>167</v>
      </c>
    </row>
    <row r="65" spans="2:3" x14ac:dyDescent="0.25">
      <c r="B65" s="32" t="s">
        <v>169</v>
      </c>
      <c r="C65" s="29" t="s">
        <v>167</v>
      </c>
    </row>
    <row r="66" spans="2:3" x14ac:dyDescent="0.25">
      <c r="B66" s="32" t="s">
        <v>170</v>
      </c>
      <c r="C66" s="29" t="s">
        <v>171</v>
      </c>
    </row>
    <row r="67" spans="2:3" x14ac:dyDescent="0.25">
      <c r="B67" s="32" t="s">
        <v>1337</v>
      </c>
      <c r="C67" s="33"/>
    </row>
    <row r="68" spans="2:3" x14ac:dyDescent="0.25">
      <c r="B68" s="32" t="s">
        <v>1338</v>
      </c>
      <c r="C68" s="33"/>
    </row>
    <row r="69" spans="2:3" x14ac:dyDescent="0.25">
      <c r="B69" s="32" t="s">
        <v>1339</v>
      </c>
      <c r="C69" s="33"/>
    </row>
    <row r="70" spans="2:3" x14ac:dyDescent="0.25">
      <c r="B70" s="32" t="s">
        <v>1340</v>
      </c>
      <c r="C70" s="33"/>
    </row>
    <row r="71" spans="2:3" x14ac:dyDescent="0.25">
      <c r="B71" s="32" t="s">
        <v>1341</v>
      </c>
      <c r="C71" s="33"/>
    </row>
    <row r="72" spans="2:3" x14ac:dyDescent="0.25">
      <c r="B72" s="32" t="s">
        <v>1342</v>
      </c>
      <c r="C72" s="33"/>
    </row>
    <row r="73" spans="2:3" x14ac:dyDescent="0.25">
      <c r="B73" s="32" t="s">
        <v>1343</v>
      </c>
      <c r="C73" s="33"/>
    </row>
    <row r="74" spans="2:3" x14ac:dyDescent="0.25">
      <c r="B74" s="32" t="s">
        <v>1344</v>
      </c>
      <c r="C74" s="33"/>
    </row>
    <row r="75" spans="2:3" x14ac:dyDescent="0.25">
      <c r="B75" s="32" t="s">
        <v>1345</v>
      </c>
      <c r="C75" s="33"/>
    </row>
    <row r="76" spans="2:3" x14ac:dyDescent="0.25">
      <c r="B76" s="32" t="s">
        <v>1346</v>
      </c>
      <c r="C76" s="33"/>
    </row>
    <row r="77" spans="2:3" x14ac:dyDescent="0.25">
      <c r="B77" s="32" t="s">
        <v>1347</v>
      </c>
      <c r="C77" s="33"/>
    </row>
    <row r="78" spans="2:3" x14ac:dyDescent="0.25">
      <c r="B78" s="32" t="s">
        <v>1348</v>
      </c>
      <c r="C78" s="33"/>
    </row>
    <row r="79" spans="2:3" x14ac:dyDescent="0.25">
      <c r="B79" s="32" t="s">
        <v>3823</v>
      </c>
      <c r="C79" s="33"/>
    </row>
    <row r="80" spans="2:3" x14ac:dyDescent="0.25">
      <c r="B80" s="13" t="s">
        <v>180</v>
      </c>
    </row>
    <row r="81" spans="2:4" x14ac:dyDescent="0.25">
      <c r="B81" s="13" t="s">
        <v>250</v>
      </c>
    </row>
    <row r="84" spans="2:4" x14ac:dyDescent="0.25">
      <c r="B84" s="8" t="s">
        <v>251</v>
      </c>
      <c r="C84" s="9"/>
    </row>
    <row r="85" spans="2:4" ht="30" x14ac:dyDescent="0.25">
      <c r="B85" s="8" t="s">
        <v>252</v>
      </c>
      <c r="C85" s="10" t="s">
        <v>253</v>
      </c>
    </row>
    <row r="86" spans="2:4" x14ac:dyDescent="0.25">
      <c r="B86" s="3" t="s">
        <v>254</v>
      </c>
      <c r="C86" s="4"/>
    </row>
    <row r="87" spans="2:4" x14ac:dyDescent="0.25">
      <c r="B87" s="3" t="s">
        <v>255</v>
      </c>
      <c r="C87" s="4"/>
    </row>
    <row r="88" spans="2:4" x14ac:dyDescent="0.25">
      <c r="B88" s="3" t="s">
        <v>256</v>
      </c>
      <c r="C88" s="4"/>
    </row>
    <row r="89" spans="2:4" x14ac:dyDescent="0.25">
      <c r="B89" s="3" t="s">
        <v>257</v>
      </c>
      <c r="C89" s="4"/>
    </row>
    <row r="90" spans="2:4" x14ac:dyDescent="0.25">
      <c r="B90" s="3" t="s">
        <v>258</v>
      </c>
      <c r="C90" s="4"/>
    </row>
    <row r="91" spans="2:4" x14ac:dyDescent="0.25">
      <c r="B91" s="3" t="s">
        <v>259</v>
      </c>
      <c r="C91" s="4"/>
    </row>
    <row r="92" spans="2:4" x14ac:dyDescent="0.25">
      <c r="B92" s="8" t="s">
        <v>260</v>
      </c>
      <c r="C92" s="9"/>
    </row>
    <row r="94" spans="2:4" x14ac:dyDescent="0.25">
      <c r="B94" s="3" t="s">
        <v>189</v>
      </c>
      <c r="C94" s="4"/>
      <c r="D94" s="3"/>
    </row>
    <row r="95" spans="2:4" ht="30" x14ac:dyDescent="0.25">
      <c r="B95" s="6" t="s">
        <v>190</v>
      </c>
      <c r="C95" s="5" t="s">
        <v>191</v>
      </c>
      <c r="D95" s="6" t="s">
        <v>192</v>
      </c>
    </row>
    <row r="96" spans="2:4" x14ac:dyDescent="0.25">
      <c r="B96" s="3" t="s">
        <v>167</v>
      </c>
      <c r="C96" s="4" t="s">
        <v>167</v>
      </c>
      <c r="D96" s="3" t="s">
        <v>167</v>
      </c>
    </row>
    <row r="98" spans="2:7" x14ac:dyDescent="0.25">
      <c r="B98" s="8" t="s">
        <v>193</v>
      </c>
      <c r="C98" s="44">
        <v>45596</v>
      </c>
      <c r="D98" s="3"/>
      <c r="E98" s="37"/>
      <c r="F98" s="43"/>
    </row>
    <row r="99" spans="2:7" x14ac:dyDescent="0.25">
      <c r="B99" s="8" t="s">
        <v>194</v>
      </c>
      <c r="C99" s="9" t="s">
        <v>195</v>
      </c>
      <c r="D99" s="8" t="s">
        <v>196</v>
      </c>
      <c r="E99" s="38" t="s">
        <v>197</v>
      </c>
      <c r="F99" s="36" t="s">
        <v>198</v>
      </c>
      <c r="G99" s="34"/>
    </row>
    <row r="100" spans="2:7" x14ac:dyDescent="0.25">
      <c r="B100" s="41" t="s">
        <v>167</v>
      </c>
      <c r="C100" s="42" t="s">
        <v>167</v>
      </c>
      <c r="D100" s="41" t="s">
        <v>167</v>
      </c>
      <c r="E100" s="40" t="s">
        <v>167</v>
      </c>
      <c r="F100" s="39" t="s">
        <v>167</v>
      </c>
    </row>
    <row r="103" spans="2:7" x14ac:dyDescent="0.25">
      <c r="B103" s="32" t="s">
        <v>199</v>
      </c>
    </row>
    <row r="104" spans="2:7" x14ac:dyDescent="0.25">
      <c r="B104" s="32"/>
    </row>
    <row r="105" spans="2:7" x14ac:dyDescent="0.25">
      <c r="B105" s="32" t="s">
        <v>200</v>
      </c>
    </row>
    <row r="106" spans="2:7" x14ac:dyDescent="0.25">
      <c r="B106" s="8" t="s">
        <v>201</v>
      </c>
      <c r="C106" s="9" t="s">
        <v>202</v>
      </c>
      <c r="D106" s="32"/>
    </row>
    <row r="107" spans="2:7" x14ac:dyDescent="0.25">
      <c r="B107" s="3" t="s">
        <v>167</v>
      </c>
      <c r="C107" s="4" t="s">
        <v>167</v>
      </c>
    </row>
    <row r="109" spans="2:7" x14ac:dyDescent="0.25">
      <c r="B109" s="8" t="s">
        <v>203</v>
      </c>
      <c r="C109" s="9" t="s">
        <v>202</v>
      </c>
    </row>
    <row r="110" spans="2:7" x14ac:dyDescent="0.25">
      <c r="B110" s="3" t="s">
        <v>167</v>
      </c>
      <c r="C110" s="4" t="s">
        <v>167</v>
      </c>
    </row>
    <row r="112" spans="2:7" x14ac:dyDescent="0.25">
      <c r="B112" s="8" t="s">
        <v>167</v>
      </c>
      <c r="C112" s="9" t="s">
        <v>167</v>
      </c>
    </row>
    <row r="113" spans="2:7" x14ac:dyDescent="0.25">
      <c r="B113" s="3" t="s">
        <v>167</v>
      </c>
      <c r="C113" s="4" t="s">
        <v>167</v>
      </c>
    </row>
    <row r="115" spans="2:7" x14ac:dyDescent="0.25">
      <c r="B115" s="38" t="s">
        <v>204</v>
      </c>
      <c r="C115" s="9" t="s">
        <v>205</v>
      </c>
    </row>
    <row r="116" spans="2:7" x14ac:dyDescent="0.25">
      <c r="B116" s="37" t="s">
        <v>167</v>
      </c>
      <c r="C116" s="4" t="s">
        <v>167</v>
      </c>
    </row>
    <row r="118" spans="2:7" x14ac:dyDescent="0.25">
      <c r="B118" s="8" t="s">
        <v>206</v>
      </c>
      <c r="C118" s="9" t="s">
        <v>167</v>
      </c>
    </row>
    <row r="120" spans="2:7" x14ac:dyDescent="0.25">
      <c r="B120" s="8" t="s">
        <v>207</v>
      </c>
      <c r="C120" s="44">
        <v>45596</v>
      </c>
      <c r="D120" s="3"/>
      <c r="E120" s="37"/>
      <c r="F120" s="43"/>
    </row>
    <row r="121" spans="2:7" x14ac:dyDescent="0.25">
      <c r="B121" s="8" t="s">
        <v>194</v>
      </c>
      <c r="C121" s="9" t="s">
        <v>195</v>
      </c>
      <c r="D121" s="8" t="s">
        <v>196</v>
      </c>
      <c r="E121" s="38" t="s">
        <v>197</v>
      </c>
      <c r="F121" s="36" t="s">
        <v>198</v>
      </c>
      <c r="G121" s="34"/>
    </row>
    <row r="122" spans="2:7" x14ac:dyDescent="0.25">
      <c r="B122" s="41" t="s">
        <v>167</v>
      </c>
      <c r="C122" s="42" t="s">
        <v>167</v>
      </c>
      <c r="D122" s="41" t="s">
        <v>167</v>
      </c>
      <c r="E122" s="40" t="s">
        <v>167</v>
      </c>
      <c r="F122" s="39" t="s">
        <v>167</v>
      </c>
    </row>
    <row r="123" spans="2:7" x14ac:dyDescent="0.25">
      <c r="B123" s="32" t="s">
        <v>199</v>
      </c>
    </row>
    <row r="124" spans="2:7" x14ac:dyDescent="0.25">
      <c r="B124" s="32"/>
    </row>
    <row r="125" spans="2:7" x14ac:dyDescent="0.25">
      <c r="B125" s="32" t="s">
        <v>200</v>
      </c>
    </row>
    <row r="126" spans="2:7" x14ac:dyDescent="0.25">
      <c r="B126" s="8" t="s">
        <v>201</v>
      </c>
      <c r="C126" s="9" t="s">
        <v>202</v>
      </c>
      <c r="D126" s="32"/>
    </row>
    <row r="127" spans="2:7" x14ac:dyDescent="0.25">
      <c r="B127" s="3" t="s">
        <v>167</v>
      </c>
      <c r="C127" s="4" t="s">
        <v>167</v>
      </c>
    </row>
    <row r="129" spans="2:6" x14ac:dyDescent="0.25">
      <c r="B129" s="8" t="s">
        <v>203</v>
      </c>
      <c r="C129" s="9" t="s">
        <v>202</v>
      </c>
    </row>
    <row r="130" spans="2:6" x14ac:dyDescent="0.25">
      <c r="B130" s="3" t="s">
        <v>167</v>
      </c>
      <c r="C130" s="4" t="s">
        <v>167</v>
      </c>
    </row>
    <row r="132" spans="2:6" x14ac:dyDescent="0.25">
      <c r="B132" s="8" t="s">
        <v>167</v>
      </c>
      <c r="C132" s="9" t="s">
        <v>167</v>
      </c>
    </row>
    <row r="133" spans="2:6" x14ac:dyDescent="0.25">
      <c r="B133" s="3" t="s">
        <v>167</v>
      </c>
      <c r="C133" s="4" t="s">
        <v>167</v>
      </c>
    </row>
    <row r="135" spans="2:6" x14ac:dyDescent="0.25">
      <c r="B135" s="38" t="s">
        <v>204</v>
      </c>
      <c r="C135" s="9" t="s">
        <v>205</v>
      </c>
    </row>
    <row r="136" spans="2:6" x14ac:dyDescent="0.25">
      <c r="B136" s="37" t="s">
        <v>167</v>
      </c>
      <c r="C136" s="4" t="s">
        <v>167</v>
      </c>
    </row>
    <row r="138" spans="2:6" x14ac:dyDescent="0.25">
      <c r="B138" s="8" t="s">
        <v>206</v>
      </c>
      <c r="C138" s="9" t="s">
        <v>167</v>
      </c>
    </row>
    <row r="141" spans="2:6" x14ac:dyDescent="0.25">
      <c r="B141" s="32" t="s">
        <v>208</v>
      </c>
    </row>
    <row r="143" spans="2:6" x14ac:dyDescent="0.25">
      <c r="B143" s="8" t="s">
        <v>194</v>
      </c>
      <c r="C143" s="9" t="s">
        <v>209</v>
      </c>
      <c r="D143" s="8" t="s">
        <v>210</v>
      </c>
      <c r="E143" s="8" t="s">
        <v>211</v>
      </c>
      <c r="F143" s="34"/>
    </row>
    <row r="144" spans="2:6" x14ac:dyDescent="0.25">
      <c r="B144" s="3" t="s">
        <v>167</v>
      </c>
      <c r="C144" s="4" t="s">
        <v>167</v>
      </c>
      <c r="D144" s="3" t="s">
        <v>167</v>
      </c>
      <c r="E144" s="3" t="s">
        <v>167</v>
      </c>
    </row>
    <row r="147" spans="2:80" x14ac:dyDescent="0.25">
      <c r="B147" s="32" t="s">
        <v>212</v>
      </c>
      <c r="C147" s="33" t="s">
        <v>167</v>
      </c>
      <c r="D147" s="32"/>
      <c r="E147" s="32"/>
      <c r="F147" s="34"/>
      <c r="G147" s="34"/>
      <c r="H147" s="34"/>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2"/>
      <c r="BQ147" s="32"/>
      <c r="BR147" s="32"/>
      <c r="BS147" s="32"/>
      <c r="BT147" s="32"/>
      <c r="BU147" s="32"/>
      <c r="BV147" s="32"/>
      <c r="BW147" s="32"/>
      <c r="BX147" s="32"/>
      <c r="BY147" s="32"/>
      <c r="BZ147" s="32"/>
      <c r="CA147" s="32"/>
      <c r="CB147" s="32"/>
    </row>
    <row r="149" spans="2:80" x14ac:dyDescent="0.25">
      <c r="B149" s="32" t="s">
        <v>213</v>
      </c>
    </row>
    <row r="151" spans="2:80" x14ac:dyDescent="0.25">
      <c r="B151" s="8" t="s">
        <v>214</v>
      </c>
      <c r="C151" s="9" t="s">
        <v>202</v>
      </c>
      <c r="D151" s="32"/>
    </row>
    <row r="152" spans="2:80" x14ac:dyDescent="0.25">
      <c r="B152" s="3" t="s">
        <v>167</v>
      </c>
      <c r="C152" s="4" t="s">
        <v>167</v>
      </c>
    </row>
    <row r="155" spans="2:80" x14ac:dyDescent="0.25">
      <c r="B155" s="8" t="s">
        <v>215</v>
      </c>
      <c r="C155" s="9" t="s">
        <v>216</v>
      </c>
      <c r="D155" s="32"/>
    </row>
    <row r="156" spans="2:80" x14ac:dyDescent="0.25">
      <c r="B156" s="3" t="s">
        <v>167</v>
      </c>
      <c r="C156" s="4" t="s">
        <v>167</v>
      </c>
    </row>
    <row r="159" spans="2:80" x14ac:dyDescent="0.25">
      <c r="B159" s="32" t="s">
        <v>217</v>
      </c>
    </row>
    <row r="162" spans="2:80" x14ac:dyDescent="0.25">
      <c r="B162" s="32" t="s">
        <v>218</v>
      </c>
    </row>
    <row r="164" spans="2:80" x14ac:dyDescent="0.25">
      <c r="B164" s="8" t="s">
        <v>194</v>
      </c>
      <c r="C164" s="9" t="s">
        <v>219</v>
      </c>
      <c r="D164" s="8" t="s">
        <v>209</v>
      </c>
      <c r="E164" s="8" t="s">
        <v>210</v>
      </c>
      <c r="F164" s="36" t="s">
        <v>211</v>
      </c>
      <c r="G164" s="34"/>
    </row>
    <row r="165" spans="2:80" x14ac:dyDescent="0.25">
      <c r="B165" s="3" t="s">
        <v>167</v>
      </c>
      <c r="C165" s="4" t="s">
        <v>167</v>
      </c>
      <c r="D165" s="3" t="s">
        <v>167</v>
      </c>
      <c r="E165" s="3" t="s">
        <v>167</v>
      </c>
      <c r="F165" s="35" t="s">
        <v>167</v>
      </c>
    </row>
    <row r="168" spans="2:80" x14ac:dyDescent="0.25">
      <c r="B168" s="32" t="s">
        <v>212</v>
      </c>
      <c r="C168" s="33" t="s">
        <v>167</v>
      </c>
      <c r="D168" s="32"/>
      <c r="E168" s="32"/>
      <c r="F168" s="34"/>
      <c r="G168" s="34"/>
      <c r="H168" s="34"/>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c r="BR168" s="32"/>
      <c r="BS168" s="32"/>
      <c r="BT168" s="32"/>
      <c r="BU168" s="32"/>
      <c r="BV168" s="32"/>
      <c r="BW168" s="32"/>
      <c r="BX168" s="32"/>
      <c r="BY168" s="32"/>
      <c r="BZ168" s="32"/>
      <c r="CA168" s="32"/>
      <c r="CB168" s="32"/>
    </row>
    <row r="170" spans="2:80" x14ac:dyDescent="0.25">
      <c r="B170" s="32" t="s">
        <v>213</v>
      </c>
    </row>
    <row r="172" spans="2:80" x14ac:dyDescent="0.25">
      <c r="B172" s="8" t="s">
        <v>214</v>
      </c>
      <c r="C172" s="9" t="s">
        <v>202</v>
      </c>
      <c r="D172" s="32"/>
    </row>
    <row r="173" spans="2:80" x14ac:dyDescent="0.25">
      <c r="B173" s="3" t="s">
        <v>167</v>
      </c>
      <c r="C173" s="4" t="s">
        <v>167</v>
      </c>
    </row>
    <row r="176" spans="2:80" x14ac:dyDescent="0.25">
      <c r="B176" s="8" t="s">
        <v>215</v>
      </c>
      <c r="C176" s="9" t="s">
        <v>216</v>
      </c>
      <c r="D176" s="32"/>
    </row>
    <row r="177" spans="2:7" x14ac:dyDescent="0.25">
      <c r="B177" s="3" t="s">
        <v>167</v>
      </c>
      <c r="C177" s="4" t="s">
        <v>167</v>
      </c>
    </row>
    <row r="180" spans="2:7" x14ac:dyDescent="0.25">
      <c r="B180" s="32" t="s">
        <v>217</v>
      </c>
    </row>
    <row r="183" spans="2:7" x14ac:dyDescent="0.25">
      <c r="B183" s="32" t="s">
        <v>220</v>
      </c>
    </row>
    <row r="184" spans="2:7" x14ac:dyDescent="0.25">
      <c r="B184" s="8" t="s">
        <v>194</v>
      </c>
      <c r="C184" s="9" t="s">
        <v>221</v>
      </c>
      <c r="D184" s="8" t="s">
        <v>222</v>
      </c>
      <c r="E184" s="8" t="s">
        <v>223</v>
      </c>
      <c r="F184" s="36" t="s">
        <v>224</v>
      </c>
      <c r="G184" s="34"/>
    </row>
    <row r="185" spans="2:7" x14ac:dyDescent="0.25">
      <c r="B185" s="3" t="s">
        <v>167</v>
      </c>
      <c r="C185" s="4" t="s">
        <v>167</v>
      </c>
      <c r="D185" s="3" t="s">
        <v>167</v>
      </c>
      <c r="E185" s="3" t="s">
        <v>167</v>
      </c>
      <c r="F185" s="35" t="s">
        <v>167</v>
      </c>
    </row>
    <row r="186" spans="2:7" x14ac:dyDescent="0.25">
      <c r="B186"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65EA11FF-1D24-4035-81D1-F2F756277F58}"/>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5EA76-7E41-451B-9FED-3E2613551705}">
  <sheetPr codeName="Sheet24"/>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47</v>
      </c>
      <c r="C1" s="201"/>
      <c r="D1" s="201"/>
      <c r="E1" s="201"/>
    </row>
    <row r="3" spans="1:9" ht="15" customHeight="1" x14ac:dyDescent="0.25">
      <c r="B3" s="1" t="s">
        <v>47</v>
      </c>
      <c r="C3" s="202"/>
      <c r="D3" s="203"/>
    </row>
    <row r="4" spans="1:9" ht="30" customHeight="1" x14ac:dyDescent="0.25">
      <c r="B4" s="2" t="s">
        <v>1349</v>
      </c>
      <c r="C4" s="202"/>
      <c r="D4" s="203"/>
    </row>
    <row r="5" spans="1:9" ht="15" customHeight="1" x14ac:dyDescent="0.25">
      <c r="B5" s="2" t="s">
        <v>133</v>
      </c>
      <c r="C5" s="202"/>
      <c r="D5" s="203"/>
    </row>
    <row r="6" spans="1:9" ht="15" customHeight="1" x14ac:dyDescent="0.25">
      <c r="B6" s="2" t="s">
        <v>365</v>
      </c>
      <c r="C6" s="202"/>
      <c r="D6" s="203"/>
    </row>
    <row r="7" spans="1:9" ht="30" customHeight="1" x14ac:dyDescent="0.25">
      <c r="B7" s="2" t="s">
        <v>1350</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1725000</v>
      </c>
      <c r="G15" s="18">
        <v>29940.83</v>
      </c>
      <c r="H15" s="18">
        <v>6.4</v>
      </c>
    </row>
    <row r="16" spans="1:9" x14ac:dyDescent="0.25">
      <c r="B16" s="13" t="s">
        <v>1674</v>
      </c>
      <c r="C16" s="29" t="s">
        <v>145</v>
      </c>
      <c r="D16" s="13" t="s">
        <v>268</v>
      </c>
      <c r="E16" s="13" t="s">
        <v>270</v>
      </c>
      <c r="F16" s="18">
        <v>2125000</v>
      </c>
      <c r="G16" s="18">
        <v>27460.31</v>
      </c>
      <c r="H16" s="18">
        <v>5.87</v>
      </c>
    </row>
    <row r="17" spans="2:8" x14ac:dyDescent="0.25">
      <c r="B17" s="13" t="s">
        <v>1670</v>
      </c>
      <c r="C17" s="29" t="s">
        <v>145</v>
      </c>
      <c r="D17" s="13" t="s">
        <v>146</v>
      </c>
      <c r="E17" s="13" t="s">
        <v>147</v>
      </c>
      <c r="F17" s="18">
        <v>1160000</v>
      </c>
      <c r="G17" s="18">
        <v>20384.099999999999</v>
      </c>
      <c r="H17" s="18">
        <v>4.3600000000000003</v>
      </c>
    </row>
    <row r="18" spans="2:8" x14ac:dyDescent="0.25">
      <c r="B18" s="13" t="s">
        <v>1675</v>
      </c>
      <c r="C18" s="29" t="s">
        <v>145</v>
      </c>
      <c r="D18" s="13" t="s">
        <v>271</v>
      </c>
      <c r="E18" s="13" t="s">
        <v>272</v>
      </c>
      <c r="F18" s="18">
        <v>1350000</v>
      </c>
      <c r="G18" s="18">
        <v>17982.68</v>
      </c>
      <c r="H18" s="18">
        <v>3.84</v>
      </c>
    </row>
    <row r="19" spans="2:8" x14ac:dyDescent="0.25">
      <c r="B19" s="13" t="s">
        <v>863</v>
      </c>
      <c r="C19" s="29" t="s">
        <v>145</v>
      </c>
      <c r="D19" s="13" t="s">
        <v>268</v>
      </c>
      <c r="E19" s="13" t="s">
        <v>864</v>
      </c>
      <c r="F19" s="18">
        <v>2175000</v>
      </c>
      <c r="G19" s="18">
        <v>17839.349999999999</v>
      </c>
      <c r="H19" s="18">
        <v>3.81</v>
      </c>
    </row>
    <row r="20" spans="2:8" x14ac:dyDescent="0.25">
      <c r="B20" s="13" t="s">
        <v>1858</v>
      </c>
      <c r="C20" s="29" t="s">
        <v>145</v>
      </c>
      <c r="D20" s="13" t="s">
        <v>348</v>
      </c>
      <c r="E20" s="13" t="s">
        <v>612</v>
      </c>
      <c r="F20" s="18">
        <v>940000</v>
      </c>
      <c r="G20" s="18">
        <v>15158.44</v>
      </c>
      <c r="H20" s="18">
        <v>3.24</v>
      </c>
    </row>
    <row r="21" spans="2:8" x14ac:dyDescent="0.25">
      <c r="B21" s="13" t="s">
        <v>1678</v>
      </c>
      <c r="C21" s="29" t="s">
        <v>145</v>
      </c>
      <c r="D21" s="13" t="s">
        <v>268</v>
      </c>
      <c r="E21" s="13" t="s">
        <v>276</v>
      </c>
      <c r="F21" s="18">
        <v>1300000</v>
      </c>
      <c r="G21" s="18">
        <v>15074.15</v>
      </c>
      <c r="H21" s="18">
        <v>3.22</v>
      </c>
    </row>
    <row r="22" spans="2:8" x14ac:dyDescent="0.25">
      <c r="B22" s="13" t="s">
        <v>1803</v>
      </c>
      <c r="C22" s="29" t="s">
        <v>145</v>
      </c>
      <c r="D22" s="13" t="s">
        <v>291</v>
      </c>
      <c r="E22" s="13" t="s">
        <v>527</v>
      </c>
      <c r="F22" s="18">
        <v>3451000</v>
      </c>
      <c r="G22" s="18">
        <v>14085.26</v>
      </c>
      <c r="H22" s="18">
        <v>3.01</v>
      </c>
    </row>
    <row r="23" spans="2:8" x14ac:dyDescent="0.25">
      <c r="B23" s="13" t="s">
        <v>1679</v>
      </c>
      <c r="C23" s="29" t="s">
        <v>145</v>
      </c>
      <c r="D23" s="13" t="s">
        <v>277</v>
      </c>
      <c r="E23" s="13" t="s">
        <v>278</v>
      </c>
      <c r="F23" s="18">
        <v>352147</v>
      </c>
      <c r="G23" s="18">
        <v>12755.82</v>
      </c>
      <c r="H23" s="18">
        <v>2.73</v>
      </c>
    </row>
    <row r="24" spans="2:8" x14ac:dyDescent="0.25">
      <c r="B24" s="13" t="s">
        <v>1939</v>
      </c>
      <c r="C24" s="29" t="s">
        <v>145</v>
      </c>
      <c r="D24" s="13" t="s">
        <v>289</v>
      </c>
      <c r="E24" s="13" t="s">
        <v>724</v>
      </c>
      <c r="F24" s="18">
        <v>6800000</v>
      </c>
      <c r="G24" s="18">
        <v>12304.6</v>
      </c>
      <c r="H24" s="18">
        <v>2.63</v>
      </c>
    </row>
    <row r="25" spans="2:8" x14ac:dyDescent="0.25">
      <c r="B25" s="13" t="s">
        <v>2177</v>
      </c>
      <c r="C25" s="29" t="s">
        <v>145</v>
      </c>
      <c r="D25" s="13" t="s">
        <v>320</v>
      </c>
      <c r="E25" s="13" t="s">
        <v>1351</v>
      </c>
      <c r="F25" s="18">
        <v>249051</v>
      </c>
      <c r="G25" s="18">
        <v>10606.96</v>
      </c>
      <c r="H25" s="18">
        <v>2.27</v>
      </c>
    </row>
    <row r="26" spans="2:8" x14ac:dyDescent="0.25">
      <c r="B26" s="13" t="s">
        <v>1789</v>
      </c>
      <c r="C26" s="29" t="s">
        <v>145</v>
      </c>
      <c r="D26" s="13" t="s">
        <v>289</v>
      </c>
      <c r="E26" s="13" t="s">
        <v>477</v>
      </c>
      <c r="F26" s="18">
        <v>2037000</v>
      </c>
      <c r="G26" s="18">
        <v>9825.4699999999993</v>
      </c>
      <c r="H26" s="18">
        <v>2.1</v>
      </c>
    </row>
    <row r="27" spans="2:8" x14ac:dyDescent="0.25">
      <c r="B27" s="13" t="s">
        <v>1784</v>
      </c>
      <c r="C27" s="29" t="s">
        <v>145</v>
      </c>
      <c r="D27" s="13" t="s">
        <v>146</v>
      </c>
      <c r="E27" s="13" t="s">
        <v>471</v>
      </c>
      <c r="F27" s="18">
        <v>510000</v>
      </c>
      <c r="G27" s="18">
        <v>9006.86</v>
      </c>
      <c r="H27" s="18">
        <v>1.92</v>
      </c>
    </row>
    <row r="28" spans="2:8" x14ac:dyDescent="0.25">
      <c r="B28" s="13" t="s">
        <v>1902</v>
      </c>
      <c r="C28" s="29" t="s">
        <v>145</v>
      </c>
      <c r="D28" s="13" t="s">
        <v>282</v>
      </c>
      <c r="E28" s="13" t="s">
        <v>674</v>
      </c>
      <c r="F28" s="18">
        <v>475000</v>
      </c>
      <c r="G28" s="18">
        <v>8782.2800000000007</v>
      </c>
      <c r="H28" s="18">
        <v>1.88</v>
      </c>
    </row>
    <row r="29" spans="2:8" x14ac:dyDescent="0.25">
      <c r="B29" s="13" t="s">
        <v>1718</v>
      </c>
      <c r="C29" s="29" t="s">
        <v>145</v>
      </c>
      <c r="D29" s="13" t="s">
        <v>350</v>
      </c>
      <c r="E29" s="13" t="s">
        <v>351</v>
      </c>
      <c r="F29" s="18">
        <v>391273</v>
      </c>
      <c r="G29" s="18">
        <v>8294.2099999999991</v>
      </c>
      <c r="H29" s="18">
        <v>1.77</v>
      </c>
    </row>
    <row r="30" spans="2:8" x14ac:dyDescent="0.25">
      <c r="B30" s="13" t="s">
        <v>1727</v>
      </c>
      <c r="C30" s="29" t="s">
        <v>145</v>
      </c>
      <c r="D30" s="13" t="s">
        <v>284</v>
      </c>
      <c r="E30" s="13" t="s">
        <v>374</v>
      </c>
      <c r="F30" s="18">
        <v>347980</v>
      </c>
      <c r="G30" s="18">
        <v>8278.44</v>
      </c>
      <c r="H30" s="18">
        <v>1.77</v>
      </c>
    </row>
    <row r="31" spans="2:8" x14ac:dyDescent="0.25">
      <c r="B31" s="13" t="s">
        <v>1863</v>
      </c>
      <c r="C31" s="29" t="s">
        <v>145</v>
      </c>
      <c r="D31" s="13" t="s">
        <v>331</v>
      </c>
      <c r="E31" s="13" t="s">
        <v>617</v>
      </c>
      <c r="F31" s="18">
        <v>230000</v>
      </c>
      <c r="G31" s="18">
        <v>8051.38</v>
      </c>
      <c r="H31" s="18">
        <v>1.72</v>
      </c>
    </row>
    <row r="32" spans="2:8" x14ac:dyDescent="0.25">
      <c r="B32" s="13" t="s">
        <v>1805</v>
      </c>
      <c r="C32" s="29" t="s">
        <v>145</v>
      </c>
      <c r="D32" s="13" t="s">
        <v>318</v>
      </c>
      <c r="E32" s="13" t="s">
        <v>530</v>
      </c>
      <c r="F32" s="18">
        <v>70000</v>
      </c>
      <c r="G32" s="18">
        <v>7745.96</v>
      </c>
      <c r="H32" s="18">
        <v>1.66</v>
      </c>
    </row>
    <row r="33" spans="2:8" x14ac:dyDescent="0.25">
      <c r="B33" s="13" t="s">
        <v>1728</v>
      </c>
      <c r="C33" s="29" t="s">
        <v>145</v>
      </c>
      <c r="D33" s="13" t="s">
        <v>357</v>
      </c>
      <c r="E33" s="13" t="s">
        <v>375</v>
      </c>
      <c r="F33" s="18">
        <v>1013513</v>
      </c>
      <c r="G33" s="18">
        <v>7508.1</v>
      </c>
      <c r="H33" s="18">
        <v>1.6</v>
      </c>
    </row>
    <row r="34" spans="2:8" x14ac:dyDescent="0.25">
      <c r="B34" s="13" t="s">
        <v>1949</v>
      </c>
      <c r="C34" s="29" t="s">
        <v>145</v>
      </c>
      <c r="D34" s="13" t="s">
        <v>268</v>
      </c>
      <c r="E34" s="13" t="s">
        <v>750</v>
      </c>
      <c r="F34" s="18">
        <v>3600000</v>
      </c>
      <c r="G34" s="18">
        <v>7340.76</v>
      </c>
      <c r="H34" s="18">
        <v>1.57</v>
      </c>
    </row>
    <row r="35" spans="2:8" x14ac:dyDescent="0.25">
      <c r="B35" s="13" t="s">
        <v>1694</v>
      </c>
      <c r="C35" s="29" t="s">
        <v>145</v>
      </c>
      <c r="D35" s="13" t="s">
        <v>305</v>
      </c>
      <c r="E35" s="13" t="s">
        <v>306</v>
      </c>
      <c r="F35" s="18">
        <v>375000</v>
      </c>
      <c r="G35" s="18">
        <v>7190.06</v>
      </c>
      <c r="H35" s="18">
        <v>1.54</v>
      </c>
    </row>
    <row r="36" spans="2:8" x14ac:dyDescent="0.25">
      <c r="B36" s="13" t="s">
        <v>2014</v>
      </c>
      <c r="C36" s="29" t="s">
        <v>145</v>
      </c>
      <c r="D36" s="13" t="s">
        <v>316</v>
      </c>
      <c r="E36" s="13" t="s">
        <v>927</v>
      </c>
      <c r="F36" s="18">
        <v>441000</v>
      </c>
      <c r="G36" s="18">
        <v>6924.58</v>
      </c>
      <c r="H36" s="18">
        <v>1.48</v>
      </c>
    </row>
    <row r="37" spans="2:8" x14ac:dyDescent="0.25">
      <c r="B37" s="13" t="s">
        <v>1685</v>
      </c>
      <c r="C37" s="29" t="s">
        <v>145</v>
      </c>
      <c r="D37" s="13" t="s">
        <v>287</v>
      </c>
      <c r="E37" s="13" t="s">
        <v>288</v>
      </c>
      <c r="F37" s="18">
        <v>505000</v>
      </c>
      <c r="G37" s="18">
        <v>6734.18</v>
      </c>
      <c r="H37" s="18">
        <v>1.44</v>
      </c>
    </row>
    <row r="38" spans="2:8" x14ac:dyDescent="0.25">
      <c r="B38" s="13" t="s">
        <v>1910</v>
      </c>
      <c r="C38" s="29" t="s">
        <v>145</v>
      </c>
      <c r="D38" s="13" t="s">
        <v>293</v>
      </c>
      <c r="E38" s="13" t="s">
        <v>682</v>
      </c>
      <c r="F38" s="18">
        <v>150000</v>
      </c>
      <c r="G38" s="18">
        <v>6732.75</v>
      </c>
      <c r="H38" s="18">
        <v>1.44</v>
      </c>
    </row>
    <row r="39" spans="2:8" x14ac:dyDescent="0.25">
      <c r="B39" s="13" t="s">
        <v>1909</v>
      </c>
      <c r="C39" s="29" t="s">
        <v>145</v>
      </c>
      <c r="D39" s="13" t="s">
        <v>279</v>
      </c>
      <c r="E39" s="13" t="s">
        <v>681</v>
      </c>
      <c r="F39" s="18">
        <v>400000</v>
      </c>
      <c r="G39" s="18">
        <v>6598</v>
      </c>
      <c r="H39" s="18">
        <v>1.41</v>
      </c>
    </row>
    <row r="40" spans="2:8" x14ac:dyDescent="0.25">
      <c r="B40" s="13" t="s">
        <v>2129</v>
      </c>
      <c r="C40" s="29" t="s">
        <v>145</v>
      </c>
      <c r="D40" s="13" t="s">
        <v>282</v>
      </c>
      <c r="E40" s="13" t="s">
        <v>1135</v>
      </c>
      <c r="F40" s="18">
        <v>333100</v>
      </c>
      <c r="G40" s="18">
        <v>6587.05</v>
      </c>
      <c r="H40" s="18">
        <v>1.41</v>
      </c>
    </row>
    <row r="41" spans="2:8" x14ac:dyDescent="0.25">
      <c r="B41" s="13" t="s">
        <v>1810</v>
      </c>
      <c r="C41" s="29" t="s">
        <v>145</v>
      </c>
      <c r="D41" s="13" t="s">
        <v>537</v>
      </c>
      <c r="E41" s="13" t="s">
        <v>538</v>
      </c>
      <c r="F41" s="18">
        <v>1450000</v>
      </c>
      <c r="G41" s="18">
        <v>6554.73</v>
      </c>
      <c r="H41" s="18">
        <v>1.4</v>
      </c>
    </row>
    <row r="42" spans="2:8" x14ac:dyDescent="0.25">
      <c r="B42" s="13" t="s">
        <v>1903</v>
      </c>
      <c r="C42" s="29" t="s">
        <v>145</v>
      </c>
      <c r="D42" s="13" t="s">
        <v>473</v>
      </c>
      <c r="E42" s="13" t="s">
        <v>675</v>
      </c>
      <c r="F42" s="18">
        <v>765000</v>
      </c>
      <c r="G42" s="18">
        <v>6380.48</v>
      </c>
      <c r="H42" s="18">
        <v>1.36</v>
      </c>
    </row>
    <row r="43" spans="2:8" x14ac:dyDescent="0.25">
      <c r="B43" s="13" t="s">
        <v>1848</v>
      </c>
      <c r="C43" s="29" t="s">
        <v>145</v>
      </c>
      <c r="D43" s="13" t="s">
        <v>282</v>
      </c>
      <c r="E43" s="13" t="s">
        <v>589</v>
      </c>
      <c r="F43" s="18">
        <v>400000</v>
      </c>
      <c r="G43" s="18">
        <v>6207</v>
      </c>
      <c r="H43" s="18">
        <v>1.33</v>
      </c>
    </row>
    <row r="44" spans="2:8" x14ac:dyDescent="0.25">
      <c r="B44" s="13" t="s">
        <v>1872</v>
      </c>
      <c r="C44" s="29" t="s">
        <v>145</v>
      </c>
      <c r="D44" s="13" t="s">
        <v>357</v>
      </c>
      <c r="E44" s="13" t="s">
        <v>628</v>
      </c>
      <c r="F44" s="18">
        <v>526000</v>
      </c>
      <c r="G44" s="18">
        <v>6200.49</v>
      </c>
      <c r="H44" s="18">
        <v>1.32</v>
      </c>
    </row>
    <row r="45" spans="2:8" x14ac:dyDescent="0.25">
      <c r="B45" s="13" t="s">
        <v>1827</v>
      </c>
      <c r="C45" s="29" t="s">
        <v>145</v>
      </c>
      <c r="D45" s="13" t="s">
        <v>555</v>
      </c>
      <c r="E45" s="13" t="s">
        <v>556</v>
      </c>
      <c r="F45" s="18">
        <v>900000</v>
      </c>
      <c r="G45" s="18">
        <v>6174.45</v>
      </c>
      <c r="H45" s="18">
        <v>1.32</v>
      </c>
    </row>
    <row r="46" spans="2:8" x14ac:dyDescent="0.25">
      <c r="B46" s="13" t="s">
        <v>1847</v>
      </c>
      <c r="C46" s="29" t="s">
        <v>145</v>
      </c>
      <c r="D46" s="13" t="s">
        <v>301</v>
      </c>
      <c r="E46" s="13" t="s">
        <v>588</v>
      </c>
      <c r="F46" s="18">
        <v>1155000</v>
      </c>
      <c r="G46" s="18">
        <v>6036.03</v>
      </c>
      <c r="H46" s="18">
        <v>1.29</v>
      </c>
    </row>
    <row r="47" spans="2:8" x14ac:dyDescent="0.25">
      <c r="B47" s="13" t="s">
        <v>1806</v>
      </c>
      <c r="C47" s="29" t="s">
        <v>145</v>
      </c>
      <c r="D47" s="13" t="s">
        <v>318</v>
      </c>
      <c r="E47" s="13" t="s">
        <v>531</v>
      </c>
      <c r="F47" s="18">
        <v>1000000</v>
      </c>
      <c r="G47" s="18">
        <v>5805.5</v>
      </c>
      <c r="H47" s="18">
        <v>1.24</v>
      </c>
    </row>
    <row r="48" spans="2:8" x14ac:dyDescent="0.25">
      <c r="B48" s="13" t="s">
        <v>1852</v>
      </c>
      <c r="C48" s="29" t="s">
        <v>145</v>
      </c>
      <c r="D48" s="13" t="s">
        <v>301</v>
      </c>
      <c r="E48" s="13" t="s">
        <v>595</v>
      </c>
      <c r="F48" s="18">
        <v>1275000</v>
      </c>
      <c r="G48" s="18">
        <v>5800.61</v>
      </c>
      <c r="H48" s="18">
        <v>1.24</v>
      </c>
    </row>
    <row r="49" spans="2:8" x14ac:dyDescent="0.25">
      <c r="B49" s="13" t="s">
        <v>939</v>
      </c>
      <c r="C49" s="29" t="s">
        <v>145</v>
      </c>
      <c r="D49" s="13" t="s">
        <v>382</v>
      </c>
      <c r="E49" s="13" t="s">
        <v>940</v>
      </c>
      <c r="F49" s="18">
        <v>5983000</v>
      </c>
      <c r="G49" s="18">
        <v>5422.99</v>
      </c>
      <c r="H49" s="18">
        <v>1.1599999999999999</v>
      </c>
    </row>
    <row r="50" spans="2:8" x14ac:dyDescent="0.25">
      <c r="B50" s="13" t="s">
        <v>1973</v>
      </c>
      <c r="C50" s="29" t="s">
        <v>145</v>
      </c>
      <c r="D50" s="13" t="s">
        <v>289</v>
      </c>
      <c r="E50" s="13" t="s">
        <v>796</v>
      </c>
      <c r="F50" s="18">
        <v>547579</v>
      </c>
      <c r="G50" s="18">
        <v>5384.34</v>
      </c>
      <c r="H50" s="18">
        <v>1.1499999999999999</v>
      </c>
    </row>
    <row r="51" spans="2:8" x14ac:dyDescent="0.25">
      <c r="B51" s="13" t="s">
        <v>1760</v>
      </c>
      <c r="C51" s="29" t="s">
        <v>145</v>
      </c>
      <c r="D51" s="13" t="s">
        <v>331</v>
      </c>
      <c r="E51" s="13" t="s">
        <v>425</v>
      </c>
      <c r="F51" s="18">
        <v>1000000</v>
      </c>
      <c r="G51" s="18">
        <v>5299.5</v>
      </c>
      <c r="H51" s="18">
        <v>1.1299999999999999</v>
      </c>
    </row>
    <row r="52" spans="2:8" x14ac:dyDescent="0.25">
      <c r="B52" s="13" t="s">
        <v>2001</v>
      </c>
      <c r="C52" s="29" t="s">
        <v>145</v>
      </c>
      <c r="D52" s="13" t="s">
        <v>305</v>
      </c>
      <c r="E52" s="13" t="s">
        <v>868</v>
      </c>
      <c r="F52" s="18">
        <v>300000</v>
      </c>
      <c r="G52" s="18">
        <v>4866.45</v>
      </c>
      <c r="H52" s="18">
        <v>1.04</v>
      </c>
    </row>
    <row r="53" spans="2:8" x14ac:dyDescent="0.25">
      <c r="B53" s="13" t="s">
        <v>1970</v>
      </c>
      <c r="C53" s="29" t="s">
        <v>145</v>
      </c>
      <c r="D53" s="13" t="s">
        <v>331</v>
      </c>
      <c r="E53" s="13" t="s">
        <v>791</v>
      </c>
      <c r="F53" s="18">
        <v>117498</v>
      </c>
      <c r="G53" s="18">
        <v>4760.7299999999996</v>
      </c>
      <c r="H53" s="18">
        <v>1.02</v>
      </c>
    </row>
    <row r="54" spans="2:8" x14ac:dyDescent="0.25">
      <c r="B54" s="13" t="s">
        <v>2023</v>
      </c>
      <c r="C54" s="29" t="s">
        <v>145</v>
      </c>
      <c r="D54" s="13" t="s">
        <v>289</v>
      </c>
      <c r="E54" s="13" t="s">
        <v>941</v>
      </c>
      <c r="F54" s="18">
        <v>220000</v>
      </c>
      <c r="G54" s="18">
        <v>4752.4399999999996</v>
      </c>
      <c r="H54" s="18">
        <v>1.02</v>
      </c>
    </row>
    <row r="55" spans="2:8" x14ac:dyDescent="0.25">
      <c r="B55" s="13" t="s">
        <v>1992</v>
      </c>
      <c r="C55" s="29" t="s">
        <v>145</v>
      </c>
      <c r="D55" s="13" t="s">
        <v>837</v>
      </c>
      <c r="E55" s="13" t="s">
        <v>838</v>
      </c>
      <c r="F55" s="18">
        <v>257889</v>
      </c>
      <c r="G55" s="18">
        <v>4734.2</v>
      </c>
      <c r="H55" s="18">
        <v>1.01</v>
      </c>
    </row>
    <row r="56" spans="2:8" x14ac:dyDescent="0.25">
      <c r="B56" s="13" t="s">
        <v>1691</v>
      </c>
      <c r="C56" s="29" t="s">
        <v>145</v>
      </c>
      <c r="D56" s="13" t="s">
        <v>268</v>
      </c>
      <c r="E56" s="13" t="s">
        <v>298</v>
      </c>
      <c r="F56" s="18">
        <v>2500000</v>
      </c>
      <c r="G56" s="18">
        <v>4393.5</v>
      </c>
      <c r="H56" s="18">
        <v>0.94</v>
      </c>
    </row>
    <row r="57" spans="2:8" x14ac:dyDescent="0.25">
      <c r="B57" s="13" t="s">
        <v>2020</v>
      </c>
      <c r="C57" s="29" t="s">
        <v>145</v>
      </c>
      <c r="D57" s="13" t="s">
        <v>289</v>
      </c>
      <c r="E57" s="13" t="s">
        <v>936</v>
      </c>
      <c r="F57" s="18">
        <v>83500</v>
      </c>
      <c r="G57" s="18">
        <v>4257.79</v>
      </c>
      <c r="H57" s="18">
        <v>0.91</v>
      </c>
    </row>
    <row r="58" spans="2:8" x14ac:dyDescent="0.25">
      <c r="B58" s="13" t="s">
        <v>1985</v>
      </c>
      <c r="C58" s="29" t="s">
        <v>145</v>
      </c>
      <c r="D58" s="13" t="s">
        <v>146</v>
      </c>
      <c r="E58" s="13" t="s">
        <v>828</v>
      </c>
      <c r="F58" s="18">
        <v>260000</v>
      </c>
      <c r="G58" s="18">
        <v>4182.49</v>
      </c>
      <c r="H58" s="18">
        <v>0.89</v>
      </c>
    </row>
    <row r="59" spans="2:8" x14ac:dyDescent="0.25">
      <c r="B59" s="13" t="s">
        <v>1977</v>
      </c>
      <c r="C59" s="29" t="s">
        <v>145</v>
      </c>
      <c r="D59" s="13" t="s">
        <v>382</v>
      </c>
      <c r="E59" s="13" t="s">
        <v>810</v>
      </c>
      <c r="F59" s="18">
        <v>725000</v>
      </c>
      <c r="G59" s="18">
        <v>4176</v>
      </c>
      <c r="H59" s="18">
        <v>0.89</v>
      </c>
    </row>
    <row r="60" spans="2:8" x14ac:dyDescent="0.25">
      <c r="B60" s="13" t="s">
        <v>1158</v>
      </c>
      <c r="C60" s="29" t="s">
        <v>145</v>
      </c>
      <c r="D60" s="13" t="s">
        <v>417</v>
      </c>
      <c r="E60" s="13" t="s">
        <v>1159</v>
      </c>
      <c r="F60" s="18">
        <v>1483366</v>
      </c>
      <c r="G60" s="18">
        <v>4154.91</v>
      </c>
      <c r="H60" s="18">
        <v>0.89</v>
      </c>
    </row>
    <row r="61" spans="2:8" x14ac:dyDescent="0.25">
      <c r="B61" s="13" t="s">
        <v>1853</v>
      </c>
      <c r="C61" s="29" t="s">
        <v>145</v>
      </c>
      <c r="D61" s="13" t="s">
        <v>596</v>
      </c>
      <c r="E61" s="13" t="s">
        <v>597</v>
      </c>
      <c r="F61" s="18">
        <v>1425000</v>
      </c>
      <c r="G61" s="18">
        <v>4059.83</v>
      </c>
      <c r="H61" s="18">
        <v>0.87</v>
      </c>
    </row>
    <row r="62" spans="2:8" x14ac:dyDescent="0.25">
      <c r="B62" s="13" t="s">
        <v>1668</v>
      </c>
      <c r="C62" s="29" t="s">
        <v>145</v>
      </c>
      <c r="D62" s="13" t="s">
        <v>382</v>
      </c>
      <c r="E62" s="13" t="s">
        <v>935</v>
      </c>
      <c r="F62" s="18">
        <v>700000</v>
      </c>
      <c r="G62" s="18">
        <v>3984.75</v>
      </c>
      <c r="H62" s="18">
        <v>0.85</v>
      </c>
    </row>
    <row r="63" spans="2:8" x14ac:dyDescent="0.25">
      <c r="B63" s="13" t="s">
        <v>2028</v>
      </c>
      <c r="C63" s="29" t="s">
        <v>145</v>
      </c>
      <c r="D63" s="13" t="s">
        <v>277</v>
      </c>
      <c r="E63" s="13" t="s">
        <v>946</v>
      </c>
      <c r="F63" s="18">
        <v>291520</v>
      </c>
      <c r="G63" s="18">
        <v>3958.99</v>
      </c>
      <c r="H63" s="18">
        <v>0.85</v>
      </c>
    </row>
    <row r="64" spans="2:8" x14ac:dyDescent="0.25">
      <c r="B64" s="13" t="s">
        <v>1352</v>
      </c>
      <c r="C64" s="29" t="s">
        <v>145</v>
      </c>
      <c r="D64" s="13" t="s">
        <v>289</v>
      </c>
      <c r="E64" s="13" t="s">
        <v>1353</v>
      </c>
      <c r="F64" s="18">
        <v>740000</v>
      </c>
      <c r="G64" s="18">
        <v>3840.23</v>
      </c>
      <c r="H64" s="18">
        <v>0.82</v>
      </c>
    </row>
    <row r="65" spans="2:8" x14ac:dyDescent="0.25">
      <c r="B65" s="13" t="s">
        <v>2004</v>
      </c>
      <c r="C65" s="29" t="s">
        <v>145</v>
      </c>
      <c r="D65" s="13" t="s">
        <v>301</v>
      </c>
      <c r="E65" s="13" t="s">
        <v>871</v>
      </c>
      <c r="F65" s="18">
        <v>525000</v>
      </c>
      <c r="G65" s="18">
        <v>3614.1</v>
      </c>
      <c r="H65" s="18">
        <v>0.77</v>
      </c>
    </row>
    <row r="66" spans="2:8" x14ac:dyDescent="0.25">
      <c r="B66" s="13" t="s">
        <v>1883</v>
      </c>
      <c r="C66" s="29" t="s">
        <v>145</v>
      </c>
      <c r="D66" s="13" t="s">
        <v>343</v>
      </c>
      <c r="E66" s="13" t="s">
        <v>641</v>
      </c>
      <c r="F66" s="18">
        <v>917553</v>
      </c>
      <c r="G66" s="18">
        <v>3570.2</v>
      </c>
      <c r="H66" s="18">
        <v>0.76</v>
      </c>
    </row>
    <row r="67" spans="2:8" x14ac:dyDescent="0.25">
      <c r="B67" s="13" t="s">
        <v>2019</v>
      </c>
      <c r="C67" s="29" t="s">
        <v>145</v>
      </c>
      <c r="D67" s="13" t="s">
        <v>277</v>
      </c>
      <c r="E67" s="13" t="s">
        <v>934</v>
      </c>
      <c r="F67" s="18">
        <v>1000000</v>
      </c>
      <c r="G67" s="18">
        <v>2970</v>
      </c>
      <c r="H67" s="18">
        <v>0.63</v>
      </c>
    </row>
    <row r="68" spans="2:8" x14ac:dyDescent="0.25">
      <c r="B68" s="13" t="s">
        <v>1354</v>
      </c>
      <c r="C68" s="29" t="s">
        <v>145</v>
      </c>
      <c r="D68" s="13" t="s">
        <v>279</v>
      </c>
      <c r="E68" s="13" t="s">
        <v>1355</v>
      </c>
      <c r="F68" s="18">
        <v>354175</v>
      </c>
      <c r="G68" s="18">
        <v>2534.48</v>
      </c>
      <c r="H68" s="18">
        <v>0.54</v>
      </c>
    </row>
    <row r="69" spans="2:8" x14ac:dyDescent="0.25">
      <c r="B69" s="13" t="s">
        <v>1998</v>
      </c>
      <c r="C69" s="29" t="s">
        <v>145</v>
      </c>
      <c r="D69" s="13" t="s">
        <v>301</v>
      </c>
      <c r="E69" s="13" t="s">
        <v>865</v>
      </c>
      <c r="F69" s="18">
        <v>33000</v>
      </c>
      <c r="G69" s="18">
        <v>2273.62</v>
      </c>
      <c r="H69" s="18">
        <v>0.49</v>
      </c>
    </row>
    <row r="70" spans="2:8" x14ac:dyDescent="0.25">
      <c r="B70" s="13" t="s">
        <v>2178</v>
      </c>
      <c r="C70" s="29" t="s">
        <v>145</v>
      </c>
      <c r="D70" s="13" t="s">
        <v>367</v>
      </c>
      <c r="E70" s="13" t="s">
        <v>1356</v>
      </c>
      <c r="F70" s="18">
        <v>99000</v>
      </c>
      <c r="G70" s="18">
        <v>2147.0100000000002</v>
      </c>
      <c r="H70" s="18">
        <v>0.46</v>
      </c>
    </row>
    <row r="71" spans="2:8" x14ac:dyDescent="0.25">
      <c r="B71" s="13" t="s">
        <v>2018</v>
      </c>
      <c r="C71" s="29" t="s">
        <v>145</v>
      </c>
      <c r="D71" s="13" t="s">
        <v>394</v>
      </c>
      <c r="E71" s="13" t="s">
        <v>933</v>
      </c>
      <c r="F71" s="18">
        <v>196000</v>
      </c>
      <c r="G71" s="18">
        <v>1898.06</v>
      </c>
      <c r="H71" s="18">
        <v>0.41</v>
      </c>
    </row>
    <row r="72" spans="2:8" x14ac:dyDescent="0.25">
      <c r="B72" s="13" t="s">
        <v>2116</v>
      </c>
      <c r="C72" s="29" t="s">
        <v>145</v>
      </c>
      <c r="D72" s="13" t="s">
        <v>348</v>
      </c>
      <c r="E72" s="13" t="s">
        <v>1092</v>
      </c>
      <c r="F72" s="18">
        <v>96428</v>
      </c>
      <c r="G72" s="18">
        <v>1163.5</v>
      </c>
      <c r="H72" s="18">
        <v>0.25</v>
      </c>
    </row>
    <row r="73" spans="2:8" x14ac:dyDescent="0.25">
      <c r="B73" s="32" t="s">
        <v>157</v>
      </c>
      <c r="C73" s="33"/>
      <c r="D73" s="32"/>
      <c r="E73" s="32"/>
      <c r="F73" s="34"/>
      <c r="G73" s="34">
        <f>SUM(G12:G72)</f>
        <v>450751.97999999992</v>
      </c>
      <c r="H73" s="34">
        <f>SUM(H12:H72)</f>
        <v>96.339999999999947</v>
      </c>
    </row>
    <row r="74" spans="2:8" x14ac:dyDescent="0.25">
      <c r="B74" s="32" t="s">
        <v>158</v>
      </c>
      <c r="C74" s="33"/>
      <c r="D74" s="32"/>
      <c r="E74" s="32"/>
      <c r="F74" s="34"/>
      <c r="G74" s="34">
        <v>9993.9</v>
      </c>
      <c r="H74" s="34">
        <v>2.14</v>
      </c>
    </row>
    <row r="75" spans="2:8" x14ac:dyDescent="0.25">
      <c r="B75" s="32" t="s">
        <v>159</v>
      </c>
      <c r="C75" s="33"/>
      <c r="D75" s="32"/>
      <c r="E75" s="32"/>
      <c r="F75" s="34"/>
      <c r="G75" s="34">
        <v>460745.88</v>
      </c>
      <c r="H75" s="34">
        <v>98.48</v>
      </c>
    </row>
    <row r="76" spans="2:8" x14ac:dyDescent="0.25">
      <c r="B76" s="32" t="s">
        <v>247</v>
      </c>
      <c r="C76" s="33"/>
      <c r="D76" s="32"/>
      <c r="E76" s="32"/>
      <c r="F76" s="34"/>
      <c r="G76" s="34">
        <v>7264.2813267000256</v>
      </c>
      <c r="H76" s="34">
        <v>1.519999999999996</v>
      </c>
    </row>
    <row r="77" spans="2:8" x14ac:dyDescent="0.25">
      <c r="B77" s="32" t="s">
        <v>161</v>
      </c>
      <c r="C77" s="33"/>
      <c r="D77" s="32"/>
      <c r="E77" s="32"/>
      <c r="F77" s="34"/>
      <c r="G77" s="34">
        <v>468010.16132670001</v>
      </c>
      <c r="H77" s="34">
        <v>100</v>
      </c>
    </row>
    <row r="78" spans="2:8" x14ac:dyDescent="0.25">
      <c r="B78" s="13" t="s">
        <v>162</v>
      </c>
    </row>
    <row r="79" spans="2:8" x14ac:dyDescent="0.25">
      <c r="B79" s="32" t="s">
        <v>163</v>
      </c>
    </row>
    <row r="80" spans="2:8" x14ac:dyDescent="0.25">
      <c r="B80" s="32" t="s">
        <v>164</v>
      </c>
      <c r="C80" s="29" t="s">
        <v>165</v>
      </c>
    </row>
    <row r="81" spans="2:3" x14ac:dyDescent="0.25">
      <c r="B81" s="32" t="s">
        <v>168</v>
      </c>
      <c r="C81" s="29" t="s">
        <v>167</v>
      </c>
    </row>
    <row r="82" spans="2:3" x14ac:dyDescent="0.25">
      <c r="B82" s="32" t="s">
        <v>169</v>
      </c>
      <c r="C82" s="29" t="s">
        <v>167</v>
      </c>
    </row>
    <row r="83" spans="2:3" x14ac:dyDescent="0.25">
      <c r="B83" s="32" t="s">
        <v>170</v>
      </c>
      <c r="C83" s="29" t="s">
        <v>171</v>
      </c>
    </row>
    <row r="84" spans="2:3" x14ac:dyDescent="0.25">
      <c r="B84" s="32" t="s">
        <v>1357</v>
      </c>
      <c r="C84" s="33"/>
    </row>
    <row r="85" spans="2:3" x14ac:dyDescent="0.25">
      <c r="B85" s="32" t="s">
        <v>1358</v>
      </c>
      <c r="C85" s="33"/>
    </row>
    <row r="86" spans="2:3" x14ac:dyDescent="0.25">
      <c r="B86" s="32" t="s">
        <v>1359</v>
      </c>
      <c r="C86" s="33"/>
    </row>
    <row r="87" spans="2:3" x14ac:dyDescent="0.25">
      <c r="B87" s="32" t="s">
        <v>1360</v>
      </c>
      <c r="C87" s="33"/>
    </row>
    <row r="88" spans="2:3" x14ac:dyDescent="0.25">
      <c r="B88" s="32" t="s">
        <v>1361</v>
      </c>
      <c r="C88" s="33"/>
    </row>
    <row r="89" spans="2:3" x14ac:dyDescent="0.25">
      <c r="B89" s="32" t="s">
        <v>1362</v>
      </c>
      <c r="C89" s="33"/>
    </row>
    <row r="90" spans="2:3" x14ac:dyDescent="0.25">
      <c r="B90" s="32" t="s">
        <v>1363</v>
      </c>
      <c r="C90" s="33"/>
    </row>
    <row r="91" spans="2:3" x14ac:dyDescent="0.25">
      <c r="B91" s="32" t="s">
        <v>1364</v>
      </c>
      <c r="C91" s="33"/>
    </row>
    <row r="92" spans="2:3" x14ac:dyDescent="0.25">
      <c r="B92" s="32" t="s">
        <v>3824</v>
      </c>
      <c r="C92" s="33"/>
    </row>
    <row r="93" spans="2:3" x14ac:dyDescent="0.25">
      <c r="B93" s="13" t="s">
        <v>180</v>
      </c>
    </row>
    <row r="94" spans="2:3" x14ac:dyDescent="0.25">
      <c r="B94" s="13" t="s">
        <v>250</v>
      </c>
    </row>
    <row r="97" spans="2:7" x14ac:dyDescent="0.25">
      <c r="B97" s="8" t="s">
        <v>251</v>
      </c>
      <c r="C97" s="9"/>
    </row>
    <row r="98" spans="2:7" ht="30" x14ac:dyDescent="0.25">
      <c r="B98" s="8" t="s">
        <v>252</v>
      </c>
      <c r="C98" s="10" t="s">
        <v>253</v>
      </c>
    </row>
    <row r="99" spans="2:7" x14ac:dyDescent="0.25">
      <c r="B99" s="3" t="s">
        <v>254</v>
      </c>
      <c r="C99" s="4"/>
    </row>
    <row r="100" spans="2:7" x14ac:dyDescent="0.25">
      <c r="B100" s="3" t="s">
        <v>255</v>
      </c>
      <c r="C100" s="4"/>
    </row>
    <row r="101" spans="2:7" x14ac:dyDescent="0.25">
      <c r="B101" s="3" t="s">
        <v>256</v>
      </c>
      <c r="C101" s="4"/>
    </row>
    <row r="102" spans="2:7" x14ac:dyDescent="0.25">
      <c r="B102" s="3" t="s">
        <v>257</v>
      </c>
      <c r="C102" s="4"/>
    </row>
    <row r="103" spans="2:7" x14ac:dyDescent="0.25">
      <c r="B103" s="3" t="s">
        <v>258</v>
      </c>
      <c r="C103" s="4"/>
    </row>
    <row r="104" spans="2:7" x14ac:dyDescent="0.25">
      <c r="B104" s="3" t="s">
        <v>259</v>
      </c>
      <c r="C104" s="4"/>
    </row>
    <row r="105" spans="2:7" x14ac:dyDescent="0.25">
      <c r="B105" s="8" t="s">
        <v>260</v>
      </c>
      <c r="C105" s="9"/>
    </row>
    <row r="107" spans="2:7" x14ac:dyDescent="0.25">
      <c r="B107" s="3" t="s">
        <v>189</v>
      </c>
      <c r="C107" s="4"/>
      <c r="D107" s="3"/>
    </row>
    <row r="108" spans="2:7" ht="30" x14ac:dyDescent="0.25">
      <c r="B108" s="6" t="s">
        <v>190</v>
      </c>
      <c r="C108" s="5" t="s">
        <v>191</v>
      </c>
      <c r="D108" s="6" t="s">
        <v>192</v>
      </c>
    </row>
    <row r="109" spans="2:7" x14ac:dyDescent="0.25">
      <c r="B109" s="3" t="s">
        <v>167</v>
      </c>
      <c r="C109" s="4" t="s">
        <v>167</v>
      </c>
      <c r="D109" s="3" t="s">
        <v>167</v>
      </c>
    </row>
    <row r="111" spans="2:7" x14ac:dyDescent="0.25">
      <c r="B111" s="8" t="s">
        <v>193</v>
      </c>
      <c r="C111" s="44">
        <v>45596</v>
      </c>
      <c r="D111" s="3"/>
      <c r="E111" s="37"/>
      <c r="F111" s="43"/>
    </row>
    <row r="112" spans="2:7" x14ac:dyDescent="0.25">
      <c r="B112" s="8" t="s">
        <v>194</v>
      </c>
      <c r="C112" s="9" t="s">
        <v>195</v>
      </c>
      <c r="D112" s="8" t="s">
        <v>196</v>
      </c>
      <c r="E112" s="38" t="s">
        <v>197</v>
      </c>
      <c r="F112" s="36" t="s">
        <v>198</v>
      </c>
      <c r="G112" s="34"/>
    </row>
    <row r="113" spans="2:6" x14ac:dyDescent="0.25">
      <c r="B113" s="41" t="s">
        <v>167</v>
      </c>
      <c r="C113" s="42" t="s">
        <v>167</v>
      </c>
      <c r="D113" s="41" t="s">
        <v>167</v>
      </c>
      <c r="E113" s="40" t="s">
        <v>167</v>
      </c>
      <c r="F113" s="39" t="s">
        <v>167</v>
      </c>
    </row>
    <row r="116" spans="2:6" x14ac:dyDescent="0.25">
      <c r="B116" s="32" t="s">
        <v>199</v>
      </c>
    </row>
    <row r="117" spans="2:6" x14ac:dyDescent="0.25">
      <c r="B117" s="32"/>
    </row>
    <row r="118" spans="2:6" x14ac:dyDescent="0.25">
      <c r="B118" s="32" t="s">
        <v>200</v>
      </c>
    </row>
    <row r="119" spans="2:6" x14ac:dyDescent="0.25">
      <c r="B119" s="8" t="s">
        <v>201</v>
      </c>
      <c r="C119" s="9" t="s">
        <v>202</v>
      </c>
      <c r="D119" s="32"/>
    </row>
    <row r="120" spans="2:6" x14ac:dyDescent="0.25">
      <c r="B120" s="3" t="s">
        <v>167</v>
      </c>
      <c r="C120" s="4" t="s">
        <v>167</v>
      </c>
    </row>
    <row r="122" spans="2:6" x14ac:dyDescent="0.25">
      <c r="B122" s="8" t="s">
        <v>203</v>
      </c>
      <c r="C122" s="9" t="s">
        <v>202</v>
      </c>
    </row>
    <row r="123" spans="2:6" x14ac:dyDescent="0.25">
      <c r="B123" s="3" t="s">
        <v>167</v>
      </c>
      <c r="C123" s="4" t="s">
        <v>167</v>
      </c>
    </row>
    <row r="125" spans="2:6" x14ac:dyDescent="0.25">
      <c r="B125" s="8" t="s">
        <v>167</v>
      </c>
      <c r="C125" s="9" t="s">
        <v>167</v>
      </c>
    </row>
    <row r="126" spans="2:6" x14ac:dyDescent="0.25">
      <c r="B126" s="3" t="s">
        <v>167</v>
      </c>
      <c r="C126" s="4" t="s">
        <v>167</v>
      </c>
    </row>
    <row r="128" spans="2:6" x14ac:dyDescent="0.25">
      <c r="B128" s="38" t="s">
        <v>204</v>
      </c>
      <c r="C128" s="9" t="s">
        <v>205</v>
      </c>
    </row>
    <row r="129" spans="2:7" x14ac:dyDescent="0.25">
      <c r="B129" s="37" t="s">
        <v>167</v>
      </c>
      <c r="C129" s="4" t="s">
        <v>167</v>
      </c>
    </row>
    <row r="131" spans="2:7" x14ac:dyDescent="0.25">
      <c r="B131" s="8" t="s">
        <v>206</v>
      </c>
      <c r="C131" s="9" t="s">
        <v>167</v>
      </c>
    </row>
    <row r="133" spans="2:7" x14ac:dyDescent="0.25">
      <c r="B133" s="8" t="s">
        <v>207</v>
      </c>
      <c r="C133" s="44">
        <v>45596</v>
      </c>
      <c r="D133" s="3"/>
      <c r="E133" s="37"/>
      <c r="F133" s="43"/>
    </row>
    <row r="134" spans="2:7" x14ac:dyDescent="0.25">
      <c r="B134" s="8" t="s">
        <v>194</v>
      </c>
      <c r="C134" s="9" t="s">
        <v>195</v>
      </c>
      <c r="D134" s="8" t="s">
        <v>196</v>
      </c>
      <c r="E134" s="38" t="s">
        <v>197</v>
      </c>
      <c r="F134" s="36" t="s">
        <v>198</v>
      </c>
      <c r="G134" s="34"/>
    </row>
    <row r="135" spans="2:7" x14ac:dyDescent="0.25">
      <c r="B135" s="41" t="s">
        <v>167</v>
      </c>
      <c r="C135" s="42" t="s">
        <v>167</v>
      </c>
      <c r="D135" s="41" t="s">
        <v>167</v>
      </c>
      <c r="E135" s="40" t="s">
        <v>167</v>
      </c>
      <c r="F135" s="39" t="s">
        <v>167</v>
      </c>
    </row>
    <row r="136" spans="2:7" x14ac:dyDescent="0.25">
      <c r="B136" s="32" t="s">
        <v>199</v>
      </c>
    </row>
    <row r="137" spans="2:7" x14ac:dyDescent="0.25">
      <c r="B137" s="32"/>
    </row>
    <row r="138" spans="2:7" x14ac:dyDescent="0.25">
      <c r="B138" s="32" t="s">
        <v>200</v>
      </c>
    </row>
    <row r="139" spans="2:7" x14ac:dyDescent="0.25">
      <c r="B139" s="8" t="s">
        <v>201</v>
      </c>
      <c r="C139" s="9" t="s">
        <v>202</v>
      </c>
      <c r="D139" s="32"/>
    </row>
    <row r="140" spans="2:7" x14ac:dyDescent="0.25">
      <c r="B140" s="3" t="s">
        <v>167</v>
      </c>
      <c r="C140" s="4" t="s">
        <v>167</v>
      </c>
    </row>
    <row r="142" spans="2:7" x14ac:dyDescent="0.25">
      <c r="B142" s="8" t="s">
        <v>203</v>
      </c>
      <c r="C142" s="9" t="s">
        <v>202</v>
      </c>
    </row>
    <row r="143" spans="2:7" x14ac:dyDescent="0.25">
      <c r="B143" s="3" t="s">
        <v>167</v>
      </c>
      <c r="C143" s="4" t="s">
        <v>167</v>
      </c>
    </row>
    <row r="145" spans="2:80" x14ac:dyDescent="0.25">
      <c r="B145" s="8" t="s">
        <v>167</v>
      </c>
      <c r="C145" s="9" t="s">
        <v>167</v>
      </c>
    </row>
    <row r="146" spans="2:80" x14ac:dyDescent="0.25">
      <c r="B146" s="3" t="s">
        <v>167</v>
      </c>
      <c r="C146" s="4" t="s">
        <v>167</v>
      </c>
    </row>
    <row r="148" spans="2:80" x14ac:dyDescent="0.25">
      <c r="B148" s="38" t="s">
        <v>204</v>
      </c>
      <c r="C148" s="9" t="s">
        <v>205</v>
      </c>
    </row>
    <row r="149" spans="2:80" x14ac:dyDescent="0.25">
      <c r="B149" s="37" t="s">
        <v>167</v>
      </c>
      <c r="C149" s="4" t="s">
        <v>167</v>
      </c>
    </row>
    <row r="151" spans="2:80" x14ac:dyDescent="0.25">
      <c r="B151" s="8" t="s">
        <v>206</v>
      </c>
      <c r="C151" s="9" t="s">
        <v>167</v>
      </c>
    </row>
    <row r="154" spans="2:80" x14ac:dyDescent="0.25">
      <c r="B154" s="32" t="s">
        <v>208</v>
      </c>
    </row>
    <row r="156" spans="2:80" x14ac:dyDescent="0.25">
      <c r="B156" s="8" t="s">
        <v>194</v>
      </c>
      <c r="C156" s="9" t="s">
        <v>209</v>
      </c>
      <c r="D156" s="8" t="s">
        <v>210</v>
      </c>
      <c r="E156" s="8" t="s">
        <v>211</v>
      </c>
      <c r="F156" s="34"/>
    </row>
    <row r="157" spans="2:80" x14ac:dyDescent="0.25">
      <c r="B157" s="3" t="s">
        <v>167</v>
      </c>
      <c r="C157" s="4" t="s">
        <v>167</v>
      </c>
      <c r="D157" s="3" t="s">
        <v>167</v>
      </c>
      <c r="E157" s="3" t="s">
        <v>167</v>
      </c>
    </row>
    <row r="160" spans="2:80" x14ac:dyDescent="0.25">
      <c r="B160" s="32" t="s">
        <v>212</v>
      </c>
      <c r="C160" s="33" t="s">
        <v>167</v>
      </c>
      <c r="D160" s="32"/>
      <c r="E160" s="32"/>
      <c r="F160" s="34"/>
      <c r="G160" s="34"/>
      <c r="H160" s="34"/>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32"/>
      <c r="BR160" s="32"/>
      <c r="BS160" s="32"/>
      <c r="BT160" s="32"/>
      <c r="BU160" s="32"/>
      <c r="BV160" s="32"/>
      <c r="BW160" s="32"/>
      <c r="BX160" s="32"/>
      <c r="BY160" s="32"/>
      <c r="BZ160" s="32"/>
      <c r="CA160" s="32"/>
      <c r="CB160" s="32"/>
    </row>
    <row r="162" spans="2:4" x14ac:dyDescent="0.25">
      <c r="B162" s="32" t="s">
        <v>213</v>
      </c>
    </row>
    <row r="164" spans="2:4" x14ac:dyDescent="0.25">
      <c r="B164" s="8" t="s">
        <v>214</v>
      </c>
      <c r="C164" s="9" t="s">
        <v>202</v>
      </c>
      <c r="D164" s="32"/>
    </row>
    <row r="165" spans="2:4" x14ac:dyDescent="0.25">
      <c r="B165" s="3" t="s">
        <v>167</v>
      </c>
      <c r="C165" s="4" t="s">
        <v>167</v>
      </c>
    </row>
    <row r="168" spans="2:4" x14ac:dyDescent="0.25">
      <c r="B168" s="8" t="s">
        <v>215</v>
      </c>
      <c r="C168" s="9" t="s">
        <v>216</v>
      </c>
      <c r="D168" s="32"/>
    </row>
    <row r="169" spans="2:4" x14ac:dyDescent="0.25">
      <c r="B169" s="3" t="s">
        <v>167</v>
      </c>
      <c r="C169" s="4" t="s">
        <v>167</v>
      </c>
    </row>
    <row r="172" spans="2:4" x14ac:dyDescent="0.25">
      <c r="B172" s="32" t="s">
        <v>217</v>
      </c>
    </row>
    <row r="175" spans="2:4" x14ac:dyDescent="0.25">
      <c r="B175" s="32" t="s">
        <v>218</v>
      </c>
    </row>
    <row r="177" spans="2:80" x14ac:dyDescent="0.25">
      <c r="B177" s="8" t="s">
        <v>194</v>
      </c>
      <c r="C177" s="9" t="s">
        <v>219</v>
      </c>
      <c r="D177" s="8" t="s">
        <v>209</v>
      </c>
      <c r="E177" s="8" t="s">
        <v>210</v>
      </c>
      <c r="F177" s="36" t="s">
        <v>211</v>
      </c>
      <c r="G177" s="34"/>
    </row>
    <row r="178" spans="2:80" x14ac:dyDescent="0.25">
      <c r="B178" s="3" t="s">
        <v>167</v>
      </c>
      <c r="C178" s="4" t="s">
        <v>167</v>
      </c>
      <c r="D178" s="3" t="s">
        <v>167</v>
      </c>
      <c r="E178" s="3" t="s">
        <v>167</v>
      </c>
      <c r="F178" s="35" t="s">
        <v>167</v>
      </c>
    </row>
    <row r="181" spans="2:80" x14ac:dyDescent="0.25">
      <c r="B181" s="32" t="s">
        <v>212</v>
      </c>
      <c r="C181" s="33" t="s">
        <v>167</v>
      </c>
      <c r="D181" s="32"/>
      <c r="E181" s="32"/>
      <c r="F181" s="34"/>
      <c r="G181" s="34"/>
      <c r="H181" s="34"/>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c r="BO181" s="32"/>
      <c r="BP181" s="32"/>
      <c r="BQ181" s="32"/>
      <c r="BR181" s="32"/>
      <c r="BS181" s="32"/>
      <c r="BT181" s="32"/>
      <c r="BU181" s="32"/>
      <c r="BV181" s="32"/>
      <c r="BW181" s="32"/>
      <c r="BX181" s="32"/>
      <c r="BY181" s="32"/>
      <c r="BZ181" s="32"/>
      <c r="CA181" s="32"/>
      <c r="CB181" s="32"/>
    </row>
    <row r="183" spans="2:80" x14ac:dyDescent="0.25">
      <c r="B183" s="32" t="s">
        <v>213</v>
      </c>
    </row>
    <row r="185" spans="2:80" x14ac:dyDescent="0.25">
      <c r="B185" s="8" t="s">
        <v>214</v>
      </c>
      <c r="C185" s="9" t="s">
        <v>202</v>
      </c>
      <c r="D185" s="32"/>
    </row>
    <row r="186" spans="2:80" x14ac:dyDescent="0.25">
      <c r="B186" s="3" t="s">
        <v>167</v>
      </c>
      <c r="C186" s="4" t="s">
        <v>167</v>
      </c>
    </row>
    <row r="189" spans="2:80" x14ac:dyDescent="0.25">
      <c r="B189" s="8" t="s">
        <v>215</v>
      </c>
      <c r="C189" s="9" t="s">
        <v>216</v>
      </c>
      <c r="D189" s="32"/>
    </row>
    <row r="190" spans="2:80" x14ac:dyDescent="0.25">
      <c r="B190" s="3" t="s">
        <v>167</v>
      </c>
      <c r="C190" s="4" t="s">
        <v>167</v>
      </c>
    </row>
    <row r="193" spans="2:7" x14ac:dyDescent="0.25">
      <c r="B193" s="32" t="s">
        <v>217</v>
      </c>
    </row>
    <row r="196" spans="2:7" x14ac:dyDescent="0.25">
      <c r="B196" s="32" t="s">
        <v>220</v>
      </c>
    </row>
    <row r="197" spans="2:7" x14ac:dyDescent="0.25">
      <c r="B197" s="8" t="s">
        <v>194</v>
      </c>
      <c r="C197" s="9" t="s">
        <v>221</v>
      </c>
      <c r="D197" s="8" t="s">
        <v>222</v>
      </c>
      <c r="E197" s="8" t="s">
        <v>223</v>
      </c>
      <c r="F197" s="36" t="s">
        <v>224</v>
      </c>
      <c r="G197" s="34"/>
    </row>
    <row r="198" spans="2:7" x14ac:dyDescent="0.25">
      <c r="B198" s="3" t="s">
        <v>167</v>
      </c>
      <c r="C198" s="4" t="s">
        <v>167</v>
      </c>
      <c r="D198" s="3" t="s">
        <v>167</v>
      </c>
      <c r="E198" s="3" t="s">
        <v>167</v>
      </c>
      <c r="F198" s="35" t="s">
        <v>167</v>
      </c>
    </row>
    <row r="199" spans="2:7" x14ac:dyDescent="0.25">
      <c r="B199"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4D9DF721-448F-42A8-A005-87AEA96833DC}"/>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36D3B-8320-4318-A069-A90310CFEF31}">
  <sheetPr codeName="Sheet23"/>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45</v>
      </c>
      <c r="C1" s="201"/>
      <c r="D1" s="201"/>
      <c r="E1" s="201"/>
    </row>
    <row r="3" spans="1:9" ht="18" customHeight="1" x14ac:dyDescent="0.25">
      <c r="B3" s="1" t="s">
        <v>45</v>
      </c>
      <c r="C3" s="202"/>
      <c r="D3" s="203"/>
    </row>
    <row r="4" spans="1:9" ht="18" customHeight="1" x14ac:dyDescent="0.25">
      <c r="B4" s="7" t="s">
        <v>1365</v>
      </c>
      <c r="C4" s="202"/>
      <c r="D4" s="203"/>
      <c r="E4" s="66"/>
    </row>
    <row r="5" spans="1:9" ht="18" customHeight="1" x14ac:dyDescent="0.25">
      <c r="B5" s="2" t="s">
        <v>133</v>
      </c>
      <c r="C5" s="202"/>
      <c r="D5" s="203"/>
    </row>
    <row r="6" spans="1:9" ht="18" customHeight="1" x14ac:dyDescent="0.25">
      <c r="B6" s="2" t="s">
        <v>365</v>
      </c>
      <c r="C6" s="202"/>
      <c r="D6" s="203"/>
    </row>
    <row r="7" spans="1:9" ht="30" customHeight="1" x14ac:dyDescent="0.25">
      <c r="B7" s="2" t="s">
        <v>1366</v>
      </c>
      <c r="C7" s="202"/>
      <c r="D7" s="203"/>
    </row>
    <row r="8" spans="1:9" ht="15"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1853</v>
      </c>
      <c r="C15" s="29" t="s">
        <v>145</v>
      </c>
      <c r="D15" s="13" t="s">
        <v>596</v>
      </c>
      <c r="E15" s="13" t="s">
        <v>597</v>
      </c>
      <c r="F15" s="18">
        <v>1527000</v>
      </c>
      <c r="G15" s="18">
        <v>4350.42</v>
      </c>
      <c r="H15" s="18">
        <v>4.37</v>
      </c>
    </row>
    <row r="16" spans="1:9" x14ac:dyDescent="0.25">
      <c r="B16" s="13" t="s">
        <v>1673</v>
      </c>
      <c r="C16" s="29" t="s">
        <v>145</v>
      </c>
      <c r="D16" s="13" t="s">
        <v>268</v>
      </c>
      <c r="E16" s="13" t="s">
        <v>269</v>
      </c>
      <c r="F16" s="18">
        <v>217748</v>
      </c>
      <c r="G16" s="18">
        <v>3779.45</v>
      </c>
      <c r="H16" s="18">
        <v>3.8</v>
      </c>
    </row>
    <row r="17" spans="2:8" x14ac:dyDescent="0.25">
      <c r="B17" s="13" t="s">
        <v>1674</v>
      </c>
      <c r="C17" s="29" t="s">
        <v>145</v>
      </c>
      <c r="D17" s="13" t="s">
        <v>268</v>
      </c>
      <c r="E17" s="13" t="s">
        <v>270</v>
      </c>
      <c r="F17" s="18">
        <v>286930</v>
      </c>
      <c r="G17" s="18">
        <v>3707.85</v>
      </c>
      <c r="H17" s="18">
        <v>3.73</v>
      </c>
    </row>
    <row r="18" spans="2:8" x14ac:dyDescent="0.25">
      <c r="B18" s="13" t="s">
        <v>1679</v>
      </c>
      <c r="C18" s="29" t="s">
        <v>145</v>
      </c>
      <c r="D18" s="13" t="s">
        <v>277</v>
      </c>
      <c r="E18" s="13" t="s">
        <v>278</v>
      </c>
      <c r="F18" s="18">
        <v>76389</v>
      </c>
      <c r="G18" s="18">
        <v>2767.04</v>
      </c>
      <c r="H18" s="18">
        <v>2.78</v>
      </c>
    </row>
    <row r="19" spans="2:8" x14ac:dyDescent="0.25">
      <c r="B19" s="13" t="s">
        <v>2013</v>
      </c>
      <c r="C19" s="29" t="s">
        <v>145</v>
      </c>
      <c r="D19" s="13" t="s">
        <v>301</v>
      </c>
      <c r="E19" s="13" t="s">
        <v>926</v>
      </c>
      <c r="F19" s="18">
        <v>262933</v>
      </c>
      <c r="G19" s="18">
        <v>2542.69</v>
      </c>
      <c r="H19" s="18">
        <v>2.56</v>
      </c>
    </row>
    <row r="20" spans="2:8" x14ac:dyDescent="0.25">
      <c r="B20" s="13" t="s">
        <v>1821</v>
      </c>
      <c r="C20" s="29" t="s">
        <v>145</v>
      </c>
      <c r="D20" s="13" t="s">
        <v>291</v>
      </c>
      <c r="E20" s="13" t="s">
        <v>549</v>
      </c>
      <c r="F20" s="18">
        <v>789969</v>
      </c>
      <c r="G20" s="18">
        <v>2534.2199999999998</v>
      </c>
      <c r="H20" s="18">
        <v>2.5499999999999998</v>
      </c>
    </row>
    <row r="21" spans="2:8" x14ac:dyDescent="0.25">
      <c r="B21" s="13" t="s">
        <v>1671</v>
      </c>
      <c r="C21" s="29" t="s">
        <v>145</v>
      </c>
      <c r="D21" s="13" t="s">
        <v>146</v>
      </c>
      <c r="E21" s="13" t="s">
        <v>148</v>
      </c>
      <c r="F21" s="18">
        <v>61081</v>
      </c>
      <c r="G21" s="18">
        <v>2423.9699999999998</v>
      </c>
      <c r="H21" s="18">
        <v>2.44</v>
      </c>
    </row>
    <row r="22" spans="2:8" x14ac:dyDescent="0.25">
      <c r="B22" s="13" t="s">
        <v>1670</v>
      </c>
      <c r="C22" s="29" t="s">
        <v>145</v>
      </c>
      <c r="D22" s="13" t="s">
        <v>146</v>
      </c>
      <c r="E22" s="13" t="s">
        <v>147</v>
      </c>
      <c r="F22" s="18">
        <v>127400</v>
      </c>
      <c r="G22" s="18">
        <v>2238.7399999999998</v>
      </c>
      <c r="H22" s="18">
        <v>2.25</v>
      </c>
    </row>
    <row r="23" spans="2:8" x14ac:dyDescent="0.25">
      <c r="B23" s="13" t="s">
        <v>1803</v>
      </c>
      <c r="C23" s="29" t="s">
        <v>145</v>
      </c>
      <c r="D23" s="13" t="s">
        <v>291</v>
      </c>
      <c r="E23" s="13" t="s">
        <v>527</v>
      </c>
      <c r="F23" s="18">
        <v>530200</v>
      </c>
      <c r="G23" s="18">
        <v>2164.0100000000002</v>
      </c>
      <c r="H23" s="18">
        <v>2.17</v>
      </c>
    </row>
    <row r="24" spans="2:8" x14ac:dyDescent="0.25">
      <c r="B24" s="13" t="s">
        <v>1727</v>
      </c>
      <c r="C24" s="29" t="s">
        <v>145</v>
      </c>
      <c r="D24" s="13" t="s">
        <v>284</v>
      </c>
      <c r="E24" s="13" t="s">
        <v>374</v>
      </c>
      <c r="F24" s="18">
        <v>88690</v>
      </c>
      <c r="G24" s="18">
        <v>2109.94</v>
      </c>
      <c r="H24" s="18">
        <v>2.12</v>
      </c>
    </row>
    <row r="25" spans="2:8" x14ac:dyDescent="0.25">
      <c r="B25" s="13" t="s">
        <v>1777</v>
      </c>
      <c r="C25" s="29" t="s">
        <v>145</v>
      </c>
      <c r="D25" s="13" t="s">
        <v>331</v>
      </c>
      <c r="E25" s="13" t="s">
        <v>464</v>
      </c>
      <c r="F25" s="18">
        <v>30199</v>
      </c>
      <c r="G25" s="18">
        <v>1957.02</v>
      </c>
      <c r="H25" s="18">
        <v>1.97</v>
      </c>
    </row>
    <row r="26" spans="2:8" x14ac:dyDescent="0.25">
      <c r="B26" s="13" t="s">
        <v>863</v>
      </c>
      <c r="C26" s="29" t="s">
        <v>145</v>
      </c>
      <c r="D26" s="13" t="s">
        <v>268</v>
      </c>
      <c r="E26" s="13" t="s">
        <v>864</v>
      </c>
      <c r="F26" s="18">
        <v>237025</v>
      </c>
      <c r="G26" s="18">
        <v>1944.08</v>
      </c>
      <c r="H26" s="18">
        <v>1.95</v>
      </c>
    </row>
    <row r="27" spans="2:8" x14ac:dyDescent="0.25">
      <c r="B27" s="13" t="s">
        <v>1967</v>
      </c>
      <c r="C27" s="29" t="s">
        <v>145</v>
      </c>
      <c r="D27" s="13" t="s">
        <v>324</v>
      </c>
      <c r="E27" s="13" t="s">
        <v>784</v>
      </c>
      <c r="F27" s="18">
        <v>37180</v>
      </c>
      <c r="G27" s="18">
        <v>1831.28</v>
      </c>
      <c r="H27" s="18">
        <v>1.84</v>
      </c>
    </row>
    <row r="28" spans="2:8" x14ac:dyDescent="0.25">
      <c r="B28" s="13" t="s">
        <v>1963</v>
      </c>
      <c r="C28" s="29" t="s">
        <v>145</v>
      </c>
      <c r="D28" s="13" t="s">
        <v>287</v>
      </c>
      <c r="E28" s="13" t="s">
        <v>778</v>
      </c>
      <c r="F28" s="18">
        <v>41601</v>
      </c>
      <c r="G28" s="18">
        <v>1788.61</v>
      </c>
      <c r="H28" s="18">
        <v>1.8</v>
      </c>
    </row>
    <row r="29" spans="2:8" x14ac:dyDescent="0.25">
      <c r="B29" s="13" t="s">
        <v>1827</v>
      </c>
      <c r="C29" s="29" t="s">
        <v>145</v>
      </c>
      <c r="D29" s="13" t="s">
        <v>555</v>
      </c>
      <c r="E29" s="13" t="s">
        <v>556</v>
      </c>
      <c r="F29" s="18">
        <v>254592</v>
      </c>
      <c r="G29" s="18">
        <v>1746.63</v>
      </c>
      <c r="H29" s="18">
        <v>1.76</v>
      </c>
    </row>
    <row r="30" spans="2:8" x14ac:dyDescent="0.25">
      <c r="B30" s="13" t="s">
        <v>1676</v>
      </c>
      <c r="C30" s="29" t="s">
        <v>145</v>
      </c>
      <c r="D30" s="13" t="s">
        <v>273</v>
      </c>
      <c r="E30" s="13" t="s">
        <v>274</v>
      </c>
      <c r="F30" s="18">
        <v>354281</v>
      </c>
      <c r="G30" s="18">
        <v>1731.73</v>
      </c>
      <c r="H30" s="18">
        <v>1.74</v>
      </c>
    </row>
    <row r="31" spans="2:8" x14ac:dyDescent="0.25">
      <c r="B31" s="13" t="s">
        <v>1762</v>
      </c>
      <c r="C31" s="29" t="s">
        <v>145</v>
      </c>
      <c r="D31" s="13" t="s">
        <v>320</v>
      </c>
      <c r="E31" s="13" t="s">
        <v>444</v>
      </c>
      <c r="F31" s="18">
        <v>705000</v>
      </c>
      <c r="G31" s="18">
        <v>1704.34</v>
      </c>
      <c r="H31" s="18">
        <v>1.71</v>
      </c>
    </row>
    <row r="32" spans="2:8" x14ac:dyDescent="0.25">
      <c r="B32" s="13" t="s">
        <v>649</v>
      </c>
      <c r="C32" s="29" t="s">
        <v>145</v>
      </c>
      <c r="D32" s="13" t="s">
        <v>385</v>
      </c>
      <c r="E32" s="13" t="s">
        <v>650</v>
      </c>
      <c r="F32" s="18">
        <v>138690</v>
      </c>
      <c r="G32" s="18">
        <v>1694.31</v>
      </c>
      <c r="H32" s="18">
        <v>1.7</v>
      </c>
    </row>
    <row r="33" spans="2:8" x14ac:dyDescent="0.25">
      <c r="B33" s="13" t="s">
        <v>1709</v>
      </c>
      <c r="C33" s="29" t="s">
        <v>145</v>
      </c>
      <c r="D33" s="13" t="s">
        <v>318</v>
      </c>
      <c r="E33" s="13" t="s">
        <v>333</v>
      </c>
      <c r="F33" s="18">
        <v>68816</v>
      </c>
      <c r="G33" s="18">
        <v>1596.81</v>
      </c>
      <c r="H33" s="18">
        <v>1.6</v>
      </c>
    </row>
    <row r="34" spans="2:8" x14ac:dyDescent="0.25">
      <c r="B34" s="13" t="s">
        <v>1689</v>
      </c>
      <c r="C34" s="29" t="s">
        <v>145</v>
      </c>
      <c r="D34" s="13" t="s">
        <v>273</v>
      </c>
      <c r="E34" s="13" t="s">
        <v>295</v>
      </c>
      <c r="F34" s="18">
        <v>62539</v>
      </c>
      <c r="G34" s="18">
        <v>1581.14</v>
      </c>
      <c r="H34" s="18">
        <v>1.59</v>
      </c>
    </row>
    <row r="35" spans="2:8" x14ac:dyDescent="0.25">
      <c r="B35" s="13" t="s">
        <v>1703</v>
      </c>
      <c r="C35" s="29" t="s">
        <v>145</v>
      </c>
      <c r="D35" s="13" t="s">
        <v>268</v>
      </c>
      <c r="E35" s="13" t="s">
        <v>322</v>
      </c>
      <c r="F35" s="18">
        <v>142078</v>
      </c>
      <c r="G35" s="18">
        <v>1499.78</v>
      </c>
      <c r="H35" s="18">
        <v>1.51</v>
      </c>
    </row>
    <row r="36" spans="2:8" x14ac:dyDescent="0.25">
      <c r="B36" s="13" t="s">
        <v>1951</v>
      </c>
      <c r="C36" s="29" t="s">
        <v>145</v>
      </c>
      <c r="D36" s="13" t="s">
        <v>296</v>
      </c>
      <c r="E36" s="13" t="s">
        <v>754</v>
      </c>
      <c r="F36" s="18">
        <v>233411</v>
      </c>
      <c r="G36" s="18">
        <v>1458.12</v>
      </c>
      <c r="H36" s="18">
        <v>1.47</v>
      </c>
    </row>
    <row r="37" spans="2:8" x14ac:dyDescent="0.25">
      <c r="B37" s="13" t="s">
        <v>1855</v>
      </c>
      <c r="C37" s="29" t="s">
        <v>145</v>
      </c>
      <c r="D37" s="13" t="s">
        <v>596</v>
      </c>
      <c r="E37" s="13" t="s">
        <v>601</v>
      </c>
      <c r="F37" s="18">
        <v>34000</v>
      </c>
      <c r="G37" s="18">
        <v>1443.88</v>
      </c>
      <c r="H37" s="18">
        <v>1.45</v>
      </c>
    </row>
    <row r="38" spans="2:8" x14ac:dyDescent="0.25">
      <c r="B38" s="13" t="s">
        <v>1675</v>
      </c>
      <c r="C38" s="29" t="s">
        <v>145</v>
      </c>
      <c r="D38" s="13" t="s">
        <v>271</v>
      </c>
      <c r="E38" s="13" t="s">
        <v>272</v>
      </c>
      <c r="F38" s="18">
        <v>108000</v>
      </c>
      <c r="G38" s="18">
        <v>1438.61</v>
      </c>
      <c r="H38" s="18">
        <v>1.45</v>
      </c>
    </row>
    <row r="39" spans="2:8" x14ac:dyDescent="0.25">
      <c r="B39" s="13" t="s">
        <v>1973</v>
      </c>
      <c r="C39" s="29" t="s">
        <v>145</v>
      </c>
      <c r="D39" s="13" t="s">
        <v>289</v>
      </c>
      <c r="E39" s="13" t="s">
        <v>796</v>
      </c>
      <c r="F39" s="18">
        <v>145000</v>
      </c>
      <c r="G39" s="18">
        <v>1425.79</v>
      </c>
      <c r="H39" s="18">
        <v>1.43</v>
      </c>
    </row>
    <row r="40" spans="2:8" x14ac:dyDescent="0.25">
      <c r="B40" s="13" t="s">
        <v>1938</v>
      </c>
      <c r="C40" s="29" t="s">
        <v>145</v>
      </c>
      <c r="D40" s="13" t="s">
        <v>146</v>
      </c>
      <c r="E40" s="13" t="s">
        <v>723</v>
      </c>
      <c r="F40" s="18">
        <v>25410</v>
      </c>
      <c r="G40" s="18">
        <v>1365.15</v>
      </c>
      <c r="H40" s="18">
        <v>1.37</v>
      </c>
    </row>
    <row r="41" spans="2:8" x14ac:dyDescent="0.25">
      <c r="B41" s="13" t="s">
        <v>2006</v>
      </c>
      <c r="C41" s="29" t="s">
        <v>145</v>
      </c>
      <c r="D41" s="13" t="s">
        <v>287</v>
      </c>
      <c r="E41" s="13" t="s">
        <v>884</v>
      </c>
      <c r="F41" s="18">
        <v>44677</v>
      </c>
      <c r="G41" s="18">
        <v>1363.36</v>
      </c>
      <c r="H41" s="18">
        <v>1.37</v>
      </c>
    </row>
    <row r="42" spans="2:8" x14ac:dyDescent="0.25">
      <c r="B42" s="13" t="s">
        <v>599</v>
      </c>
      <c r="C42" s="29" t="s">
        <v>145</v>
      </c>
      <c r="D42" s="13" t="s">
        <v>268</v>
      </c>
      <c r="E42" s="13" t="s">
        <v>600</v>
      </c>
      <c r="F42" s="18">
        <v>226200</v>
      </c>
      <c r="G42" s="18">
        <v>1340.35</v>
      </c>
      <c r="H42" s="18">
        <v>1.35</v>
      </c>
    </row>
    <row r="43" spans="2:8" x14ac:dyDescent="0.25">
      <c r="B43" s="13" t="s">
        <v>1771</v>
      </c>
      <c r="C43" s="29" t="s">
        <v>145</v>
      </c>
      <c r="D43" s="13" t="s">
        <v>378</v>
      </c>
      <c r="E43" s="13" t="s">
        <v>454</v>
      </c>
      <c r="F43" s="18">
        <v>97350</v>
      </c>
      <c r="G43" s="18">
        <v>1339.49</v>
      </c>
      <c r="H43" s="18">
        <v>1.35</v>
      </c>
    </row>
    <row r="44" spans="2:8" x14ac:dyDescent="0.25">
      <c r="B44" s="13" t="s">
        <v>1820</v>
      </c>
      <c r="C44" s="29" t="s">
        <v>145</v>
      </c>
      <c r="D44" s="13" t="s">
        <v>367</v>
      </c>
      <c r="E44" s="13" t="s">
        <v>548</v>
      </c>
      <c r="F44" s="18">
        <v>38524</v>
      </c>
      <c r="G44" s="18">
        <v>1282.79</v>
      </c>
      <c r="H44" s="18">
        <v>1.29</v>
      </c>
    </row>
    <row r="45" spans="2:8" x14ac:dyDescent="0.25">
      <c r="B45" s="13" t="s">
        <v>1829</v>
      </c>
      <c r="C45" s="29" t="s">
        <v>145</v>
      </c>
      <c r="D45" s="13" t="s">
        <v>291</v>
      </c>
      <c r="E45" s="13" t="s">
        <v>558</v>
      </c>
      <c r="F45" s="18">
        <v>1506215</v>
      </c>
      <c r="G45" s="18">
        <v>1244.1300000000001</v>
      </c>
      <c r="H45" s="18">
        <v>1.25</v>
      </c>
    </row>
    <row r="46" spans="2:8" x14ac:dyDescent="0.25">
      <c r="B46" s="13" t="s">
        <v>1950</v>
      </c>
      <c r="C46" s="29" t="s">
        <v>145</v>
      </c>
      <c r="D46" s="13" t="s">
        <v>268</v>
      </c>
      <c r="E46" s="13" t="s">
        <v>751</v>
      </c>
      <c r="F46" s="18">
        <v>731665</v>
      </c>
      <c r="G46" s="18">
        <v>1242</v>
      </c>
      <c r="H46" s="18">
        <v>1.25</v>
      </c>
    </row>
    <row r="47" spans="2:8" x14ac:dyDescent="0.25">
      <c r="B47" s="13" t="s">
        <v>1053</v>
      </c>
      <c r="C47" s="29" t="s">
        <v>145</v>
      </c>
      <c r="D47" s="13" t="s">
        <v>268</v>
      </c>
      <c r="E47" s="13" t="s">
        <v>1054</v>
      </c>
      <c r="F47" s="18">
        <v>1122000</v>
      </c>
      <c r="G47" s="18">
        <v>1219.5</v>
      </c>
      <c r="H47" s="18">
        <v>1.23</v>
      </c>
    </row>
    <row r="48" spans="2:8" x14ac:dyDescent="0.25">
      <c r="B48" s="13" t="s">
        <v>1678</v>
      </c>
      <c r="C48" s="29" t="s">
        <v>145</v>
      </c>
      <c r="D48" s="13" t="s">
        <v>268</v>
      </c>
      <c r="E48" s="13" t="s">
        <v>276</v>
      </c>
      <c r="F48" s="18">
        <v>103400</v>
      </c>
      <c r="G48" s="18">
        <v>1198.97</v>
      </c>
      <c r="H48" s="18">
        <v>1.21</v>
      </c>
    </row>
    <row r="49" spans="2:8" x14ac:dyDescent="0.25">
      <c r="B49" s="13" t="s">
        <v>1367</v>
      </c>
      <c r="C49" s="29" t="s">
        <v>145</v>
      </c>
      <c r="D49" s="13" t="s">
        <v>352</v>
      </c>
      <c r="E49" s="13" t="s">
        <v>1368</v>
      </c>
      <c r="F49" s="18">
        <v>299420</v>
      </c>
      <c r="G49" s="18">
        <v>1194.69</v>
      </c>
      <c r="H49" s="18">
        <v>1.2</v>
      </c>
    </row>
    <row r="50" spans="2:8" x14ac:dyDescent="0.25">
      <c r="B50" s="13" t="s">
        <v>339</v>
      </c>
      <c r="C50" s="29" t="s">
        <v>145</v>
      </c>
      <c r="D50" s="13" t="s">
        <v>340</v>
      </c>
      <c r="E50" s="13" t="s">
        <v>341</v>
      </c>
      <c r="F50" s="18">
        <v>113000</v>
      </c>
      <c r="G50" s="18">
        <v>1173.28</v>
      </c>
      <c r="H50" s="18">
        <v>1.18</v>
      </c>
    </row>
    <row r="51" spans="2:8" x14ac:dyDescent="0.25">
      <c r="B51" s="13" t="s">
        <v>1910</v>
      </c>
      <c r="C51" s="29" t="s">
        <v>145</v>
      </c>
      <c r="D51" s="13" t="s">
        <v>293</v>
      </c>
      <c r="E51" s="13" t="s">
        <v>682</v>
      </c>
      <c r="F51" s="18">
        <v>25710</v>
      </c>
      <c r="G51" s="18">
        <v>1153.99</v>
      </c>
      <c r="H51" s="18">
        <v>1.1599999999999999</v>
      </c>
    </row>
    <row r="52" spans="2:8" x14ac:dyDescent="0.25">
      <c r="B52" s="13" t="s">
        <v>1810</v>
      </c>
      <c r="C52" s="29" t="s">
        <v>145</v>
      </c>
      <c r="D52" s="13" t="s">
        <v>537</v>
      </c>
      <c r="E52" s="13" t="s">
        <v>538</v>
      </c>
      <c r="F52" s="18">
        <v>250000</v>
      </c>
      <c r="G52" s="18">
        <v>1130.1300000000001</v>
      </c>
      <c r="H52" s="18">
        <v>1.1399999999999999</v>
      </c>
    </row>
    <row r="53" spans="2:8" x14ac:dyDescent="0.25">
      <c r="B53" s="13" t="s">
        <v>1778</v>
      </c>
      <c r="C53" s="29" t="s">
        <v>145</v>
      </c>
      <c r="D53" s="13" t="s">
        <v>301</v>
      </c>
      <c r="E53" s="13" t="s">
        <v>465</v>
      </c>
      <c r="F53" s="18">
        <v>58000</v>
      </c>
      <c r="G53" s="18">
        <v>1119.6600000000001</v>
      </c>
      <c r="H53" s="18">
        <v>1.1299999999999999</v>
      </c>
    </row>
    <row r="54" spans="2:8" x14ac:dyDescent="0.25">
      <c r="B54" s="13" t="s">
        <v>1785</v>
      </c>
      <c r="C54" s="29" t="s">
        <v>145</v>
      </c>
      <c r="D54" s="13" t="s">
        <v>324</v>
      </c>
      <c r="E54" s="13" t="s">
        <v>472</v>
      </c>
      <c r="F54" s="18">
        <v>9592</v>
      </c>
      <c r="G54" s="18">
        <v>1112.8499999999999</v>
      </c>
      <c r="H54" s="18">
        <v>1.1200000000000001</v>
      </c>
    </row>
    <row r="55" spans="2:8" x14ac:dyDescent="0.25">
      <c r="B55" s="13" t="s">
        <v>1949</v>
      </c>
      <c r="C55" s="29" t="s">
        <v>145</v>
      </c>
      <c r="D55" s="13" t="s">
        <v>268</v>
      </c>
      <c r="E55" s="13" t="s">
        <v>750</v>
      </c>
      <c r="F55" s="18">
        <v>541000</v>
      </c>
      <c r="G55" s="18">
        <v>1103.1500000000001</v>
      </c>
      <c r="H55" s="18">
        <v>1.1100000000000001</v>
      </c>
    </row>
    <row r="56" spans="2:8" x14ac:dyDescent="0.25">
      <c r="B56" s="13" t="s">
        <v>1942</v>
      </c>
      <c r="C56" s="29" t="s">
        <v>145</v>
      </c>
      <c r="D56" s="13" t="s">
        <v>324</v>
      </c>
      <c r="E56" s="13" t="s">
        <v>727</v>
      </c>
      <c r="F56" s="18">
        <v>14764</v>
      </c>
      <c r="G56" s="18">
        <v>1096.8800000000001</v>
      </c>
      <c r="H56" s="18">
        <v>1.1000000000000001</v>
      </c>
    </row>
    <row r="57" spans="2:8" x14ac:dyDescent="0.25">
      <c r="B57" s="13" t="s">
        <v>2113</v>
      </c>
      <c r="C57" s="29" t="s">
        <v>145</v>
      </c>
      <c r="D57" s="13" t="s">
        <v>289</v>
      </c>
      <c r="E57" s="13" t="s">
        <v>1087</v>
      </c>
      <c r="F57" s="18">
        <v>80625</v>
      </c>
      <c r="G57" s="18">
        <v>1084.49</v>
      </c>
      <c r="H57" s="18">
        <v>1.0900000000000001</v>
      </c>
    </row>
    <row r="58" spans="2:8" x14ac:dyDescent="0.25">
      <c r="B58" s="13" t="s">
        <v>1279</v>
      </c>
      <c r="C58" s="29" t="s">
        <v>145</v>
      </c>
      <c r="D58" s="13" t="s">
        <v>385</v>
      </c>
      <c r="E58" s="13" t="s">
        <v>1280</v>
      </c>
      <c r="F58" s="18">
        <v>208100</v>
      </c>
      <c r="G58" s="18">
        <v>1077.75</v>
      </c>
      <c r="H58" s="18">
        <v>1.08</v>
      </c>
    </row>
    <row r="59" spans="2:8" x14ac:dyDescent="0.25">
      <c r="B59" s="13" t="s">
        <v>2016</v>
      </c>
      <c r="C59" s="29" t="s">
        <v>145</v>
      </c>
      <c r="D59" s="13" t="s">
        <v>367</v>
      </c>
      <c r="E59" s="13" t="s">
        <v>931</v>
      </c>
      <c r="F59" s="18">
        <v>53900</v>
      </c>
      <c r="G59" s="18">
        <v>1063.72</v>
      </c>
      <c r="H59" s="18">
        <v>1.07</v>
      </c>
    </row>
    <row r="60" spans="2:8" x14ac:dyDescent="0.25">
      <c r="B60" s="13" t="s">
        <v>1871</v>
      </c>
      <c r="C60" s="29" t="s">
        <v>145</v>
      </c>
      <c r="D60" s="13" t="s">
        <v>343</v>
      </c>
      <c r="E60" s="13" t="s">
        <v>627</v>
      </c>
      <c r="F60" s="18">
        <v>314000</v>
      </c>
      <c r="G60" s="18">
        <v>1045.6199999999999</v>
      </c>
      <c r="H60" s="18">
        <v>1.05</v>
      </c>
    </row>
    <row r="61" spans="2:8" x14ac:dyDescent="0.25">
      <c r="B61" s="13" t="s">
        <v>1812</v>
      </c>
      <c r="C61" s="29" t="s">
        <v>145</v>
      </c>
      <c r="D61" s="13" t="s">
        <v>291</v>
      </c>
      <c r="E61" s="13" t="s">
        <v>540</v>
      </c>
      <c r="F61" s="18">
        <v>236979</v>
      </c>
      <c r="G61" s="18">
        <v>1042.83</v>
      </c>
      <c r="H61" s="18">
        <v>1.05</v>
      </c>
    </row>
    <row r="62" spans="2:8" x14ac:dyDescent="0.25">
      <c r="B62" s="13" t="s">
        <v>1811</v>
      </c>
      <c r="C62" s="29" t="s">
        <v>145</v>
      </c>
      <c r="D62" s="13" t="s">
        <v>291</v>
      </c>
      <c r="E62" s="13" t="s">
        <v>539</v>
      </c>
      <c r="F62" s="18">
        <v>172200</v>
      </c>
      <c r="G62" s="18">
        <v>1020.63</v>
      </c>
      <c r="H62" s="18">
        <v>1.03</v>
      </c>
    </row>
    <row r="63" spans="2:8" x14ac:dyDescent="0.25">
      <c r="B63" s="13" t="s">
        <v>2035</v>
      </c>
      <c r="C63" s="29" t="s">
        <v>145</v>
      </c>
      <c r="D63" s="13" t="s">
        <v>352</v>
      </c>
      <c r="E63" s="13" t="s">
        <v>980</v>
      </c>
      <c r="F63" s="18">
        <v>1623376</v>
      </c>
      <c r="G63" s="18">
        <v>996.27</v>
      </c>
      <c r="H63" s="18">
        <v>1</v>
      </c>
    </row>
    <row r="64" spans="2:8" x14ac:dyDescent="0.25">
      <c r="B64" s="13" t="s">
        <v>1819</v>
      </c>
      <c r="C64" s="29" t="s">
        <v>145</v>
      </c>
      <c r="D64" s="13" t="s">
        <v>331</v>
      </c>
      <c r="E64" s="13" t="s">
        <v>547</v>
      </c>
      <c r="F64" s="18">
        <v>65081</v>
      </c>
      <c r="G64" s="18">
        <v>989.52</v>
      </c>
      <c r="H64" s="18">
        <v>0.99</v>
      </c>
    </row>
    <row r="65" spans="2:8" x14ac:dyDescent="0.25">
      <c r="B65" s="13" t="s">
        <v>1847</v>
      </c>
      <c r="C65" s="29" t="s">
        <v>145</v>
      </c>
      <c r="D65" s="13" t="s">
        <v>301</v>
      </c>
      <c r="E65" s="13" t="s">
        <v>588</v>
      </c>
      <c r="F65" s="18">
        <v>189000</v>
      </c>
      <c r="G65" s="18">
        <v>987.71</v>
      </c>
      <c r="H65" s="18">
        <v>0.99</v>
      </c>
    </row>
    <row r="66" spans="2:8" x14ac:dyDescent="0.25">
      <c r="B66" s="13" t="s">
        <v>2019</v>
      </c>
      <c r="C66" s="29" t="s">
        <v>145</v>
      </c>
      <c r="D66" s="13" t="s">
        <v>277</v>
      </c>
      <c r="E66" s="13" t="s">
        <v>934</v>
      </c>
      <c r="F66" s="18">
        <v>332333</v>
      </c>
      <c r="G66" s="18">
        <v>987.03</v>
      </c>
      <c r="H66" s="18">
        <v>0.99</v>
      </c>
    </row>
    <row r="67" spans="2:8" x14ac:dyDescent="0.25">
      <c r="B67" s="13" t="s">
        <v>1825</v>
      </c>
      <c r="C67" s="29" t="s">
        <v>145</v>
      </c>
      <c r="D67" s="13" t="s">
        <v>343</v>
      </c>
      <c r="E67" s="13" t="s">
        <v>553</v>
      </c>
      <c r="F67" s="18">
        <v>488000</v>
      </c>
      <c r="G67" s="18">
        <v>975.95</v>
      </c>
      <c r="H67" s="18">
        <v>0.98</v>
      </c>
    </row>
    <row r="68" spans="2:8" x14ac:dyDescent="0.25">
      <c r="B68" s="13" t="s">
        <v>2000</v>
      </c>
      <c r="C68" s="29" t="s">
        <v>145</v>
      </c>
      <c r="D68" s="13" t="s">
        <v>301</v>
      </c>
      <c r="E68" s="13" t="s">
        <v>867</v>
      </c>
      <c r="F68" s="18">
        <v>30854</v>
      </c>
      <c r="G68" s="18">
        <v>968.48</v>
      </c>
      <c r="H68" s="18">
        <v>0.97</v>
      </c>
    </row>
    <row r="69" spans="2:8" x14ac:dyDescent="0.25">
      <c r="B69" s="13" t="s">
        <v>2179</v>
      </c>
      <c r="C69" s="29" t="s">
        <v>145</v>
      </c>
      <c r="D69" s="13" t="s">
        <v>301</v>
      </c>
      <c r="E69" s="13" t="s">
        <v>1369</v>
      </c>
      <c r="F69" s="18">
        <v>89219</v>
      </c>
      <c r="G69" s="18">
        <v>946.79</v>
      </c>
      <c r="H69" s="18">
        <v>0.95</v>
      </c>
    </row>
    <row r="70" spans="2:8" x14ac:dyDescent="0.25">
      <c r="B70" s="13" t="s">
        <v>1946</v>
      </c>
      <c r="C70" s="29" t="s">
        <v>145</v>
      </c>
      <c r="D70" s="13" t="s">
        <v>357</v>
      </c>
      <c r="E70" s="13" t="s">
        <v>735</v>
      </c>
      <c r="F70" s="18">
        <v>58492</v>
      </c>
      <c r="G70" s="18">
        <v>929.09</v>
      </c>
      <c r="H70" s="18">
        <v>0.93</v>
      </c>
    </row>
    <row r="71" spans="2:8" x14ac:dyDescent="0.25">
      <c r="B71" s="13" t="s">
        <v>1940</v>
      </c>
      <c r="C71" s="29" t="s">
        <v>145</v>
      </c>
      <c r="D71" s="13" t="s">
        <v>282</v>
      </c>
      <c r="E71" s="13" t="s">
        <v>725</v>
      </c>
      <c r="F71" s="18">
        <v>90213</v>
      </c>
      <c r="G71" s="18">
        <v>903.26</v>
      </c>
      <c r="H71" s="18">
        <v>0.91</v>
      </c>
    </row>
    <row r="72" spans="2:8" x14ac:dyDescent="0.25">
      <c r="B72" s="13" t="s">
        <v>1809</v>
      </c>
      <c r="C72" s="29" t="s">
        <v>145</v>
      </c>
      <c r="D72" s="13" t="s">
        <v>291</v>
      </c>
      <c r="E72" s="13" t="s">
        <v>536</v>
      </c>
      <c r="F72" s="18">
        <v>92213</v>
      </c>
      <c r="G72" s="18">
        <v>900.18</v>
      </c>
      <c r="H72" s="18">
        <v>0.9</v>
      </c>
    </row>
    <row r="73" spans="2:8" x14ac:dyDescent="0.25">
      <c r="B73" s="13" t="s">
        <v>1990</v>
      </c>
      <c r="C73" s="29" t="s">
        <v>145</v>
      </c>
      <c r="D73" s="13" t="s">
        <v>146</v>
      </c>
      <c r="E73" s="13" t="s">
        <v>835</v>
      </c>
      <c r="F73" s="18">
        <v>64000</v>
      </c>
      <c r="G73" s="18">
        <v>891.68</v>
      </c>
      <c r="H73" s="18">
        <v>0.9</v>
      </c>
    </row>
    <row r="74" spans="2:8" x14ac:dyDescent="0.25">
      <c r="B74" s="13" t="s">
        <v>413</v>
      </c>
      <c r="C74" s="29" t="s">
        <v>145</v>
      </c>
      <c r="D74" s="13" t="s">
        <v>331</v>
      </c>
      <c r="E74" s="13" t="s">
        <v>414</v>
      </c>
      <c r="F74" s="18">
        <v>56690</v>
      </c>
      <c r="G74" s="18">
        <v>854.12</v>
      </c>
      <c r="H74" s="18">
        <v>0.86</v>
      </c>
    </row>
    <row r="75" spans="2:8" x14ac:dyDescent="0.25">
      <c r="B75" s="13" t="s">
        <v>1776</v>
      </c>
      <c r="C75" s="29" t="s">
        <v>145</v>
      </c>
      <c r="D75" s="13" t="s">
        <v>462</v>
      </c>
      <c r="E75" s="13" t="s">
        <v>463</v>
      </c>
      <c r="F75" s="18">
        <v>37700</v>
      </c>
      <c r="G75" s="18">
        <v>853.13</v>
      </c>
      <c r="H75" s="18">
        <v>0.86</v>
      </c>
    </row>
    <row r="76" spans="2:8" x14ac:dyDescent="0.25">
      <c r="B76" s="13" t="s">
        <v>1724</v>
      </c>
      <c r="C76" s="29" t="s">
        <v>145</v>
      </c>
      <c r="D76" s="13" t="s">
        <v>268</v>
      </c>
      <c r="E76" s="13" t="s">
        <v>371</v>
      </c>
      <c r="F76" s="18">
        <v>1150000</v>
      </c>
      <c r="G76" s="18">
        <v>758.2</v>
      </c>
      <c r="H76" s="18">
        <v>0.76</v>
      </c>
    </row>
    <row r="77" spans="2:8" x14ac:dyDescent="0.25">
      <c r="B77" s="13" t="s">
        <v>2180</v>
      </c>
      <c r="C77" s="29" t="s">
        <v>145</v>
      </c>
      <c r="D77" s="13" t="s">
        <v>282</v>
      </c>
      <c r="E77" s="13" t="s">
        <v>1370</v>
      </c>
      <c r="F77" s="18">
        <v>55796</v>
      </c>
      <c r="G77" s="18">
        <v>738.26</v>
      </c>
      <c r="H77" s="18">
        <v>0.74</v>
      </c>
    </row>
    <row r="78" spans="2:8" x14ac:dyDescent="0.25">
      <c r="B78" s="13" t="s">
        <v>1716</v>
      </c>
      <c r="C78" s="29" t="s">
        <v>145</v>
      </c>
      <c r="D78" s="13" t="s">
        <v>301</v>
      </c>
      <c r="E78" s="13" t="s">
        <v>345</v>
      </c>
      <c r="F78" s="18">
        <v>74764</v>
      </c>
      <c r="G78" s="18">
        <v>734.15</v>
      </c>
      <c r="H78" s="18">
        <v>0.74</v>
      </c>
    </row>
    <row r="79" spans="2:8" x14ac:dyDescent="0.25">
      <c r="B79" s="13" t="s">
        <v>950</v>
      </c>
      <c r="C79" s="29" t="s">
        <v>145</v>
      </c>
      <c r="D79" s="13" t="s">
        <v>277</v>
      </c>
      <c r="E79" s="13" t="s">
        <v>951</v>
      </c>
      <c r="F79" s="18">
        <v>186190</v>
      </c>
      <c r="G79" s="18">
        <v>650.08000000000004</v>
      </c>
      <c r="H79" s="18">
        <v>0.65</v>
      </c>
    </row>
    <row r="80" spans="2:8" x14ac:dyDescent="0.25">
      <c r="B80" s="13" t="s">
        <v>1998</v>
      </c>
      <c r="C80" s="29" t="s">
        <v>145</v>
      </c>
      <c r="D80" s="13" t="s">
        <v>301</v>
      </c>
      <c r="E80" s="13" t="s">
        <v>865</v>
      </c>
      <c r="F80" s="18">
        <v>9100</v>
      </c>
      <c r="G80" s="18">
        <v>626.97</v>
      </c>
      <c r="H80" s="18">
        <v>0.63</v>
      </c>
    </row>
    <row r="81" spans="2:8" x14ac:dyDescent="0.25">
      <c r="B81" s="13" t="s">
        <v>1155</v>
      </c>
      <c r="C81" s="29" t="s">
        <v>145</v>
      </c>
      <c r="D81" s="13" t="s">
        <v>279</v>
      </c>
      <c r="E81" s="13" t="s">
        <v>1156</v>
      </c>
      <c r="F81" s="18">
        <v>68908</v>
      </c>
      <c r="G81" s="18">
        <v>570.94000000000005</v>
      </c>
      <c r="H81" s="18">
        <v>0.56999999999999995</v>
      </c>
    </row>
    <row r="82" spans="2:8" x14ac:dyDescent="0.25">
      <c r="B82" s="13" t="s">
        <v>1710</v>
      </c>
      <c r="C82" s="29" t="s">
        <v>145</v>
      </c>
      <c r="D82" s="13" t="s">
        <v>334</v>
      </c>
      <c r="E82" s="13" t="s">
        <v>335</v>
      </c>
      <c r="F82" s="18">
        <v>17036</v>
      </c>
      <c r="G82" s="18">
        <v>475.7</v>
      </c>
      <c r="H82" s="18">
        <v>0.48</v>
      </c>
    </row>
    <row r="83" spans="2:8" x14ac:dyDescent="0.25">
      <c r="B83" s="13" t="s">
        <v>1870</v>
      </c>
      <c r="C83" s="29" t="s">
        <v>145</v>
      </c>
      <c r="D83" s="13" t="s">
        <v>289</v>
      </c>
      <c r="E83" s="13" t="s">
        <v>626</v>
      </c>
      <c r="F83" s="18">
        <v>32400</v>
      </c>
      <c r="G83" s="18">
        <v>450.55</v>
      </c>
      <c r="H83" s="18">
        <v>0.45</v>
      </c>
    </row>
    <row r="84" spans="2:8" x14ac:dyDescent="0.25">
      <c r="B84" s="13" t="s">
        <v>1158</v>
      </c>
      <c r="C84" s="29" t="s">
        <v>145</v>
      </c>
      <c r="D84" s="13" t="s">
        <v>417</v>
      </c>
      <c r="E84" s="13" t="s">
        <v>1159</v>
      </c>
      <c r="F84" s="18">
        <v>78520</v>
      </c>
      <c r="G84" s="18">
        <v>219.93</v>
      </c>
      <c r="H84" s="18">
        <v>0.22</v>
      </c>
    </row>
    <row r="85" spans="2:8" x14ac:dyDescent="0.25">
      <c r="B85" s="13" t="s">
        <v>2030</v>
      </c>
      <c r="C85" s="29" t="s">
        <v>145</v>
      </c>
      <c r="D85" s="13" t="s">
        <v>357</v>
      </c>
      <c r="E85" s="13" t="s">
        <v>952</v>
      </c>
      <c r="F85" s="18">
        <v>7467</v>
      </c>
      <c r="G85" s="18">
        <v>56.08</v>
      </c>
      <c r="H85" s="18">
        <v>0.06</v>
      </c>
    </row>
    <row r="86" spans="2:8" x14ac:dyDescent="0.25">
      <c r="B86" s="32" t="s">
        <v>157</v>
      </c>
      <c r="C86" s="33"/>
      <c r="D86" s="32"/>
      <c r="E86" s="32"/>
      <c r="F86" s="34"/>
      <c r="G86" s="34">
        <f>SUM(G12:G85)</f>
        <v>97939.939999999973</v>
      </c>
      <c r="H86" s="34">
        <f>SUM(H12:H85)</f>
        <v>98.449999999999989</v>
      </c>
    </row>
    <row r="87" spans="2:8" x14ac:dyDescent="0.25">
      <c r="B87" s="32" t="s">
        <v>851</v>
      </c>
    </row>
    <row r="88" spans="2:8" x14ac:dyDescent="0.25">
      <c r="B88" s="13" t="s">
        <v>14</v>
      </c>
      <c r="C88" s="29" t="s">
        <v>145</v>
      </c>
      <c r="D88" s="13" t="s">
        <v>852</v>
      </c>
      <c r="E88" s="13" t="s">
        <v>1318</v>
      </c>
      <c r="F88" s="18">
        <v>7311.7740000000003</v>
      </c>
      <c r="G88" s="18">
        <v>333.72</v>
      </c>
      <c r="H88" s="18">
        <v>0.34</v>
      </c>
    </row>
    <row r="89" spans="2:8" x14ac:dyDescent="0.25">
      <c r="B89" s="32" t="s">
        <v>157</v>
      </c>
      <c r="C89" s="33"/>
      <c r="D89" s="32"/>
      <c r="E89" s="32"/>
      <c r="F89" s="34"/>
      <c r="G89" s="34">
        <f>SUM(G87:G88)</f>
        <v>333.72</v>
      </c>
      <c r="H89" s="34">
        <f>SUM(H87:H88)</f>
        <v>0.34</v>
      </c>
    </row>
    <row r="90" spans="2:8" x14ac:dyDescent="0.25">
      <c r="B90" s="32" t="s">
        <v>158</v>
      </c>
      <c r="C90" s="33"/>
      <c r="D90" s="32"/>
      <c r="E90" s="32"/>
      <c r="F90" s="34"/>
      <c r="G90" s="34">
        <v>911.02</v>
      </c>
      <c r="H90" s="34">
        <v>0.92</v>
      </c>
    </row>
    <row r="91" spans="2:8" x14ac:dyDescent="0.25">
      <c r="B91" s="32" t="s">
        <v>159</v>
      </c>
      <c r="C91" s="33"/>
      <c r="D91" s="32"/>
      <c r="E91" s="32"/>
      <c r="F91" s="34"/>
      <c r="G91" s="34">
        <v>99184.680000000008</v>
      </c>
      <c r="H91" s="34">
        <v>99.71</v>
      </c>
    </row>
    <row r="92" spans="2:8" x14ac:dyDescent="0.25">
      <c r="B92" s="32" t="s">
        <v>247</v>
      </c>
      <c r="C92" s="33"/>
      <c r="D92" s="32"/>
      <c r="E92" s="32"/>
      <c r="F92" s="34"/>
      <c r="G92" s="34">
        <v>311.54037728999219</v>
      </c>
      <c r="H92" s="34">
        <v>0.29000000000000625</v>
      </c>
    </row>
    <row r="93" spans="2:8" x14ac:dyDescent="0.25">
      <c r="B93" s="32" t="s">
        <v>161</v>
      </c>
      <c r="C93" s="33"/>
      <c r="D93" s="32"/>
      <c r="E93" s="32"/>
      <c r="F93" s="34"/>
      <c r="G93" s="34">
        <v>99496.220377289996</v>
      </c>
      <c r="H93" s="34">
        <v>100</v>
      </c>
    </row>
    <row r="94" spans="2:8" x14ac:dyDescent="0.25">
      <c r="B94" s="13" t="s">
        <v>162</v>
      </c>
    </row>
    <row r="95" spans="2:8" x14ac:dyDescent="0.25">
      <c r="B95" s="32" t="s">
        <v>163</v>
      </c>
    </row>
    <row r="96" spans="2:8" x14ac:dyDescent="0.25">
      <c r="B96" s="32" t="s">
        <v>164</v>
      </c>
      <c r="C96" s="29" t="s">
        <v>165</v>
      </c>
    </row>
    <row r="97" spans="2:3" x14ac:dyDescent="0.25">
      <c r="B97" s="32" t="s">
        <v>168</v>
      </c>
      <c r="C97" s="29" t="s">
        <v>167</v>
      </c>
    </row>
    <row r="98" spans="2:3" x14ac:dyDescent="0.25">
      <c r="B98" s="32" t="s">
        <v>169</v>
      </c>
      <c r="C98" s="29" t="s">
        <v>167</v>
      </c>
    </row>
    <row r="99" spans="2:3" x14ac:dyDescent="0.25">
      <c r="B99" s="32" t="s">
        <v>170</v>
      </c>
      <c r="C99" s="29" t="s">
        <v>171</v>
      </c>
    </row>
    <row r="100" spans="2:3" x14ac:dyDescent="0.25">
      <c r="B100" s="32" t="s">
        <v>1371</v>
      </c>
      <c r="C100" s="33"/>
    </row>
    <row r="101" spans="2:3" x14ac:dyDescent="0.25">
      <c r="B101" s="32" t="s">
        <v>1372</v>
      </c>
      <c r="C101" s="33"/>
    </row>
    <row r="102" spans="2:3" x14ac:dyDescent="0.25">
      <c r="B102" s="32" t="s">
        <v>1373</v>
      </c>
      <c r="C102" s="33"/>
    </row>
    <row r="103" spans="2:3" x14ac:dyDescent="0.25">
      <c r="B103" s="32" t="s">
        <v>1374</v>
      </c>
      <c r="C103" s="33"/>
    </row>
    <row r="104" spans="2:3" x14ac:dyDescent="0.25">
      <c r="B104" s="32" t="s">
        <v>1375</v>
      </c>
      <c r="C104" s="33"/>
    </row>
    <row r="105" spans="2:3" x14ac:dyDescent="0.25">
      <c r="B105" s="32" t="s">
        <v>1376</v>
      </c>
      <c r="C105" s="33"/>
    </row>
    <row r="106" spans="2:3" x14ac:dyDescent="0.25">
      <c r="B106" s="32" t="s">
        <v>1377</v>
      </c>
      <c r="C106" s="33"/>
    </row>
    <row r="107" spans="2:3" x14ac:dyDescent="0.25">
      <c r="B107" s="32" t="s">
        <v>1378</v>
      </c>
      <c r="C107" s="33"/>
    </row>
    <row r="108" spans="2:3" x14ac:dyDescent="0.25">
      <c r="B108" s="32" t="s">
        <v>3825</v>
      </c>
      <c r="C108" s="33"/>
    </row>
    <row r="109" spans="2:3" x14ac:dyDescent="0.25">
      <c r="B109" s="13" t="s">
        <v>180</v>
      </c>
    </row>
    <row r="110" spans="2:3" x14ac:dyDescent="0.25">
      <c r="B110" s="13" t="s">
        <v>250</v>
      </c>
    </row>
    <row r="113" spans="2:7" x14ac:dyDescent="0.25">
      <c r="B113" s="8" t="s">
        <v>251</v>
      </c>
      <c r="C113" s="9"/>
    </row>
    <row r="114" spans="2:7" ht="30" x14ac:dyDescent="0.25">
      <c r="B114" s="8" t="s">
        <v>252</v>
      </c>
      <c r="C114" s="10" t="s">
        <v>253</v>
      </c>
    </row>
    <row r="115" spans="2:7" x14ac:dyDescent="0.25">
      <c r="B115" s="3" t="s">
        <v>254</v>
      </c>
      <c r="C115" s="148">
        <v>0</v>
      </c>
    </row>
    <row r="116" spans="2:7" x14ac:dyDescent="0.25">
      <c r="B116" s="3" t="s">
        <v>255</v>
      </c>
      <c r="C116" s="148">
        <v>0</v>
      </c>
    </row>
    <row r="117" spans="2:7" x14ac:dyDescent="0.25">
      <c r="B117" s="3" t="s">
        <v>256</v>
      </c>
      <c r="C117" s="148">
        <v>0</v>
      </c>
    </row>
    <row r="118" spans="2:7" x14ac:dyDescent="0.25">
      <c r="B118" s="3" t="s">
        <v>257</v>
      </c>
      <c r="C118" s="148">
        <v>0</v>
      </c>
    </row>
    <row r="119" spans="2:7" x14ac:dyDescent="0.25">
      <c r="B119" s="3" t="s">
        <v>258</v>
      </c>
      <c r="C119" s="148">
        <v>333.60093000000001</v>
      </c>
    </row>
    <row r="120" spans="2:7" x14ac:dyDescent="0.25">
      <c r="B120" s="3" t="s">
        <v>259</v>
      </c>
      <c r="C120" s="148">
        <v>0</v>
      </c>
    </row>
    <row r="121" spans="2:7" x14ac:dyDescent="0.25">
      <c r="B121" s="8" t="s">
        <v>260</v>
      </c>
      <c r="C121" s="121">
        <v>333.60093000000001</v>
      </c>
    </row>
    <row r="123" spans="2:7" x14ac:dyDescent="0.25">
      <c r="B123" s="3" t="s">
        <v>189</v>
      </c>
      <c r="C123" s="4"/>
      <c r="D123" s="3"/>
    </row>
    <row r="124" spans="2:7" ht="30" x14ac:dyDescent="0.25">
      <c r="B124" s="6" t="s">
        <v>190</v>
      </c>
      <c r="C124" s="5" t="s">
        <v>191</v>
      </c>
      <c r="D124" s="6" t="s">
        <v>192</v>
      </c>
    </row>
    <row r="125" spans="2:7" x14ac:dyDescent="0.25">
      <c r="B125" s="3" t="s">
        <v>167</v>
      </c>
      <c r="C125" s="4" t="s">
        <v>167</v>
      </c>
      <c r="D125" s="3" t="s">
        <v>167</v>
      </c>
    </row>
    <row r="127" spans="2:7" x14ac:dyDescent="0.25">
      <c r="B127" s="8" t="s">
        <v>193</v>
      </c>
      <c r="C127" s="44">
        <v>45596</v>
      </c>
      <c r="D127" s="3"/>
      <c r="E127" s="37"/>
      <c r="F127" s="43"/>
    </row>
    <row r="128" spans="2:7" x14ac:dyDescent="0.25">
      <c r="B128" s="8" t="s">
        <v>194</v>
      </c>
      <c r="C128" s="9" t="s">
        <v>195</v>
      </c>
      <c r="D128" s="8" t="s">
        <v>196</v>
      </c>
      <c r="E128" s="38" t="s">
        <v>197</v>
      </c>
      <c r="F128" s="36" t="s">
        <v>198</v>
      </c>
      <c r="G128" s="34"/>
    </row>
    <row r="129" spans="2:6" x14ac:dyDescent="0.25">
      <c r="B129" s="41" t="s">
        <v>167</v>
      </c>
      <c r="C129" s="42" t="s">
        <v>167</v>
      </c>
      <c r="D129" s="41" t="s">
        <v>167</v>
      </c>
      <c r="E129" s="40" t="s">
        <v>167</v>
      </c>
      <c r="F129" s="39">
        <f>C121</f>
        <v>333.60093000000001</v>
      </c>
    </row>
    <row r="132" spans="2:6" x14ac:dyDescent="0.25">
      <c r="B132" s="32" t="s">
        <v>199</v>
      </c>
    </row>
    <row r="133" spans="2:6" x14ac:dyDescent="0.25">
      <c r="B133" s="32"/>
    </row>
    <row r="134" spans="2:6" x14ac:dyDescent="0.25">
      <c r="B134" s="32" t="s">
        <v>200</v>
      </c>
    </row>
    <row r="135" spans="2:6" x14ac:dyDescent="0.25">
      <c r="B135" s="8" t="s">
        <v>201</v>
      </c>
      <c r="C135" s="9" t="s">
        <v>202</v>
      </c>
      <c r="D135" s="32"/>
    </row>
    <row r="136" spans="2:6" x14ac:dyDescent="0.25">
      <c r="B136" s="3" t="s">
        <v>167</v>
      </c>
      <c r="C136" s="4" t="s">
        <v>167</v>
      </c>
    </row>
    <row r="138" spans="2:6" x14ac:dyDescent="0.25">
      <c r="B138" s="8" t="s">
        <v>203</v>
      </c>
      <c r="C138" s="9" t="s">
        <v>202</v>
      </c>
    </row>
    <row r="139" spans="2:6" x14ac:dyDescent="0.25">
      <c r="B139" s="3" t="s">
        <v>167</v>
      </c>
      <c r="C139" s="4" t="s">
        <v>167</v>
      </c>
    </row>
    <row r="141" spans="2:6" x14ac:dyDescent="0.25">
      <c r="B141" s="8" t="s">
        <v>167</v>
      </c>
      <c r="C141" s="9" t="s">
        <v>167</v>
      </c>
    </row>
    <row r="142" spans="2:6" x14ac:dyDescent="0.25">
      <c r="B142" s="3" t="s">
        <v>167</v>
      </c>
      <c r="C142" s="4" t="s">
        <v>167</v>
      </c>
    </row>
    <row r="144" spans="2:6" x14ac:dyDescent="0.25">
      <c r="B144" s="38" t="s">
        <v>204</v>
      </c>
      <c r="C144" s="9" t="s">
        <v>205</v>
      </c>
    </row>
    <row r="145" spans="2:7" x14ac:dyDescent="0.25">
      <c r="B145" s="37" t="s">
        <v>167</v>
      </c>
      <c r="C145" s="4" t="s">
        <v>167</v>
      </c>
    </row>
    <row r="147" spans="2:7" x14ac:dyDescent="0.25">
      <c r="B147" s="8" t="s">
        <v>206</v>
      </c>
      <c r="C147" s="9" t="s">
        <v>167</v>
      </c>
    </row>
    <row r="149" spans="2:7" x14ac:dyDescent="0.25">
      <c r="B149" s="8" t="s">
        <v>207</v>
      </c>
      <c r="C149" s="44">
        <v>45596</v>
      </c>
      <c r="D149" s="3"/>
      <c r="E149" s="37"/>
      <c r="F149" s="43"/>
    </row>
    <row r="150" spans="2:7" x14ac:dyDescent="0.25">
      <c r="B150" s="8" t="s">
        <v>194</v>
      </c>
      <c r="C150" s="9" t="s">
        <v>195</v>
      </c>
      <c r="D150" s="8" t="s">
        <v>196</v>
      </c>
      <c r="E150" s="38" t="s">
        <v>197</v>
      </c>
      <c r="F150" s="36" t="s">
        <v>198</v>
      </c>
      <c r="G150" s="34"/>
    </row>
    <row r="151" spans="2:7" x14ac:dyDescent="0.25">
      <c r="B151" s="41" t="s">
        <v>167</v>
      </c>
      <c r="C151" s="42" t="s">
        <v>167</v>
      </c>
      <c r="D151" s="41" t="s">
        <v>167</v>
      </c>
      <c r="E151" s="40" t="s">
        <v>167</v>
      </c>
      <c r="F151" s="39" t="s">
        <v>167</v>
      </c>
    </row>
    <row r="152" spans="2:7" x14ac:dyDescent="0.25">
      <c r="B152" s="32" t="s">
        <v>199</v>
      </c>
    </row>
    <row r="153" spans="2:7" x14ac:dyDescent="0.25">
      <c r="B153" s="32"/>
    </row>
    <row r="154" spans="2:7" x14ac:dyDescent="0.25">
      <c r="B154" s="32" t="s">
        <v>200</v>
      </c>
    </row>
    <row r="155" spans="2:7" x14ac:dyDescent="0.25">
      <c r="B155" s="8" t="s">
        <v>201</v>
      </c>
      <c r="C155" s="9" t="s">
        <v>202</v>
      </c>
      <c r="D155" s="32"/>
    </row>
    <row r="156" spans="2:7" x14ac:dyDescent="0.25">
      <c r="B156" s="3" t="s">
        <v>167</v>
      </c>
      <c r="C156" s="4" t="s">
        <v>167</v>
      </c>
    </row>
    <row r="158" spans="2:7" x14ac:dyDescent="0.25">
      <c r="B158" s="8" t="s">
        <v>203</v>
      </c>
      <c r="C158" s="9" t="s">
        <v>202</v>
      </c>
    </row>
    <row r="159" spans="2:7" x14ac:dyDescent="0.25">
      <c r="B159" s="3" t="s">
        <v>167</v>
      </c>
      <c r="C159" s="4" t="s">
        <v>167</v>
      </c>
    </row>
    <row r="161" spans="2:80" x14ac:dyDescent="0.25">
      <c r="B161" s="8" t="s">
        <v>167</v>
      </c>
      <c r="C161" s="9" t="s">
        <v>167</v>
      </c>
    </row>
    <row r="162" spans="2:80" x14ac:dyDescent="0.25">
      <c r="B162" s="3" t="s">
        <v>167</v>
      </c>
      <c r="C162" s="4" t="s">
        <v>167</v>
      </c>
    </row>
    <row r="164" spans="2:80" x14ac:dyDescent="0.25">
      <c r="B164" s="38" t="s">
        <v>204</v>
      </c>
      <c r="C164" s="9" t="s">
        <v>205</v>
      </c>
    </row>
    <row r="165" spans="2:80" x14ac:dyDescent="0.25">
      <c r="B165" s="37" t="s">
        <v>167</v>
      </c>
      <c r="C165" s="4" t="s">
        <v>167</v>
      </c>
    </row>
    <row r="167" spans="2:80" x14ac:dyDescent="0.25">
      <c r="B167" s="8" t="s">
        <v>206</v>
      </c>
      <c r="C167" s="9" t="s">
        <v>167</v>
      </c>
    </row>
    <row r="170" spans="2:80" x14ac:dyDescent="0.25">
      <c r="B170" s="32" t="s">
        <v>208</v>
      </c>
    </row>
    <row r="172" spans="2:80" x14ac:dyDescent="0.25">
      <c r="B172" s="8" t="s">
        <v>194</v>
      </c>
      <c r="C172" s="9" t="s">
        <v>209</v>
      </c>
      <c r="D172" s="8" t="s">
        <v>210</v>
      </c>
      <c r="E172" s="8" t="s">
        <v>211</v>
      </c>
      <c r="F172" s="34"/>
    </row>
    <row r="173" spans="2:80" x14ac:dyDescent="0.25">
      <c r="B173" s="3" t="s">
        <v>167</v>
      </c>
      <c r="C173" s="4" t="s">
        <v>167</v>
      </c>
      <c r="D173" s="3" t="s">
        <v>167</v>
      </c>
      <c r="E173" s="3" t="s">
        <v>167</v>
      </c>
    </row>
    <row r="176" spans="2:80" x14ac:dyDescent="0.25">
      <c r="B176" s="32" t="s">
        <v>212</v>
      </c>
      <c r="C176" s="33" t="s">
        <v>167</v>
      </c>
      <c r="D176" s="32"/>
      <c r="E176" s="32"/>
      <c r="F176" s="34"/>
      <c r="G176" s="34"/>
      <c r="H176" s="34"/>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c r="BO176" s="32"/>
      <c r="BP176" s="32"/>
      <c r="BQ176" s="32"/>
      <c r="BR176" s="32"/>
      <c r="BS176" s="32"/>
      <c r="BT176" s="32"/>
      <c r="BU176" s="32"/>
      <c r="BV176" s="32"/>
      <c r="BW176" s="32"/>
      <c r="BX176" s="32"/>
      <c r="BY176" s="32"/>
      <c r="BZ176" s="32"/>
      <c r="CA176" s="32"/>
      <c r="CB176" s="32"/>
    </row>
    <row r="178" spans="2:4" x14ac:dyDescent="0.25">
      <c r="B178" s="32" t="s">
        <v>213</v>
      </c>
    </row>
    <row r="180" spans="2:4" x14ac:dyDescent="0.25">
      <c r="B180" s="8" t="s">
        <v>214</v>
      </c>
      <c r="C180" s="9" t="s">
        <v>202</v>
      </c>
      <c r="D180" s="32"/>
    </row>
    <row r="181" spans="2:4" x14ac:dyDescent="0.25">
      <c r="B181" s="3" t="s">
        <v>167</v>
      </c>
      <c r="C181" s="4" t="s">
        <v>167</v>
      </c>
    </row>
    <row r="184" spans="2:4" x14ac:dyDescent="0.25">
      <c r="B184" s="8" t="s">
        <v>215</v>
      </c>
      <c r="C184" s="9" t="s">
        <v>216</v>
      </c>
      <c r="D184" s="32"/>
    </row>
    <row r="185" spans="2:4" x14ac:dyDescent="0.25">
      <c r="B185" s="3" t="s">
        <v>167</v>
      </c>
      <c r="C185" s="4" t="s">
        <v>167</v>
      </c>
    </row>
    <row r="188" spans="2:4" x14ac:dyDescent="0.25">
      <c r="B188" s="32" t="s">
        <v>217</v>
      </c>
    </row>
    <row r="191" spans="2:4" x14ac:dyDescent="0.25">
      <c r="B191" s="32" t="s">
        <v>218</v>
      </c>
    </row>
    <row r="193" spans="2:80" x14ac:dyDescent="0.25">
      <c r="B193" s="8" t="s">
        <v>194</v>
      </c>
      <c r="C193" s="9" t="s">
        <v>219</v>
      </c>
      <c r="D193" s="8" t="s">
        <v>209</v>
      </c>
      <c r="E193" s="8" t="s">
        <v>210</v>
      </c>
      <c r="F193" s="36" t="s">
        <v>211</v>
      </c>
      <c r="G193" s="34"/>
    </row>
    <row r="194" spans="2:80" x14ac:dyDescent="0.25">
      <c r="B194" s="3" t="s">
        <v>167</v>
      </c>
      <c r="C194" s="4" t="s">
        <v>167</v>
      </c>
      <c r="D194" s="3" t="s">
        <v>167</v>
      </c>
      <c r="E194" s="3" t="s">
        <v>167</v>
      </c>
      <c r="F194" s="35" t="s">
        <v>167</v>
      </c>
    </row>
    <row r="197" spans="2:80" x14ac:dyDescent="0.25">
      <c r="B197" s="32" t="s">
        <v>212</v>
      </c>
      <c r="C197" s="33" t="s">
        <v>167</v>
      </c>
      <c r="D197" s="32"/>
      <c r="E197" s="32"/>
      <c r="F197" s="34"/>
      <c r="G197" s="34"/>
      <c r="H197" s="34"/>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c r="BO197" s="32"/>
      <c r="BP197" s="32"/>
      <c r="BQ197" s="32"/>
      <c r="BR197" s="32"/>
      <c r="BS197" s="32"/>
      <c r="BT197" s="32"/>
      <c r="BU197" s="32"/>
      <c r="BV197" s="32"/>
      <c r="BW197" s="32"/>
      <c r="BX197" s="32"/>
      <c r="BY197" s="32"/>
      <c r="BZ197" s="32"/>
      <c r="CA197" s="32"/>
      <c r="CB197" s="32"/>
    </row>
    <row r="199" spans="2:80" x14ac:dyDescent="0.25">
      <c r="B199" s="32" t="s">
        <v>213</v>
      </c>
    </row>
    <row r="201" spans="2:80" x14ac:dyDescent="0.25">
      <c r="B201" s="8" t="s">
        <v>214</v>
      </c>
      <c r="C201" s="9" t="s">
        <v>202</v>
      </c>
      <c r="D201" s="32"/>
    </row>
    <row r="202" spans="2:80" x14ac:dyDescent="0.25">
      <c r="B202" s="3" t="s">
        <v>167</v>
      </c>
      <c r="C202" s="4" t="s">
        <v>167</v>
      </c>
    </row>
    <row r="205" spans="2:80" x14ac:dyDescent="0.25">
      <c r="B205" s="8" t="s">
        <v>215</v>
      </c>
      <c r="C205" s="9" t="s">
        <v>216</v>
      </c>
      <c r="D205" s="32"/>
    </row>
    <row r="206" spans="2:80" x14ac:dyDescent="0.25">
      <c r="B206" s="3" t="s">
        <v>167</v>
      </c>
      <c r="C206" s="4" t="s">
        <v>167</v>
      </c>
    </row>
    <row r="209" spans="2:7" x14ac:dyDescent="0.25">
      <c r="B209" s="32" t="s">
        <v>217</v>
      </c>
    </row>
    <row r="212" spans="2:7" x14ac:dyDescent="0.25">
      <c r="B212" s="32" t="s">
        <v>220</v>
      </c>
    </row>
    <row r="213" spans="2:7" x14ac:dyDescent="0.25">
      <c r="B213" s="8" t="s">
        <v>194</v>
      </c>
      <c r="C213" s="9" t="s">
        <v>221</v>
      </c>
      <c r="D213" s="8" t="s">
        <v>222</v>
      </c>
      <c r="E213" s="8" t="s">
        <v>223</v>
      </c>
      <c r="F213" s="36" t="s">
        <v>224</v>
      </c>
      <c r="G213" s="34"/>
    </row>
    <row r="214" spans="2:7" x14ac:dyDescent="0.25">
      <c r="B214" s="3" t="s">
        <v>167</v>
      </c>
      <c r="C214" s="4" t="s">
        <v>167</v>
      </c>
      <c r="D214" s="3" t="s">
        <v>167</v>
      </c>
      <c r="E214" s="3" t="s">
        <v>167</v>
      </c>
      <c r="F214" s="35" t="s">
        <v>167</v>
      </c>
    </row>
    <row r="215" spans="2:7" x14ac:dyDescent="0.25">
      <c r="B215"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4A90B8F1-B600-46F3-8ED5-0F4A15FCAF67}"/>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E4C30-57F0-4B15-AD89-7F1FAACB4BA4}">
  <sheetPr codeName="Sheet22"/>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43</v>
      </c>
      <c r="C1" s="201"/>
      <c r="D1" s="201"/>
      <c r="E1" s="201"/>
    </row>
    <row r="3" spans="1:9" ht="15" customHeight="1" x14ac:dyDescent="0.25">
      <c r="B3" s="1" t="s">
        <v>131</v>
      </c>
      <c r="C3" s="202"/>
      <c r="D3" s="203"/>
    </row>
    <row r="4" spans="1:9" ht="15" customHeight="1" x14ac:dyDescent="0.25">
      <c r="B4" s="2" t="s">
        <v>132</v>
      </c>
      <c r="C4" s="202"/>
      <c r="D4" s="203"/>
    </row>
    <row r="5" spans="1:9" ht="15" customHeight="1" x14ac:dyDescent="0.25">
      <c r="B5" s="2" t="s">
        <v>133</v>
      </c>
      <c r="C5" s="202"/>
      <c r="D5" s="203"/>
    </row>
    <row r="6" spans="1:9" ht="15" customHeight="1" x14ac:dyDescent="0.25">
      <c r="B6" s="2" t="s">
        <v>134</v>
      </c>
      <c r="C6" s="202"/>
      <c r="D6" s="203"/>
    </row>
    <row r="7" spans="1:9" ht="22.5" customHeight="1" x14ac:dyDescent="0.25">
      <c r="B7" s="2" t="s">
        <v>135</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1670</v>
      </c>
      <c r="C15" s="29" t="s">
        <v>145</v>
      </c>
      <c r="D15" s="13" t="s">
        <v>146</v>
      </c>
      <c r="E15" s="13" t="s">
        <v>147</v>
      </c>
      <c r="F15" s="18">
        <v>11530857</v>
      </c>
      <c r="G15" s="18">
        <v>202625.98</v>
      </c>
      <c r="H15" s="18">
        <v>17.12</v>
      </c>
    </row>
    <row r="16" spans="1:9" x14ac:dyDescent="0.25">
      <c r="B16" s="13" t="s">
        <v>1671</v>
      </c>
      <c r="C16" s="29" t="s">
        <v>145</v>
      </c>
      <c r="D16" s="13" t="s">
        <v>146</v>
      </c>
      <c r="E16" s="13" t="s">
        <v>148</v>
      </c>
      <c r="F16" s="18">
        <v>3083873</v>
      </c>
      <c r="G16" s="18">
        <v>122381.96</v>
      </c>
      <c r="H16" s="18">
        <v>10.34</v>
      </c>
    </row>
    <row r="17" spans="2:8" x14ac:dyDescent="0.25">
      <c r="B17" s="13" t="s">
        <v>1985</v>
      </c>
      <c r="C17" s="29" t="s">
        <v>145</v>
      </c>
      <c r="D17" s="13" t="s">
        <v>146</v>
      </c>
      <c r="E17" s="13" t="s">
        <v>828</v>
      </c>
      <c r="F17" s="18">
        <v>7145933</v>
      </c>
      <c r="G17" s="18">
        <v>114953.05</v>
      </c>
      <c r="H17" s="18">
        <v>9.7100000000000009</v>
      </c>
    </row>
    <row r="18" spans="2:8" x14ac:dyDescent="0.25">
      <c r="B18" s="13" t="s">
        <v>1711</v>
      </c>
      <c r="C18" s="29" t="s">
        <v>145</v>
      </c>
      <c r="D18" s="13" t="s">
        <v>146</v>
      </c>
      <c r="E18" s="13" t="s">
        <v>336</v>
      </c>
      <c r="F18" s="18">
        <v>16393662</v>
      </c>
      <c r="G18" s="18">
        <v>90460.23</v>
      </c>
      <c r="H18" s="18">
        <v>7.64</v>
      </c>
    </row>
    <row r="19" spans="2:8" x14ac:dyDescent="0.25">
      <c r="B19" s="13" t="s">
        <v>1784</v>
      </c>
      <c r="C19" s="29" t="s">
        <v>145</v>
      </c>
      <c r="D19" s="13" t="s">
        <v>146</v>
      </c>
      <c r="E19" s="13" t="s">
        <v>471</v>
      </c>
      <c r="F19" s="18">
        <v>4983886</v>
      </c>
      <c r="G19" s="18">
        <v>88017.919999999998</v>
      </c>
      <c r="H19" s="18">
        <v>7.44</v>
      </c>
    </row>
    <row r="20" spans="2:8" x14ac:dyDescent="0.25">
      <c r="B20" s="13" t="s">
        <v>1762</v>
      </c>
      <c r="C20" s="29" t="s">
        <v>145</v>
      </c>
      <c r="D20" s="13" t="s">
        <v>320</v>
      </c>
      <c r="E20" s="13" t="s">
        <v>444</v>
      </c>
      <c r="F20" s="18">
        <v>29067000</v>
      </c>
      <c r="G20" s="18">
        <v>70269.47</v>
      </c>
      <c r="H20" s="18">
        <v>5.94</v>
      </c>
    </row>
    <row r="21" spans="2:8" x14ac:dyDescent="0.25">
      <c r="B21" s="13" t="s">
        <v>1672</v>
      </c>
      <c r="C21" s="29" t="s">
        <v>145</v>
      </c>
      <c r="D21" s="13" t="s">
        <v>146</v>
      </c>
      <c r="E21" s="13" t="s">
        <v>149</v>
      </c>
      <c r="F21" s="18">
        <v>988062</v>
      </c>
      <c r="G21" s="18">
        <v>56426.74</v>
      </c>
      <c r="H21" s="18">
        <v>4.7699999999999996</v>
      </c>
    </row>
    <row r="22" spans="2:8" x14ac:dyDescent="0.25">
      <c r="B22" s="13" t="s">
        <v>1938</v>
      </c>
      <c r="C22" s="29" t="s">
        <v>145</v>
      </c>
      <c r="D22" s="13" t="s">
        <v>146</v>
      </c>
      <c r="E22" s="13" t="s">
        <v>723</v>
      </c>
      <c r="F22" s="18">
        <v>759192</v>
      </c>
      <c r="G22" s="18">
        <v>40787.589999999997</v>
      </c>
      <c r="H22" s="18">
        <v>3.45</v>
      </c>
    </row>
    <row r="23" spans="2:8" x14ac:dyDescent="0.25">
      <c r="B23" s="13" t="s">
        <v>2151</v>
      </c>
      <c r="C23" s="29" t="s">
        <v>145</v>
      </c>
      <c r="D23" s="13" t="s">
        <v>334</v>
      </c>
      <c r="E23" s="13" t="s">
        <v>1264</v>
      </c>
      <c r="F23" s="18">
        <v>10123112</v>
      </c>
      <c r="G23" s="18">
        <v>34438.83</v>
      </c>
      <c r="H23" s="18">
        <v>2.91</v>
      </c>
    </row>
    <row r="24" spans="2:8" x14ac:dyDescent="0.25">
      <c r="B24" s="13" t="s">
        <v>1767</v>
      </c>
      <c r="C24" s="29" t="s">
        <v>145</v>
      </c>
      <c r="D24" s="13" t="s">
        <v>146</v>
      </c>
      <c r="E24" s="13" t="s">
        <v>449</v>
      </c>
      <c r="F24" s="18">
        <v>5125514</v>
      </c>
      <c r="G24" s="18">
        <v>31368.15</v>
      </c>
      <c r="H24" s="18">
        <v>2.65</v>
      </c>
    </row>
    <row r="25" spans="2:8" x14ac:dyDescent="0.25">
      <c r="B25" s="13" t="s">
        <v>1992</v>
      </c>
      <c r="C25" s="29" t="s">
        <v>145</v>
      </c>
      <c r="D25" s="13" t="s">
        <v>837</v>
      </c>
      <c r="E25" s="13" t="s">
        <v>838</v>
      </c>
      <c r="F25" s="18">
        <v>1630043</v>
      </c>
      <c r="G25" s="18">
        <v>29923.51</v>
      </c>
      <c r="H25" s="18">
        <v>2.5299999999999998</v>
      </c>
    </row>
    <row r="26" spans="2:8" x14ac:dyDescent="0.25">
      <c r="B26" s="13" t="s">
        <v>1858</v>
      </c>
      <c r="C26" s="29" t="s">
        <v>145</v>
      </c>
      <c r="D26" s="13" t="s">
        <v>348</v>
      </c>
      <c r="E26" s="13" t="s">
        <v>612</v>
      </c>
      <c r="F26" s="18">
        <v>1469200</v>
      </c>
      <c r="G26" s="18">
        <v>23692.32</v>
      </c>
      <c r="H26" s="18">
        <v>2</v>
      </c>
    </row>
    <row r="27" spans="2:8" x14ac:dyDescent="0.25">
      <c r="B27" s="13" t="s">
        <v>1772</v>
      </c>
      <c r="C27" s="29" t="s">
        <v>145</v>
      </c>
      <c r="D27" s="13" t="s">
        <v>455</v>
      </c>
      <c r="E27" s="13" t="s">
        <v>456</v>
      </c>
      <c r="F27" s="18">
        <v>1349524</v>
      </c>
      <c r="G27" s="18">
        <v>22957.43</v>
      </c>
      <c r="H27" s="18">
        <v>1.94</v>
      </c>
    </row>
    <row r="28" spans="2:8" x14ac:dyDescent="0.25">
      <c r="B28" s="13" t="s">
        <v>1773</v>
      </c>
      <c r="C28" s="29" t="s">
        <v>145</v>
      </c>
      <c r="D28" s="13" t="s">
        <v>146</v>
      </c>
      <c r="E28" s="13" t="s">
        <v>457</v>
      </c>
      <c r="F28" s="18">
        <v>1541202</v>
      </c>
      <c r="G28" s="18">
        <v>19785.18</v>
      </c>
      <c r="H28" s="18">
        <v>1.67</v>
      </c>
    </row>
    <row r="29" spans="2:8" x14ac:dyDescent="0.25">
      <c r="B29" s="13" t="s">
        <v>1763</v>
      </c>
      <c r="C29" s="29" t="s">
        <v>145</v>
      </c>
      <c r="D29" s="13" t="s">
        <v>287</v>
      </c>
      <c r="E29" s="13" t="s">
        <v>445</v>
      </c>
      <c r="F29" s="18">
        <v>405389</v>
      </c>
      <c r="G29" s="18">
        <v>18103.05</v>
      </c>
      <c r="H29" s="18">
        <v>1.53</v>
      </c>
    </row>
    <row r="30" spans="2:8" x14ac:dyDescent="0.25">
      <c r="B30" s="13" t="s">
        <v>1942</v>
      </c>
      <c r="C30" s="29" t="s">
        <v>145</v>
      </c>
      <c r="D30" s="13" t="s">
        <v>324</v>
      </c>
      <c r="E30" s="13" t="s">
        <v>727</v>
      </c>
      <c r="F30" s="18">
        <v>205572</v>
      </c>
      <c r="G30" s="18">
        <v>15272.87</v>
      </c>
      <c r="H30" s="18">
        <v>1.29</v>
      </c>
    </row>
    <row r="31" spans="2:8" x14ac:dyDescent="0.25">
      <c r="B31" s="13" t="s">
        <v>1943</v>
      </c>
      <c r="C31" s="29" t="s">
        <v>145</v>
      </c>
      <c r="D31" s="13" t="s">
        <v>324</v>
      </c>
      <c r="E31" s="13" t="s">
        <v>728</v>
      </c>
      <c r="F31" s="18">
        <v>205694</v>
      </c>
      <c r="G31" s="18">
        <v>14349.83</v>
      </c>
      <c r="H31" s="18">
        <v>1.21</v>
      </c>
    </row>
    <row r="32" spans="2:8" x14ac:dyDescent="0.25">
      <c r="B32" s="13" t="s">
        <v>1781</v>
      </c>
      <c r="C32" s="29" t="s">
        <v>145</v>
      </c>
      <c r="D32" s="13" t="s">
        <v>146</v>
      </c>
      <c r="E32" s="13" t="s">
        <v>468</v>
      </c>
      <c r="F32" s="18">
        <v>472816</v>
      </c>
      <c r="G32" s="18">
        <v>13659.18</v>
      </c>
      <c r="H32" s="18">
        <v>1.1499999999999999</v>
      </c>
    </row>
    <row r="33" spans="2:8" x14ac:dyDescent="0.25">
      <c r="B33" s="13" t="s">
        <v>1995</v>
      </c>
      <c r="C33" s="29" t="s">
        <v>145</v>
      </c>
      <c r="D33" s="13" t="s">
        <v>146</v>
      </c>
      <c r="E33" s="13" t="s">
        <v>843</v>
      </c>
      <c r="F33" s="18">
        <v>2343638</v>
      </c>
      <c r="G33" s="18">
        <v>12892.35</v>
      </c>
      <c r="H33" s="18">
        <v>1.0900000000000001</v>
      </c>
    </row>
    <row r="34" spans="2:8" x14ac:dyDescent="0.25">
      <c r="B34" s="13" t="s">
        <v>1984</v>
      </c>
      <c r="C34" s="29" t="s">
        <v>145</v>
      </c>
      <c r="D34" s="13" t="s">
        <v>320</v>
      </c>
      <c r="E34" s="13" t="s">
        <v>827</v>
      </c>
      <c r="F34" s="18">
        <v>169830</v>
      </c>
      <c r="G34" s="18">
        <v>12636.97</v>
      </c>
      <c r="H34" s="18">
        <v>1.07</v>
      </c>
    </row>
    <row r="35" spans="2:8" x14ac:dyDescent="0.25">
      <c r="B35" s="13" t="s">
        <v>1988</v>
      </c>
      <c r="C35" s="29" t="s">
        <v>145</v>
      </c>
      <c r="D35" s="13" t="s">
        <v>146</v>
      </c>
      <c r="E35" s="13" t="s">
        <v>833</v>
      </c>
      <c r="F35" s="18">
        <v>400000</v>
      </c>
      <c r="G35" s="18">
        <v>11518.2</v>
      </c>
      <c r="H35" s="18">
        <v>0.97</v>
      </c>
    </row>
    <row r="36" spans="2:8" x14ac:dyDescent="0.25">
      <c r="B36" s="13" t="s">
        <v>1876</v>
      </c>
      <c r="C36" s="29" t="s">
        <v>145</v>
      </c>
      <c r="D36" s="13" t="s">
        <v>348</v>
      </c>
      <c r="E36" s="13" t="s">
        <v>634</v>
      </c>
      <c r="F36" s="18">
        <v>561700</v>
      </c>
      <c r="G36" s="18">
        <v>9968.2099999999991</v>
      </c>
      <c r="H36" s="18">
        <v>0.84</v>
      </c>
    </row>
    <row r="37" spans="2:8" x14ac:dyDescent="0.25">
      <c r="B37" s="13" t="s">
        <v>1797</v>
      </c>
      <c r="C37" s="29" t="s">
        <v>145</v>
      </c>
      <c r="D37" s="13" t="s">
        <v>146</v>
      </c>
      <c r="E37" s="13" t="s">
        <v>493</v>
      </c>
      <c r="F37" s="18">
        <v>1291078</v>
      </c>
      <c r="G37" s="18">
        <v>9086.61</v>
      </c>
      <c r="H37" s="18">
        <v>0.77</v>
      </c>
    </row>
    <row r="38" spans="2:8" x14ac:dyDescent="0.25">
      <c r="B38" s="13" t="s">
        <v>2181</v>
      </c>
      <c r="C38" s="29" t="s">
        <v>145</v>
      </c>
      <c r="D38" s="13" t="s">
        <v>146</v>
      </c>
      <c r="E38" s="13" t="s">
        <v>1380</v>
      </c>
      <c r="F38" s="18">
        <v>992598</v>
      </c>
      <c r="G38" s="18">
        <v>7469.3</v>
      </c>
      <c r="H38" s="18">
        <v>0.63</v>
      </c>
    </row>
    <row r="39" spans="2:8" x14ac:dyDescent="0.25">
      <c r="B39" s="13" t="s">
        <v>388</v>
      </c>
      <c r="C39" s="29" t="s">
        <v>145</v>
      </c>
      <c r="D39" s="13" t="s">
        <v>389</v>
      </c>
      <c r="E39" s="13" t="s">
        <v>390</v>
      </c>
      <c r="F39" s="18">
        <v>268803</v>
      </c>
      <c r="G39" s="18">
        <v>7251.77</v>
      </c>
      <c r="H39" s="18">
        <v>0.61</v>
      </c>
    </row>
    <row r="40" spans="2:8" x14ac:dyDescent="0.25">
      <c r="B40" s="13" t="s">
        <v>2182</v>
      </c>
      <c r="C40" s="29" t="s">
        <v>145</v>
      </c>
      <c r="D40" s="13" t="s">
        <v>334</v>
      </c>
      <c r="E40" s="13" t="s">
        <v>1381</v>
      </c>
      <c r="F40" s="18">
        <v>241318</v>
      </c>
      <c r="G40" s="18">
        <v>7023.68</v>
      </c>
      <c r="H40" s="18">
        <v>0.59</v>
      </c>
    </row>
    <row r="41" spans="2:8" x14ac:dyDescent="0.25">
      <c r="B41" s="13" t="s">
        <v>1994</v>
      </c>
      <c r="C41" s="29" t="s">
        <v>145</v>
      </c>
      <c r="D41" s="13" t="s">
        <v>837</v>
      </c>
      <c r="E41" s="13" t="s">
        <v>842</v>
      </c>
      <c r="F41" s="18">
        <v>389317</v>
      </c>
      <c r="G41" s="18">
        <v>5984.78</v>
      </c>
      <c r="H41" s="18">
        <v>0.51</v>
      </c>
    </row>
    <row r="42" spans="2:8" x14ac:dyDescent="0.25">
      <c r="B42" s="13" t="s">
        <v>1993</v>
      </c>
      <c r="C42" s="29" t="s">
        <v>145</v>
      </c>
      <c r="D42" s="13" t="s">
        <v>837</v>
      </c>
      <c r="E42" s="13" t="s">
        <v>839</v>
      </c>
      <c r="F42" s="18">
        <v>105154</v>
      </c>
      <c r="G42" s="18">
        <v>5200.76</v>
      </c>
      <c r="H42" s="18">
        <v>0.44</v>
      </c>
    </row>
    <row r="43" spans="2:8" x14ac:dyDescent="0.25">
      <c r="B43" s="13" t="s">
        <v>2110</v>
      </c>
      <c r="C43" s="29" t="s">
        <v>145</v>
      </c>
      <c r="D43" s="13" t="s">
        <v>385</v>
      </c>
      <c r="E43" s="13" t="s">
        <v>1073</v>
      </c>
      <c r="F43" s="18">
        <v>10280</v>
      </c>
      <c r="G43" s="18">
        <v>4705.29</v>
      </c>
      <c r="H43" s="18">
        <v>0.4</v>
      </c>
    </row>
    <row r="44" spans="2:8" x14ac:dyDescent="0.25">
      <c r="B44" s="13" t="s">
        <v>1990</v>
      </c>
      <c r="C44" s="29" t="s">
        <v>145</v>
      </c>
      <c r="D44" s="13" t="s">
        <v>146</v>
      </c>
      <c r="E44" s="13" t="s">
        <v>835</v>
      </c>
      <c r="F44" s="18">
        <v>331400</v>
      </c>
      <c r="G44" s="18">
        <v>4617.2299999999996</v>
      </c>
      <c r="H44" s="18">
        <v>0.39</v>
      </c>
    </row>
    <row r="45" spans="2:8" x14ac:dyDescent="0.25">
      <c r="B45" s="13" t="s">
        <v>971</v>
      </c>
      <c r="C45" s="29" t="s">
        <v>145</v>
      </c>
      <c r="D45" s="13" t="s">
        <v>382</v>
      </c>
      <c r="E45" s="13" t="s">
        <v>972</v>
      </c>
      <c r="F45" s="18">
        <v>2688172</v>
      </c>
      <c r="G45" s="18">
        <v>3934.95</v>
      </c>
      <c r="H45" s="18">
        <v>0.33</v>
      </c>
    </row>
    <row r="46" spans="2:8" x14ac:dyDescent="0.25">
      <c r="B46" s="13" t="s">
        <v>1982</v>
      </c>
      <c r="C46" s="29" t="s">
        <v>145</v>
      </c>
      <c r="D46" s="13" t="s">
        <v>382</v>
      </c>
      <c r="E46" s="13" t="s">
        <v>817</v>
      </c>
      <c r="F46" s="18">
        <v>217392</v>
      </c>
      <c r="G46" s="18">
        <v>3528.49</v>
      </c>
      <c r="H46" s="18">
        <v>0.3</v>
      </c>
    </row>
    <row r="47" spans="2:8" x14ac:dyDescent="0.25">
      <c r="B47" s="13" t="s">
        <v>1733</v>
      </c>
      <c r="C47" s="29" t="s">
        <v>145</v>
      </c>
      <c r="D47" s="13" t="s">
        <v>334</v>
      </c>
      <c r="E47" s="13" t="s">
        <v>381</v>
      </c>
      <c r="F47" s="18">
        <v>1383040</v>
      </c>
      <c r="G47" s="18">
        <v>2689.46</v>
      </c>
      <c r="H47" s="18">
        <v>0.23</v>
      </c>
    </row>
    <row r="48" spans="2:8" x14ac:dyDescent="0.25">
      <c r="B48" s="13" t="s">
        <v>928</v>
      </c>
      <c r="C48" s="29" t="s">
        <v>145</v>
      </c>
      <c r="D48" s="13" t="s">
        <v>382</v>
      </c>
      <c r="E48" s="13" t="s">
        <v>929</v>
      </c>
      <c r="F48" s="18">
        <v>2000000</v>
      </c>
      <c r="G48" s="18">
        <v>2311.8000000000002</v>
      </c>
      <c r="H48" s="18">
        <v>0.2</v>
      </c>
    </row>
    <row r="49" spans="2:8" x14ac:dyDescent="0.25">
      <c r="B49" s="13" t="s">
        <v>2183</v>
      </c>
      <c r="C49" s="29" t="s">
        <v>145</v>
      </c>
      <c r="D49" s="13" t="s">
        <v>146</v>
      </c>
      <c r="E49" s="13" t="s">
        <v>1382</v>
      </c>
      <c r="F49" s="18">
        <v>438435</v>
      </c>
      <c r="G49" s="18">
        <v>2009.13</v>
      </c>
      <c r="H49" s="18">
        <v>0.17</v>
      </c>
    </row>
    <row r="50" spans="2:8" x14ac:dyDescent="0.25">
      <c r="B50" s="13" t="s">
        <v>2184</v>
      </c>
      <c r="C50" s="29" t="s">
        <v>145</v>
      </c>
      <c r="D50" s="13" t="s">
        <v>320</v>
      </c>
      <c r="E50" s="13" t="s">
        <v>1383</v>
      </c>
      <c r="F50" s="18">
        <v>180070</v>
      </c>
      <c r="G50" s="18">
        <v>1946.29</v>
      </c>
      <c r="H50" s="18">
        <v>0.16</v>
      </c>
    </row>
    <row r="51" spans="2:8" x14ac:dyDescent="0.25">
      <c r="B51" s="32" t="s">
        <v>157</v>
      </c>
      <c r="C51" s="33"/>
      <c r="D51" s="32"/>
      <c r="E51" s="32"/>
      <c r="F51" s="34"/>
      <c r="G51" s="34">
        <f>SUM(G12:G50)</f>
        <v>1124248.56</v>
      </c>
      <c r="H51" s="34">
        <f>SUM(H12:H50)</f>
        <v>94.990000000000009</v>
      </c>
    </row>
    <row r="52" spans="2:8" x14ac:dyDescent="0.25">
      <c r="B52" s="32" t="s">
        <v>158</v>
      </c>
      <c r="C52" s="33"/>
      <c r="D52" s="32"/>
      <c r="E52" s="32"/>
      <c r="F52" s="34"/>
      <c r="G52" s="34">
        <v>42501.86</v>
      </c>
      <c r="H52" s="34">
        <v>3.59</v>
      </c>
    </row>
    <row r="53" spans="2:8" x14ac:dyDescent="0.25">
      <c r="B53" s="32" t="s">
        <v>159</v>
      </c>
      <c r="C53" s="33"/>
      <c r="D53" s="32"/>
      <c r="E53" s="32"/>
      <c r="F53" s="34"/>
      <c r="G53" s="34">
        <v>1166750.4200000002</v>
      </c>
      <c r="H53" s="34">
        <v>98.58</v>
      </c>
    </row>
    <row r="54" spans="2:8" x14ac:dyDescent="0.25">
      <c r="B54" s="32" t="s">
        <v>247</v>
      </c>
      <c r="C54" s="33"/>
      <c r="D54" s="32"/>
      <c r="E54" s="32"/>
      <c r="F54" s="34"/>
      <c r="G54" s="34">
        <v>16769.350111579857</v>
      </c>
      <c r="H54" s="34">
        <v>1.4200000000000017</v>
      </c>
    </row>
    <row r="55" spans="2:8" x14ac:dyDescent="0.25">
      <c r="B55" s="32" t="s">
        <v>161</v>
      </c>
      <c r="C55" s="33"/>
      <c r="D55" s="32"/>
      <c r="E55" s="32"/>
      <c r="F55" s="34"/>
      <c r="G55" s="34">
        <v>1183519.7701115799</v>
      </c>
      <c r="H55" s="34">
        <v>100</v>
      </c>
    </row>
    <row r="56" spans="2:8" x14ac:dyDescent="0.25">
      <c r="B56" s="13" t="s">
        <v>162</v>
      </c>
    </row>
    <row r="57" spans="2:8" x14ac:dyDescent="0.25">
      <c r="B57" s="32" t="s">
        <v>163</v>
      </c>
    </row>
    <row r="58" spans="2:8" x14ac:dyDescent="0.25">
      <c r="B58" s="32" t="s">
        <v>164</v>
      </c>
      <c r="C58" s="29" t="s">
        <v>165</v>
      </c>
    </row>
    <row r="59" spans="2:8" x14ac:dyDescent="0.25">
      <c r="B59" s="32" t="s">
        <v>168</v>
      </c>
      <c r="C59" s="29" t="s">
        <v>167</v>
      </c>
    </row>
    <row r="60" spans="2:8" x14ac:dyDescent="0.25">
      <c r="B60" s="32" t="s">
        <v>169</v>
      </c>
      <c r="C60" s="29" t="s">
        <v>167</v>
      </c>
    </row>
    <row r="61" spans="2:8" x14ac:dyDescent="0.25">
      <c r="B61" s="32" t="s">
        <v>170</v>
      </c>
      <c r="C61" s="29" t="s">
        <v>171</v>
      </c>
    </row>
    <row r="62" spans="2:8" x14ac:dyDescent="0.25">
      <c r="B62" s="32" t="s">
        <v>1384</v>
      </c>
      <c r="C62" s="33"/>
    </row>
    <row r="63" spans="2:8" x14ac:dyDescent="0.25">
      <c r="B63" s="32" t="s">
        <v>1385</v>
      </c>
      <c r="C63" s="33"/>
    </row>
    <row r="64" spans="2:8" x14ac:dyDescent="0.25">
      <c r="B64" s="32" t="s">
        <v>1386</v>
      </c>
      <c r="C64" s="33"/>
    </row>
    <row r="65" spans="2:3" x14ac:dyDescent="0.25">
      <c r="B65" s="32" t="s">
        <v>1387</v>
      </c>
      <c r="C65" s="33"/>
    </row>
    <row r="66" spans="2:3" x14ac:dyDescent="0.25">
      <c r="B66" s="32" t="s">
        <v>1388</v>
      </c>
      <c r="C66" s="33"/>
    </row>
    <row r="67" spans="2:3" x14ac:dyDescent="0.25">
      <c r="B67" s="32" t="s">
        <v>1389</v>
      </c>
      <c r="C67" s="33"/>
    </row>
    <row r="68" spans="2:3" x14ac:dyDescent="0.25">
      <c r="B68" s="32" t="s">
        <v>1390</v>
      </c>
      <c r="C68" s="33"/>
    </row>
    <row r="69" spans="2:3" x14ac:dyDescent="0.25">
      <c r="B69" s="32" t="s">
        <v>1391</v>
      </c>
      <c r="C69" s="33"/>
    </row>
    <row r="70" spans="2:3" x14ac:dyDescent="0.25">
      <c r="B70" s="32" t="s">
        <v>1379</v>
      </c>
      <c r="C70" s="33"/>
    </row>
    <row r="71" spans="2:3" x14ac:dyDescent="0.25">
      <c r="B71" s="13" t="s">
        <v>180</v>
      </c>
    </row>
    <row r="72" spans="2:3" x14ac:dyDescent="0.25">
      <c r="B72" s="13" t="s">
        <v>250</v>
      </c>
    </row>
    <row r="75" spans="2:3" x14ac:dyDescent="0.25">
      <c r="B75" s="8" t="s">
        <v>251</v>
      </c>
      <c r="C75" s="9"/>
    </row>
    <row r="76" spans="2:3" ht="30" x14ac:dyDescent="0.25">
      <c r="B76" s="8" t="s">
        <v>252</v>
      </c>
      <c r="C76" s="10" t="s">
        <v>253</v>
      </c>
    </row>
    <row r="77" spans="2:3" x14ac:dyDescent="0.25">
      <c r="B77" s="3" t="s">
        <v>254</v>
      </c>
      <c r="C77" s="4"/>
    </row>
    <row r="78" spans="2:3" x14ac:dyDescent="0.25">
      <c r="B78" s="3" t="s">
        <v>255</v>
      </c>
      <c r="C78" s="4"/>
    </row>
    <row r="79" spans="2:3" x14ac:dyDescent="0.25">
      <c r="B79" s="3" t="s">
        <v>256</v>
      </c>
      <c r="C79" s="4"/>
    </row>
    <row r="80" spans="2:3" x14ac:dyDescent="0.25">
      <c r="B80" s="3" t="s">
        <v>257</v>
      </c>
      <c r="C80" s="4"/>
    </row>
    <row r="81" spans="2:7" x14ac:dyDescent="0.25">
      <c r="B81" s="3" t="s">
        <v>258</v>
      </c>
      <c r="C81" s="4"/>
    </row>
    <row r="82" spans="2:7" x14ac:dyDescent="0.25">
      <c r="B82" s="3" t="s">
        <v>259</v>
      </c>
      <c r="C82" s="4"/>
    </row>
    <row r="83" spans="2:7" x14ac:dyDescent="0.25">
      <c r="B83" s="8" t="s">
        <v>260</v>
      </c>
      <c r="C83" s="9"/>
    </row>
    <row r="85" spans="2:7" x14ac:dyDescent="0.25">
      <c r="B85" s="3" t="s">
        <v>189</v>
      </c>
      <c r="C85" s="4"/>
      <c r="D85" s="3"/>
    </row>
    <row r="86" spans="2:7" ht="30" x14ac:dyDescent="0.25">
      <c r="B86" s="6" t="s">
        <v>190</v>
      </c>
      <c r="C86" s="5" t="s">
        <v>191</v>
      </c>
      <c r="D86" s="6" t="s">
        <v>192</v>
      </c>
    </row>
    <row r="87" spans="2:7" x14ac:dyDescent="0.25">
      <c r="B87" s="3" t="s">
        <v>167</v>
      </c>
      <c r="C87" s="4" t="s">
        <v>167</v>
      </c>
      <c r="D87" s="3" t="s">
        <v>167</v>
      </c>
    </row>
    <row r="89" spans="2:7" x14ac:dyDescent="0.25">
      <c r="B89" s="8" t="s">
        <v>193</v>
      </c>
      <c r="C89" s="44">
        <v>45596</v>
      </c>
      <c r="D89" s="3"/>
      <c r="E89" s="37"/>
      <c r="F89" s="43"/>
    </row>
    <row r="90" spans="2:7" x14ac:dyDescent="0.25">
      <c r="B90" s="8" t="s">
        <v>194</v>
      </c>
      <c r="C90" s="9" t="s">
        <v>195</v>
      </c>
      <c r="D90" s="8" t="s">
        <v>196</v>
      </c>
      <c r="E90" s="38" t="s">
        <v>197</v>
      </c>
      <c r="F90" s="36" t="s">
        <v>198</v>
      </c>
      <c r="G90" s="34"/>
    </row>
    <row r="91" spans="2:7" x14ac:dyDescent="0.25">
      <c r="B91" s="41" t="s">
        <v>167</v>
      </c>
      <c r="C91" s="42" t="s">
        <v>167</v>
      </c>
      <c r="D91" s="41" t="s">
        <v>167</v>
      </c>
      <c r="E91" s="40" t="s">
        <v>167</v>
      </c>
      <c r="F91" s="39" t="s">
        <v>167</v>
      </c>
    </row>
    <row r="94" spans="2:7" x14ac:dyDescent="0.25">
      <c r="B94" s="32" t="s">
        <v>199</v>
      </c>
    </row>
    <row r="95" spans="2:7" x14ac:dyDescent="0.25">
      <c r="B95" s="32"/>
    </row>
    <row r="96" spans="2:7" x14ac:dyDescent="0.25">
      <c r="B96" s="32" t="s">
        <v>200</v>
      </c>
    </row>
    <row r="97" spans="2:7" x14ac:dyDescent="0.25">
      <c r="B97" s="8" t="s">
        <v>201</v>
      </c>
      <c r="C97" s="9" t="s">
        <v>202</v>
      </c>
      <c r="D97" s="32"/>
    </row>
    <row r="98" spans="2:7" x14ac:dyDescent="0.25">
      <c r="B98" s="3" t="s">
        <v>167</v>
      </c>
      <c r="C98" s="4" t="s">
        <v>167</v>
      </c>
    </row>
    <row r="100" spans="2:7" x14ac:dyDescent="0.25">
      <c r="B100" s="8" t="s">
        <v>203</v>
      </c>
      <c r="C100" s="9" t="s">
        <v>202</v>
      </c>
    </row>
    <row r="101" spans="2:7" x14ac:dyDescent="0.25">
      <c r="B101" s="3" t="s">
        <v>167</v>
      </c>
      <c r="C101" s="4" t="s">
        <v>167</v>
      </c>
    </row>
    <row r="103" spans="2:7" x14ac:dyDescent="0.25">
      <c r="B103" s="8" t="s">
        <v>167</v>
      </c>
      <c r="C103" s="9" t="s">
        <v>167</v>
      </c>
    </row>
    <row r="104" spans="2:7" x14ac:dyDescent="0.25">
      <c r="B104" s="3" t="s">
        <v>167</v>
      </c>
      <c r="C104" s="4" t="s">
        <v>167</v>
      </c>
    </row>
    <row r="106" spans="2:7" x14ac:dyDescent="0.25">
      <c r="B106" s="38" t="s">
        <v>204</v>
      </c>
      <c r="C106" s="9" t="s">
        <v>205</v>
      </c>
    </row>
    <row r="107" spans="2:7" x14ac:dyDescent="0.25">
      <c r="B107" s="37" t="s">
        <v>167</v>
      </c>
      <c r="C107" s="4" t="s">
        <v>167</v>
      </c>
    </row>
    <row r="109" spans="2:7" x14ac:dyDescent="0.25">
      <c r="B109" s="8" t="s">
        <v>206</v>
      </c>
      <c r="C109" s="9" t="s">
        <v>167</v>
      </c>
    </row>
    <row r="111" spans="2:7" x14ac:dyDescent="0.25">
      <c r="B111" s="8" t="s">
        <v>207</v>
      </c>
      <c r="C111" s="44">
        <v>45596</v>
      </c>
      <c r="D111" s="3"/>
      <c r="E111" s="37"/>
      <c r="F111" s="43"/>
    </row>
    <row r="112" spans="2:7" x14ac:dyDescent="0.25">
      <c r="B112" s="8" t="s">
        <v>194</v>
      </c>
      <c r="C112" s="9" t="s">
        <v>195</v>
      </c>
      <c r="D112" s="8" t="s">
        <v>196</v>
      </c>
      <c r="E112" s="38" t="s">
        <v>197</v>
      </c>
      <c r="F112" s="36" t="s">
        <v>198</v>
      </c>
      <c r="G112" s="34"/>
    </row>
    <row r="113" spans="2:6" x14ac:dyDescent="0.25">
      <c r="B113" s="41" t="s">
        <v>167</v>
      </c>
      <c r="C113" s="42" t="s">
        <v>167</v>
      </c>
      <c r="D113" s="41" t="s">
        <v>167</v>
      </c>
      <c r="E113" s="40" t="s">
        <v>167</v>
      </c>
      <c r="F113" s="39" t="s">
        <v>167</v>
      </c>
    </row>
    <row r="114" spans="2:6" x14ac:dyDescent="0.25">
      <c r="B114" s="32" t="s">
        <v>199</v>
      </c>
    </row>
    <row r="115" spans="2:6" x14ac:dyDescent="0.25">
      <c r="B115" s="32"/>
    </row>
    <row r="116" spans="2:6" x14ac:dyDescent="0.25">
      <c r="B116" s="32" t="s">
        <v>200</v>
      </c>
    </row>
    <row r="117" spans="2:6" x14ac:dyDescent="0.25">
      <c r="B117" s="8" t="s">
        <v>201</v>
      </c>
      <c r="C117" s="9" t="s">
        <v>202</v>
      </c>
      <c r="D117" s="32"/>
    </row>
    <row r="118" spans="2:6" x14ac:dyDescent="0.25">
      <c r="B118" s="3" t="s">
        <v>167</v>
      </c>
      <c r="C118" s="4" t="s">
        <v>167</v>
      </c>
    </row>
    <row r="120" spans="2:6" x14ac:dyDescent="0.25">
      <c r="B120" s="8" t="s">
        <v>203</v>
      </c>
      <c r="C120" s="9" t="s">
        <v>202</v>
      </c>
    </row>
    <row r="121" spans="2:6" x14ac:dyDescent="0.25">
      <c r="B121" s="3" t="s">
        <v>167</v>
      </c>
      <c r="C121" s="4" t="s">
        <v>167</v>
      </c>
    </row>
    <row r="123" spans="2:6" x14ac:dyDescent="0.25">
      <c r="B123" s="8" t="s">
        <v>167</v>
      </c>
      <c r="C123" s="9" t="s">
        <v>167</v>
      </c>
    </row>
    <row r="124" spans="2:6" x14ac:dyDescent="0.25">
      <c r="B124" s="3" t="s">
        <v>167</v>
      </c>
      <c r="C124" s="4" t="s">
        <v>167</v>
      </c>
    </row>
    <row r="126" spans="2:6" x14ac:dyDescent="0.25">
      <c r="B126" s="38" t="s">
        <v>204</v>
      </c>
      <c r="C126" s="9" t="s">
        <v>205</v>
      </c>
    </row>
    <row r="127" spans="2:6" x14ac:dyDescent="0.25">
      <c r="B127" s="37" t="s">
        <v>167</v>
      </c>
      <c r="C127" s="4" t="s">
        <v>167</v>
      </c>
    </row>
    <row r="129" spans="2:80" x14ac:dyDescent="0.25">
      <c r="B129" s="8" t="s">
        <v>206</v>
      </c>
      <c r="C129" s="9" t="s">
        <v>167</v>
      </c>
    </row>
    <row r="132" spans="2:80" x14ac:dyDescent="0.25">
      <c r="B132" s="32" t="s">
        <v>208</v>
      </c>
    </row>
    <row r="134" spans="2:80" x14ac:dyDescent="0.25">
      <c r="B134" s="8" t="s">
        <v>194</v>
      </c>
      <c r="C134" s="9" t="s">
        <v>209</v>
      </c>
      <c r="D134" s="8" t="s">
        <v>210</v>
      </c>
      <c r="E134" s="8" t="s">
        <v>211</v>
      </c>
      <c r="F134" s="34"/>
    </row>
    <row r="135" spans="2:80" x14ac:dyDescent="0.25">
      <c r="B135" s="3" t="s">
        <v>167</v>
      </c>
      <c r="C135" s="4" t="s">
        <v>167</v>
      </c>
      <c r="D135" s="3" t="s">
        <v>167</v>
      </c>
      <c r="E135" s="3" t="s">
        <v>167</v>
      </c>
    </row>
    <row r="138" spans="2:80" x14ac:dyDescent="0.25">
      <c r="B138" s="32" t="s">
        <v>212</v>
      </c>
      <c r="C138" s="33" t="s">
        <v>167</v>
      </c>
      <c r="D138" s="32"/>
      <c r="E138" s="32"/>
      <c r="F138" s="34"/>
      <c r="G138" s="34"/>
      <c r="H138" s="34"/>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c r="BO138" s="32"/>
      <c r="BP138" s="32"/>
      <c r="BQ138" s="32"/>
      <c r="BR138" s="32"/>
      <c r="BS138" s="32"/>
      <c r="BT138" s="32"/>
      <c r="BU138" s="32"/>
      <c r="BV138" s="32"/>
      <c r="BW138" s="32"/>
      <c r="BX138" s="32"/>
      <c r="BY138" s="32"/>
      <c r="BZ138" s="32"/>
      <c r="CA138" s="32"/>
      <c r="CB138" s="32"/>
    </row>
    <row r="140" spans="2:80" x14ac:dyDescent="0.25">
      <c r="B140" s="32" t="s">
        <v>213</v>
      </c>
    </row>
    <row r="142" spans="2:80" x14ac:dyDescent="0.25">
      <c r="B142" s="8" t="s">
        <v>214</v>
      </c>
      <c r="C142" s="9" t="s">
        <v>202</v>
      </c>
      <c r="D142" s="32"/>
    </row>
    <row r="143" spans="2:80" x14ac:dyDescent="0.25">
      <c r="B143" s="3" t="s">
        <v>167</v>
      </c>
      <c r="C143" s="4" t="s">
        <v>167</v>
      </c>
    </row>
    <row r="146" spans="2:80" x14ac:dyDescent="0.25">
      <c r="B146" s="8" t="s">
        <v>215</v>
      </c>
      <c r="C146" s="9" t="s">
        <v>216</v>
      </c>
      <c r="D146" s="32"/>
    </row>
    <row r="147" spans="2:80" x14ac:dyDescent="0.25">
      <c r="B147" s="3" t="s">
        <v>167</v>
      </c>
      <c r="C147" s="4" t="s">
        <v>167</v>
      </c>
    </row>
    <row r="150" spans="2:80" x14ac:dyDescent="0.25">
      <c r="B150" s="32" t="s">
        <v>217</v>
      </c>
    </row>
    <row r="153" spans="2:80" x14ac:dyDescent="0.25">
      <c r="B153" s="32" t="s">
        <v>218</v>
      </c>
    </row>
    <row r="155" spans="2:80" x14ac:dyDescent="0.25">
      <c r="B155" s="8" t="s">
        <v>194</v>
      </c>
      <c r="C155" s="9" t="s">
        <v>219</v>
      </c>
      <c r="D155" s="8" t="s">
        <v>209</v>
      </c>
      <c r="E155" s="8" t="s">
        <v>210</v>
      </c>
      <c r="F155" s="36" t="s">
        <v>211</v>
      </c>
      <c r="G155" s="34"/>
    </row>
    <row r="156" spans="2:80" x14ac:dyDescent="0.25">
      <c r="B156" s="3" t="s">
        <v>167</v>
      </c>
      <c r="C156" s="4" t="s">
        <v>167</v>
      </c>
      <c r="D156" s="3" t="s">
        <v>167</v>
      </c>
      <c r="E156" s="3" t="s">
        <v>167</v>
      </c>
      <c r="F156" s="35" t="s">
        <v>167</v>
      </c>
    </row>
    <row r="159" spans="2:80" x14ac:dyDescent="0.25">
      <c r="B159" s="32" t="s">
        <v>212</v>
      </c>
      <c r="C159" s="33" t="s">
        <v>167</v>
      </c>
      <c r="D159" s="32"/>
      <c r="E159" s="32"/>
      <c r="F159" s="34"/>
      <c r="G159" s="34"/>
      <c r="H159" s="34"/>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2"/>
      <c r="BQ159" s="32"/>
      <c r="BR159" s="32"/>
      <c r="BS159" s="32"/>
      <c r="BT159" s="32"/>
      <c r="BU159" s="32"/>
      <c r="BV159" s="32"/>
      <c r="BW159" s="32"/>
      <c r="BX159" s="32"/>
      <c r="BY159" s="32"/>
      <c r="BZ159" s="32"/>
      <c r="CA159" s="32"/>
      <c r="CB159" s="32"/>
    </row>
    <row r="161" spans="2:7" x14ac:dyDescent="0.25">
      <c r="B161" s="32" t="s">
        <v>213</v>
      </c>
    </row>
    <row r="163" spans="2:7" x14ac:dyDescent="0.25">
      <c r="B163" s="8" t="s">
        <v>214</v>
      </c>
      <c r="C163" s="9" t="s">
        <v>202</v>
      </c>
      <c r="D163" s="32"/>
    </row>
    <row r="164" spans="2:7" x14ac:dyDescent="0.25">
      <c r="B164" s="3" t="s">
        <v>167</v>
      </c>
      <c r="C164" s="4" t="s">
        <v>167</v>
      </c>
    </row>
    <row r="167" spans="2:7" x14ac:dyDescent="0.25">
      <c r="B167" s="8" t="s">
        <v>215</v>
      </c>
      <c r="C167" s="9" t="s">
        <v>216</v>
      </c>
      <c r="D167" s="32"/>
    </row>
    <row r="168" spans="2:7" x14ac:dyDescent="0.25">
      <c r="B168" s="3" t="s">
        <v>167</v>
      </c>
      <c r="C168" s="4" t="s">
        <v>167</v>
      </c>
    </row>
    <row r="171" spans="2:7" x14ac:dyDescent="0.25">
      <c r="B171" s="32" t="s">
        <v>217</v>
      </c>
    </row>
    <row r="174" spans="2:7" x14ac:dyDescent="0.25">
      <c r="B174" s="32" t="s">
        <v>220</v>
      </c>
    </row>
    <row r="175" spans="2:7" x14ac:dyDescent="0.25">
      <c r="B175" s="8" t="s">
        <v>194</v>
      </c>
      <c r="C175" s="9" t="s">
        <v>221</v>
      </c>
      <c r="D175" s="8" t="s">
        <v>222</v>
      </c>
      <c r="E175" s="8" t="s">
        <v>223</v>
      </c>
      <c r="F175" s="36" t="s">
        <v>224</v>
      </c>
      <c r="G175" s="34"/>
    </row>
    <row r="176" spans="2:7" x14ac:dyDescent="0.25">
      <c r="B176" s="3" t="s">
        <v>167</v>
      </c>
      <c r="C176" s="4" t="s">
        <v>167</v>
      </c>
      <c r="D176" s="3" t="s">
        <v>167</v>
      </c>
      <c r="E176" s="3" t="s">
        <v>167</v>
      </c>
      <c r="F176" s="35" t="s">
        <v>167</v>
      </c>
    </row>
    <row r="177" spans="2:2" x14ac:dyDescent="0.25">
      <c r="B177"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CCBA9514-BA7B-4D78-BBAD-239576262A7D}"/>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9EF35-3B5F-4D37-A310-54AF1088EE0C}">
  <sheetPr codeName="Sheet21"/>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43"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43"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43"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43"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43"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43"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43"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43"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43"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43"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43"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43"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43"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43"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43"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43"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43"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43"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43"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43"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43"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43"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43"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43"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43"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43"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43"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43"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43"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43"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43"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43"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43"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43"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43"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43"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43"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43"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43"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43"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43"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43"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43"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43"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43"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43"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43"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43"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43"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43"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43"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43"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43"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43"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43"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43"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43"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43"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43"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43"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43"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43"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43"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41</v>
      </c>
      <c r="C1" s="201"/>
      <c r="D1" s="201"/>
      <c r="E1" s="201"/>
    </row>
    <row r="3" spans="1:9" ht="15" customHeight="1" x14ac:dyDescent="0.25">
      <c r="B3" s="1" t="s">
        <v>1393</v>
      </c>
      <c r="C3" s="202"/>
      <c r="D3" s="203"/>
    </row>
    <row r="4" spans="1:9" ht="15" customHeight="1" x14ac:dyDescent="0.25">
      <c r="B4" s="2" t="s">
        <v>1394</v>
      </c>
      <c r="C4" s="202"/>
      <c r="D4" s="203"/>
    </row>
    <row r="5" spans="1:9" ht="15" customHeight="1" x14ac:dyDescent="0.25">
      <c r="B5" s="2" t="s">
        <v>133</v>
      </c>
      <c r="C5" s="202"/>
      <c r="D5" s="203"/>
    </row>
    <row r="6" spans="1:9" ht="15" customHeight="1" x14ac:dyDescent="0.25">
      <c r="B6" s="2" t="s">
        <v>134</v>
      </c>
      <c r="C6" s="202"/>
      <c r="D6" s="203"/>
    </row>
    <row r="7" spans="1:9" ht="45" customHeight="1" x14ac:dyDescent="0.25">
      <c r="B7" s="2" t="s">
        <v>1395</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759132</v>
      </c>
      <c r="G15" s="18">
        <v>13176.25</v>
      </c>
      <c r="H15" s="18">
        <v>4.57</v>
      </c>
    </row>
    <row r="16" spans="1:9" x14ac:dyDescent="0.25">
      <c r="B16" s="13" t="s">
        <v>1675</v>
      </c>
      <c r="C16" s="29" t="s">
        <v>145</v>
      </c>
      <c r="D16" s="13" t="s">
        <v>271</v>
      </c>
      <c r="E16" s="13" t="s">
        <v>272</v>
      </c>
      <c r="F16" s="18">
        <v>835926</v>
      </c>
      <c r="G16" s="18">
        <v>11134.95</v>
      </c>
      <c r="H16" s="18">
        <v>3.86</v>
      </c>
    </row>
    <row r="17" spans="2:8" x14ac:dyDescent="0.25">
      <c r="B17" s="13" t="s">
        <v>1674</v>
      </c>
      <c r="C17" s="29" t="s">
        <v>145</v>
      </c>
      <c r="D17" s="13" t="s">
        <v>268</v>
      </c>
      <c r="E17" s="13" t="s">
        <v>270</v>
      </c>
      <c r="F17" s="18">
        <v>853738</v>
      </c>
      <c r="G17" s="18">
        <v>11032.43</v>
      </c>
      <c r="H17" s="18">
        <v>3.82</v>
      </c>
    </row>
    <row r="18" spans="2:8" x14ac:dyDescent="0.25">
      <c r="B18" s="13" t="s">
        <v>1858</v>
      </c>
      <c r="C18" s="29" t="s">
        <v>145</v>
      </c>
      <c r="D18" s="13" t="s">
        <v>348</v>
      </c>
      <c r="E18" s="13" t="s">
        <v>612</v>
      </c>
      <c r="F18" s="18">
        <v>595000</v>
      </c>
      <c r="G18" s="18">
        <v>9594.9699999999993</v>
      </c>
      <c r="H18" s="18">
        <v>3.33</v>
      </c>
    </row>
    <row r="19" spans="2:8" x14ac:dyDescent="0.25">
      <c r="B19" s="13" t="s">
        <v>1679</v>
      </c>
      <c r="C19" s="29" t="s">
        <v>145</v>
      </c>
      <c r="D19" s="13" t="s">
        <v>277</v>
      </c>
      <c r="E19" s="13" t="s">
        <v>278</v>
      </c>
      <c r="F19" s="18">
        <v>214954</v>
      </c>
      <c r="G19" s="18">
        <v>7786.28</v>
      </c>
      <c r="H19" s="18">
        <v>2.7</v>
      </c>
    </row>
    <row r="20" spans="2:8" x14ac:dyDescent="0.25">
      <c r="B20" s="13" t="s">
        <v>1678</v>
      </c>
      <c r="C20" s="29" t="s">
        <v>145</v>
      </c>
      <c r="D20" s="13" t="s">
        <v>268</v>
      </c>
      <c r="E20" s="13" t="s">
        <v>276</v>
      </c>
      <c r="F20" s="18">
        <v>602895</v>
      </c>
      <c r="G20" s="18">
        <v>6990.87</v>
      </c>
      <c r="H20" s="18">
        <v>2.42</v>
      </c>
    </row>
    <row r="21" spans="2:8" x14ac:dyDescent="0.25">
      <c r="B21" s="13" t="s">
        <v>1677</v>
      </c>
      <c r="C21" s="29" t="s">
        <v>145</v>
      </c>
      <c r="D21" s="13" t="s">
        <v>268</v>
      </c>
      <c r="E21" s="13" t="s">
        <v>275</v>
      </c>
      <c r="F21" s="18">
        <v>370722</v>
      </c>
      <c r="G21" s="18">
        <v>6417.57</v>
      </c>
      <c r="H21" s="18">
        <v>2.2200000000000002</v>
      </c>
    </row>
    <row r="22" spans="2:8" x14ac:dyDescent="0.25">
      <c r="B22" s="13" t="s">
        <v>1882</v>
      </c>
      <c r="C22" s="29" t="s">
        <v>145</v>
      </c>
      <c r="D22" s="13" t="s">
        <v>324</v>
      </c>
      <c r="E22" s="13" t="s">
        <v>640</v>
      </c>
      <c r="F22" s="18">
        <v>622192</v>
      </c>
      <c r="G22" s="18">
        <v>6127.97</v>
      </c>
      <c r="H22" s="18">
        <v>2.12</v>
      </c>
    </row>
    <row r="23" spans="2:8" x14ac:dyDescent="0.25">
      <c r="B23" s="13" t="s">
        <v>1697</v>
      </c>
      <c r="C23" s="29" t="s">
        <v>145</v>
      </c>
      <c r="D23" s="13" t="s">
        <v>305</v>
      </c>
      <c r="E23" s="13" t="s">
        <v>313</v>
      </c>
      <c r="F23" s="18">
        <v>791660</v>
      </c>
      <c r="G23" s="18">
        <v>5701.14</v>
      </c>
      <c r="H23" s="18">
        <v>1.98</v>
      </c>
    </row>
    <row r="24" spans="2:8" x14ac:dyDescent="0.25">
      <c r="B24" s="13" t="s">
        <v>1713</v>
      </c>
      <c r="C24" s="29" t="s">
        <v>145</v>
      </c>
      <c r="D24" s="13" t="s">
        <v>296</v>
      </c>
      <c r="E24" s="13" t="s">
        <v>338</v>
      </c>
      <c r="F24" s="18">
        <v>251156</v>
      </c>
      <c r="G24" s="18">
        <v>5390.31</v>
      </c>
      <c r="H24" s="18">
        <v>1.87</v>
      </c>
    </row>
    <row r="25" spans="2:8" x14ac:dyDescent="0.25">
      <c r="B25" s="13" t="s">
        <v>1863</v>
      </c>
      <c r="C25" s="29" t="s">
        <v>145</v>
      </c>
      <c r="D25" s="13" t="s">
        <v>331</v>
      </c>
      <c r="E25" s="13" t="s">
        <v>617</v>
      </c>
      <c r="F25" s="18">
        <v>152605</v>
      </c>
      <c r="G25" s="18">
        <v>5342.09</v>
      </c>
      <c r="H25" s="18">
        <v>1.85</v>
      </c>
    </row>
    <row r="26" spans="2:8" x14ac:dyDescent="0.25">
      <c r="B26" s="13" t="s">
        <v>1848</v>
      </c>
      <c r="C26" s="29" t="s">
        <v>145</v>
      </c>
      <c r="D26" s="13" t="s">
        <v>282</v>
      </c>
      <c r="E26" s="13" t="s">
        <v>589</v>
      </c>
      <c r="F26" s="18">
        <v>342934</v>
      </c>
      <c r="G26" s="18">
        <v>5321.48</v>
      </c>
      <c r="H26" s="18">
        <v>1.84</v>
      </c>
    </row>
    <row r="27" spans="2:8" x14ac:dyDescent="0.25">
      <c r="B27" s="13" t="s">
        <v>1762</v>
      </c>
      <c r="C27" s="29" t="s">
        <v>145</v>
      </c>
      <c r="D27" s="13" t="s">
        <v>320</v>
      </c>
      <c r="E27" s="13" t="s">
        <v>444</v>
      </c>
      <c r="F27" s="18">
        <v>2109065</v>
      </c>
      <c r="G27" s="18">
        <v>5098.66</v>
      </c>
      <c r="H27" s="18">
        <v>1.77</v>
      </c>
    </row>
    <row r="28" spans="2:8" x14ac:dyDescent="0.25">
      <c r="B28" s="13" t="s">
        <v>1940</v>
      </c>
      <c r="C28" s="29" t="s">
        <v>145</v>
      </c>
      <c r="D28" s="13" t="s">
        <v>282</v>
      </c>
      <c r="E28" s="13" t="s">
        <v>725</v>
      </c>
      <c r="F28" s="18">
        <v>491694</v>
      </c>
      <c r="G28" s="18">
        <v>4923.09</v>
      </c>
      <c r="H28" s="18">
        <v>1.71</v>
      </c>
    </row>
    <row r="29" spans="2:8" x14ac:dyDescent="0.25">
      <c r="B29" s="13" t="s">
        <v>1821</v>
      </c>
      <c r="C29" s="29" t="s">
        <v>145</v>
      </c>
      <c r="D29" s="13" t="s">
        <v>291</v>
      </c>
      <c r="E29" s="13" t="s">
        <v>549</v>
      </c>
      <c r="F29" s="18">
        <v>1420000</v>
      </c>
      <c r="G29" s="18">
        <v>4555.3599999999997</v>
      </c>
      <c r="H29" s="18">
        <v>1.58</v>
      </c>
    </row>
    <row r="30" spans="2:8" x14ac:dyDescent="0.25">
      <c r="B30" s="13" t="s">
        <v>1867</v>
      </c>
      <c r="C30" s="29" t="s">
        <v>145</v>
      </c>
      <c r="D30" s="13" t="s">
        <v>357</v>
      </c>
      <c r="E30" s="13" t="s">
        <v>621</v>
      </c>
      <c r="F30" s="18">
        <v>158291</v>
      </c>
      <c r="G30" s="18">
        <v>4551.97</v>
      </c>
      <c r="H30" s="18">
        <v>1.58</v>
      </c>
    </row>
    <row r="31" spans="2:8" x14ac:dyDescent="0.25">
      <c r="B31" s="13" t="s">
        <v>863</v>
      </c>
      <c r="C31" s="29" t="s">
        <v>145</v>
      </c>
      <c r="D31" s="13" t="s">
        <v>268</v>
      </c>
      <c r="E31" s="13" t="s">
        <v>864</v>
      </c>
      <c r="F31" s="18">
        <v>552125</v>
      </c>
      <c r="G31" s="18">
        <v>4528.53</v>
      </c>
      <c r="H31" s="18">
        <v>1.57</v>
      </c>
    </row>
    <row r="32" spans="2:8" x14ac:dyDescent="0.25">
      <c r="B32" s="13" t="s">
        <v>1809</v>
      </c>
      <c r="C32" s="29" t="s">
        <v>145</v>
      </c>
      <c r="D32" s="13" t="s">
        <v>291</v>
      </c>
      <c r="E32" s="13" t="s">
        <v>536</v>
      </c>
      <c r="F32" s="18">
        <v>454918</v>
      </c>
      <c r="G32" s="18">
        <v>4440.91</v>
      </c>
      <c r="H32" s="18">
        <v>1.54</v>
      </c>
    </row>
    <row r="33" spans="2:8" x14ac:dyDescent="0.25">
      <c r="B33" s="13" t="s">
        <v>1703</v>
      </c>
      <c r="C33" s="29" t="s">
        <v>145</v>
      </c>
      <c r="D33" s="13" t="s">
        <v>268</v>
      </c>
      <c r="E33" s="13" t="s">
        <v>322</v>
      </c>
      <c r="F33" s="18">
        <v>402967</v>
      </c>
      <c r="G33" s="18">
        <v>4253.72</v>
      </c>
      <c r="H33" s="18">
        <v>1.47</v>
      </c>
    </row>
    <row r="34" spans="2:8" x14ac:dyDescent="0.25">
      <c r="B34" s="13" t="s">
        <v>2027</v>
      </c>
      <c r="C34" s="29" t="s">
        <v>145</v>
      </c>
      <c r="D34" s="13" t="s">
        <v>320</v>
      </c>
      <c r="E34" s="13" t="s">
        <v>945</v>
      </c>
      <c r="F34" s="18">
        <v>293600</v>
      </c>
      <c r="G34" s="18">
        <v>4115.24</v>
      </c>
      <c r="H34" s="18">
        <v>1.43</v>
      </c>
    </row>
    <row r="35" spans="2:8" x14ac:dyDescent="0.25">
      <c r="B35" s="13" t="s">
        <v>1910</v>
      </c>
      <c r="C35" s="29" t="s">
        <v>145</v>
      </c>
      <c r="D35" s="13" t="s">
        <v>293</v>
      </c>
      <c r="E35" s="13" t="s">
        <v>682</v>
      </c>
      <c r="F35" s="18">
        <v>89787</v>
      </c>
      <c r="G35" s="18">
        <v>4030.09</v>
      </c>
      <c r="H35" s="18">
        <v>1.4</v>
      </c>
    </row>
    <row r="36" spans="2:8" x14ac:dyDescent="0.25">
      <c r="B36" s="13" t="s">
        <v>1907</v>
      </c>
      <c r="C36" s="29" t="s">
        <v>145</v>
      </c>
      <c r="D36" s="13" t="s">
        <v>282</v>
      </c>
      <c r="E36" s="13" t="s">
        <v>679</v>
      </c>
      <c r="F36" s="18">
        <v>283317</v>
      </c>
      <c r="G36" s="18">
        <v>3956.52</v>
      </c>
      <c r="H36" s="18">
        <v>1.37</v>
      </c>
    </row>
    <row r="37" spans="2:8" x14ac:dyDescent="0.25">
      <c r="B37" s="13" t="s">
        <v>1768</v>
      </c>
      <c r="C37" s="29" t="s">
        <v>145</v>
      </c>
      <c r="D37" s="13" t="s">
        <v>318</v>
      </c>
      <c r="E37" s="13" t="s">
        <v>450</v>
      </c>
      <c r="F37" s="18">
        <v>1113808</v>
      </c>
      <c r="G37" s="18">
        <v>3928.4</v>
      </c>
      <c r="H37" s="18">
        <v>1.36</v>
      </c>
    </row>
    <row r="38" spans="2:8" x14ac:dyDescent="0.25">
      <c r="B38" s="13" t="s">
        <v>1824</v>
      </c>
      <c r="C38" s="29" t="s">
        <v>145</v>
      </c>
      <c r="D38" s="13" t="s">
        <v>318</v>
      </c>
      <c r="E38" s="13" t="s">
        <v>552</v>
      </c>
      <c r="F38" s="18">
        <v>436501</v>
      </c>
      <c r="G38" s="18">
        <v>3869.8</v>
      </c>
      <c r="H38" s="18">
        <v>1.34</v>
      </c>
    </row>
    <row r="39" spans="2:8" x14ac:dyDescent="0.25">
      <c r="B39" s="13" t="s">
        <v>1854</v>
      </c>
      <c r="C39" s="29" t="s">
        <v>145</v>
      </c>
      <c r="D39" s="13" t="s">
        <v>268</v>
      </c>
      <c r="E39" s="13" t="s">
        <v>598</v>
      </c>
      <c r="F39" s="18">
        <v>2064400</v>
      </c>
      <c r="G39" s="18">
        <v>3761.54</v>
      </c>
      <c r="H39" s="18">
        <v>1.3</v>
      </c>
    </row>
    <row r="40" spans="2:8" x14ac:dyDescent="0.25">
      <c r="B40" s="13" t="s">
        <v>1769</v>
      </c>
      <c r="C40" s="29" t="s">
        <v>145</v>
      </c>
      <c r="D40" s="13" t="s">
        <v>305</v>
      </c>
      <c r="E40" s="13" t="s">
        <v>451</v>
      </c>
      <c r="F40" s="18">
        <v>502000</v>
      </c>
      <c r="G40" s="18">
        <v>3719.82</v>
      </c>
      <c r="H40" s="18">
        <v>1.29</v>
      </c>
    </row>
    <row r="41" spans="2:8" x14ac:dyDescent="0.25">
      <c r="B41" s="13" t="s">
        <v>1849</v>
      </c>
      <c r="C41" s="29" t="s">
        <v>145</v>
      </c>
      <c r="D41" s="13" t="s">
        <v>279</v>
      </c>
      <c r="E41" s="13" t="s">
        <v>590</v>
      </c>
      <c r="F41" s="18">
        <v>123528</v>
      </c>
      <c r="G41" s="18">
        <v>3626.35</v>
      </c>
      <c r="H41" s="18">
        <v>1.26</v>
      </c>
    </row>
    <row r="42" spans="2:8" x14ac:dyDescent="0.25">
      <c r="B42" s="13" t="s">
        <v>1902</v>
      </c>
      <c r="C42" s="29" t="s">
        <v>145</v>
      </c>
      <c r="D42" s="13" t="s">
        <v>282</v>
      </c>
      <c r="E42" s="13" t="s">
        <v>674</v>
      </c>
      <c r="F42" s="18">
        <v>185977</v>
      </c>
      <c r="G42" s="18">
        <v>3438.53</v>
      </c>
      <c r="H42" s="18">
        <v>1.19</v>
      </c>
    </row>
    <row r="43" spans="2:8" x14ac:dyDescent="0.25">
      <c r="B43" s="13" t="s">
        <v>2102</v>
      </c>
      <c r="C43" s="29" t="s">
        <v>145</v>
      </c>
      <c r="D43" s="13" t="s">
        <v>277</v>
      </c>
      <c r="E43" s="13" t="s">
        <v>1052</v>
      </c>
      <c r="F43" s="18">
        <v>211402</v>
      </c>
      <c r="G43" s="18">
        <v>3423.23</v>
      </c>
      <c r="H43" s="18">
        <v>1.19</v>
      </c>
    </row>
    <row r="44" spans="2:8" x14ac:dyDescent="0.25">
      <c r="B44" s="13" t="s">
        <v>1771</v>
      </c>
      <c r="C44" s="29" t="s">
        <v>145</v>
      </c>
      <c r="D44" s="13" t="s">
        <v>378</v>
      </c>
      <c r="E44" s="13" t="s">
        <v>454</v>
      </c>
      <c r="F44" s="18">
        <v>248161</v>
      </c>
      <c r="G44" s="18">
        <v>3414.57</v>
      </c>
      <c r="H44" s="18">
        <v>1.18</v>
      </c>
    </row>
    <row r="45" spans="2:8" x14ac:dyDescent="0.25">
      <c r="B45" s="13" t="s">
        <v>1864</v>
      </c>
      <c r="C45" s="29" t="s">
        <v>145</v>
      </c>
      <c r="D45" s="13" t="s">
        <v>296</v>
      </c>
      <c r="E45" s="13" t="s">
        <v>618</v>
      </c>
      <c r="F45" s="18">
        <v>47410</v>
      </c>
      <c r="G45" s="18">
        <v>3329.46</v>
      </c>
      <c r="H45" s="18">
        <v>1.1499999999999999</v>
      </c>
    </row>
    <row r="46" spans="2:8" x14ac:dyDescent="0.25">
      <c r="B46" s="13" t="s">
        <v>1811</v>
      </c>
      <c r="C46" s="29" t="s">
        <v>145</v>
      </c>
      <c r="D46" s="13" t="s">
        <v>291</v>
      </c>
      <c r="E46" s="13" t="s">
        <v>539</v>
      </c>
      <c r="F46" s="18">
        <v>553216</v>
      </c>
      <c r="G46" s="18">
        <v>3278.91</v>
      </c>
      <c r="H46" s="18">
        <v>1.1399999999999999</v>
      </c>
    </row>
    <row r="47" spans="2:8" x14ac:dyDescent="0.25">
      <c r="B47" s="13" t="s">
        <v>1778</v>
      </c>
      <c r="C47" s="29" t="s">
        <v>145</v>
      </c>
      <c r="D47" s="13" t="s">
        <v>301</v>
      </c>
      <c r="E47" s="13" t="s">
        <v>465</v>
      </c>
      <c r="F47" s="18">
        <v>166839</v>
      </c>
      <c r="G47" s="18">
        <v>3220.74</v>
      </c>
      <c r="H47" s="18">
        <v>1.1200000000000001</v>
      </c>
    </row>
    <row r="48" spans="2:8" x14ac:dyDescent="0.25">
      <c r="B48" s="13" t="s">
        <v>1885</v>
      </c>
      <c r="C48" s="29" t="s">
        <v>145</v>
      </c>
      <c r="D48" s="13" t="s">
        <v>324</v>
      </c>
      <c r="E48" s="13" t="s">
        <v>643</v>
      </c>
      <c r="F48" s="18">
        <v>176520</v>
      </c>
      <c r="G48" s="18">
        <v>3152.47</v>
      </c>
      <c r="H48" s="18">
        <v>1.0900000000000001</v>
      </c>
    </row>
    <row r="49" spans="2:8" x14ac:dyDescent="0.25">
      <c r="B49" s="13" t="s">
        <v>2134</v>
      </c>
      <c r="C49" s="29" t="s">
        <v>145</v>
      </c>
      <c r="D49" s="13" t="s">
        <v>279</v>
      </c>
      <c r="E49" s="13" t="s">
        <v>1154</v>
      </c>
      <c r="F49" s="18">
        <v>481920</v>
      </c>
      <c r="G49" s="18">
        <v>3069.83</v>
      </c>
      <c r="H49" s="18">
        <v>1.06</v>
      </c>
    </row>
    <row r="50" spans="2:8" x14ac:dyDescent="0.25">
      <c r="B50" s="13" t="s">
        <v>1772</v>
      </c>
      <c r="C50" s="29" t="s">
        <v>145</v>
      </c>
      <c r="D50" s="13" t="s">
        <v>455</v>
      </c>
      <c r="E50" s="13" t="s">
        <v>456</v>
      </c>
      <c r="F50" s="18">
        <v>180289</v>
      </c>
      <c r="G50" s="18">
        <v>3066.99</v>
      </c>
      <c r="H50" s="18">
        <v>1.06</v>
      </c>
    </row>
    <row r="51" spans="2:8" x14ac:dyDescent="0.25">
      <c r="B51" s="13" t="s">
        <v>1872</v>
      </c>
      <c r="C51" s="29" t="s">
        <v>145</v>
      </c>
      <c r="D51" s="13" t="s">
        <v>357</v>
      </c>
      <c r="E51" s="13" t="s">
        <v>628</v>
      </c>
      <c r="F51" s="18">
        <v>259330</v>
      </c>
      <c r="G51" s="18">
        <v>3056.98</v>
      </c>
      <c r="H51" s="18">
        <v>1.06</v>
      </c>
    </row>
    <row r="52" spans="2:8" x14ac:dyDescent="0.25">
      <c r="B52" s="13" t="s">
        <v>1694</v>
      </c>
      <c r="C52" s="29" t="s">
        <v>145</v>
      </c>
      <c r="D52" s="13" t="s">
        <v>305</v>
      </c>
      <c r="E52" s="13" t="s">
        <v>306</v>
      </c>
      <c r="F52" s="18">
        <v>158360</v>
      </c>
      <c r="G52" s="18">
        <v>3036.32</v>
      </c>
      <c r="H52" s="18">
        <v>1.05</v>
      </c>
    </row>
    <row r="53" spans="2:8" x14ac:dyDescent="0.25">
      <c r="B53" s="13" t="s">
        <v>1723</v>
      </c>
      <c r="C53" s="29" t="s">
        <v>145</v>
      </c>
      <c r="D53" s="13" t="s">
        <v>334</v>
      </c>
      <c r="E53" s="13" t="s">
        <v>370</v>
      </c>
      <c r="F53" s="18">
        <v>404795</v>
      </c>
      <c r="G53" s="18">
        <v>2926.67</v>
      </c>
      <c r="H53" s="18">
        <v>1.01</v>
      </c>
    </row>
    <row r="54" spans="2:8" x14ac:dyDescent="0.25">
      <c r="B54" s="13" t="s">
        <v>1671</v>
      </c>
      <c r="C54" s="29" t="s">
        <v>145</v>
      </c>
      <c r="D54" s="13" t="s">
        <v>146</v>
      </c>
      <c r="E54" s="13" t="s">
        <v>148</v>
      </c>
      <c r="F54" s="18">
        <v>72885</v>
      </c>
      <c r="G54" s="18">
        <v>2892.4</v>
      </c>
      <c r="H54" s="18">
        <v>1</v>
      </c>
    </row>
    <row r="55" spans="2:8" x14ac:dyDescent="0.25">
      <c r="B55" s="13" t="s">
        <v>1806</v>
      </c>
      <c r="C55" s="29" t="s">
        <v>145</v>
      </c>
      <c r="D55" s="13" t="s">
        <v>318</v>
      </c>
      <c r="E55" s="13" t="s">
        <v>531</v>
      </c>
      <c r="F55" s="18">
        <v>495303</v>
      </c>
      <c r="G55" s="18">
        <v>2875.48</v>
      </c>
      <c r="H55" s="18">
        <v>1</v>
      </c>
    </row>
    <row r="56" spans="2:8" x14ac:dyDescent="0.25">
      <c r="B56" s="13" t="s">
        <v>1670</v>
      </c>
      <c r="C56" s="29" t="s">
        <v>145</v>
      </c>
      <c r="D56" s="13" t="s">
        <v>146</v>
      </c>
      <c r="E56" s="13" t="s">
        <v>147</v>
      </c>
      <c r="F56" s="18">
        <v>161848</v>
      </c>
      <c r="G56" s="18">
        <v>2844.07</v>
      </c>
      <c r="H56" s="18">
        <v>0.99</v>
      </c>
    </row>
    <row r="57" spans="2:8" x14ac:dyDescent="0.25">
      <c r="B57" s="13" t="s">
        <v>2015</v>
      </c>
      <c r="C57" s="29" t="s">
        <v>145</v>
      </c>
      <c r="D57" s="13" t="s">
        <v>720</v>
      </c>
      <c r="E57" s="13" t="s">
        <v>930</v>
      </c>
      <c r="F57" s="18">
        <v>520758</v>
      </c>
      <c r="G57" s="18">
        <v>2812.09</v>
      </c>
      <c r="H57" s="18">
        <v>0.97</v>
      </c>
    </row>
    <row r="58" spans="2:8" x14ac:dyDescent="0.25">
      <c r="B58" s="13" t="s">
        <v>2118</v>
      </c>
      <c r="C58" s="29" t="s">
        <v>145</v>
      </c>
      <c r="D58" s="13" t="s">
        <v>357</v>
      </c>
      <c r="E58" s="13" t="s">
        <v>1105</v>
      </c>
      <c r="F58" s="18">
        <v>1175000</v>
      </c>
      <c r="G58" s="18">
        <v>2804.14</v>
      </c>
      <c r="H58" s="18">
        <v>0.97</v>
      </c>
    </row>
    <row r="59" spans="2:8" x14ac:dyDescent="0.25">
      <c r="B59" s="13" t="s">
        <v>1784</v>
      </c>
      <c r="C59" s="29" t="s">
        <v>145</v>
      </c>
      <c r="D59" s="13" t="s">
        <v>146</v>
      </c>
      <c r="E59" s="13" t="s">
        <v>471</v>
      </c>
      <c r="F59" s="18">
        <v>158130</v>
      </c>
      <c r="G59" s="18">
        <v>2792.65</v>
      </c>
      <c r="H59" s="18">
        <v>0.97</v>
      </c>
    </row>
    <row r="60" spans="2:8" x14ac:dyDescent="0.25">
      <c r="B60" s="13" t="s">
        <v>1949</v>
      </c>
      <c r="C60" s="29" t="s">
        <v>145</v>
      </c>
      <c r="D60" s="13" t="s">
        <v>268</v>
      </c>
      <c r="E60" s="13" t="s">
        <v>750</v>
      </c>
      <c r="F60" s="18">
        <v>1356301</v>
      </c>
      <c r="G60" s="18">
        <v>2765.63</v>
      </c>
      <c r="H60" s="18">
        <v>0.96</v>
      </c>
    </row>
    <row r="61" spans="2:8" x14ac:dyDescent="0.25">
      <c r="B61" s="13" t="s">
        <v>1852</v>
      </c>
      <c r="C61" s="29" t="s">
        <v>145</v>
      </c>
      <c r="D61" s="13" t="s">
        <v>301</v>
      </c>
      <c r="E61" s="13" t="s">
        <v>595</v>
      </c>
      <c r="F61" s="18">
        <v>600000</v>
      </c>
      <c r="G61" s="18">
        <v>2729.7</v>
      </c>
      <c r="H61" s="18">
        <v>0.95</v>
      </c>
    </row>
    <row r="62" spans="2:8" x14ac:dyDescent="0.25">
      <c r="B62" s="13" t="s">
        <v>2033</v>
      </c>
      <c r="C62" s="29" t="s">
        <v>145</v>
      </c>
      <c r="D62" s="13" t="s">
        <v>301</v>
      </c>
      <c r="E62" s="13" t="s">
        <v>976</v>
      </c>
      <c r="F62" s="18">
        <v>400000</v>
      </c>
      <c r="G62" s="18">
        <v>2714.2</v>
      </c>
      <c r="H62" s="18">
        <v>0.94</v>
      </c>
    </row>
    <row r="63" spans="2:8" x14ac:dyDescent="0.25">
      <c r="B63" s="13" t="s">
        <v>1999</v>
      </c>
      <c r="C63" s="29" t="s">
        <v>145</v>
      </c>
      <c r="D63" s="13" t="s">
        <v>301</v>
      </c>
      <c r="E63" s="13" t="s">
        <v>866</v>
      </c>
      <c r="F63" s="18">
        <v>155000</v>
      </c>
      <c r="G63" s="18">
        <v>2713.66</v>
      </c>
      <c r="H63" s="18">
        <v>0.94</v>
      </c>
    </row>
    <row r="64" spans="2:8" x14ac:dyDescent="0.25">
      <c r="B64" s="13" t="s">
        <v>1722</v>
      </c>
      <c r="C64" s="29" t="s">
        <v>145</v>
      </c>
      <c r="D64" s="13" t="s">
        <v>331</v>
      </c>
      <c r="E64" s="13" t="s">
        <v>369</v>
      </c>
      <c r="F64" s="18">
        <v>156920</v>
      </c>
      <c r="G64" s="18">
        <v>2608.09</v>
      </c>
      <c r="H64" s="18">
        <v>0.9</v>
      </c>
    </row>
    <row r="65" spans="2:8" x14ac:dyDescent="0.25">
      <c r="B65" s="13" t="s">
        <v>1967</v>
      </c>
      <c r="C65" s="29" t="s">
        <v>145</v>
      </c>
      <c r="D65" s="13" t="s">
        <v>324</v>
      </c>
      <c r="E65" s="13" t="s">
        <v>784</v>
      </c>
      <c r="F65" s="18">
        <v>52500</v>
      </c>
      <c r="G65" s="18">
        <v>2585.86</v>
      </c>
      <c r="H65" s="18">
        <v>0.9</v>
      </c>
    </row>
    <row r="66" spans="2:8" x14ac:dyDescent="0.25">
      <c r="B66" s="13" t="s">
        <v>2014</v>
      </c>
      <c r="C66" s="29" t="s">
        <v>145</v>
      </c>
      <c r="D66" s="13" t="s">
        <v>316</v>
      </c>
      <c r="E66" s="13" t="s">
        <v>927</v>
      </c>
      <c r="F66" s="18">
        <v>163482</v>
      </c>
      <c r="G66" s="18">
        <v>2566.9899999999998</v>
      </c>
      <c r="H66" s="18">
        <v>0.89</v>
      </c>
    </row>
    <row r="67" spans="2:8" x14ac:dyDescent="0.25">
      <c r="B67" s="13" t="s">
        <v>1815</v>
      </c>
      <c r="C67" s="29" t="s">
        <v>145</v>
      </c>
      <c r="D67" s="13" t="s">
        <v>397</v>
      </c>
      <c r="E67" s="13" t="s">
        <v>543</v>
      </c>
      <c r="F67" s="18">
        <v>275059</v>
      </c>
      <c r="G67" s="18">
        <v>2531.92</v>
      </c>
      <c r="H67" s="18">
        <v>0.88</v>
      </c>
    </row>
    <row r="68" spans="2:8" x14ac:dyDescent="0.25">
      <c r="B68" s="13" t="s">
        <v>2035</v>
      </c>
      <c r="C68" s="29" t="s">
        <v>145</v>
      </c>
      <c r="D68" s="13" t="s">
        <v>352</v>
      </c>
      <c r="E68" s="13" t="s">
        <v>980</v>
      </c>
      <c r="F68" s="18">
        <v>4058441</v>
      </c>
      <c r="G68" s="18">
        <v>2490.67</v>
      </c>
      <c r="H68" s="18">
        <v>0.86</v>
      </c>
    </row>
    <row r="69" spans="2:8" x14ac:dyDescent="0.25">
      <c r="B69" s="13" t="s">
        <v>2024</v>
      </c>
      <c r="C69" s="29" t="s">
        <v>145</v>
      </c>
      <c r="D69" s="13" t="s">
        <v>331</v>
      </c>
      <c r="E69" s="13" t="s">
        <v>942</v>
      </c>
      <c r="F69" s="18">
        <v>65084</v>
      </c>
      <c r="G69" s="18">
        <v>2486.0500000000002</v>
      </c>
      <c r="H69" s="18">
        <v>0.86</v>
      </c>
    </row>
    <row r="70" spans="2:8" x14ac:dyDescent="0.25">
      <c r="B70" s="13" t="s">
        <v>1710</v>
      </c>
      <c r="C70" s="29" t="s">
        <v>145</v>
      </c>
      <c r="D70" s="13" t="s">
        <v>334</v>
      </c>
      <c r="E70" s="13" t="s">
        <v>335</v>
      </c>
      <c r="F70" s="18">
        <v>88514</v>
      </c>
      <c r="G70" s="18">
        <v>2471.58</v>
      </c>
      <c r="H70" s="18">
        <v>0.86</v>
      </c>
    </row>
    <row r="71" spans="2:8" x14ac:dyDescent="0.25">
      <c r="B71" s="13" t="s">
        <v>1689</v>
      </c>
      <c r="C71" s="29" t="s">
        <v>145</v>
      </c>
      <c r="D71" s="13" t="s">
        <v>273</v>
      </c>
      <c r="E71" s="13" t="s">
        <v>295</v>
      </c>
      <c r="F71" s="18">
        <v>97500</v>
      </c>
      <c r="G71" s="18">
        <v>2465.04</v>
      </c>
      <c r="H71" s="18">
        <v>0.85</v>
      </c>
    </row>
    <row r="72" spans="2:8" x14ac:dyDescent="0.25">
      <c r="B72" s="13" t="s">
        <v>974</v>
      </c>
      <c r="C72" s="29" t="s">
        <v>145</v>
      </c>
      <c r="D72" s="13" t="s">
        <v>301</v>
      </c>
      <c r="E72" s="13" t="s">
        <v>975</v>
      </c>
      <c r="F72" s="18">
        <v>345545</v>
      </c>
      <c r="G72" s="18">
        <v>2457.69</v>
      </c>
      <c r="H72" s="18">
        <v>0.85</v>
      </c>
    </row>
    <row r="73" spans="2:8" x14ac:dyDescent="0.25">
      <c r="B73" s="13" t="s">
        <v>1998</v>
      </c>
      <c r="C73" s="29" t="s">
        <v>145</v>
      </c>
      <c r="D73" s="13" t="s">
        <v>301</v>
      </c>
      <c r="E73" s="13" t="s">
        <v>865</v>
      </c>
      <c r="F73" s="18">
        <v>34664</v>
      </c>
      <c r="G73" s="18">
        <v>2388.2600000000002</v>
      </c>
      <c r="H73" s="18">
        <v>0.83</v>
      </c>
    </row>
    <row r="74" spans="2:8" x14ac:dyDescent="0.25">
      <c r="B74" s="13" t="s">
        <v>2154</v>
      </c>
      <c r="C74" s="29" t="s">
        <v>145</v>
      </c>
      <c r="D74" s="13" t="s">
        <v>301</v>
      </c>
      <c r="E74" s="13" t="s">
        <v>1281</v>
      </c>
      <c r="F74" s="18">
        <v>629640</v>
      </c>
      <c r="G74" s="18">
        <v>2239.63</v>
      </c>
      <c r="H74" s="18">
        <v>0.78</v>
      </c>
    </row>
    <row r="75" spans="2:8" x14ac:dyDescent="0.25">
      <c r="B75" s="13" t="s">
        <v>2185</v>
      </c>
      <c r="C75" s="29" t="s">
        <v>145</v>
      </c>
      <c r="D75" s="13" t="s">
        <v>320</v>
      </c>
      <c r="E75" s="13" t="s">
        <v>1396</v>
      </c>
      <c r="F75" s="18">
        <v>180536</v>
      </c>
      <c r="G75" s="18">
        <v>2051.4299999999998</v>
      </c>
      <c r="H75" s="18">
        <v>0.71</v>
      </c>
    </row>
    <row r="76" spans="2:8" x14ac:dyDescent="0.25">
      <c r="B76" s="13" t="s">
        <v>1706</v>
      </c>
      <c r="C76" s="29" t="s">
        <v>145</v>
      </c>
      <c r="D76" s="13" t="s">
        <v>268</v>
      </c>
      <c r="E76" s="13" t="s">
        <v>326</v>
      </c>
      <c r="F76" s="18">
        <v>1658000</v>
      </c>
      <c r="G76" s="18">
        <v>2037.02</v>
      </c>
      <c r="H76" s="18">
        <v>0.71</v>
      </c>
    </row>
    <row r="77" spans="2:8" x14ac:dyDescent="0.25">
      <c r="B77" s="13" t="s">
        <v>1786</v>
      </c>
      <c r="C77" s="29" t="s">
        <v>145</v>
      </c>
      <c r="D77" s="13" t="s">
        <v>473</v>
      </c>
      <c r="E77" s="13" t="s">
        <v>474</v>
      </c>
      <c r="F77" s="18">
        <v>40430</v>
      </c>
      <c r="G77" s="18">
        <v>2017.28</v>
      </c>
      <c r="H77" s="18">
        <v>0.7</v>
      </c>
    </row>
    <row r="78" spans="2:8" x14ac:dyDescent="0.25">
      <c r="B78" s="13" t="s">
        <v>2013</v>
      </c>
      <c r="C78" s="29" t="s">
        <v>145</v>
      </c>
      <c r="D78" s="13" t="s">
        <v>301</v>
      </c>
      <c r="E78" s="13" t="s">
        <v>926</v>
      </c>
      <c r="F78" s="18">
        <v>200409</v>
      </c>
      <c r="G78" s="18">
        <v>1938.06</v>
      </c>
      <c r="H78" s="18">
        <v>0.67</v>
      </c>
    </row>
    <row r="79" spans="2:8" x14ac:dyDescent="0.25">
      <c r="B79" s="13" t="s">
        <v>1921</v>
      </c>
      <c r="C79" s="29" t="s">
        <v>145</v>
      </c>
      <c r="D79" s="13" t="s">
        <v>695</v>
      </c>
      <c r="E79" s="13" t="s">
        <v>696</v>
      </c>
      <c r="F79" s="18">
        <v>70174</v>
      </c>
      <c r="G79" s="18">
        <v>1924.73</v>
      </c>
      <c r="H79" s="18">
        <v>0.67</v>
      </c>
    </row>
    <row r="80" spans="2:8" x14ac:dyDescent="0.25">
      <c r="B80" s="13" t="s">
        <v>311</v>
      </c>
      <c r="C80" s="29" t="s">
        <v>145</v>
      </c>
      <c r="D80" s="13" t="s">
        <v>282</v>
      </c>
      <c r="E80" s="13" t="s">
        <v>312</v>
      </c>
      <c r="F80" s="18">
        <v>220902</v>
      </c>
      <c r="G80" s="18">
        <v>1859.77</v>
      </c>
      <c r="H80" s="18">
        <v>0.64</v>
      </c>
    </row>
    <row r="81" spans="2:8" x14ac:dyDescent="0.25">
      <c r="B81" s="13" t="s">
        <v>1709</v>
      </c>
      <c r="C81" s="29" t="s">
        <v>145</v>
      </c>
      <c r="D81" s="13" t="s">
        <v>318</v>
      </c>
      <c r="E81" s="13" t="s">
        <v>333</v>
      </c>
      <c r="F81" s="18">
        <v>80022</v>
      </c>
      <c r="G81" s="18">
        <v>1856.83</v>
      </c>
      <c r="H81" s="18">
        <v>0.64</v>
      </c>
    </row>
    <row r="82" spans="2:8" x14ac:dyDescent="0.25">
      <c r="B82" s="13" t="s">
        <v>405</v>
      </c>
      <c r="C82" s="29" t="s">
        <v>145</v>
      </c>
      <c r="D82" s="13" t="s">
        <v>382</v>
      </c>
      <c r="E82" s="13" t="s">
        <v>406</v>
      </c>
      <c r="F82" s="18">
        <v>951840</v>
      </c>
      <c r="G82" s="18">
        <v>1740.15</v>
      </c>
      <c r="H82" s="18">
        <v>0.6</v>
      </c>
    </row>
    <row r="83" spans="2:8" x14ac:dyDescent="0.25">
      <c r="B83" s="13" t="s">
        <v>1714</v>
      </c>
      <c r="C83" s="29" t="s">
        <v>145</v>
      </c>
      <c r="D83" s="13" t="s">
        <v>289</v>
      </c>
      <c r="E83" s="13" t="s">
        <v>342</v>
      </c>
      <c r="F83" s="18">
        <v>336743</v>
      </c>
      <c r="G83" s="18">
        <v>1672.94</v>
      </c>
      <c r="H83" s="18">
        <v>0.57999999999999996</v>
      </c>
    </row>
    <row r="84" spans="2:8" x14ac:dyDescent="0.25">
      <c r="B84" s="13" t="s">
        <v>1946</v>
      </c>
      <c r="C84" s="29" t="s">
        <v>145</v>
      </c>
      <c r="D84" s="13" t="s">
        <v>357</v>
      </c>
      <c r="E84" s="13" t="s">
        <v>735</v>
      </c>
      <c r="F84" s="18">
        <v>100897</v>
      </c>
      <c r="G84" s="18">
        <v>1602.65</v>
      </c>
      <c r="H84" s="18">
        <v>0.56000000000000005</v>
      </c>
    </row>
    <row r="85" spans="2:8" x14ac:dyDescent="0.25">
      <c r="B85" s="13" t="s">
        <v>2181</v>
      </c>
      <c r="C85" s="29" t="s">
        <v>145</v>
      </c>
      <c r="D85" s="13" t="s">
        <v>146</v>
      </c>
      <c r="E85" s="13" t="s">
        <v>1380</v>
      </c>
      <c r="F85" s="18">
        <v>201342</v>
      </c>
      <c r="G85" s="18">
        <v>1515.1</v>
      </c>
      <c r="H85" s="18">
        <v>0.53</v>
      </c>
    </row>
    <row r="86" spans="2:8" x14ac:dyDescent="0.25">
      <c r="B86" s="13" t="s">
        <v>1840</v>
      </c>
      <c r="C86" s="29" t="s">
        <v>145</v>
      </c>
      <c r="D86" s="13" t="s">
        <v>357</v>
      </c>
      <c r="E86" s="13" t="s">
        <v>569</v>
      </c>
      <c r="F86" s="18">
        <v>300000</v>
      </c>
      <c r="G86" s="18">
        <v>1499.4</v>
      </c>
      <c r="H86" s="18">
        <v>0.52</v>
      </c>
    </row>
    <row r="87" spans="2:8" x14ac:dyDescent="0.25">
      <c r="B87" s="13" t="s">
        <v>1803</v>
      </c>
      <c r="C87" s="29" t="s">
        <v>145</v>
      </c>
      <c r="D87" s="13" t="s">
        <v>291</v>
      </c>
      <c r="E87" s="13" t="s">
        <v>527</v>
      </c>
      <c r="F87" s="18">
        <v>359896</v>
      </c>
      <c r="G87" s="18">
        <v>1468.92</v>
      </c>
      <c r="H87" s="18">
        <v>0.51</v>
      </c>
    </row>
    <row r="88" spans="2:8" x14ac:dyDescent="0.25">
      <c r="B88" s="13" t="s">
        <v>2032</v>
      </c>
      <c r="C88" s="29" t="s">
        <v>145</v>
      </c>
      <c r="D88" s="13" t="s">
        <v>282</v>
      </c>
      <c r="E88" s="13" t="s">
        <v>973</v>
      </c>
      <c r="F88" s="18">
        <v>100000</v>
      </c>
      <c r="G88" s="18">
        <v>1457.85</v>
      </c>
      <c r="H88" s="18">
        <v>0.51</v>
      </c>
    </row>
    <row r="89" spans="2:8" x14ac:dyDescent="0.25">
      <c r="B89" s="13" t="s">
        <v>1903</v>
      </c>
      <c r="C89" s="29" t="s">
        <v>145</v>
      </c>
      <c r="D89" s="13" t="s">
        <v>473</v>
      </c>
      <c r="E89" s="13" t="s">
        <v>675</v>
      </c>
      <c r="F89" s="18">
        <v>170082</v>
      </c>
      <c r="G89" s="18">
        <v>1418.57</v>
      </c>
      <c r="H89" s="18">
        <v>0.49</v>
      </c>
    </row>
    <row r="90" spans="2:8" x14ac:dyDescent="0.25">
      <c r="B90" s="13" t="s">
        <v>1909</v>
      </c>
      <c r="C90" s="29" t="s">
        <v>145</v>
      </c>
      <c r="D90" s="13" t="s">
        <v>279</v>
      </c>
      <c r="E90" s="13" t="s">
        <v>681</v>
      </c>
      <c r="F90" s="18">
        <v>80000</v>
      </c>
      <c r="G90" s="18">
        <v>1319.6</v>
      </c>
      <c r="H90" s="18">
        <v>0.46</v>
      </c>
    </row>
    <row r="91" spans="2:8" x14ac:dyDescent="0.25">
      <c r="B91" s="13" t="s">
        <v>1795</v>
      </c>
      <c r="C91" s="29" t="s">
        <v>145</v>
      </c>
      <c r="D91" s="13" t="s">
        <v>483</v>
      </c>
      <c r="E91" s="13" t="s">
        <v>484</v>
      </c>
      <c r="F91" s="18">
        <v>172356</v>
      </c>
      <c r="G91" s="18">
        <v>1142.55</v>
      </c>
      <c r="H91" s="18">
        <v>0.4</v>
      </c>
    </row>
    <row r="92" spans="2:8" x14ac:dyDescent="0.25">
      <c r="B92" s="13" t="s">
        <v>1770</v>
      </c>
      <c r="C92" s="29" t="s">
        <v>145</v>
      </c>
      <c r="D92" s="13" t="s">
        <v>452</v>
      </c>
      <c r="E92" s="13" t="s">
        <v>453</v>
      </c>
      <c r="F92" s="18">
        <v>200000</v>
      </c>
      <c r="G92" s="18">
        <v>1031.5</v>
      </c>
      <c r="H92" s="18">
        <v>0.36</v>
      </c>
    </row>
    <row r="93" spans="2:8" x14ac:dyDescent="0.25">
      <c r="B93" s="13" t="s">
        <v>2025</v>
      </c>
      <c r="C93" s="29" t="s">
        <v>145</v>
      </c>
      <c r="D93" s="13" t="s">
        <v>382</v>
      </c>
      <c r="E93" s="13" t="s">
        <v>943</v>
      </c>
      <c r="F93" s="18">
        <v>266524</v>
      </c>
      <c r="G93" s="18">
        <v>898.72</v>
      </c>
      <c r="H93" s="18">
        <v>0.31</v>
      </c>
    </row>
    <row r="94" spans="2:8" x14ac:dyDescent="0.25">
      <c r="B94" s="13" t="s">
        <v>2030</v>
      </c>
      <c r="C94" s="29" t="s">
        <v>145</v>
      </c>
      <c r="D94" s="13" t="s">
        <v>357</v>
      </c>
      <c r="E94" s="13" t="s">
        <v>952</v>
      </c>
      <c r="F94" s="18">
        <v>12880</v>
      </c>
      <c r="G94" s="18">
        <v>96.74</v>
      </c>
      <c r="H94" s="18">
        <v>0.03</v>
      </c>
    </row>
    <row r="95" spans="2:8" x14ac:dyDescent="0.25">
      <c r="B95" s="32" t="s">
        <v>157</v>
      </c>
      <c r="C95" s="33"/>
      <c r="D95" s="32"/>
      <c r="E95" s="32"/>
      <c r="F95" s="34"/>
      <c r="G95" s="34">
        <f>SUM(G12:G94)</f>
        <v>281576.62</v>
      </c>
      <c r="H95" s="34">
        <f>SUM(H12:H94)</f>
        <v>97.599999999999966</v>
      </c>
    </row>
    <row r="96" spans="2:8" x14ac:dyDescent="0.25">
      <c r="B96" s="32" t="s">
        <v>851</v>
      </c>
    </row>
    <row r="97" spans="2:8" x14ac:dyDescent="0.25">
      <c r="B97" s="13" t="s">
        <v>93</v>
      </c>
      <c r="C97" s="29" t="s">
        <v>145</v>
      </c>
      <c r="D97" s="13" t="s">
        <v>852</v>
      </c>
      <c r="E97" s="13" t="s">
        <v>853</v>
      </c>
      <c r="F97" s="18">
        <v>1601</v>
      </c>
      <c r="G97" s="18">
        <v>1.48</v>
      </c>
      <c r="H97" s="18">
        <v>0</v>
      </c>
    </row>
    <row r="98" spans="2:8" x14ac:dyDescent="0.25">
      <c r="B98" s="32" t="s">
        <v>157</v>
      </c>
      <c r="C98" s="33"/>
      <c r="D98" s="32"/>
      <c r="E98" s="32"/>
      <c r="F98" s="34"/>
      <c r="G98" s="34">
        <f>SUM(G96:G97)</f>
        <v>1.48</v>
      </c>
      <c r="H98" s="34">
        <f>SUM(H96:H97)</f>
        <v>0</v>
      </c>
    </row>
    <row r="99" spans="2:8" x14ac:dyDescent="0.25">
      <c r="B99" s="32" t="s">
        <v>158</v>
      </c>
      <c r="C99" s="33"/>
      <c r="D99" s="32"/>
      <c r="E99" s="32"/>
      <c r="F99" s="34"/>
      <c r="G99" s="34">
        <v>636.01</v>
      </c>
      <c r="H99" s="34">
        <v>0.22</v>
      </c>
    </row>
    <row r="100" spans="2:8" x14ac:dyDescent="0.25">
      <c r="B100" s="32" t="s">
        <v>159</v>
      </c>
      <c r="C100" s="33"/>
      <c r="D100" s="32"/>
      <c r="E100" s="32"/>
      <c r="F100" s="34"/>
      <c r="G100" s="34">
        <v>282214.11</v>
      </c>
      <c r="H100" s="34">
        <v>97.82</v>
      </c>
    </row>
    <row r="101" spans="2:8" x14ac:dyDescent="0.25">
      <c r="B101" s="32" t="s">
        <v>247</v>
      </c>
      <c r="C101" s="33"/>
      <c r="D101" s="32"/>
      <c r="E101" s="32"/>
      <c r="F101" s="34"/>
      <c r="G101" s="34">
        <v>6326.7704885200455</v>
      </c>
      <c r="H101" s="34">
        <v>2.1800000000000068</v>
      </c>
    </row>
    <row r="102" spans="2:8" x14ac:dyDescent="0.25">
      <c r="B102" s="32" t="s">
        <v>161</v>
      </c>
      <c r="C102" s="33"/>
      <c r="D102" s="32"/>
      <c r="E102" s="32"/>
      <c r="F102" s="34"/>
      <c r="G102" s="34">
        <v>288540.88048852002</v>
      </c>
      <c r="H102" s="34">
        <v>100</v>
      </c>
    </row>
    <row r="103" spans="2:8" x14ac:dyDescent="0.25">
      <c r="B103" s="13" t="s">
        <v>162</v>
      </c>
    </row>
    <row r="104" spans="2:8" x14ac:dyDescent="0.25">
      <c r="B104" s="32" t="s">
        <v>163</v>
      </c>
    </row>
    <row r="105" spans="2:8" x14ac:dyDescent="0.25">
      <c r="B105" s="32" t="s">
        <v>164</v>
      </c>
      <c r="C105" s="29" t="s">
        <v>165</v>
      </c>
    </row>
    <row r="106" spans="2:8" x14ac:dyDescent="0.25">
      <c r="B106" s="32" t="s">
        <v>168</v>
      </c>
      <c r="C106" s="29" t="s">
        <v>167</v>
      </c>
    </row>
    <row r="107" spans="2:8" x14ac:dyDescent="0.25">
      <c r="B107" s="32" t="s">
        <v>169</v>
      </c>
      <c r="C107" s="29" t="s">
        <v>167</v>
      </c>
    </row>
    <row r="108" spans="2:8" x14ac:dyDescent="0.25">
      <c r="B108" s="32" t="s">
        <v>170</v>
      </c>
      <c r="C108" s="29" t="s">
        <v>171</v>
      </c>
    </row>
    <row r="109" spans="2:8" x14ac:dyDescent="0.25">
      <c r="B109" s="32" t="s">
        <v>1397</v>
      </c>
      <c r="C109" s="33"/>
    </row>
    <row r="110" spans="2:8" x14ac:dyDescent="0.25">
      <c r="B110" s="32" t="s">
        <v>1398</v>
      </c>
      <c r="C110" s="33"/>
    </row>
    <row r="111" spans="2:8" x14ac:dyDescent="0.25">
      <c r="B111" s="32" t="s">
        <v>1399</v>
      </c>
      <c r="C111" s="33"/>
    </row>
    <row r="112" spans="2:8" x14ac:dyDescent="0.25">
      <c r="B112" s="32" t="s">
        <v>1400</v>
      </c>
      <c r="C112" s="33"/>
    </row>
    <row r="113" spans="2:3" x14ac:dyDescent="0.25">
      <c r="B113" s="32" t="s">
        <v>1401</v>
      </c>
      <c r="C113" s="33"/>
    </row>
    <row r="114" spans="2:3" x14ac:dyDescent="0.25">
      <c r="B114" s="32" t="s">
        <v>1402</v>
      </c>
      <c r="C114" s="33"/>
    </row>
    <row r="115" spans="2:3" x14ac:dyDescent="0.25">
      <c r="B115" s="32" t="s">
        <v>1403</v>
      </c>
      <c r="C115" s="33"/>
    </row>
    <row r="116" spans="2:3" x14ac:dyDescent="0.25">
      <c r="B116" s="32" t="s">
        <v>1404</v>
      </c>
      <c r="C116" s="33"/>
    </row>
    <row r="117" spans="2:3" x14ac:dyDescent="0.25">
      <c r="B117" s="32" t="s">
        <v>3817</v>
      </c>
      <c r="C117" s="33"/>
    </row>
    <row r="118" spans="2:3" x14ac:dyDescent="0.25">
      <c r="B118" s="13" t="s">
        <v>180</v>
      </c>
    </row>
    <row r="119" spans="2:3" x14ac:dyDescent="0.25">
      <c r="B119" s="13" t="s">
        <v>250</v>
      </c>
    </row>
    <row r="122" spans="2:3" x14ac:dyDescent="0.25">
      <c r="B122" s="8" t="s">
        <v>251</v>
      </c>
      <c r="C122" s="9"/>
    </row>
    <row r="123" spans="2:3" ht="30" x14ac:dyDescent="0.25">
      <c r="B123" s="8" t="s">
        <v>252</v>
      </c>
      <c r="C123" s="10" t="s">
        <v>253</v>
      </c>
    </row>
    <row r="124" spans="2:3" x14ac:dyDescent="0.25">
      <c r="B124" s="3" t="s">
        <v>254</v>
      </c>
      <c r="C124" s="4"/>
    </row>
    <row r="125" spans="2:3" x14ac:dyDescent="0.25">
      <c r="B125" s="3" t="s">
        <v>255</v>
      </c>
      <c r="C125" s="4"/>
    </row>
    <row r="126" spans="2:3" x14ac:dyDescent="0.25">
      <c r="B126" s="3" t="s">
        <v>256</v>
      </c>
      <c r="C126" s="4"/>
    </row>
    <row r="127" spans="2:3" x14ac:dyDescent="0.25">
      <c r="B127" s="3" t="s">
        <v>257</v>
      </c>
      <c r="C127" s="4"/>
    </row>
    <row r="128" spans="2:3" x14ac:dyDescent="0.25">
      <c r="B128" s="3" t="s">
        <v>258</v>
      </c>
      <c r="C128" s="4"/>
    </row>
    <row r="129" spans="2:7" x14ac:dyDescent="0.25">
      <c r="B129" s="3" t="s">
        <v>259</v>
      </c>
      <c r="C129" s="4"/>
    </row>
    <row r="130" spans="2:7" x14ac:dyDescent="0.25">
      <c r="B130" s="8" t="s">
        <v>260</v>
      </c>
      <c r="C130" s="9"/>
    </row>
    <row r="132" spans="2:7" x14ac:dyDescent="0.25">
      <c r="B132" s="3" t="s">
        <v>189</v>
      </c>
      <c r="C132" s="4"/>
      <c r="D132" s="3"/>
    </row>
    <row r="133" spans="2:7" ht="30" x14ac:dyDescent="0.25">
      <c r="B133" s="6" t="s">
        <v>190</v>
      </c>
      <c r="C133" s="5" t="s">
        <v>191</v>
      </c>
      <c r="D133" s="6" t="s">
        <v>192</v>
      </c>
    </row>
    <row r="134" spans="2:7" x14ac:dyDescent="0.25">
      <c r="B134" s="3" t="s">
        <v>167</v>
      </c>
      <c r="C134" s="4" t="s">
        <v>167</v>
      </c>
      <c r="D134" s="3" t="s">
        <v>167</v>
      </c>
    </row>
    <row r="136" spans="2:7" x14ac:dyDescent="0.25">
      <c r="B136" s="8" t="s">
        <v>193</v>
      </c>
      <c r="C136" s="44">
        <v>45596</v>
      </c>
      <c r="D136" s="3"/>
      <c r="E136" s="37"/>
      <c r="F136" s="43"/>
    </row>
    <row r="137" spans="2:7" x14ac:dyDescent="0.25">
      <c r="B137" s="8" t="s">
        <v>194</v>
      </c>
      <c r="C137" s="9" t="s">
        <v>195</v>
      </c>
      <c r="D137" s="8" t="s">
        <v>196</v>
      </c>
      <c r="E137" s="38" t="s">
        <v>197</v>
      </c>
      <c r="F137" s="36" t="s">
        <v>198</v>
      </c>
      <c r="G137" s="34"/>
    </row>
    <row r="138" spans="2:7" x14ac:dyDescent="0.25">
      <c r="B138" s="41" t="s">
        <v>167</v>
      </c>
      <c r="C138" s="42" t="s">
        <v>167</v>
      </c>
      <c r="D138" s="41" t="s">
        <v>167</v>
      </c>
      <c r="E138" s="40" t="s">
        <v>167</v>
      </c>
      <c r="F138" s="39" t="s">
        <v>167</v>
      </c>
    </row>
    <row r="141" spans="2:7" x14ac:dyDescent="0.25">
      <c r="B141" s="32" t="s">
        <v>199</v>
      </c>
    </row>
    <row r="142" spans="2:7" x14ac:dyDescent="0.25">
      <c r="B142" s="32"/>
    </row>
    <row r="143" spans="2:7" x14ac:dyDescent="0.25">
      <c r="B143" s="32" t="s">
        <v>200</v>
      </c>
    </row>
    <row r="144" spans="2:7" x14ac:dyDescent="0.25">
      <c r="B144" s="8" t="s">
        <v>201</v>
      </c>
      <c r="C144" s="9" t="s">
        <v>202</v>
      </c>
      <c r="D144" s="32"/>
    </row>
    <row r="145" spans="2:7" x14ac:dyDescent="0.25">
      <c r="B145" s="3" t="s">
        <v>167</v>
      </c>
      <c r="C145" s="4" t="s">
        <v>167</v>
      </c>
    </row>
    <row r="147" spans="2:7" x14ac:dyDescent="0.25">
      <c r="B147" s="8" t="s">
        <v>203</v>
      </c>
      <c r="C147" s="9" t="s">
        <v>202</v>
      </c>
    </row>
    <row r="148" spans="2:7" x14ac:dyDescent="0.25">
      <c r="B148" s="3" t="s">
        <v>167</v>
      </c>
      <c r="C148" s="4" t="s">
        <v>167</v>
      </c>
    </row>
    <row r="150" spans="2:7" x14ac:dyDescent="0.25">
      <c r="B150" s="8" t="s">
        <v>167</v>
      </c>
      <c r="C150" s="9" t="s">
        <v>167</v>
      </c>
    </row>
    <row r="151" spans="2:7" x14ac:dyDescent="0.25">
      <c r="B151" s="3" t="s">
        <v>167</v>
      </c>
      <c r="C151" s="4" t="s">
        <v>167</v>
      </c>
    </row>
    <row r="153" spans="2:7" x14ac:dyDescent="0.25">
      <c r="B153" s="38" t="s">
        <v>204</v>
      </c>
      <c r="C153" s="9" t="s">
        <v>205</v>
      </c>
    </row>
    <row r="154" spans="2:7" x14ac:dyDescent="0.25">
      <c r="B154" s="37" t="s">
        <v>167</v>
      </c>
      <c r="C154" s="4" t="s">
        <v>167</v>
      </c>
    </row>
    <row r="156" spans="2:7" x14ac:dyDescent="0.25">
      <c r="B156" s="8" t="s">
        <v>206</v>
      </c>
      <c r="C156" s="9" t="s">
        <v>167</v>
      </c>
    </row>
    <row r="158" spans="2:7" x14ac:dyDescent="0.25">
      <c r="B158" s="8" t="s">
        <v>207</v>
      </c>
      <c r="C158" s="44">
        <v>45596</v>
      </c>
      <c r="D158" s="3"/>
      <c r="E158" s="37"/>
      <c r="F158" s="43"/>
    </row>
    <row r="159" spans="2:7" x14ac:dyDescent="0.25">
      <c r="B159" s="8" t="s">
        <v>194</v>
      </c>
      <c r="C159" s="9" t="s">
        <v>195</v>
      </c>
      <c r="D159" s="8" t="s">
        <v>196</v>
      </c>
      <c r="E159" s="38" t="s">
        <v>197</v>
      </c>
      <c r="F159" s="36" t="s">
        <v>198</v>
      </c>
      <c r="G159" s="34"/>
    </row>
    <row r="160" spans="2:7" x14ac:dyDescent="0.25">
      <c r="B160" s="41" t="s">
        <v>167</v>
      </c>
      <c r="C160" s="42" t="s">
        <v>167</v>
      </c>
      <c r="D160" s="41" t="s">
        <v>167</v>
      </c>
      <c r="E160" s="40" t="s">
        <v>167</v>
      </c>
      <c r="F160" s="39" t="s">
        <v>167</v>
      </c>
    </row>
    <row r="161" spans="2:4" x14ac:dyDescent="0.25">
      <c r="B161" s="32" t="s">
        <v>199</v>
      </c>
    </row>
    <row r="162" spans="2:4" x14ac:dyDescent="0.25">
      <c r="B162" s="32"/>
    </row>
    <row r="163" spans="2:4" x14ac:dyDescent="0.25">
      <c r="B163" s="32" t="s">
        <v>200</v>
      </c>
    </row>
    <row r="164" spans="2:4" x14ac:dyDescent="0.25">
      <c r="B164" s="8" t="s">
        <v>201</v>
      </c>
      <c r="C164" s="9" t="s">
        <v>202</v>
      </c>
      <c r="D164" s="32"/>
    </row>
    <row r="165" spans="2:4" x14ac:dyDescent="0.25">
      <c r="B165" s="3" t="s">
        <v>167</v>
      </c>
      <c r="C165" s="4" t="s">
        <v>167</v>
      </c>
    </row>
    <row r="167" spans="2:4" x14ac:dyDescent="0.25">
      <c r="B167" s="8" t="s">
        <v>203</v>
      </c>
      <c r="C167" s="9" t="s">
        <v>202</v>
      </c>
    </row>
    <row r="168" spans="2:4" x14ac:dyDescent="0.25">
      <c r="B168" s="3" t="s">
        <v>167</v>
      </c>
      <c r="C168" s="4" t="s">
        <v>167</v>
      </c>
    </row>
    <row r="170" spans="2:4" x14ac:dyDescent="0.25">
      <c r="B170" s="8" t="s">
        <v>167</v>
      </c>
      <c r="C170" s="9" t="s">
        <v>167</v>
      </c>
    </row>
    <row r="171" spans="2:4" x14ac:dyDescent="0.25">
      <c r="B171" s="3" t="s">
        <v>167</v>
      </c>
      <c r="C171" s="4" t="s">
        <v>167</v>
      </c>
    </row>
    <row r="173" spans="2:4" x14ac:dyDescent="0.25">
      <c r="B173" s="38" t="s">
        <v>204</v>
      </c>
      <c r="C173" s="9" t="s">
        <v>205</v>
      </c>
    </row>
    <row r="174" spans="2:4" x14ac:dyDescent="0.25">
      <c r="B174" s="37" t="s">
        <v>167</v>
      </c>
      <c r="C174" s="4" t="s">
        <v>167</v>
      </c>
    </row>
    <row r="176" spans="2:4" x14ac:dyDescent="0.25">
      <c r="B176" s="8" t="s">
        <v>206</v>
      </c>
      <c r="C176" s="9" t="s">
        <v>167</v>
      </c>
    </row>
    <row r="179" spans="2:80" x14ac:dyDescent="0.25">
      <c r="B179" s="32" t="s">
        <v>208</v>
      </c>
    </row>
    <row r="181" spans="2:80" x14ac:dyDescent="0.25">
      <c r="B181" s="8" t="s">
        <v>194</v>
      </c>
      <c r="C181" s="9" t="s">
        <v>209</v>
      </c>
      <c r="D181" s="8" t="s">
        <v>210</v>
      </c>
      <c r="E181" s="8" t="s">
        <v>211</v>
      </c>
      <c r="F181" s="34"/>
    </row>
    <row r="182" spans="2:80" x14ac:dyDescent="0.25">
      <c r="B182" s="3" t="s">
        <v>167</v>
      </c>
      <c r="C182" s="4" t="s">
        <v>167</v>
      </c>
      <c r="D182" s="3" t="s">
        <v>167</v>
      </c>
      <c r="E182" s="3" t="s">
        <v>167</v>
      </c>
    </row>
    <row r="185" spans="2:80" x14ac:dyDescent="0.25">
      <c r="B185" s="32" t="s">
        <v>212</v>
      </c>
      <c r="C185" s="33" t="s">
        <v>167</v>
      </c>
      <c r="D185" s="32"/>
      <c r="E185" s="32"/>
      <c r="F185" s="34"/>
      <c r="G185" s="34"/>
      <c r="H185" s="34"/>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c r="BO185" s="32"/>
      <c r="BP185" s="32"/>
      <c r="BQ185" s="32"/>
      <c r="BR185" s="32"/>
      <c r="BS185" s="32"/>
      <c r="BT185" s="32"/>
      <c r="BU185" s="32"/>
      <c r="BV185" s="32"/>
      <c r="BW185" s="32"/>
      <c r="BX185" s="32"/>
      <c r="BY185" s="32"/>
      <c r="BZ185" s="32"/>
      <c r="CA185" s="32"/>
      <c r="CB185" s="32"/>
    </row>
    <row r="187" spans="2:80" x14ac:dyDescent="0.25">
      <c r="B187" s="32" t="s">
        <v>213</v>
      </c>
    </row>
    <row r="189" spans="2:80" x14ac:dyDescent="0.25">
      <c r="B189" s="8" t="s">
        <v>214</v>
      </c>
      <c r="C189" s="9" t="s">
        <v>202</v>
      </c>
      <c r="D189" s="32"/>
    </row>
    <row r="190" spans="2:80" x14ac:dyDescent="0.25">
      <c r="B190" s="3" t="s">
        <v>167</v>
      </c>
      <c r="C190" s="4" t="s">
        <v>167</v>
      </c>
    </row>
    <row r="193" spans="2:80" x14ac:dyDescent="0.25">
      <c r="B193" s="8" t="s">
        <v>215</v>
      </c>
      <c r="C193" s="9" t="s">
        <v>216</v>
      </c>
      <c r="D193" s="32"/>
    </row>
    <row r="194" spans="2:80" x14ac:dyDescent="0.25">
      <c r="B194" s="3" t="s">
        <v>167</v>
      </c>
      <c r="C194" s="4" t="s">
        <v>167</v>
      </c>
    </row>
    <row r="197" spans="2:80" x14ac:dyDescent="0.25">
      <c r="B197" s="32" t="s">
        <v>217</v>
      </c>
    </row>
    <row r="200" spans="2:80" x14ac:dyDescent="0.25">
      <c r="B200" s="32" t="s">
        <v>218</v>
      </c>
    </row>
    <row r="202" spans="2:80" x14ac:dyDescent="0.25">
      <c r="B202" s="8" t="s">
        <v>194</v>
      </c>
      <c r="C202" s="9" t="s">
        <v>219</v>
      </c>
      <c r="D202" s="8" t="s">
        <v>209</v>
      </c>
      <c r="E202" s="8" t="s">
        <v>210</v>
      </c>
      <c r="F202" s="36" t="s">
        <v>211</v>
      </c>
      <c r="G202" s="34"/>
    </row>
    <row r="203" spans="2:80" x14ac:dyDescent="0.25">
      <c r="B203" s="3" t="s">
        <v>167</v>
      </c>
      <c r="C203" s="4" t="s">
        <v>167</v>
      </c>
      <c r="D203" s="3" t="s">
        <v>167</v>
      </c>
      <c r="E203" s="3" t="s">
        <v>167</v>
      </c>
      <c r="F203" s="35" t="s">
        <v>167</v>
      </c>
    </row>
    <row r="206" spans="2:80" x14ac:dyDescent="0.25">
      <c r="B206" s="32" t="s">
        <v>212</v>
      </c>
      <c r="C206" s="33" t="s">
        <v>167</v>
      </c>
      <c r="D206" s="32"/>
      <c r="E206" s="32"/>
      <c r="F206" s="34"/>
      <c r="G206" s="34"/>
      <c r="H206" s="34"/>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32"/>
      <c r="AM206" s="32"/>
      <c r="AN206" s="32"/>
      <c r="AO206" s="32"/>
      <c r="AP206" s="32"/>
      <c r="AQ206" s="32"/>
      <c r="AR206" s="32"/>
      <c r="AS206" s="32"/>
      <c r="AT206" s="32"/>
      <c r="AU206" s="32"/>
      <c r="AV206" s="32"/>
      <c r="AW206" s="32"/>
      <c r="AX206" s="32"/>
      <c r="AY206" s="32"/>
      <c r="AZ206" s="32"/>
      <c r="BA206" s="32"/>
      <c r="BB206" s="32"/>
      <c r="BC206" s="32"/>
      <c r="BD206" s="32"/>
      <c r="BE206" s="32"/>
      <c r="BF206" s="32"/>
      <c r="BG206" s="32"/>
      <c r="BH206" s="32"/>
      <c r="BI206" s="32"/>
      <c r="BJ206" s="32"/>
      <c r="BK206" s="32"/>
      <c r="BL206" s="32"/>
      <c r="BM206" s="32"/>
      <c r="BN206" s="32"/>
      <c r="BO206" s="32"/>
      <c r="BP206" s="32"/>
      <c r="BQ206" s="32"/>
      <c r="BR206" s="32"/>
      <c r="BS206" s="32"/>
      <c r="BT206" s="32"/>
      <c r="BU206" s="32"/>
      <c r="BV206" s="32"/>
      <c r="BW206" s="32"/>
      <c r="BX206" s="32"/>
      <c r="BY206" s="32"/>
      <c r="BZ206" s="32"/>
      <c r="CA206" s="32"/>
      <c r="CB206" s="32"/>
    </row>
    <row r="208" spans="2:80" x14ac:dyDescent="0.25">
      <c r="B208" s="32" t="s">
        <v>213</v>
      </c>
    </row>
    <row r="210" spans="2:7" x14ac:dyDescent="0.25">
      <c r="B210" s="8" t="s">
        <v>214</v>
      </c>
      <c r="C210" s="9" t="s">
        <v>202</v>
      </c>
      <c r="D210" s="32"/>
    </row>
    <row r="211" spans="2:7" x14ac:dyDescent="0.25">
      <c r="B211" s="3" t="s">
        <v>167</v>
      </c>
      <c r="C211" s="4" t="s">
        <v>167</v>
      </c>
    </row>
    <row r="214" spans="2:7" x14ac:dyDescent="0.25">
      <c r="B214" s="8" t="s">
        <v>215</v>
      </c>
      <c r="C214" s="9" t="s">
        <v>216</v>
      </c>
      <c r="D214" s="32"/>
    </row>
    <row r="215" spans="2:7" x14ac:dyDescent="0.25">
      <c r="B215" s="3" t="s">
        <v>167</v>
      </c>
      <c r="C215" s="4" t="s">
        <v>167</v>
      </c>
    </row>
    <row r="218" spans="2:7" x14ac:dyDescent="0.25">
      <c r="B218" s="32" t="s">
        <v>217</v>
      </c>
    </row>
    <row r="221" spans="2:7" x14ac:dyDescent="0.25">
      <c r="B221" s="32" t="s">
        <v>220</v>
      </c>
    </row>
    <row r="222" spans="2:7" x14ac:dyDescent="0.25">
      <c r="B222" s="8" t="s">
        <v>194</v>
      </c>
      <c r="C222" s="9" t="s">
        <v>221</v>
      </c>
      <c r="D222" s="8" t="s">
        <v>222</v>
      </c>
      <c r="E222" s="8" t="s">
        <v>223</v>
      </c>
      <c r="F222" s="36" t="s">
        <v>224</v>
      </c>
      <c r="G222" s="34"/>
    </row>
    <row r="223" spans="2:7" x14ac:dyDescent="0.25">
      <c r="B223" s="3" t="s">
        <v>167</v>
      </c>
      <c r="C223" s="4" t="s">
        <v>167</v>
      </c>
      <c r="D223" s="3" t="s">
        <v>167</v>
      </c>
      <c r="E223" s="3" t="s">
        <v>167</v>
      </c>
      <c r="F223" s="35" t="s">
        <v>167</v>
      </c>
    </row>
    <row r="224" spans="2:7" x14ac:dyDescent="0.25">
      <c r="B224"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0E7DDFF5-36E4-415B-9F45-DB3D3F71A895}"/>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C406E-3E42-49F0-B4C2-226946E7FAB5}">
  <sheetPr codeName="Sheet20"/>
  <dimension ref="A1:CB529"/>
  <sheetViews>
    <sheetView workbookViewId="0"/>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col min="9" max="256" width="9.140625" style="13"/>
    <col min="257" max="257" width="5.42578125" style="13" bestFit="1" customWidth="1"/>
    <col min="258" max="258" width="130.7109375" style="13" bestFit="1" customWidth="1"/>
    <col min="259" max="259" width="19.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19.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19.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19.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19.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19.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19.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19.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19.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19.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19.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19.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19.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19.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19.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19.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19.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19.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19.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19.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19.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19.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19.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19.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19.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19.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19.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19.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19.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19.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19.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19.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19.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19.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19.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19.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19.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19.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19.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19.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19.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19.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19.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19.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19.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19.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19.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19.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19.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19.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19.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19.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19.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19.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19.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19.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19.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19.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19.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19.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19.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19.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19.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9" x14ac:dyDescent="0.25">
      <c r="A1" s="58" t="s">
        <v>0</v>
      </c>
      <c r="B1" s="201" t="s">
        <v>39</v>
      </c>
      <c r="C1" s="201"/>
      <c r="D1" s="201"/>
      <c r="E1" s="201"/>
    </row>
    <row r="3" spans="1:9" ht="15" customHeight="1" x14ac:dyDescent="0.25">
      <c r="B3" s="1" t="s">
        <v>3856</v>
      </c>
      <c r="C3" s="202"/>
      <c r="D3" s="203"/>
    </row>
    <row r="4" spans="1:9" ht="15" customHeight="1" x14ac:dyDescent="0.25">
      <c r="B4" s="7" t="s">
        <v>3918</v>
      </c>
      <c r="C4" s="202"/>
      <c r="D4" s="203"/>
    </row>
    <row r="5" spans="1:9" ht="15" customHeight="1" x14ac:dyDescent="0.25">
      <c r="B5" s="1"/>
      <c r="C5" s="202"/>
      <c r="D5" s="203"/>
    </row>
    <row r="6" spans="1:9" ht="15" customHeight="1" x14ac:dyDescent="0.25">
      <c r="B6" s="7" t="s">
        <v>133</v>
      </c>
      <c r="C6" s="202"/>
      <c r="D6" s="203"/>
    </row>
    <row r="7" spans="1:9" ht="15" customHeight="1" x14ac:dyDescent="0.25">
      <c r="B7" s="7" t="s">
        <v>365</v>
      </c>
      <c r="C7" s="202"/>
      <c r="D7" s="203"/>
    </row>
    <row r="8" spans="1:9" ht="30" customHeight="1" x14ac:dyDescent="0.25">
      <c r="B8" s="2" t="s">
        <v>1405</v>
      </c>
      <c r="C8" s="202"/>
      <c r="D8" s="203"/>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299584</v>
      </c>
      <c r="G15" s="18">
        <v>5197.63</v>
      </c>
      <c r="H15" s="18">
        <v>14.29</v>
      </c>
    </row>
    <row r="16" spans="1:9" x14ac:dyDescent="0.25">
      <c r="B16" s="13" t="s">
        <v>1674</v>
      </c>
      <c r="C16" s="29" t="s">
        <v>145</v>
      </c>
      <c r="D16" s="13" t="s">
        <v>268</v>
      </c>
      <c r="E16" s="13" t="s">
        <v>270</v>
      </c>
      <c r="F16" s="18">
        <v>279710</v>
      </c>
      <c r="G16" s="18">
        <v>3612.59</v>
      </c>
      <c r="H16" s="18">
        <v>9.93</v>
      </c>
    </row>
    <row r="17" spans="2:8" x14ac:dyDescent="0.25">
      <c r="B17" s="13" t="s">
        <v>1675</v>
      </c>
      <c r="C17" s="29" t="s">
        <v>145</v>
      </c>
      <c r="D17" s="13" t="s">
        <v>271</v>
      </c>
      <c r="E17" s="13" t="s">
        <v>272</v>
      </c>
      <c r="F17" s="18">
        <v>268708</v>
      </c>
      <c r="G17" s="18">
        <v>3580.8</v>
      </c>
      <c r="H17" s="18">
        <v>9.84</v>
      </c>
    </row>
    <row r="18" spans="2:8" x14ac:dyDescent="0.25">
      <c r="B18" s="13" t="s">
        <v>1670</v>
      </c>
      <c r="C18" s="29" t="s">
        <v>145</v>
      </c>
      <c r="D18" s="13" t="s">
        <v>146</v>
      </c>
      <c r="E18" s="13" t="s">
        <v>147</v>
      </c>
      <c r="F18" s="18">
        <v>143468</v>
      </c>
      <c r="G18" s="18">
        <v>2520.9499999999998</v>
      </c>
      <c r="H18" s="18">
        <v>6.93</v>
      </c>
    </row>
    <row r="19" spans="2:8" x14ac:dyDescent="0.25">
      <c r="B19" s="13" t="s">
        <v>1676</v>
      </c>
      <c r="C19" s="29" t="s">
        <v>145</v>
      </c>
      <c r="D19" s="13" t="s">
        <v>273</v>
      </c>
      <c r="E19" s="13" t="s">
        <v>274</v>
      </c>
      <c r="F19" s="18">
        <v>367532</v>
      </c>
      <c r="G19" s="18">
        <v>1795.39</v>
      </c>
      <c r="H19" s="18">
        <v>4.93</v>
      </c>
    </row>
    <row r="20" spans="2:8" x14ac:dyDescent="0.25">
      <c r="B20" s="13" t="s">
        <v>1858</v>
      </c>
      <c r="C20" s="29" t="s">
        <v>145</v>
      </c>
      <c r="D20" s="13" t="s">
        <v>348</v>
      </c>
      <c r="E20" s="13" t="s">
        <v>612</v>
      </c>
      <c r="F20" s="18">
        <v>106267</v>
      </c>
      <c r="G20" s="18">
        <v>1712.65</v>
      </c>
      <c r="H20" s="18">
        <v>4.71</v>
      </c>
    </row>
    <row r="21" spans="2:8" x14ac:dyDescent="0.25">
      <c r="B21" s="13" t="s">
        <v>1679</v>
      </c>
      <c r="C21" s="29" t="s">
        <v>145</v>
      </c>
      <c r="D21" s="13" t="s">
        <v>277</v>
      </c>
      <c r="E21" s="13" t="s">
        <v>278</v>
      </c>
      <c r="F21" s="18">
        <v>46416</v>
      </c>
      <c r="G21" s="18">
        <v>1682.3</v>
      </c>
      <c r="H21" s="18">
        <v>4.62</v>
      </c>
    </row>
    <row r="22" spans="2:8" x14ac:dyDescent="0.25">
      <c r="B22" s="13" t="s">
        <v>1671</v>
      </c>
      <c r="C22" s="29" t="s">
        <v>145</v>
      </c>
      <c r="D22" s="13" t="s">
        <v>146</v>
      </c>
      <c r="E22" s="13" t="s">
        <v>148</v>
      </c>
      <c r="F22" s="18">
        <v>40234</v>
      </c>
      <c r="G22" s="18">
        <v>1597.79</v>
      </c>
      <c r="H22" s="18">
        <v>4.3899999999999997</v>
      </c>
    </row>
    <row r="23" spans="2:8" x14ac:dyDescent="0.25">
      <c r="B23" s="13" t="s">
        <v>1678</v>
      </c>
      <c r="C23" s="29" t="s">
        <v>145</v>
      </c>
      <c r="D23" s="13" t="s">
        <v>268</v>
      </c>
      <c r="E23" s="13" t="s">
        <v>276</v>
      </c>
      <c r="F23" s="18">
        <v>112975</v>
      </c>
      <c r="G23" s="18">
        <v>1308.82</v>
      </c>
      <c r="H23" s="18">
        <v>3.6</v>
      </c>
    </row>
    <row r="24" spans="2:8" x14ac:dyDescent="0.25">
      <c r="B24" s="13" t="s">
        <v>863</v>
      </c>
      <c r="C24" s="29" t="s">
        <v>145</v>
      </c>
      <c r="D24" s="13" t="s">
        <v>268</v>
      </c>
      <c r="E24" s="13" t="s">
        <v>864</v>
      </c>
      <c r="F24" s="18">
        <v>152411</v>
      </c>
      <c r="G24" s="18">
        <v>1250.53</v>
      </c>
      <c r="H24" s="18">
        <v>3.44</v>
      </c>
    </row>
    <row r="25" spans="2:8" x14ac:dyDescent="0.25">
      <c r="B25" s="13" t="s">
        <v>1901</v>
      </c>
      <c r="C25" s="29" t="s">
        <v>145</v>
      </c>
      <c r="D25" s="13" t="s">
        <v>473</v>
      </c>
      <c r="E25" s="13" t="s">
        <v>673</v>
      </c>
      <c r="F25" s="18">
        <v>38522</v>
      </c>
      <c r="G25" s="18">
        <v>1050.6300000000001</v>
      </c>
      <c r="H25" s="18">
        <v>2.89</v>
      </c>
    </row>
    <row r="26" spans="2:8" x14ac:dyDescent="0.25">
      <c r="B26" s="13" t="s">
        <v>1677</v>
      </c>
      <c r="C26" s="29" t="s">
        <v>145</v>
      </c>
      <c r="D26" s="13" t="s">
        <v>268</v>
      </c>
      <c r="E26" s="13" t="s">
        <v>275</v>
      </c>
      <c r="F26" s="18">
        <v>58430</v>
      </c>
      <c r="G26" s="18">
        <v>1011.13</v>
      </c>
      <c r="H26" s="18">
        <v>2.78</v>
      </c>
    </row>
    <row r="27" spans="2:8" x14ac:dyDescent="0.25">
      <c r="B27" s="13" t="s">
        <v>1689</v>
      </c>
      <c r="C27" s="29" t="s">
        <v>145</v>
      </c>
      <c r="D27" s="13" t="s">
        <v>273</v>
      </c>
      <c r="E27" s="13" t="s">
        <v>295</v>
      </c>
      <c r="F27" s="18">
        <v>35459</v>
      </c>
      <c r="G27" s="18">
        <v>896.23</v>
      </c>
      <c r="H27" s="18">
        <v>2.46</v>
      </c>
    </row>
    <row r="28" spans="2:8" x14ac:dyDescent="0.25">
      <c r="B28" s="13" t="s">
        <v>1902</v>
      </c>
      <c r="C28" s="29" t="s">
        <v>145</v>
      </c>
      <c r="D28" s="13" t="s">
        <v>282</v>
      </c>
      <c r="E28" s="13" t="s">
        <v>674</v>
      </c>
      <c r="F28" s="18">
        <v>42879</v>
      </c>
      <c r="G28" s="18">
        <v>792.85</v>
      </c>
      <c r="H28" s="18">
        <v>2.1800000000000002</v>
      </c>
    </row>
    <row r="29" spans="2:8" x14ac:dyDescent="0.25">
      <c r="B29" s="13" t="s">
        <v>1803</v>
      </c>
      <c r="C29" s="29" t="s">
        <v>145</v>
      </c>
      <c r="D29" s="13" t="s">
        <v>291</v>
      </c>
      <c r="E29" s="13" t="s">
        <v>527</v>
      </c>
      <c r="F29" s="18">
        <v>188703</v>
      </c>
      <c r="G29" s="18">
        <v>770.1</v>
      </c>
      <c r="H29" s="18">
        <v>2.12</v>
      </c>
    </row>
    <row r="30" spans="2:8" x14ac:dyDescent="0.25">
      <c r="B30" s="13" t="s">
        <v>1998</v>
      </c>
      <c r="C30" s="29" t="s">
        <v>145</v>
      </c>
      <c r="D30" s="13" t="s">
        <v>301</v>
      </c>
      <c r="E30" s="13" t="s">
        <v>865</v>
      </c>
      <c r="F30" s="18">
        <v>11061</v>
      </c>
      <c r="G30" s="18">
        <v>762.27</v>
      </c>
      <c r="H30" s="18">
        <v>2.1</v>
      </c>
    </row>
    <row r="31" spans="2:8" x14ac:dyDescent="0.25">
      <c r="B31" s="13" t="s">
        <v>1784</v>
      </c>
      <c r="C31" s="29" t="s">
        <v>145</v>
      </c>
      <c r="D31" s="13" t="s">
        <v>146</v>
      </c>
      <c r="E31" s="13" t="s">
        <v>471</v>
      </c>
      <c r="F31" s="18">
        <v>42031</v>
      </c>
      <c r="G31" s="18">
        <v>743.09</v>
      </c>
      <c r="H31" s="18">
        <v>2.04</v>
      </c>
    </row>
    <row r="32" spans="2:8" x14ac:dyDescent="0.25">
      <c r="B32" s="13" t="s">
        <v>1903</v>
      </c>
      <c r="C32" s="29" t="s">
        <v>145</v>
      </c>
      <c r="D32" s="13" t="s">
        <v>473</v>
      </c>
      <c r="E32" s="13" t="s">
        <v>675</v>
      </c>
      <c r="F32" s="18">
        <v>83301</v>
      </c>
      <c r="G32" s="18">
        <v>694.81</v>
      </c>
      <c r="H32" s="18">
        <v>1.91</v>
      </c>
    </row>
    <row r="33" spans="2:8" x14ac:dyDescent="0.25">
      <c r="B33" s="13" t="s">
        <v>1821</v>
      </c>
      <c r="C33" s="29" t="s">
        <v>145</v>
      </c>
      <c r="D33" s="13" t="s">
        <v>291</v>
      </c>
      <c r="E33" s="13" t="s">
        <v>549</v>
      </c>
      <c r="F33" s="18">
        <v>180996</v>
      </c>
      <c r="G33" s="18">
        <v>581.36</v>
      </c>
      <c r="H33" s="18">
        <v>1.6</v>
      </c>
    </row>
    <row r="34" spans="2:8" x14ac:dyDescent="0.25">
      <c r="B34" s="13" t="s">
        <v>1792</v>
      </c>
      <c r="C34" s="29" t="s">
        <v>145</v>
      </c>
      <c r="D34" s="13" t="s">
        <v>473</v>
      </c>
      <c r="E34" s="13" t="s">
        <v>480</v>
      </c>
      <c r="F34" s="18">
        <v>5243</v>
      </c>
      <c r="G34" s="18">
        <v>580.96</v>
      </c>
      <c r="H34" s="18">
        <v>1.6</v>
      </c>
    </row>
    <row r="35" spans="2:8" x14ac:dyDescent="0.25">
      <c r="B35" s="13" t="s">
        <v>1680</v>
      </c>
      <c r="C35" s="29" t="s">
        <v>145</v>
      </c>
      <c r="D35" s="13" t="s">
        <v>279</v>
      </c>
      <c r="E35" s="13" t="s">
        <v>280</v>
      </c>
      <c r="F35" s="18">
        <v>16571</v>
      </c>
      <c r="G35" s="18">
        <v>541.72</v>
      </c>
      <c r="H35" s="18">
        <v>1.49</v>
      </c>
    </row>
    <row r="36" spans="2:8" x14ac:dyDescent="0.25">
      <c r="B36" s="13" t="s">
        <v>1849</v>
      </c>
      <c r="C36" s="29" t="s">
        <v>145</v>
      </c>
      <c r="D36" s="13" t="s">
        <v>279</v>
      </c>
      <c r="E36" s="13" t="s">
        <v>590</v>
      </c>
      <c r="F36" s="18">
        <v>17904</v>
      </c>
      <c r="G36" s="18">
        <v>526.04</v>
      </c>
      <c r="H36" s="18">
        <v>1.45</v>
      </c>
    </row>
    <row r="37" spans="2:8" x14ac:dyDescent="0.25">
      <c r="B37" s="13" t="s">
        <v>1805</v>
      </c>
      <c r="C37" s="29" t="s">
        <v>145</v>
      </c>
      <c r="D37" s="13" t="s">
        <v>318</v>
      </c>
      <c r="E37" s="13" t="s">
        <v>530</v>
      </c>
      <c r="F37" s="18">
        <v>4470</v>
      </c>
      <c r="G37" s="18">
        <v>494.72</v>
      </c>
      <c r="H37" s="18">
        <v>1.36</v>
      </c>
    </row>
    <row r="38" spans="2:8" x14ac:dyDescent="0.25">
      <c r="B38" s="13" t="s">
        <v>1823</v>
      </c>
      <c r="C38" s="29" t="s">
        <v>145</v>
      </c>
      <c r="D38" s="13" t="s">
        <v>397</v>
      </c>
      <c r="E38" s="13" t="s">
        <v>551</v>
      </c>
      <c r="F38" s="18">
        <v>327222</v>
      </c>
      <c r="G38" s="18">
        <v>486.42</v>
      </c>
      <c r="H38" s="18">
        <v>1.34</v>
      </c>
    </row>
    <row r="39" spans="2:8" x14ac:dyDescent="0.25">
      <c r="B39" s="13" t="s">
        <v>1985</v>
      </c>
      <c r="C39" s="29" t="s">
        <v>145</v>
      </c>
      <c r="D39" s="13" t="s">
        <v>146</v>
      </c>
      <c r="E39" s="13" t="s">
        <v>828</v>
      </c>
      <c r="F39" s="18">
        <v>25252</v>
      </c>
      <c r="G39" s="18">
        <v>406.12</v>
      </c>
      <c r="H39" s="18">
        <v>1.1200000000000001</v>
      </c>
    </row>
    <row r="40" spans="2:8" x14ac:dyDescent="0.25">
      <c r="B40" s="13" t="s">
        <v>1771</v>
      </c>
      <c r="C40" s="29" t="s">
        <v>145</v>
      </c>
      <c r="D40" s="13" t="s">
        <v>378</v>
      </c>
      <c r="E40" s="13" t="s">
        <v>454</v>
      </c>
      <c r="F40" s="18">
        <v>29168</v>
      </c>
      <c r="G40" s="18">
        <v>401.56</v>
      </c>
      <c r="H40" s="18">
        <v>1.1000000000000001</v>
      </c>
    </row>
    <row r="41" spans="2:8" x14ac:dyDescent="0.25">
      <c r="B41" s="13" t="s">
        <v>1999</v>
      </c>
      <c r="C41" s="29" t="s">
        <v>145</v>
      </c>
      <c r="D41" s="13" t="s">
        <v>301</v>
      </c>
      <c r="E41" s="13" t="s">
        <v>866</v>
      </c>
      <c r="F41" s="18">
        <v>21559</v>
      </c>
      <c r="G41" s="18">
        <v>377.65</v>
      </c>
      <c r="H41" s="18">
        <v>1.04</v>
      </c>
    </row>
    <row r="42" spans="2:8" x14ac:dyDescent="0.25">
      <c r="B42" s="13" t="s">
        <v>1906</v>
      </c>
      <c r="C42" s="29" t="s">
        <v>145</v>
      </c>
      <c r="D42" s="13" t="s">
        <v>397</v>
      </c>
      <c r="E42" s="13" t="s">
        <v>678</v>
      </c>
      <c r="F42" s="18">
        <v>37877</v>
      </c>
      <c r="G42" s="18">
        <v>365.3</v>
      </c>
      <c r="H42" s="18">
        <v>1</v>
      </c>
    </row>
    <row r="43" spans="2:8" x14ac:dyDescent="0.25">
      <c r="B43" s="13" t="s">
        <v>1776</v>
      </c>
      <c r="C43" s="29" t="s">
        <v>145</v>
      </c>
      <c r="D43" s="13" t="s">
        <v>462</v>
      </c>
      <c r="E43" s="13" t="s">
        <v>463</v>
      </c>
      <c r="F43" s="18">
        <v>14167</v>
      </c>
      <c r="G43" s="18">
        <v>320.77999999999997</v>
      </c>
      <c r="H43" s="18">
        <v>0.88</v>
      </c>
    </row>
    <row r="44" spans="2:8" x14ac:dyDescent="0.25">
      <c r="B44" s="13" t="s">
        <v>1703</v>
      </c>
      <c r="C44" s="29" t="s">
        <v>145</v>
      </c>
      <c r="D44" s="13" t="s">
        <v>268</v>
      </c>
      <c r="E44" s="13" t="s">
        <v>322</v>
      </c>
      <c r="F44" s="18">
        <v>26291</v>
      </c>
      <c r="G44" s="18">
        <v>277.57</v>
      </c>
      <c r="H44" s="18">
        <v>0.76</v>
      </c>
    </row>
    <row r="45" spans="2:8" x14ac:dyDescent="0.25">
      <c r="B45" s="32" t="s">
        <v>157</v>
      </c>
      <c r="C45" s="33"/>
      <c r="D45" s="32"/>
      <c r="E45" s="32"/>
      <c r="F45" s="34"/>
      <c r="G45" s="34">
        <f>SUM(G12:G44)</f>
        <v>36340.76</v>
      </c>
      <c r="H45" s="34">
        <f>SUM(H12:H44)</f>
        <v>99.9</v>
      </c>
    </row>
    <row r="46" spans="2:8" x14ac:dyDescent="0.25">
      <c r="B46" s="32" t="s">
        <v>158</v>
      </c>
      <c r="C46" s="33"/>
      <c r="D46" s="32"/>
      <c r="E46" s="32"/>
      <c r="F46" s="34"/>
      <c r="G46" s="34">
        <v>7.43</v>
      </c>
      <c r="H46" s="34">
        <v>0.02</v>
      </c>
    </row>
    <row r="47" spans="2:8" x14ac:dyDescent="0.25">
      <c r="B47" s="32" t="s">
        <v>159</v>
      </c>
      <c r="C47" s="33"/>
      <c r="D47" s="32"/>
      <c r="E47" s="32"/>
      <c r="F47" s="34"/>
      <c r="G47" s="34">
        <v>36348.19</v>
      </c>
      <c r="H47" s="34">
        <v>99.92</v>
      </c>
    </row>
    <row r="48" spans="2:8" x14ac:dyDescent="0.25">
      <c r="B48" s="32" t="s">
        <v>247</v>
      </c>
      <c r="C48" s="33"/>
      <c r="D48" s="32"/>
      <c r="E48" s="32"/>
      <c r="F48" s="34"/>
      <c r="G48" s="34">
        <v>35.007265599997773</v>
      </c>
      <c r="H48" s="34">
        <v>7.9999999999998295E-2</v>
      </c>
    </row>
    <row r="49" spans="2:8" x14ac:dyDescent="0.25">
      <c r="B49" s="32" t="s">
        <v>161</v>
      </c>
      <c r="C49" s="33"/>
      <c r="D49" s="32"/>
      <c r="E49" s="32"/>
      <c r="F49" s="34"/>
      <c r="G49" s="34">
        <v>36383.1972656</v>
      </c>
      <c r="H49" s="34">
        <v>100</v>
      </c>
    </row>
    <row r="50" spans="2:8" x14ac:dyDescent="0.25">
      <c r="B50" s="13" t="s">
        <v>162</v>
      </c>
    </row>
    <row r="51" spans="2:8" x14ac:dyDescent="0.25">
      <c r="B51" s="32" t="s">
        <v>163</v>
      </c>
    </row>
    <row r="52" spans="2:8" x14ac:dyDescent="0.25">
      <c r="B52" s="32" t="s">
        <v>164</v>
      </c>
      <c r="C52" s="29" t="s">
        <v>165</v>
      </c>
    </row>
    <row r="53" spans="2:8" x14ac:dyDescent="0.25">
      <c r="B53" s="32" t="s">
        <v>168</v>
      </c>
      <c r="C53" s="29" t="s">
        <v>167</v>
      </c>
    </row>
    <row r="54" spans="2:8" x14ac:dyDescent="0.25">
      <c r="B54" s="32" t="s">
        <v>169</v>
      </c>
      <c r="C54" s="29" t="s">
        <v>167</v>
      </c>
    </row>
    <row r="55" spans="2:8" x14ac:dyDescent="0.25">
      <c r="B55" s="32" t="s">
        <v>170</v>
      </c>
      <c r="C55" s="29" t="s">
        <v>171</v>
      </c>
    </row>
    <row r="56" spans="2:8" x14ac:dyDescent="0.25">
      <c r="B56" s="32" t="s">
        <v>1406</v>
      </c>
      <c r="C56" s="33"/>
    </row>
    <row r="57" spans="2:8" x14ac:dyDescent="0.25">
      <c r="B57" s="32" t="s">
        <v>1407</v>
      </c>
      <c r="C57" s="33"/>
    </row>
    <row r="58" spans="2:8" x14ac:dyDescent="0.25">
      <c r="B58" s="32" t="s">
        <v>1408</v>
      </c>
      <c r="C58" s="33"/>
    </row>
    <row r="59" spans="2:8" x14ac:dyDescent="0.25">
      <c r="B59" s="32" t="s">
        <v>1409</v>
      </c>
      <c r="C59" s="33"/>
    </row>
    <row r="60" spans="2:8" x14ac:dyDescent="0.25">
      <c r="B60" s="32" t="s">
        <v>1040</v>
      </c>
      <c r="C60" s="33"/>
    </row>
    <row r="61" spans="2:8" x14ac:dyDescent="0.25">
      <c r="B61" s="13" t="s">
        <v>180</v>
      </c>
    </row>
    <row r="62" spans="2:8" x14ac:dyDescent="0.25">
      <c r="B62" s="13" t="s">
        <v>250</v>
      </c>
    </row>
    <row r="65" spans="2:7" x14ac:dyDescent="0.25">
      <c r="B65" s="8" t="s">
        <v>251</v>
      </c>
      <c r="C65" s="9"/>
    </row>
    <row r="66" spans="2:7" ht="30" x14ac:dyDescent="0.25">
      <c r="B66" s="8" t="s">
        <v>252</v>
      </c>
      <c r="C66" s="10" t="s">
        <v>253</v>
      </c>
    </row>
    <row r="67" spans="2:7" x14ac:dyDescent="0.25">
      <c r="B67" s="3" t="s">
        <v>254</v>
      </c>
      <c r="C67" s="4"/>
    </row>
    <row r="68" spans="2:7" x14ac:dyDescent="0.25">
      <c r="B68" s="3" t="s">
        <v>255</v>
      </c>
      <c r="C68" s="4"/>
    </row>
    <row r="69" spans="2:7" x14ac:dyDescent="0.25">
      <c r="B69" s="3" t="s">
        <v>256</v>
      </c>
      <c r="C69" s="4"/>
    </row>
    <row r="70" spans="2:7" x14ac:dyDescent="0.25">
      <c r="B70" s="3" t="s">
        <v>257</v>
      </c>
      <c r="C70" s="4"/>
    </row>
    <row r="71" spans="2:7" x14ac:dyDescent="0.25">
      <c r="B71" s="3" t="s">
        <v>258</v>
      </c>
      <c r="C71" s="4"/>
    </row>
    <row r="72" spans="2:7" x14ac:dyDescent="0.25">
      <c r="B72" s="3" t="s">
        <v>259</v>
      </c>
      <c r="C72" s="4"/>
    </row>
    <row r="73" spans="2:7" x14ac:dyDescent="0.25">
      <c r="B73" s="8" t="s">
        <v>260</v>
      </c>
      <c r="C73" s="9"/>
    </row>
    <row r="75" spans="2:7" x14ac:dyDescent="0.25">
      <c r="B75" s="3" t="s">
        <v>189</v>
      </c>
      <c r="C75" s="4"/>
      <c r="D75" s="3"/>
    </row>
    <row r="76" spans="2:7" ht="30" x14ac:dyDescent="0.25">
      <c r="B76" s="6" t="s">
        <v>190</v>
      </c>
      <c r="C76" s="5" t="s">
        <v>191</v>
      </c>
      <c r="D76" s="6" t="s">
        <v>192</v>
      </c>
    </row>
    <row r="77" spans="2:7" x14ac:dyDescent="0.25">
      <c r="B77" s="3" t="s">
        <v>167</v>
      </c>
      <c r="C77" s="4" t="s">
        <v>167</v>
      </c>
      <c r="D77" s="3" t="s">
        <v>167</v>
      </c>
    </row>
    <row r="79" spans="2:7" x14ac:dyDescent="0.25">
      <c r="B79" s="8" t="s">
        <v>193</v>
      </c>
      <c r="C79" s="44">
        <v>45596</v>
      </c>
      <c r="D79" s="3"/>
      <c r="E79" s="37"/>
      <c r="F79" s="43"/>
    </row>
    <row r="80" spans="2:7" x14ac:dyDescent="0.25">
      <c r="B80" s="8" t="s">
        <v>194</v>
      </c>
      <c r="C80" s="9" t="s">
        <v>195</v>
      </c>
      <c r="D80" s="8" t="s">
        <v>196</v>
      </c>
      <c r="E80" s="38" t="s">
        <v>197</v>
      </c>
      <c r="F80" s="36" t="s">
        <v>198</v>
      </c>
      <c r="G80" s="34"/>
    </row>
    <row r="81" spans="2:6" x14ac:dyDescent="0.25">
      <c r="B81" s="41" t="s">
        <v>167</v>
      </c>
      <c r="C81" s="42" t="s">
        <v>167</v>
      </c>
      <c r="D81" s="41" t="s">
        <v>167</v>
      </c>
      <c r="E81" s="40" t="s">
        <v>167</v>
      </c>
      <c r="F81" s="39" t="s">
        <v>167</v>
      </c>
    </row>
    <row r="84" spans="2:6" x14ac:dyDescent="0.25">
      <c r="B84" s="32" t="s">
        <v>199</v>
      </c>
    </row>
    <row r="85" spans="2:6" x14ac:dyDescent="0.25">
      <c r="B85" s="32"/>
    </row>
    <row r="86" spans="2:6" x14ac:dyDescent="0.25">
      <c r="B86" s="32" t="s">
        <v>200</v>
      </c>
    </row>
    <row r="87" spans="2:6" x14ac:dyDescent="0.25">
      <c r="B87" s="8" t="s">
        <v>201</v>
      </c>
      <c r="C87" s="9" t="s">
        <v>202</v>
      </c>
      <c r="D87" s="32"/>
    </row>
    <row r="88" spans="2:6" x14ac:dyDescent="0.25">
      <c r="B88" s="3" t="s">
        <v>167</v>
      </c>
      <c r="C88" s="4" t="s">
        <v>167</v>
      </c>
    </row>
    <row r="90" spans="2:6" x14ac:dyDescent="0.25">
      <c r="B90" s="8" t="s">
        <v>203</v>
      </c>
      <c r="C90" s="9" t="s">
        <v>202</v>
      </c>
    </row>
    <row r="91" spans="2:6" x14ac:dyDescent="0.25">
      <c r="B91" s="3" t="s">
        <v>167</v>
      </c>
      <c r="C91" s="4" t="s">
        <v>167</v>
      </c>
    </row>
    <row r="93" spans="2:6" x14ac:dyDescent="0.25">
      <c r="B93" s="8" t="s">
        <v>167</v>
      </c>
      <c r="C93" s="9" t="s">
        <v>167</v>
      </c>
    </row>
    <row r="94" spans="2:6" x14ac:dyDescent="0.25">
      <c r="B94" s="3" t="s">
        <v>167</v>
      </c>
      <c r="C94" s="4" t="s">
        <v>167</v>
      </c>
    </row>
    <row r="96" spans="2:6" x14ac:dyDescent="0.25">
      <c r="B96" s="38" t="s">
        <v>204</v>
      </c>
      <c r="C96" s="9" t="s">
        <v>205</v>
      </c>
    </row>
    <row r="97" spans="2:7" x14ac:dyDescent="0.25">
      <c r="B97" s="37" t="s">
        <v>167</v>
      </c>
      <c r="C97" s="4" t="s">
        <v>167</v>
      </c>
    </row>
    <row r="99" spans="2:7" x14ac:dyDescent="0.25">
      <c r="B99" s="8" t="s">
        <v>206</v>
      </c>
      <c r="C99" s="9" t="s">
        <v>167</v>
      </c>
    </row>
    <row r="101" spans="2:7" x14ac:dyDescent="0.25">
      <c r="B101" s="8" t="s">
        <v>207</v>
      </c>
      <c r="C101" s="44">
        <v>45596</v>
      </c>
      <c r="D101" s="3"/>
      <c r="E101" s="37"/>
      <c r="F101" s="43"/>
    </row>
    <row r="102" spans="2:7" x14ac:dyDescent="0.25">
      <c r="B102" s="8" t="s">
        <v>194</v>
      </c>
      <c r="C102" s="9" t="s">
        <v>195</v>
      </c>
      <c r="D102" s="8" t="s">
        <v>196</v>
      </c>
      <c r="E102" s="38" t="s">
        <v>197</v>
      </c>
      <c r="F102" s="36" t="s">
        <v>198</v>
      </c>
      <c r="G102" s="34"/>
    </row>
    <row r="103" spans="2:7" x14ac:dyDescent="0.25">
      <c r="B103" s="41" t="s">
        <v>167</v>
      </c>
      <c r="C103" s="42" t="s">
        <v>167</v>
      </c>
      <c r="D103" s="41" t="s">
        <v>167</v>
      </c>
      <c r="E103" s="40" t="s">
        <v>167</v>
      </c>
      <c r="F103" s="39" t="s">
        <v>167</v>
      </c>
    </row>
    <row r="104" spans="2:7" x14ac:dyDescent="0.25">
      <c r="B104" s="32" t="s">
        <v>199</v>
      </c>
    </row>
    <row r="105" spans="2:7" x14ac:dyDescent="0.25">
      <c r="B105" s="32"/>
    </row>
    <row r="106" spans="2:7" x14ac:dyDescent="0.25">
      <c r="B106" s="32" t="s">
        <v>200</v>
      </c>
    </row>
    <row r="107" spans="2:7" x14ac:dyDescent="0.25">
      <c r="B107" s="8" t="s">
        <v>201</v>
      </c>
      <c r="C107" s="9" t="s">
        <v>202</v>
      </c>
      <c r="D107" s="32"/>
    </row>
    <row r="108" spans="2:7" x14ac:dyDescent="0.25">
      <c r="B108" s="3" t="s">
        <v>167</v>
      </c>
      <c r="C108" s="4" t="s">
        <v>167</v>
      </c>
    </row>
    <row r="110" spans="2:7" x14ac:dyDescent="0.25">
      <c r="B110" s="8" t="s">
        <v>203</v>
      </c>
      <c r="C110" s="9" t="s">
        <v>202</v>
      </c>
    </row>
    <row r="111" spans="2:7" x14ac:dyDescent="0.25">
      <c r="B111" s="3" t="s">
        <v>167</v>
      </c>
      <c r="C111" s="4" t="s">
        <v>167</v>
      </c>
    </row>
    <row r="113" spans="2:80" x14ac:dyDescent="0.25">
      <c r="B113" s="8" t="s">
        <v>167</v>
      </c>
      <c r="C113" s="9" t="s">
        <v>167</v>
      </c>
    </row>
    <row r="114" spans="2:80" x14ac:dyDescent="0.25">
      <c r="B114" s="3" t="s">
        <v>167</v>
      </c>
      <c r="C114" s="4" t="s">
        <v>167</v>
      </c>
    </row>
    <row r="116" spans="2:80" x14ac:dyDescent="0.25">
      <c r="B116" s="38" t="s">
        <v>204</v>
      </c>
      <c r="C116" s="9" t="s">
        <v>205</v>
      </c>
    </row>
    <row r="117" spans="2:80" x14ac:dyDescent="0.25">
      <c r="B117" s="37" t="s">
        <v>167</v>
      </c>
      <c r="C117" s="4" t="s">
        <v>167</v>
      </c>
    </row>
    <row r="119" spans="2:80" x14ac:dyDescent="0.25">
      <c r="B119" s="8" t="s">
        <v>206</v>
      </c>
      <c r="C119" s="9" t="s">
        <v>167</v>
      </c>
    </row>
    <row r="122" spans="2:80" x14ac:dyDescent="0.25">
      <c r="B122" s="32" t="s">
        <v>208</v>
      </c>
    </row>
    <row r="124" spans="2:80" x14ac:dyDescent="0.25">
      <c r="B124" s="8" t="s">
        <v>194</v>
      </c>
      <c r="C124" s="9" t="s">
        <v>209</v>
      </c>
      <c r="D124" s="8" t="s">
        <v>210</v>
      </c>
      <c r="E124" s="8" t="s">
        <v>211</v>
      </c>
      <c r="F124" s="34"/>
    </row>
    <row r="125" spans="2:80" x14ac:dyDescent="0.25">
      <c r="B125" s="3" t="s">
        <v>167</v>
      </c>
      <c r="C125" s="4" t="s">
        <v>167</v>
      </c>
      <c r="D125" s="3" t="s">
        <v>167</v>
      </c>
      <c r="E125" s="3" t="s">
        <v>167</v>
      </c>
    </row>
    <row r="128" spans="2:80" x14ac:dyDescent="0.25">
      <c r="B128" s="32" t="s">
        <v>212</v>
      </c>
      <c r="C128" s="33" t="s">
        <v>167</v>
      </c>
      <c r="D128" s="32"/>
      <c r="E128" s="32"/>
      <c r="F128" s="34"/>
      <c r="G128" s="34"/>
      <c r="H128" s="34"/>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2"/>
      <c r="BQ128" s="32"/>
      <c r="BR128" s="32"/>
      <c r="BS128" s="32"/>
      <c r="BT128" s="32"/>
      <c r="BU128" s="32"/>
      <c r="BV128" s="32"/>
      <c r="BW128" s="32"/>
      <c r="BX128" s="32"/>
      <c r="BY128" s="32"/>
      <c r="BZ128" s="32"/>
      <c r="CA128" s="32"/>
      <c r="CB128" s="32"/>
    </row>
    <row r="130" spans="2:4" x14ac:dyDescent="0.25">
      <c r="B130" s="32" t="s">
        <v>213</v>
      </c>
    </row>
    <row r="132" spans="2:4" x14ac:dyDescent="0.25">
      <c r="B132" s="8" t="s">
        <v>214</v>
      </c>
      <c r="C132" s="9" t="s">
        <v>202</v>
      </c>
      <c r="D132" s="32"/>
    </row>
    <row r="133" spans="2:4" x14ac:dyDescent="0.25">
      <c r="B133" s="3" t="s">
        <v>167</v>
      </c>
      <c r="C133" s="4" t="s">
        <v>167</v>
      </c>
    </row>
    <row r="136" spans="2:4" x14ac:dyDescent="0.25">
      <c r="B136" s="8" t="s">
        <v>215</v>
      </c>
      <c r="C136" s="9" t="s">
        <v>216</v>
      </c>
      <c r="D136" s="32"/>
    </row>
    <row r="137" spans="2:4" x14ac:dyDescent="0.25">
      <c r="B137" s="3" t="s">
        <v>167</v>
      </c>
      <c r="C137" s="4" t="s">
        <v>167</v>
      </c>
    </row>
    <row r="140" spans="2:4" x14ac:dyDescent="0.25">
      <c r="B140" s="32" t="s">
        <v>217</v>
      </c>
    </row>
    <row r="143" spans="2:4" x14ac:dyDescent="0.25">
      <c r="B143" s="32" t="s">
        <v>218</v>
      </c>
    </row>
    <row r="145" spans="2:80" x14ac:dyDescent="0.25">
      <c r="B145" s="8" t="s">
        <v>194</v>
      </c>
      <c r="C145" s="9" t="s">
        <v>219</v>
      </c>
      <c r="D145" s="8" t="s">
        <v>209</v>
      </c>
      <c r="E145" s="8" t="s">
        <v>210</v>
      </c>
      <c r="F145" s="36" t="s">
        <v>211</v>
      </c>
      <c r="G145" s="34"/>
    </row>
    <row r="146" spans="2:80" x14ac:dyDescent="0.25">
      <c r="B146" s="3" t="s">
        <v>167</v>
      </c>
      <c r="C146" s="4" t="s">
        <v>167</v>
      </c>
      <c r="D146" s="3" t="s">
        <v>167</v>
      </c>
      <c r="E146" s="3" t="s">
        <v>167</v>
      </c>
      <c r="F146" s="35" t="s">
        <v>167</v>
      </c>
    </row>
    <row r="149" spans="2:80" x14ac:dyDescent="0.25">
      <c r="B149" s="32" t="s">
        <v>212</v>
      </c>
      <c r="C149" s="33" t="s">
        <v>167</v>
      </c>
      <c r="D149" s="32"/>
      <c r="E149" s="32"/>
      <c r="F149" s="34"/>
      <c r="G149" s="34"/>
      <c r="H149" s="34"/>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32"/>
      <c r="BR149" s="32"/>
      <c r="BS149" s="32"/>
      <c r="BT149" s="32"/>
      <c r="BU149" s="32"/>
      <c r="BV149" s="32"/>
      <c r="BW149" s="32"/>
      <c r="BX149" s="32"/>
      <c r="BY149" s="32"/>
      <c r="BZ149" s="32"/>
      <c r="CA149" s="32"/>
      <c r="CB149" s="32"/>
    </row>
    <row r="151" spans="2:80" x14ac:dyDescent="0.25">
      <c r="B151" s="32" t="s">
        <v>213</v>
      </c>
    </row>
    <row r="153" spans="2:80" x14ac:dyDescent="0.25">
      <c r="B153" s="8" t="s">
        <v>214</v>
      </c>
      <c r="C153" s="9" t="s">
        <v>202</v>
      </c>
      <c r="D153" s="32"/>
    </row>
    <row r="154" spans="2:80" x14ac:dyDescent="0.25">
      <c r="B154" s="3" t="s">
        <v>167</v>
      </c>
      <c r="C154" s="4" t="s">
        <v>167</v>
      </c>
    </row>
    <row r="157" spans="2:80" x14ac:dyDescent="0.25">
      <c r="B157" s="8" t="s">
        <v>215</v>
      </c>
      <c r="C157" s="9" t="s">
        <v>216</v>
      </c>
      <c r="D157" s="32"/>
    </row>
    <row r="158" spans="2:80" x14ac:dyDescent="0.25">
      <c r="B158" s="3" t="s">
        <v>167</v>
      </c>
      <c r="C158" s="4" t="s">
        <v>167</v>
      </c>
    </row>
    <row r="161" spans="2:7" x14ac:dyDescent="0.25">
      <c r="B161" s="32" t="s">
        <v>217</v>
      </c>
    </row>
    <row r="164" spans="2:7" x14ac:dyDescent="0.25">
      <c r="B164" s="32" t="s">
        <v>220</v>
      </c>
    </row>
    <row r="165" spans="2:7" x14ac:dyDescent="0.25">
      <c r="B165" s="8" t="s">
        <v>194</v>
      </c>
      <c r="C165" s="9" t="s">
        <v>221</v>
      </c>
      <c r="D165" s="8" t="s">
        <v>222</v>
      </c>
      <c r="E165" s="8" t="s">
        <v>223</v>
      </c>
      <c r="F165" s="36" t="s">
        <v>224</v>
      </c>
      <c r="G165" s="34"/>
    </row>
    <row r="166" spans="2:7" x14ac:dyDescent="0.25">
      <c r="B166" s="3" t="s">
        <v>167</v>
      </c>
      <c r="C166" s="4" t="s">
        <v>167</v>
      </c>
      <c r="D166" s="3" t="s">
        <v>167</v>
      </c>
      <c r="E166" s="3" t="s">
        <v>167</v>
      </c>
      <c r="F166" s="35" t="s">
        <v>167</v>
      </c>
    </row>
    <row r="167" spans="2:7" x14ac:dyDescent="0.25">
      <c r="B167" s="13" t="s">
        <v>225</v>
      </c>
    </row>
    <row r="382" spans="6:6" x14ac:dyDescent="0.25">
      <c r="F382" s="34"/>
    </row>
    <row r="529" spans="3:3" x14ac:dyDescent="0.25">
      <c r="C529" s="153">
        <v>0.67589999999999995</v>
      </c>
    </row>
  </sheetData>
  <mergeCells count="3">
    <mergeCell ref="B1:E1"/>
    <mergeCell ref="C3:C8"/>
    <mergeCell ref="D3:D8"/>
  </mergeCells>
  <hyperlinks>
    <hyperlink ref="A1" location="Index!A1" display="Index" xr:uid="{4DD6F9A1-9F92-4AAF-BC1A-BCDB1BE18DBB}"/>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D1561-E9DD-4F2C-AFD2-57F68C3E78EC}">
  <sheetPr codeName="Sheet19"/>
  <dimension ref="A1:CB529"/>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20.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20.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20.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20.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20.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20.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20.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20.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20.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20.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20.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20.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20.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20.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20.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20.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20.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20.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20.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20.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20.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20.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20.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20.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20.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20.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20.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20.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20.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20.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20.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20.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20.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20.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20.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20.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20.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20.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20.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20.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20.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20.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20.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20.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20.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20.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20.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20.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20.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20.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20.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20.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20.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20.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20.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20.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20.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20.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20.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20.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20.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20.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20.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37</v>
      </c>
      <c r="C1" s="201"/>
      <c r="D1" s="201"/>
      <c r="E1" s="201"/>
    </row>
    <row r="3" spans="1:9" ht="15" customHeight="1" x14ac:dyDescent="0.25">
      <c r="B3" s="1" t="s">
        <v>1410</v>
      </c>
      <c r="C3" s="202"/>
      <c r="D3" s="203"/>
    </row>
    <row r="4" spans="1:9" ht="15" customHeight="1" x14ac:dyDescent="0.25">
      <c r="B4" s="2" t="s">
        <v>1411</v>
      </c>
      <c r="C4" s="202"/>
      <c r="D4" s="203"/>
    </row>
    <row r="5" spans="1:9" ht="15" customHeight="1" x14ac:dyDescent="0.25">
      <c r="B5" s="2" t="s">
        <v>133</v>
      </c>
      <c r="C5" s="202"/>
      <c r="D5" s="203"/>
    </row>
    <row r="6" spans="1:9" ht="15" customHeight="1" x14ac:dyDescent="0.25">
      <c r="B6" s="2" t="s">
        <v>134</v>
      </c>
      <c r="C6" s="202"/>
      <c r="D6" s="203"/>
    </row>
    <row r="7" spans="1:9" ht="30" customHeight="1" x14ac:dyDescent="0.25">
      <c r="B7" s="2" t="s">
        <v>1412</v>
      </c>
      <c r="C7" s="202"/>
      <c r="D7" s="203"/>
    </row>
    <row r="8" spans="1:9" ht="15"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3150000</v>
      </c>
      <c r="G15" s="18">
        <v>54674.55</v>
      </c>
      <c r="H15" s="18">
        <v>23.03</v>
      </c>
    </row>
    <row r="16" spans="1:9" x14ac:dyDescent="0.25">
      <c r="B16" s="13" t="s">
        <v>1678</v>
      </c>
      <c r="C16" s="29" t="s">
        <v>145</v>
      </c>
      <c r="D16" s="13" t="s">
        <v>268</v>
      </c>
      <c r="E16" s="13" t="s">
        <v>276</v>
      </c>
      <c r="F16" s="18">
        <v>1960000</v>
      </c>
      <c r="G16" s="18">
        <v>22727.18</v>
      </c>
      <c r="H16" s="18">
        <v>9.57</v>
      </c>
    </row>
    <row r="17" spans="2:8" x14ac:dyDescent="0.25">
      <c r="B17" s="13" t="s">
        <v>1674</v>
      </c>
      <c r="C17" s="29" t="s">
        <v>145</v>
      </c>
      <c r="D17" s="13" t="s">
        <v>268</v>
      </c>
      <c r="E17" s="13" t="s">
        <v>270</v>
      </c>
      <c r="F17" s="18">
        <v>1665000</v>
      </c>
      <c r="G17" s="18">
        <v>21515.96</v>
      </c>
      <c r="H17" s="18">
        <v>9.06</v>
      </c>
    </row>
    <row r="18" spans="2:8" x14ac:dyDescent="0.25">
      <c r="B18" s="13" t="s">
        <v>1677</v>
      </c>
      <c r="C18" s="29" t="s">
        <v>145</v>
      </c>
      <c r="D18" s="13" t="s">
        <v>268</v>
      </c>
      <c r="E18" s="13" t="s">
        <v>275</v>
      </c>
      <c r="F18" s="18">
        <v>850000</v>
      </c>
      <c r="G18" s="18">
        <v>14714.35</v>
      </c>
      <c r="H18" s="18">
        <v>6.2</v>
      </c>
    </row>
    <row r="19" spans="2:8" x14ac:dyDescent="0.25">
      <c r="B19" s="13" t="s">
        <v>863</v>
      </c>
      <c r="C19" s="29" t="s">
        <v>145</v>
      </c>
      <c r="D19" s="13" t="s">
        <v>268</v>
      </c>
      <c r="E19" s="13" t="s">
        <v>864</v>
      </c>
      <c r="F19" s="18">
        <v>990000</v>
      </c>
      <c r="G19" s="18">
        <v>8119.98</v>
      </c>
      <c r="H19" s="18">
        <v>3.42</v>
      </c>
    </row>
    <row r="20" spans="2:8" x14ac:dyDescent="0.25">
      <c r="B20" s="13" t="s">
        <v>2013</v>
      </c>
      <c r="C20" s="29" t="s">
        <v>145</v>
      </c>
      <c r="D20" s="13" t="s">
        <v>301</v>
      </c>
      <c r="E20" s="13" t="s">
        <v>926</v>
      </c>
      <c r="F20" s="18">
        <v>750000</v>
      </c>
      <c r="G20" s="18">
        <v>7252.88</v>
      </c>
      <c r="H20" s="18">
        <v>3.05</v>
      </c>
    </row>
    <row r="21" spans="2:8" x14ac:dyDescent="0.25">
      <c r="B21" s="13" t="s">
        <v>2004</v>
      </c>
      <c r="C21" s="29" t="s">
        <v>145</v>
      </c>
      <c r="D21" s="13" t="s">
        <v>301</v>
      </c>
      <c r="E21" s="13" t="s">
        <v>871</v>
      </c>
      <c r="F21" s="18">
        <v>840000</v>
      </c>
      <c r="G21" s="18">
        <v>5782.56</v>
      </c>
      <c r="H21" s="18">
        <v>2.44</v>
      </c>
    </row>
    <row r="22" spans="2:8" x14ac:dyDescent="0.25">
      <c r="B22" s="13" t="s">
        <v>2100</v>
      </c>
      <c r="C22" s="29" t="s">
        <v>145</v>
      </c>
      <c r="D22" s="13" t="s">
        <v>305</v>
      </c>
      <c r="E22" s="13" t="s">
        <v>1046</v>
      </c>
      <c r="F22" s="18">
        <v>450000</v>
      </c>
      <c r="G22" s="18">
        <v>5773.5</v>
      </c>
      <c r="H22" s="18">
        <v>2.4300000000000002</v>
      </c>
    </row>
    <row r="23" spans="2:8" x14ac:dyDescent="0.25">
      <c r="B23" s="13" t="s">
        <v>1697</v>
      </c>
      <c r="C23" s="29" t="s">
        <v>145</v>
      </c>
      <c r="D23" s="13" t="s">
        <v>305</v>
      </c>
      <c r="E23" s="13" t="s">
        <v>313</v>
      </c>
      <c r="F23" s="18">
        <v>800000</v>
      </c>
      <c r="G23" s="18">
        <v>5761.2</v>
      </c>
      <c r="H23" s="18">
        <v>2.4300000000000002</v>
      </c>
    </row>
    <row r="24" spans="2:8" x14ac:dyDescent="0.25">
      <c r="B24" s="13" t="s">
        <v>1694</v>
      </c>
      <c r="C24" s="29" t="s">
        <v>145</v>
      </c>
      <c r="D24" s="13" t="s">
        <v>305</v>
      </c>
      <c r="E24" s="13" t="s">
        <v>306</v>
      </c>
      <c r="F24" s="18">
        <v>300000</v>
      </c>
      <c r="G24" s="18">
        <v>5752.05</v>
      </c>
      <c r="H24" s="18">
        <v>2.42</v>
      </c>
    </row>
    <row r="25" spans="2:8" x14ac:dyDescent="0.25">
      <c r="B25" s="13" t="s">
        <v>2152</v>
      </c>
      <c r="C25" s="29" t="s">
        <v>145</v>
      </c>
      <c r="D25" s="13" t="s">
        <v>301</v>
      </c>
      <c r="E25" s="13" t="s">
        <v>1277</v>
      </c>
      <c r="F25" s="18">
        <v>450000</v>
      </c>
      <c r="G25" s="18">
        <v>5309.1</v>
      </c>
      <c r="H25" s="18">
        <v>2.2400000000000002</v>
      </c>
    </row>
    <row r="26" spans="2:8" x14ac:dyDescent="0.25">
      <c r="B26" s="13" t="s">
        <v>1772</v>
      </c>
      <c r="C26" s="29" t="s">
        <v>145</v>
      </c>
      <c r="D26" s="13" t="s">
        <v>455</v>
      </c>
      <c r="E26" s="13" t="s">
        <v>456</v>
      </c>
      <c r="F26" s="18">
        <v>280000</v>
      </c>
      <c r="G26" s="18">
        <v>4763.22</v>
      </c>
      <c r="H26" s="18">
        <v>2.0099999999999998</v>
      </c>
    </row>
    <row r="27" spans="2:8" x14ac:dyDescent="0.25">
      <c r="B27" s="13" t="s">
        <v>1854</v>
      </c>
      <c r="C27" s="29" t="s">
        <v>145</v>
      </c>
      <c r="D27" s="13" t="s">
        <v>268</v>
      </c>
      <c r="E27" s="13" t="s">
        <v>598</v>
      </c>
      <c r="F27" s="18">
        <v>2600000</v>
      </c>
      <c r="G27" s="18">
        <v>4737.46</v>
      </c>
      <c r="H27" s="18">
        <v>2</v>
      </c>
    </row>
    <row r="28" spans="2:8" x14ac:dyDescent="0.25">
      <c r="B28" s="13" t="s">
        <v>1685</v>
      </c>
      <c r="C28" s="29" t="s">
        <v>145</v>
      </c>
      <c r="D28" s="13" t="s">
        <v>287</v>
      </c>
      <c r="E28" s="13" t="s">
        <v>288</v>
      </c>
      <c r="F28" s="18">
        <v>350000</v>
      </c>
      <c r="G28" s="18">
        <v>4667.25</v>
      </c>
      <c r="H28" s="18">
        <v>1.97</v>
      </c>
    </row>
    <row r="29" spans="2:8" x14ac:dyDescent="0.25">
      <c r="B29" s="13" t="s">
        <v>1703</v>
      </c>
      <c r="C29" s="29" t="s">
        <v>145</v>
      </c>
      <c r="D29" s="13" t="s">
        <v>268</v>
      </c>
      <c r="E29" s="13" t="s">
        <v>322</v>
      </c>
      <c r="F29" s="18">
        <v>420000</v>
      </c>
      <c r="G29" s="18">
        <v>4433.5200000000004</v>
      </c>
      <c r="H29" s="18">
        <v>1.87</v>
      </c>
    </row>
    <row r="30" spans="2:8" x14ac:dyDescent="0.25">
      <c r="B30" s="13" t="s">
        <v>2154</v>
      </c>
      <c r="C30" s="29" t="s">
        <v>145</v>
      </c>
      <c r="D30" s="13" t="s">
        <v>301</v>
      </c>
      <c r="E30" s="13" t="s">
        <v>1281</v>
      </c>
      <c r="F30" s="18">
        <v>1200000</v>
      </c>
      <c r="G30" s="18">
        <v>4268.3999999999996</v>
      </c>
      <c r="H30" s="18">
        <v>1.8</v>
      </c>
    </row>
    <row r="31" spans="2:8" x14ac:dyDescent="0.25">
      <c r="B31" s="13" t="s">
        <v>2033</v>
      </c>
      <c r="C31" s="29" t="s">
        <v>145</v>
      </c>
      <c r="D31" s="13" t="s">
        <v>301</v>
      </c>
      <c r="E31" s="13" t="s">
        <v>976</v>
      </c>
      <c r="F31" s="18">
        <v>625000</v>
      </c>
      <c r="G31" s="18">
        <v>4240.9399999999996</v>
      </c>
      <c r="H31" s="18">
        <v>1.79</v>
      </c>
    </row>
    <row r="32" spans="2:8" x14ac:dyDescent="0.25">
      <c r="B32" s="13" t="s">
        <v>2005</v>
      </c>
      <c r="C32" s="29" t="s">
        <v>145</v>
      </c>
      <c r="D32" s="13" t="s">
        <v>287</v>
      </c>
      <c r="E32" s="13" t="s">
        <v>881</v>
      </c>
      <c r="F32" s="18">
        <v>270000</v>
      </c>
      <c r="G32" s="18">
        <v>4173.66</v>
      </c>
      <c r="H32" s="18">
        <v>1.76</v>
      </c>
    </row>
    <row r="33" spans="2:8" x14ac:dyDescent="0.25">
      <c r="B33" s="13" t="s">
        <v>1413</v>
      </c>
      <c r="C33" s="29" t="s">
        <v>145</v>
      </c>
      <c r="D33" s="13" t="s">
        <v>301</v>
      </c>
      <c r="E33" s="13" t="s">
        <v>1414</v>
      </c>
      <c r="F33" s="18">
        <v>4800000</v>
      </c>
      <c r="G33" s="18">
        <v>4168.32</v>
      </c>
      <c r="H33" s="18">
        <v>1.76</v>
      </c>
    </row>
    <row r="34" spans="2:8" x14ac:dyDescent="0.25">
      <c r="B34" s="13" t="s">
        <v>307</v>
      </c>
      <c r="C34" s="29" t="s">
        <v>145</v>
      </c>
      <c r="D34" s="13" t="s">
        <v>301</v>
      </c>
      <c r="E34" s="13" t="s">
        <v>308</v>
      </c>
      <c r="F34" s="18">
        <v>244620</v>
      </c>
      <c r="G34" s="18">
        <v>4091.64</v>
      </c>
      <c r="H34" s="18">
        <v>1.72</v>
      </c>
    </row>
    <row r="35" spans="2:8" x14ac:dyDescent="0.25">
      <c r="B35" s="13" t="s">
        <v>2186</v>
      </c>
      <c r="C35" s="29" t="s">
        <v>145</v>
      </c>
      <c r="D35" s="13" t="s">
        <v>287</v>
      </c>
      <c r="E35" s="13" t="s">
        <v>1415</v>
      </c>
      <c r="F35" s="18">
        <v>129762</v>
      </c>
      <c r="G35" s="18">
        <v>4039.1</v>
      </c>
      <c r="H35" s="18">
        <v>1.7</v>
      </c>
    </row>
    <row r="36" spans="2:8" x14ac:dyDescent="0.25">
      <c r="B36" s="13" t="s">
        <v>974</v>
      </c>
      <c r="C36" s="29" t="s">
        <v>145</v>
      </c>
      <c r="D36" s="13" t="s">
        <v>301</v>
      </c>
      <c r="E36" s="13" t="s">
        <v>975</v>
      </c>
      <c r="F36" s="18">
        <v>547551</v>
      </c>
      <c r="G36" s="18">
        <v>3894.46</v>
      </c>
      <c r="H36" s="18">
        <v>1.64</v>
      </c>
    </row>
    <row r="37" spans="2:8" x14ac:dyDescent="0.25">
      <c r="B37" s="13" t="s">
        <v>1681</v>
      </c>
      <c r="C37" s="29" t="s">
        <v>145</v>
      </c>
      <c r="D37" s="13" t="s">
        <v>268</v>
      </c>
      <c r="E37" s="13" t="s">
        <v>281</v>
      </c>
      <c r="F37" s="18">
        <v>1689007</v>
      </c>
      <c r="G37" s="18">
        <v>3816.82</v>
      </c>
      <c r="H37" s="18">
        <v>1.61</v>
      </c>
    </row>
    <row r="38" spans="2:8" x14ac:dyDescent="0.25">
      <c r="B38" s="13" t="s">
        <v>1706</v>
      </c>
      <c r="C38" s="29" t="s">
        <v>145</v>
      </c>
      <c r="D38" s="13" t="s">
        <v>268</v>
      </c>
      <c r="E38" s="13" t="s">
        <v>326</v>
      </c>
      <c r="F38" s="18">
        <v>2880022</v>
      </c>
      <c r="G38" s="18">
        <v>3538.4</v>
      </c>
      <c r="H38" s="18">
        <v>1.49</v>
      </c>
    </row>
    <row r="39" spans="2:8" x14ac:dyDescent="0.25">
      <c r="B39" s="13" t="s">
        <v>1699</v>
      </c>
      <c r="C39" s="29" t="s">
        <v>145</v>
      </c>
      <c r="D39" s="13" t="s">
        <v>301</v>
      </c>
      <c r="E39" s="13" t="s">
        <v>315</v>
      </c>
      <c r="F39" s="18">
        <v>750000</v>
      </c>
      <c r="G39" s="18">
        <v>3528</v>
      </c>
      <c r="H39" s="18">
        <v>1.49</v>
      </c>
    </row>
    <row r="40" spans="2:8" x14ac:dyDescent="0.25">
      <c r="B40" s="13" t="s">
        <v>1763</v>
      </c>
      <c r="C40" s="29" t="s">
        <v>145</v>
      </c>
      <c r="D40" s="13" t="s">
        <v>287</v>
      </c>
      <c r="E40" s="13" t="s">
        <v>445</v>
      </c>
      <c r="F40" s="18">
        <v>75000</v>
      </c>
      <c r="G40" s="18">
        <v>3349.2</v>
      </c>
      <c r="H40" s="18">
        <v>1.41</v>
      </c>
    </row>
    <row r="41" spans="2:8" x14ac:dyDescent="0.25">
      <c r="B41" s="13" t="s">
        <v>2179</v>
      </c>
      <c r="C41" s="29" t="s">
        <v>145</v>
      </c>
      <c r="D41" s="13" t="s">
        <v>301</v>
      </c>
      <c r="E41" s="13" t="s">
        <v>1369</v>
      </c>
      <c r="F41" s="18">
        <v>300000</v>
      </c>
      <c r="G41" s="18">
        <v>3183.6</v>
      </c>
      <c r="H41" s="18">
        <v>1.34</v>
      </c>
    </row>
    <row r="42" spans="2:8" x14ac:dyDescent="0.25">
      <c r="B42" s="13" t="s">
        <v>1950</v>
      </c>
      <c r="C42" s="29" t="s">
        <v>145</v>
      </c>
      <c r="D42" s="13" t="s">
        <v>268</v>
      </c>
      <c r="E42" s="13" t="s">
        <v>751</v>
      </c>
      <c r="F42" s="18">
        <v>1700000</v>
      </c>
      <c r="G42" s="18">
        <v>2885.75</v>
      </c>
      <c r="H42" s="18">
        <v>1.22</v>
      </c>
    </row>
    <row r="43" spans="2:8" x14ac:dyDescent="0.25">
      <c r="B43" s="13" t="s">
        <v>1724</v>
      </c>
      <c r="C43" s="29" t="s">
        <v>145</v>
      </c>
      <c r="D43" s="13" t="s">
        <v>268</v>
      </c>
      <c r="E43" s="13" t="s">
        <v>371</v>
      </c>
      <c r="F43" s="18">
        <v>4300000</v>
      </c>
      <c r="G43" s="18">
        <v>2834.99</v>
      </c>
      <c r="H43" s="18">
        <v>1.19</v>
      </c>
    </row>
    <row r="44" spans="2:8" x14ac:dyDescent="0.25">
      <c r="B44" s="13" t="s">
        <v>1847</v>
      </c>
      <c r="C44" s="29" t="s">
        <v>145</v>
      </c>
      <c r="D44" s="13" t="s">
        <v>301</v>
      </c>
      <c r="E44" s="13" t="s">
        <v>588</v>
      </c>
      <c r="F44" s="18">
        <v>500000</v>
      </c>
      <c r="G44" s="18">
        <v>2613</v>
      </c>
      <c r="H44" s="18">
        <v>1.1000000000000001</v>
      </c>
    </row>
    <row r="45" spans="2:8" x14ac:dyDescent="0.25">
      <c r="B45" s="13" t="s">
        <v>2187</v>
      </c>
      <c r="C45" s="29" t="s">
        <v>145</v>
      </c>
      <c r="D45" s="13" t="s">
        <v>268</v>
      </c>
      <c r="E45" s="13" t="s">
        <v>1416</v>
      </c>
      <c r="F45" s="18">
        <v>543000</v>
      </c>
      <c r="G45" s="18">
        <v>2068.56</v>
      </c>
      <c r="H45" s="18">
        <v>0.87</v>
      </c>
    </row>
    <row r="46" spans="2:8" x14ac:dyDescent="0.25">
      <c r="B46" s="13" t="s">
        <v>1417</v>
      </c>
      <c r="C46" s="29" t="s">
        <v>145</v>
      </c>
      <c r="D46" s="13" t="s">
        <v>301</v>
      </c>
      <c r="E46" s="13" t="s">
        <v>1418</v>
      </c>
      <c r="F46" s="18">
        <v>714432</v>
      </c>
      <c r="G46" s="18">
        <v>958.12</v>
      </c>
      <c r="H46" s="18">
        <v>0.4</v>
      </c>
    </row>
    <row r="47" spans="2:8" x14ac:dyDescent="0.25">
      <c r="B47" s="13" t="s">
        <v>2022</v>
      </c>
      <c r="C47" s="29" t="s">
        <v>145</v>
      </c>
      <c r="D47" s="13" t="s">
        <v>268</v>
      </c>
      <c r="E47" s="13" t="s">
        <v>938</v>
      </c>
      <c r="F47" s="18">
        <v>700000</v>
      </c>
      <c r="G47" s="18">
        <v>489.23</v>
      </c>
      <c r="H47" s="18">
        <v>0.21</v>
      </c>
    </row>
    <row r="48" spans="2:8" x14ac:dyDescent="0.25">
      <c r="B48" s="32" t="s">
        <v>157</v>
      </c>
      <c r="C48" s="33"/>
      <c r="D48" s="32"/>
      <c r="E48" s="32"/>
      <c r="F48" s="34"/>
      <c r="G48" s="34">
        <f>SUM(G12:G47)</f>
        <v>234126.95000000004</v>
      </c>
      <c r="H48" s="34">
        <f>SUM(H12:H47)</f>
        <v>98.64</v>
      </c>
    </row>
    <row r="49" spans="2:8" x14ac:dyDescent="0.25">
      <c r="B49" s="32" t="s">
        <v>158</v>
      </c>
      <c r="C49" s="33"/>
      <c r="D49" s="32"/>
      <c r="E49" s="32"/>
      <c r="F49" s="34"/>
      <c r="G49" s="34">
        <v>1752.38</v>
      </c>
      <c r="H49" s="34">
        <v>0.74</v>
      </c>
    </row>
    <row r="50" spans="2:8" x14ac:dyDescent="0.25">
      <c r="B50" s="32" t="s">
        <v>159</v>
      </c>
      <c r="C50" s="33"/>
      <c r="D50" s="32"/>
      <c r="E50" s="32"/>
      <c r="F50" s="34"/>
      <c r="G50" s="34">
        <v>235879.33000000002</v>
      </c>
      <c r="H50" s="34">
        <v>99.38</v>
      </c>
    </row>
    <row r="51" spans="2:8" x14ac:dyDescent="0.25">
      <c r="B51" s="32" t="s">
        <v>247</v>
      </c>
      <c r="C51" s="33"/>
      <c r="D51" s="32"/>
      <c r="E51" s="32"/>
      <c r="F51" s="34"/>
      <c r="G51" s="34">
        <v>1548.2018624099774</v>
      </c>
      <c r="H51" s="34">
        <v>0.62000000000000455</v>
      </c>
    </row>
    <row r="52" spans="2:8" x14ac:dyDescent="0.25">
      <c r="B52" s="32" t="s">
        <v>161</v>
      </c>
      <c r="C52" s="33"/>
      <c r="D52" s="32"/>
      <c r="E52" s="32"/>
      <c r="F52" s="34"/>
      <c r="G52" s="34">
        <v>237427.53186240999</v>
      </c>
      <c r="H52" s="34">
        <v>100</v>
      </c>
    </row>
    <row r="53" spans="2:8" x14ac:dyDescent="0.25">
      <c r="B53" s="13" t="s">
        <v>162</v>
      </c>
    </row>
    <row r="54" spans="2:8" x14ac:dyDescent="0.25">
      <c r="B54" s="32" t="s">
        <v>163</v>
      </c>
    </row>
    <row r="55" spans="2:8" x14ac:dyDescent="0.25">
      <c r="B55" s="32" t="s">
        <v>164</v>
      </c>
      <c r="C55" s="29" t="s">
        <v>165</v>
      </c>
    </row>
    <row r="56" spans="2:8" x14ac:dyDescent="0.25">
      <c r="B56" s="32" t="s">
        <v>168</v>
      </c>
      <c r="C56" s="29" t="s">
        <v>167</v>
      </c>
    </row>
    <row r="57" spans="2:8" x14ac:dyDescent="0.25">
      <c r="B57" s="32" t="s">
        <v>169</v>
      </c>
      <c r="C57" s="29" t="s">
        <v>167</v>
      </c>
    </row>
    <row r="58" spans="2:8" x14ac:dyDescent="0.25">
      <c r="B58" s="32" t="s">
        <v>170</v>
      </c>
      <c r="C58" s="29" t="s">
        <v>171</v>
      </c>
    </row>
    <row r="59" spans="2:8" x14ac:dyDescent="0.25">
      <c r="B59" s="32" t="s">
        <v>1419</v>
      </c>
      <c r="C59" s="33"/>
    </row>
    <row r="60" spans="2:8" x14ac:dyDescent="0.25">
      <c r="B60" s="32" t="s">
        <v>1420</v>
      </c>
      <c r="C60" s="33"/>
    </row>
    <row r="61" spans="2:8" x14ac:dyDescent="0.25">
      <c r="B61" s="32" t="s">
        <v>1421</v>
      </c>
      <c r="C61" s="33"/>
    </row>
    <row r="62" spans="2:8" x14ac:dyDescent="0.25">
      <c r="B62" s="32" t="s">
        <v>1422</v>
      </c>
      <c r="C62" s="33"/>
    </row>
    <row r="63" spans="2:8" x14ac:dyDescent="0.25">
      <c r="B63" s="32" t="s">
        <v>1423</v>
      </c>
      <c r="C63" s="33"/>
    </row>
    <row r="64" spans="2:8" x14ac:dyDescent="0.25">
      <c r="B64" s="32" t="s">
        <v>1424</v>
      </c>
      <c r="C64" s="33"/>
    </row>
    <row r="65" spans="2:3" x14ac:dyDescent="0.25">
      <c r="B65" s="32" t="s">
        <v>1425</v>
      </c>
      <c r="C65" s="33"/>
    </row>
    <row r="66" spans="2:3" x14ac:dyDescent="0.25">
      <c r="B66" s="32" t="s">
        <v>1426</v>
      </c>
      <c r="C66" s="33"/>
    </row>
    <row r="67" spans="2:3" x14ac:dyDescent="0.25">
      <c r="B67" s="32" t="s">
        <v>3824</v>
      </c>
      <c r="C67" s="33"/>
    </row>
    <row r="68" spans="2:3" x14ac:dyDescent="0.25">
      <c r="B68" s="13" t="s">
        <v>180</v>
      </c>
    </row>
    <row r="69" spans="2:3" x14ac:dyDescent="0.25">
      <c r="B69" s="13" t="s">
        <v>250</v>
      </c>
    </row>
    <row r="72" spans="2:3" x14ac:dyDescent="0.25">
      <c r="B72" s="8" t="s">
        <v>251</v>
      </c>
      <c r="C72" s="9"/>
    </row>
    <row r="73" spans="2:3" ht="30" x14ac:dyDescent="0.25">
      <c r="B73" s="8" t="s">
        <v>252</v>
      </c>
      <c r="C73" s="10" t="s">
        <v>253</v>
      </c>
    </row>
    <row r="74" spans="2:3" x14ac:dyDescent="0.25">
      <c r="B74" s="3" t="s">
        <v>254</v>
      </c>
      <c r="C74" s="4"/>
    </row>
    <row r="75" spans="2:3" x14ac:dyDescent="0.25">
      <c r="B75" s="3" t="s">
        <v>255</v>
      </c>
      <c r="C75" s="4"/>
    </row>
    <row r="76" spans="2:3" x14ac:dyDescent="0.25">
      <c r="B76" s="3" t="s">
        <v>256</v>
      </c>
      <c r="C76" s="4"/>
    </row>
    <row r="77" spans="2:3" x14ac:dyDescent="0.25">
      <c r="B77" s="3" t="s">
        <v>257</v>
      </c>
      <c r="C77" s="4"/>
    </row>
    <row r="78" spans="2:3" x14ac:dyDescent="0.25">
      <c r="B78" s="3" t="s">
        <v>258</v>
      </c>
      <c r="C78" s="4"/>
    </row>
    <row r="79" spans="2:3" x14ac:dyDescent="0.25">
      <c r="B79" s="3" t="s">
        <v>259</v>
      </c>
      <c r="C79" s="4"/>
    </row>
    <row r="80" spans="2:3" x14ac:dyDescent="0.25">
      <c r="B80" s="8" t="s">
        <v>260</v>
      </c>
      <c r="C80" s="9"/>
    </row>
    <row r="82" spans="2:7" x14ac:dyDescent="0.25">
      <c r="B82" s="3" t="s">
        <v>189</v>
      </c>
      <c r="C82" s="4"/>
      <c r="D82" s="3"/>
    </row>
    <row r="83" spans="2:7" ht="30" x14ac:dyDescent="0.25">
      <c r="B83" s="6" t="s">
        <v>190</v>
      </c>
      <c r="C83" s="5" t="s">
        <v>191</v>
      </c>
      <c r="D83" s="6" t="s">
        <v>192</v>
      </c>
    </row>
    <row r="84" spans="2:7" x14ac:dyDescent="0.25">
      <c r="B84" s="3" t="s">
        <v>167</v>
      </c>
      <c r="C84" s="4" t="s">
        <v>167</v>
      </c>
      <c r="D84" s="3" t="s">
        <v>167</v>
      </c>
    </row>
    <row r="86" spans="2:7" x14ac:dyDescent="0.25">
      <c r="B86" s="8" t="s">
        <v>193</v>
      </c>
      <c r="C86" s="44">
        <v>45596</v>
      </c>
      <c r="D86" s="3"/>
      <c r="E86" s="37"/>
      <c r="F86" s="43"/>
    </row>
    <row r="87" spans="2:7" x14ac:dyDescent="0.25">
      <c r="B87" s="8" t="s">
        <v>194</v>
      </c>
      <c r="C87" s="9" t="s">
        <v>195</v>
      </c>
      <c r="D87" s="8" t="s">
        <v>196</v>
      </c>
      <c r="E87" s="38" t="s">
        <v>197</v>
      </c>
      <c r="F87" s="36" t="s">
        <v>198</v>
      </c>
      <c r="G87" s="34"/>
    </row>
    <row r="88" spans="2:7" x14ac:dyDescent="0.25">
      <c r="B88" s="41" t="s">
        <v>167</v>
      </c>
      <c r="C88" s="42" t="s">
        <v>167</v>
      </c>
      <c r="D88" s="41" t="s">
        <v>167</v>
      </c>
      <c r="E88" s="40" t="s">
        <v>167</v>
      </c>
      <c r="F88" s="39" t="s">
        <v>167</v>
      </c>
    </row>
    <row r="91" spans="2:7" x14ac:dyDescent="0.25">
      <c r="B91" s="32" t="s">
        <v>199</v>
      </c>
    </row>
    <row r="92" spans="2:7" x14ac:dyDescent="0.25">
      <c r="B92" s="32"/>
    </row>
    <row r="93" spans="2:7" x14ac:dyDescent="0.25">
      <c r="B93" s="32" t="s">
        <v>200</v>
      </c>
    </row>
    <row r="94" spans="2:7" x14ac:dyDescent="0.25">
      <c r="B94" s="8" t="s">
        <v>201</v>
      </c>
      <c r="C94" s="9" t="s">
        <v>202</v>
      </c>
      <c r="D94" s="32"/>
    </row>
    <row r="95" spans="2:7" x14ac:dyDescent="0.25">
      <c r="B95" s="3" t="s">
        <v>167</v>
      </c>
      <c r="C95" s="4" t="s">
        <v>167</v>
      </c>
    </row>
    <row r="97" spans="2:7" x14ac:dyDescent="0.25">
      <c r="B97" s="8" t="s">
        <v>203</v>
      </c>
      <c r="C97" s="9" t="s">
        <v>202</v>
      </c>
    </row>
    <row r="98" spans="2:7" x14ac:dyDescent="0.25">
      <c r="B98" s="3" t="s">
        <v>167</v>
      </c>
      <c r="C98" s="4" t="s">
        <v>167</v>
      </c>
    </row>
    <row r="100" spans="2:7" x14ac:dyDescent="0.25">
      <c r="B100" s="8" t="s">
        <v>167</v>
      </c>
      <c r="C100" s="9" t="s">
        <v>167</v>
      </c>
    </row>
    <row r="101" spans="2:7" x14ac:dyDescent="0.25">
      <c r="B101" s="3" t="s">
        <v>167</v>
      </c>
      <c r="C101" s="4" t="s">
        <v>167</v>
      </c>
    </row>
    <row r="103" spans="2:7" x14ac:dyDescent="0.25">
      <c r="B103" s="38" t="s">
        <v>204</v>
      </c>
      <c r="C103" s="9" t="s">
        <v>205</v>
      </c>
    </row>
    <row r="104" spans="2:7" x14ac:dyDescent="0.25">
      <c r="B104" s="37" t="s">
        <v>167</v>
      </c>
      <c r="C104" s="4" t="s">
        <v>167</v>
      </c>
    </row>
    <row r="106" spans="2:7" x14ac:dyDescent="0.25">
      <c r="B106" s="8" t="s">
        <v>206</v>
      </c>
      <c r="C106" s="9" t="s">
        <v>167</v>
      </c>
    </row>
    <row r="108" spans="2:7" x14ac:dyDescent="0.25">
      <c r="B108" s="8" t="s">
        <v>207</v>
      </c>
      <c r="C108" s="44">
        <v>45596</v>
      </c>
      <c r="D108" s="3"/>
      <c r="E108" s="37"/>
      <c r="F108" s="43"/>
    </row>
    <row r="109" spans="2:7" x14ac:dyDescent="0.25">
      <c r="B109" s="8" t="s">
        <v>194</v>
      </c>
      <c r="C109" s="9" t="s">
        <v>195</v>
      </c>
      <c r="D109" s="8" t="s">
        <v>196</v>
      </c>
      <c r="E109" s="38" t="s">
        <v>197</v>
      </c>
      <c r="F109" s="36" t="s">
        <v>198</v>
      </c>
      <c r="G109" s="34"/>
    </row>
    <row r="110" spans="2:7" x14ac:dyDescent="0.25">
      <c r="B110" s="41" t="s">
        <v>167</v>
      </c>
      <c r="C110" s="42" t="s">
        <v>167</v>
      </c>
      <c r="D110" s="41" t="s">
        <v>167</v>
      </c>
      <c r="E110" s="40" t="s">
        <v>167</v>
      </c>
      <c r="F110" s="39" t="s">
        <v>167</v>
      </c>
    </row>
    <row r="111" spans="2:7" x14ac:dyDescent="0.25">
      <c r="B111" s="32" t="s">
        <v>199</v>
      </c>
    </row>
    <row r="112" spans="2:7" x14ac:dyDescent="0.25">
      <c r="B112" s="32"/>
    </row>
    <row r="113" spans="2:4" x14ac:dyDescent="0.25">
      <c r="B113" s="32" t="s">
        <v>200</v>
      </c>
    </row>
    <row r="114" spans="2:4" x14ac:dyDescent="0.25">
      <c r="B114" s="8" t="s">
        <v>201</v>
      </c>
      <c r="C114" s="9" t="s">
        <v>202</v>
      </c>
      <c r="D114" s="32"/>
    </row>
    <row r="115" spans="2:4" x14ac:dyDescent="0.25">
      <c r="B115" s="3" t="s">
        <v>167</v>
      </c>
      <c r="C115" s="4" t="s">
        <v>167</v>
      </c>
    </row>
    <row r="117" spans="2:4" x14ac:dyDescent="0.25">
      <c r="B117" s="8" t="s">
        <v>203</v>
      </c>
      <c r="C117" s="9" t="s">
        <v>202</v>
      </c>
    </row>
    <row r="118" spans="2:4" x14ac:dyDescent="0.25">
      <c r="B118" s="3" t="s">
        <v>167</v>
      </c>
      <c r="C118" s="4" t="s">
        <v>167</v>
      </c>
    </row>
    <row r="120" spans="2:4" x14ac:dyDescent="0.25">
      <c r="B120" s="8" t="s">
        <v>167</v>
      </c>
      <c r="C120" s="9" t="s">
        <v>167</v>
      </c>
    </row>
    <row r="121" spans="2:4" x14ac:dyDescent="0.25">
      <c r="B121" s="3" t="s">
        <v>167</v>
      </c>
      <c r="C121" s="4" t="s">
        <v>167</v>
      </c>
    </row>
    <row r="123" spans="2:4" x14ac:dyDescent="0.25">
      <c r="B123" s="38" t="s">
        <v>204</v>
      </c>
      <c r="C123" s="9" t="s">
        <v>205</v>
      </c>
    </row>
    <row r="124" spans="2:4" x14ac:dyDescent="0.25">
      <c r="B124" s="37" t="s">
        <v>167</v>
      </c>
      <c r="C124" s="4" t="s">
        <v>167</v>
      </c>
    </row>
    <row r="126" spans="2:4" x14ac:dyDescent="0.25">
      <c r="B126" s="8" t="s">
        <v>206</v>
      </c>
      <c r="C126" s="9" t="s">
        <v>167</v>
      </c>
    </row>
    <row r="129" spans="2:80" x14ac:dyDescent="0.25">
      <c r="B129" s="32" t="s">
        <v>208</v>
      </c>
    </row>
    <row r="131" spans="2:80" x14ac:dyDescent="0.25">
      <c r="B131" s="8" t="s">
        <v>194</v>
      </c>
      <c r="C131" s="9" t="s">
        <v>209</v>
      </c>
      <c r="D131" s="8" t="s">
        <v>210</v>
      </c>
      <c r="E131" s="8" t="s">
        <v>211</v>
      </c>
      <c r="F131" s="34"/>
    </row>
    <row r="132" spans="2:80" x14ac:dyDescent="0.25">
      <c r="B132" s="3" t="s">
        <v>167</v>
      </c>
      <c r="C132" s="4" t="s">
        <v>167</v>
      </c>
      <c r="D132" s="3" t="s">
        <v>167</v>
      </c>
      <c r="E132" s="3" t="s">
        <v>167</v>
      </c>
    </row>
    <row r="135" spans="2:80" x14ac:dyDescent="0.25">
      <c r="B135" s="32" t="s">
        <v>212</v>
      </c>
      <c r="C135" s="33" t="s">
        <v>167</v>
      </c>
      <c r="D135" s="32"/>
      <c r="E135" s="32"/>
      <c r="F135" s="34"/>
      <c r="G135" s="34"/>
      <c r="H135" s="34"/>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2"/>
      <c r="BQ135" s="32"/>
      <c r="BR135" s="32"/>
      <c r="BS135" s="32"/>
      <c r="BT135" s="32"/>
      <c r="BU135" s="32"/>
      <c r="BV135" s="32"/>
      <c r="BW135" s="32"/>
      <c r="BX135" s="32"/>
      <c r="BY135" s="32"/>
      <c r="BZ135" s="32"/>
      <c r="CA135" s="32"/>
      <c r="CB135" s="32"/>
    </row>
    <row r="137" spans="2:80" x14ac:dyDescent="0.25">
      <c r="B137" s="32" t="s">
        <v>213</v>
      </c>
    </row>
    <row r="139" spans="2:80" x14ac:dyDescent="0.25">
      <c r="B139" s="8" t="s">
        <v>214</v>
      </c>
      <c r="C139" s="9" t="s">
        <v>202</v>
      </c>
      <c r="D139" s="32"/>
    </row>
    <row r="140" spans="2:80" x14ac:dyDescent="0.25">
      <c r="B140" s="3" t="s">
        <v>167</v>
      </c>
      <c r="C140" s="4" t="s">
        <v>167</v>
      </c>
    </row>
    <row r="143" spans="2:80" x14ac:dyDescent="0.25">
      <c r="B143" s="8" t="s">
        <v>215</v>
      </c>
      <c r="C143" s="9" t="s">
        <v>216</v>
      </c>
      <c r="D143" s="32"/>
    </row>
    <row r="144" spans="2:80" x14ac:dyDescent="0.25">
      <c r="B144" s="3" t="s">
        <v>167</v>
      </c>
      <c r="C144" s="4" t="s">
        <v>167</v>
      </c>
    </row>
    <row r="147" spans="2:80" x14ac:dyDescent="0.25">
      <c r="B147" s="32" t="s">
        <v>217</v>
      </c>
    </row>
    <row r="150" spans="2:80" x14ac:dyDescent="0.25">
      <c r="B150" s="32" t="s">
        <v>218</v>
      </c>
    </row>
    <row r="152" spans="2:80" x14ac:dyDescent="0.25">
      <c r="B152" s="8" t="s">
        <v>194</v>
      </c>
      <c r="C152" s="9" t="s">
        <v>219</v>
      </c>
      <c r="D152" s="8" t="s">
        <v>209</v>
      </c>
      <c r="E152" s="8" t="s">
        <v>210</v>
      </c>
      <c r="F152" s="36" t="s">
        <v>211</v>
      </c>
      <c r="G152" s="34"/>
    </row>
    <row r="153" spans="2:80" x14ac:dyDescent="0.25">
      <c r="B153" s="3" t="s">
        <v>167</v>
      </c>
      <c r="C153" s="4" t="s">
        <v>167</v>
      </c>
      <c r="D153" s="3" t="s">
        <v>167</v>
      </c>
      <c r="E153" s="3" t="s">
        <v>167</v>
      </c>
      <c r="F153" s="35" t="s">
        <v>167</v>
      </c>
    </row>
    <row r="156" spans="2:80" x14ac:dyDescent="0.25">
      <c r="B156" s="32" t="s">
        <v>212</v>
      </c>
      <c r="C156" s="33" t="s">
        <v>167</v>
      </c>
      <c r="D156" s="32"/>
      <c r="E156" s="32"/>
      <c r="F156" s="34"/>
      <c r="G156" s="34"/>
      <c r="H156" s="34"/>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32"/>
      <c r="BR156" s="32"/>
      <c r="BS156" s="32"/>
      <c r="BT156" s="32"/>
      <c r="BU156" s="32"/>
      <c r="BV156" s="32"/>
      <c r="BW156" s="32"/>
      <c r="BX156" s="32"/>
      <c r="BY156" s="32"/>
      <c r="BZ156" s="32"/>
      <c r="CA156" s="32"/>
      <c r="CB156" s="32"/>
    </row>
    <row r="158" spans="2:80" x14ac:dyDescent="0.25">
      <c r="B158" s="32" t="s">
        <v>213</v>
      </c>
    </row>
    <row r="160" spans="2:80" x14ac:dyDescent="0.25">
      <c r="B160" s="8" t="s">
        <v>214</v>
      </c>
      <c r="C160" s="9" t="s">
        <v>202</v>
      </c>
      <c r="D160" s="32"/>
    </row>
    <row r="161" spans="2:7" x14ac:dyDescent="0.25">
      <c r="B161" s="3" t="s">
        <v>167</v>
      </c>
      <c r="C161" s="4" t="s">
        <v>167</v>
      </c>
    </row>
    <row r="164" spans="2:7" x14ac:dyDescent="0.25">
      <c r="B164" s="8" t="s">
        <v>215</v>
      </c>
      <c r="C164" s="9" t="s">
        <v>216</v>
      </c>
      <c r="D164" s="32"/>
    </row>
    <row r="165" spans="2:7" x14ac:dyDescent="0.25">
      <c r="B165" s="3" t="s">
        <v>167</v>
      </c>
      <c r="C165" s="4" t="s">
        <v>167</v>
      </c>
    </row>
    <row r="168" spans="2:7" x14ac:dyDescent="0.25">
      <c r="B168" s="32" t="s">
        <v>217</v>
      </c>
    </row>
    <row r="171" spans="2:7" x14ac:dyDescent="0.25">
      <c r="B171" s="32" t="s">
        <v>220</v>
      </c>
    </row>
    <row r="172" spans="2:7" x14ac:dyDescent="0.25">
      <c r="B172" s="8" t="s">
        <v>194</v>
      </c>
      <c r="C172" s="9" t="s">
        <v>221</v>
      </c>
      <c r="D172" s="8" t="s">
        <v>222</v>
      </c>
      <c r="E172" s="8" t="s">
        <v>223</v>
      </c>
      <c r="F172" s="36" t="s">
        <v>224</v>
      </c>
      <c r="G172" s="34"/>
    </row>
    <row r="173" spans="2:7" x14ac:dyDescent="0.25">
      <c r="B173" s="3" t="s">
        <v>167</v>
      </c>
      <c r="C173" s="4" t="s">
        <v>167</v>
      </c>
      <c r="D173" s="3" t="s">
        <v>167</v>
      </c>
      <c r="E173" s="3" t="s">
        <v>167</v>
      </c>
      <c r="F173" s="35" t="s">
        <v>167</v>
      </c>
    </row>
    <row r="174" spans="2:7" x14ac:dyDescent="0.25">
      <c r="B174" s="13" t="s">
        <v>225</v>
      </c>
    </row>
    <row r="382" spans="6:6" x14ac:dyDescent="0.25">
      <c r="F382" s="34"/>
    </row>
    <row r="529" spans="3:3" x14ac:dyDescent="0.25">
      <c r="C529" s="153">
        <v>0.67589999999999995</v>
      </c>
    </row>
  </sheetData>
  <mergeCells count="3">
    <mergeCell ref="B1:E1"/>
    <mergeCell ref="C3:C7"/>
    <mergeCell ref="D3:D7"/>
  </mergeCells>
  <hyperlinks>
    <hyperlink ref="A1" location="Index!A1" display="Index" xr:uid="{3AC85DFC-C14B-47DD-A53D-758C89BA6EEA}"/>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073D1-E28D-40FE-B0D9-EB7A55F27DAF}">
  <sheetPr codeName="Sheet18"/>
  <dimension ref="A1:CB544"/>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256" width="9.140625" style="13"/>
    <col min="257" max="257" width="5.42578125" style="13" bestFit="1" customWidth="1"/>
    <col min="258" max="258" width="130.7109375" style="13" bestFit="1" customWidth="1"/>
    <col min="259" max="259" width="19.710937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264" width="9.140625" style="13" bestFit="1"/>
    <col min="265" max="512" width="9.140625" style="13"/>
    <col min="513" max="513" width="5.42578125" style="13" bestFit="1" customWidth="1"/>
    <col min="514" max="514" width="130.7109375" style="13" bestFit="1" customWidth="1"/>
    <col min="515" max="515" width="19.710937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520" width="9.140625" style="13" bestFit="1"/>
    <col min="521" max="768" width="9.140625" style="13"/>
    <col min="769" max="769" width="5.42578125" style="13" bestFit="1" customWidth="1"/>
    <col min="770" max="770" width="130.7109375" style="13" bestFit="1" customWidth="1"/>
    <col min="771" max="771" width="19.710937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776" width="9.140625" style="13" bestFit="1"/>
    <col min="777" max="1024" width="9.140625" style="13"/>
    <col min="1025" max="1025" width="5.42578125" style="13" bestFit="1" customWidth="1"/>
    <col min="1026" max="1026" width="130.7109375" style="13" bestFit="1" customWidth="1"/>
    <col min="1027" max="1027" width="19.710937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280" width="9.140625" style="13"/>
    <col min="1281" max="1281" width="5.42578125" style="13" bestFit="1" customWidth="1"/>
    <col min="1282" max="1282" width="130.7109375" style="13" bestFit="1" customWidth="1"/>
    <col min="1283" max="1283" width="19.710937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536" width="9.140625" style="13"/>
    <col min="1537" max="1537" width="5.42578125" style="13" bestFit="1" customWidth="1"/>
    <col min="1538" max="1538" width="130.7109375" style="13" bestFit="1" customWidth="1"/>
    <col min="1539" max="1539" width="19.710937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792" width="9.140625" style="13"/>
    <col min="1793" max="1793" width="5.42578125" style="13" bestFit="1" customWidth="1"/>
    <col min="1794" max="1794" width="130.7109375" style="13" bestFit="1" customWidth="1"/>
    <col min="1795" max="1795" width="19.710937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2048" width="9.140625" style="13"/>
    <col min="2049" max="2049" width="5.42578125" style="13" bestFit="1" customWidth="1"/>
    <col min="2050" max="2050" width="130.7109375" style="13" bestFit="1" customWidth="1"/>
    <col min="2051" max="2051" width="19.710937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304" width="9.140625" style="13"/>
    <col min="2305" max="2305" width="5.42578125" style="13" bestFit="1" customWidth="1"/>
    <col min="2306" max="2306" width="130.7109375" style="13" bestFit="1" customWidth="1"/>
    <col min="2307" max="2307" width="19.710937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560" width="9.140625" style="13"/>
    <col min="2561" max="2561" width="5.42578125" style="13" bestFit="1" customWidth="1"/>
    <col min="2562" max="2562" width="130.7109375" style="13" bestFit="1" customWidth="1"/>
    <col min="2563" max="2563" width="19.710937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816" width="9.140625" style="13"/>
    <col min="2817" max="2817" width="5.42578125" style="13" bestFit="1" customWidth="1"/>
    <col min="2818" max="2818" width="130.7109375" style="13" bestFit="1" customWidth="1"/>
    <col min="2819" max="2819" width="19.710937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3072" width="9.140625" style="13"/>
    <col min="3073" max="3073" width="5.42578125" style="13" bestFit="1" customWidth="1"/>
    <col min="3074" max="3074" width="130.7109375" style="13" bestFit="1" customWidth="1"/>
    <col min="3075" max="3075" width="19.710937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328" width="9.140625" style="13"/>
    <col min="3329" max="3329" width="5.42578125" style="13" bestFit="1" customWidth="1"/>
    <col min="3330" max="3330" width="130.7109375" style="13" bestFit="1" customWidth="1"/>
    <col min="3331" max="3331" width="19.710937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584" width="9.140625" style="13"/>
    <col min="3585" max="3585" width="5.42578125" style="13" bestFit="1" customWidth="1"/>
    <col min="3586" max="3586" width="130.7109375" style="13" bestFit="1" customWidth="1"/>
    <col min="3587" max="3587" width="19.710937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840" width="9.140625" style="13"/>
    <col min="3841" max="3841" width="5.42578125" style="13" bestFit="1" customWidth="1"/>
    <col min="3842" max="3842" width="130.7109375" style="13" bestFit="1" customWidth="1"/>
    <col min="3843" max="3843" width="19.710937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4096" width="9.140625" style="13"/>
    <col min="4097" max="4097" width="5.42578125" style="13" bestFit="1" customWidth="1"/>
    <col min="4098" max="4098" width="130.7109375" style="13" bestFit="1" customWidth="1"/>
    <col min="4099" max="4099" width="19.710937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352" width="9.140625" style="13"/>
    <col min="4353" max="4353" width="5.42578125" style="13" bestFit="1" customWidth="1"/>
    <col min="4354" max="4354" width="130.7109375" style="13" bestFit="1" customWidth="1"/>
    <col min="4355" max="4355" width="19.710937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608" width="9.140625" style="13"/>
    <col min="4609" max="4609" width="5.42578125" style="13" bestFit="1" customWidth="1"/>
    <col min="4610" max="4610" width="130.7109375" style="13" bestFit="1" customWidth="1"/>
    <col min="4611" max="4611" width="19.710937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864" width="9.140625" style="13"/>
    <col min="4865" max="4865" width="5.42578125" style="13" bestFit="1" customWidth="1"/>
    <col min="4866" max="4866" width="130.7109375" style="13" bestFit="1" customWidth="1"/>
    <col min="4867" max="4867" width="19.710937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5120" width="9.140625" style="13"/>
    <col min="5121" max="5121" width="5.42578125" style="13" bestFit="1" customWidth="1"/>
    <col min="5122" max="5122" width="130.7109375" style="13" bestFit="1" customWidth="1"/>
    <col min="5123" max="5123" width="19.710937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376" width="9.140625" style="13"/>
    <col min="5377" max="5377" width="5.42578125" style="13" bestFit="1" customWidth="1"/>
    <col min="5378" max="5378" width="130.7109375" style="13" bestFit="1" customWidth="1"/>
    <col min="5379" max="5379" width="19.710937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632" width="9.140625" style="13"/>
    <col min="5633" max="5633" width="5.42578125" style="13" bestFit="1" customWidth="1"/>
    <col min="5634" max="5634" width="130.7109375" style="13" bestFit="1" customWidth="1"/>
    <col min="5635" max="5635" width="19.710937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888" width="9.140625" style="13"/>
    <col min="5889" max="5889" width="5.42578125" style="13" bestFit="1" customWidth="1"/>
    <col min="5890" max="5890" width="130.7109375" style="13" bestFit="1" customWidth="1"/>
    <col min="5891" max="5891" width="19.710937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6144" width="9.140625" style="13"/>
    <col min="6145" max="6145" width="5.42578125" style="13" bestFit="1" customWidth="1"/>
    <col min="6146" max="6146" width="130.7109375" style="13" bestFit="1" customWidth="1"/>
    <col min="6147" max="6147" width="19.710937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400" width="9.140625" style="13"/>
    <col min="6401" max="6401" width="5.42578125" style="13" bestFit="1" customWidth="1"/>
    <col min="6402" max="6402" width="130.7109375" style="13" bestFit="1" customWidth="1"/>
    <col min="6403" max="6403" width="19.710937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656" width="9.140625" style="13"/>
    <col min="6657" max="6657" width="5.42578125" style="13" bestFit="1" customWidth="1"/>
    <col min="6658" max="6658" width="130.7109375" style="13" bestFit="1" customWidth="1"/>
    <col min="6659" max="6659" width="19.710937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912" width="9.140625" style="13"/>
    <col min="6913" max="6913" width="5.42578125" style="13" bestFit="1" customWidth="1"/>
    <col min="6914" max="6914" width="130.7109375" style="13" bestFit="1" customWidth="1"/>
    <col min="6915" max="6915" width="19.710937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7168" width="9.140625" style="13"/>
    <col min="7169" max="7169" width="5.42578125" style="13" bestFit="1" customWidth="1"/>
    <col min="7170" max="7170" width="130.7109375" style="13" bestFit="1" customWidth="1"/>
    <col min="7171" max="7171" width="19.710937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424" width="9.140625" style="13"/>
    <col min="7425" max="7425" width="5.42578125" style="13" bestFit="1" customWidth="1"/>
    <col min="7426" max="7426" width="130.7109375" style="13" bestFit="1" customWidth="1"/>
    <col min="7427" max="7427" width="19.710937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680" width="9.140625" style="13"/>
    <col min="7681" max="7681" width="5.42578125" style="13" bestFit="1" customWidth="1"/>
    <col min="7682" max="7682" width="130.7109375" style="13" bestFit="1" customWidth="1"/>
    <col min="7683" max="7683" width="19.710937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936" width="9.140625" style="13"/>
    <col min="7937" max="7937" width="5.42578125" style="13" bestFit="1" customWidth="1"/>
    <col min="7938" max="7938" width="130.7109375" style="13" bestFit="1" customWidth="1"/>
    <col min="7939" max="7939" width="19.710937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8192" width="9.140625" style="13"/>
    <col min="8193" max="8193" width="5.42578125" style="13" bestFit="1" customWidth="1"/>
    <col min="8194" max="8194" width="130.7109375" style="13" bestFit="1" customWidth="1"/>
    <col min="8195" max="8195" width="19.710937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448" width="9.140625" style="13"/>
    <col min="8449" max="8449" width="5.42578125" style="13" bestFit="1" customWidth="1"/>
    <col min="8450" max="8450" width="130.7109375" style="13" bestFit="1" customWidth="1"/>
    <col min="8451" max="8451" width="19.710937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704" width="9.140625" style="13"/>
    <col min="8705" max="8705" width="5.42578125" style="13" bestFit="1" customWidth="1"/>
    <col min="8706" max="8706" width="130.7109375" style="13" bestFit="1" customWidth="1"/>
    <col min="8707" max="8707" width="19.710937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960" width="9.140625" style="13"/>
    <col min="8961" max="8961" width="5.42578125" style="13" bestFit="1" customWidth="1"/>
    <col min="8962" max="8962" width="130.7109375" style="13" bestFit="1" customWidth="1"/>
    <col min="8963" max="8963" width="19.710937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9216" width="9.140625" style="13"/>
    <col min="9217" max="9217" width="5.42578125" style="13" bestFit="1" customWidth="1"/>
    <col min="9218" max="9218" width="130.7109375" style="13" bestFit="1" customWidth="1"/>
    <col min="9219" max="9219" width="19.710937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472" width="9.140625" style="13"/>
    <col min="9473" max="9473" width="5.42578125" style="13" bestFit="1" customWidth="1"/>
    <col min="9474" max="9474" width="130.7109375" style="13" bestFit="1" customWidth="1"/>
    <col min="9475" max="9475" width="19.710937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728" width="9.140625" style="13"/>
    <col min="9729" max="9729" width="5.42578125" style="13" bestFit="1" customWidth="1"/>
    <col min="9730" max="9730" width="130.7109375" style="13" bestFit="1" customWidth="1"/>
    <col min="9731" max="9731" width="19.710937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984" width="9.140625" style="13"/>
    <col min="9985" max="9985" width="5.42578125" style="13" bestFit="1" customWidth="1"/>
    <col min="9986" max="9986" width="130.7109375" style="13" bestFit="1" customWidth="1"/>
    <col min="9987" max="9987" width="19.710937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10240" width="9.140625" style="13"/>
    <col min="10241" max="10241" width="5.42578125" style="13" bestFit="1" customWidth="1"/>
    <col min="10242" max="10242" width="130.7109375" style="13" bestFit="1" customWidth="1"/>
    <col min="10243" max="10243" width="19.710937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496" width="9.140625" style="13"/>
    <col min="10497" max="10497" width="5.42578125" style="13" bestFit="1" customWidth="1"/>
    <col min="10498" max="10498" width="130.7109375" style="13" bestFit="1" customWidth="1"/>
    <col min="10499" max="10499" width="19.710937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752" width="9.140625" style="13"/>
    <col min="10753" max="10753" width="5.42578125" style="13" bestFit="1" customWidth="1"/>
    <col min="10754" max="10754" width="130.7109375" style="13" bestFit="1" customWidth="1"/>
    <col min="10755" max="10755" width="19.710937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1008" width="9.140625" style="13"/>
    <col min="11009" max="11009" width="5.42578125" style="13" bestFit="1" customWidth="1"/>
    <col min="11010" max="11010" width="130.7109375" style="13" bestFit="1" customWidth="1"/>
    <col min="11011" max="11011" width="19.710937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264" width="9.140625" style="13"/>
    <col min="11265" max="11265" width="5.42578125" style="13" bestFit="1" customWidth="1"/>
    <col min="11266" max="11266" width="130.7109375" style="13" bestFit="1" customWidth="1"/>
    <col min="11267" max="11267" width="19.710937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520" width="9.140625" style="13"/>
    <col min="11521" max="11521" width="5.42578125" style="13" bestFit="1" customWidth="1"/>
    <col min="11522" max="11522" width="130.7109375" style="13" bestFit="1" customWidth="1"/>
    <col min="11523" max="11523" width="19.710937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776" width="9.140625" style="13"/>
    <col min="11777" max="11777" width="5.42578125" style="13" bestFit="1" customWidth="1"/>
    <col min="11778" max="11778" width="130.7109375" style="13" bestFit="1" customWidth="1"/>
    <col min="11779" max="11779" width="19.710937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2032" width="9.140625" style="13"/>
    <col min="12033" max="12033" width="5.42578125" style="13" bestFit="1" customWidth="1"/>
    <col min="12034" max="12034" width="130.7109375" style="13" bestFit="1" customWidth="1"/>
    <col min="12035" max="12035" width="19.710937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288" width="9.140625" style="13"/>
    <col min="12289" max="12289" width="5.42578125" style="13" bestFit="1" customWidth="1"/>
    <col min="12290" max="12290" width="130.7109375" style="13" bestFit="1" customWidth="1"/>
    <col min="12291" max="12291" width="19.710937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544" width="9.140625" style="13"/>
    <col min="12545" max="12545" width="5.42578125" style="13" bestFit="1" customWidth="1"/>
    <col min="12546" max="12546" width="130.7109375" style="13" bestFit="1" customWidth="1"/>
    <col min="12547" max="12547" width="19.710937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800" width="9.140625" style="13"/>
    <col min="12801" max="12801" width="5.42578125" style="13" bestFit="1" customWidth="1"/>
    <col min="12802" max="12802" width="130.7109375" style="13" bestFit="1" customWidth="1"/>
    <col min="12803" max="12803" width="19.710937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3056" width="9.140625" style="13"/>
    <col min="13057" max="13057" width="5.42578125" style="13" bestFit="1" customWidth="1"/>
    <col min="13058" max="13058" width="130.7109375" style="13" bestFit="1" customWidth="1"/>
    <col min="13059" max="13059" width="19.710937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312" width="9.140625" style="13"/>
    <col min="13313" max="13313" width="5.42578125" style="13" bestFit="1" customWidth="1"/>
    <col min="13314" max="13314" width="130.7109375" style="13" bestFit="1" customWidth="1"/>
    <col min="13315" max="13315" width="19.710937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568" width="9.140625" style="13"/>
    <col min="13569" max="13569" width="5.42578125" style="13" bestFit="1" customWidth="1"/>
    <col min="13570" max="13570" width="130.7109375" style="13" bestFit="1" customWidth="1"/>
    <col min="13571" max="13571" width="19.710937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824" width="9.140625" style="13"/>
    <col min="13825" max="13825" width="5.42578125" style="13" bestFit="1" customWidth="1"/>
    <col min="13826" max="13826" width="130.7109375" style="13" bestFit="1" customWidth="1"/>
    <col min="13827" max="13827" width="19.710937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4080" width="9.140625" style="13"/>
    <col min="14081" max="14081" width="5.42578125" style="13" bestFit="1" customWidth="1"/>
    <col min="14082" max="14082" width="130.7109375" style="13" bestFit="1" customWidth="1"/>
    <col min="14083" max="14083" width="19.710937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336" width="9.140625" style="13"/>
    <col min="14337" max="14337" width="5.42578125" style="13" bestFit="1" customWidth="1"/>
    <col min="14338" max="14338" width="130.7109375" style="13" bestFit="1" customWidth="1"/>
    <col min="14339" max="14339" width="19.710937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592" width="9.140625" style="13"/>
    <col min="14593" max="14593" width="5.42578125" style="13" bestFit="1" customWidth="1"/>
    <col min="14594" max="14594" width="130.7109375" style="13" bestFit="1" customWidth="1"/>
    <col min="14595" max="14595" width="19.710937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848" width="9.140625" style="13"/>
    <col min="14849" max="14849" width="5.42578125" style="13" bestFit="1" customWidth="1"/>
    <col min="14850" max="14850" width="130.7109375" style="13" bestFit="1" customWidth="1"/>
    <col min="14851" max="14851" width="19.710937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5104" width="9.140625" style="13"/>
    <col min="15105" max="15105" width="5.42578125" style="13" bestFit="1" customWidth="1"/>
    <col min="15106" max="15106" width="130.7109375" style="13" bestFit="1" customWidth="1"/>
    <col min="15107" max="15107" width="19.710937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360" width="9.140625" style="13"/>
    <col min="15361" max="15361" width="5.42578125" style="13" bestFit="1" customWidth="1"/>
    <col min="15362" max="15362" width="130.7109375" style="13" bestFit="1" customWidth="1"/>
    <col min="15363" max="15363" width="19.710937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616" width="9.140625" style="13"/>
    <col min="15617" max="15617" width="5.42578125" style="13" bestFit="1" customWidth="1"/>
    <col min="15618" max="15618" width="130.7109375" style="13" bestFit="1" customWidth="1"/>
    <col min="15619" max="15619" width="19.710937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872" width="9.140625" style="13"/>
    <col min="15873" max="15873" width="5.42578125" style="13" bestFit="1" customWidth="1"/>
    <col min="15874" max="15874" width="130.7109375" style="13" bestFit="1" customWidth="1"/>
    <col min="15875" max="15875" width="19.710937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6128" width="9.140625" style="13"/>
    <col min="16129" max="16129" width="5.42578125" style="13" bestFit="1" customWidth="1"/>
    <col min="16130" max="16130" width="130.7109375" style="13" bestFit="1" customWidth="1"/>
    <col min="16131" max="16131" width="19.710937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384" width="9.140625" style="13"/>
  </cols>
  <sheetData>
    <row r="1" spans="1:9" x14ac:dyDescent="0.25">
      <c r="A1" s="58" t="s">
        <v>0</v>
      </c>
      <c r="B1" s="201" t="s">
        <v>35</v>
      </c>
      <c r="C1" s="201"/>
      <c r="D1" s="201"/>
      <c r="E1" s="201"/>
    </row>
    <row r="3" spans="1:9" ht="15" customHeight="1" x14ac:dyDescent="0.25">
      <c r="B3" s="1" t="s">
        <v>1427</v>
      </c>
      <c r="C3" s="211"/>
      <c r="D3" s="212"/>
      <c r="E3" s="156"/>
    </row>
    <row r="4" spans="1:9" ht="15" customHeight="1" x14ac:dyDescent="0.25">
      <c r="B4" s="7" t="s">
        <v>1428</v>
      </c>
      <c r="C4" s="211"/>
      <c r="D4" s="212"/>
      <c r="E4" s="156"/>
    </row>
    <row r="5" spans="1:9" ht="15" customHeight="1" x14ac:dyDescent="0.25">
      <c r="B5" s="2" t="s">
        <v>133</v>
      </c>
      <c r="C5" s="211"/>
      <c r="D5" s="212"/>
      <c r="E5" s="156"/>
    </row>
    <row r="6" spans="1:9" ht="15" customHeight="1" x14ac:dyDescent="0.25">
      <c r="B6" s="2" t="s">
        <v>1429</v>
      </c>
      <c r="C6" s="211"/>
      <c r="D6" s="212"/>
      <c r="E6" s="156"/>
    </row>
    <row r="7" spans="1:9" ht="15" customHeight="1" x14ac:dyDescent="0.25">
      <c r="B7" s="7" t="s">
        <v>1430</v>
      </c>
      <c r="C7" s="211"/>
      <c r="D7" s="212"/>
      <c r="E7" s="156"/>
    </row>
    <row r="8" spans="1:9" ht="15" customHeight="1" x14ac:dyDescent="0.25">
      <c r="B8" s="2" t="s">
        <v>136</v>
      </c>
      <c r="C8" s="211"/>
      <c r="D8" s="212"/>
      <c r="E8" s="156"/>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2618192</v>
      </c>
      <c r="G15" s="18">
        <v>45443.96</v>
      </c>
      <c r="H15" s="18">
        <v>4.42</v>
      </c>
    </row>
    <row r="16" spans="1:9" x14ac:dyDescent="0.25">
      <c r="B16" s="13" t="s">
        <v>1675</v>
      </c>
      <c r="C16" s="29" t="s">
        <v>145</v>
      </c>
      <c r="D16" s="13" t="s">
        <v>271</v>
      </c>
      <c r="E16" s="13" t="s">
        <v>272</v>
      </c>
      <c r="F16" s="18">
        <v>2932850</v>
      </c>
      <c r="G16" s="18">
        <v>39067.03</v>
      </c>
      <c r="H16" s="18">
        <v>3.8</v>
      </c>
    </row>
    <row r="17" spans="2:8" x14ac:dyDescent="0.25">
      <c r="B17" s="13" t="s">
        <v>1671</v>
      </c>
      <c r="C17" s="29" t="s">
        <v>145</v>
      </c>
      <c r="D17" s="13" t="s">
        <v>146</v>
      </c>
      <c r="E17" s="13" t="s">
        <v>148</v>
      </c>
      <c r="F17" s="18">
        <v>781731</v>
      </c>
      <c r="G17" s="18">
        <v>31022.6</v>
      </c>
      <c r="H17" s="18">
        <v>3.02</v>
      </c>
    </row>
    <row r="18" spans="2:8" x14ac:dyDescent="0.25">
      <c r="B18" s="13" t="s">
        <v>1674</v>
      </c>
      <c r="C18" s="29" t="s">
        <v>145</v>
      </c>
      <c r="D18" s="13" t="s">
        <v>268</v>
      </c>
      <c r="E18" s="13" t="s">
        <v>270</v>
      </c>
      <c r="F18" s="18">
        <v>2373725</v>
      </c>
      <c r="G18" s="18">
        <v>30674.46</v>
      </c>
      <c r="H18" s="18">
        <v>2.98</v>
      </c>
    </row>
    <row r="19" spans="2:8" x14ac:dyDescent="0.25">
      <c r="B19" s="13" t="s">
        <v>1858</v>
      </c>
      <c r="C19" s="29" t="s">
        <v>145</v>
      </c>
      <c r="D19" s="13" t="s">
        <v>348</v>
      </c>
      <c r="E19" s="13" t="s">
        <v>612</v>
      </c>
      <c r="F19" s="18">
        <v>1785601</v>
      </c>
      <c r="G19" s="18">
        <v>28794.6</v>
      </c>
      <c r="H19" s="18">
        <v>2.8</v>
      </c>
    </row>
    <row r="20" spans="2:8" x14ac:dyDescent="0.25">
      <c r="B20" s="13" t="s">
        <v>863</v>
      </c>
      <c r="C20" s="29" t="s">
        <v>145</v>
      </c>
      <c r="D20" s="13" t="s">
        <v>268</v>
      </c>
      <c r="E20" s="13" t="s">
        <v>864</v>
      </c>
      <c r="F20" s="18">
        <v>3489750</v>
      </c>
      <c r="G20" s="18">
        <v>28622.93</v>
      </c>
      <c r="H20" s="18">
        <v>2.78</v>
      </c>
    </row>
    <row r="21" spans="2:8" x14ac:dyDescent="0.25">
      <c r="B21" s="13" t="s">
        <v>1679</v>
      </c>
      <c r="C21" s="29" t="s">
        <v>145</v>
      </c>
      <c r="D21" s="13" t="s">
        <v>277</v>
      </c>
      <c r="E21" s="13" t="s">
        <v>278</v>
      </c>
      <c r="F21" s="18">
        <v>570365</v>
      </c>
      <c r="G21" s="18">
        <v>20660.330000000002</v>
      </c>
      <c r="H21" s="18">
        <v>2.0099999999999998</v>
      </c>
    </row>
    <row r="22" spans="2:8" x14ac:dyDescent="0.25">
      <c r="B22" s="13" t="s">
        <v>1821</v>
      </c>
      <c r="C22" s="29" t="s">
        <v>145</v>
      </c>
      <c r="D22" s="13" t="s">
        <v>291</v>
      </c>
      <c r="E22" s="13" t="s">
        <v>549</v>
      </c>
      <c r="F22" s="18">
        <v>6030732</v>
      </c>
      <c r="G22" s="18">
        <v>19346.59</v>
      </c>
      <c r="H22" s="18">
        <v>1.88</v>
      </c>
    </row>
    <row r="23" spans="2:8" x14ac:dyDescent="0.25">
      <c r="B23" s="13" t="s">
        <v>1676</v>
      </c>
      <c r="C23" s="29" t="s">
        <v>145</v>
      </c>
      <c r="D23" s="13" t="s">
        <v>273</v>
      </c>
      <c r="E23" s="13" t="s">
        <v>274</v>
      </c>
      <c r="F23" s="18">
        <v>3885400</v>
      </c>
      <c r="G23" s="18">
        <v>18991.84</v>
      </c>
      <c r="H23" s="18">
        <v>1.85</v>
      </c>
    </row>
    <row r="24" spans="2:8" x14ac:dyDescent="0.25">
      <c r="B24" s="13" t="s">
        <v>1901</v>
      </c>
      <c r="C24" s="29" t="s">
        <v>145</v>
      </c>
      <c r="D24" s="13" t="s">
        <v>473</v>
      </c>
      <c r="E24" s="13" t="s">
        <v>673</v>
      </c>
      <c r="F24" s="18">
        <v>618050</v>
      </c>
      <c r="G24" s="18">
        <v>16863.8</v>
      </c>
      <c r="H24" s="18">
        <v>1.64</v>
      </c>
    </row>
    <row r="25" spans="2:8" x14ac:dyDescent="0.25">
      <c r="B25" s="13" t="s">
        <v>1670</v>
      </c>
      <c r="C25" s="29" t="s">
        <v>145</v>
      </c>
      <c r="D25" s="13" t="s">
        <v>146</v>
      </c>
      <c r="E25" s="13" t="s">
        <v>147</v>
      </c>
      <c r="F25" s="18">
        <v>936700</v>
      </c>
      <c r="G25" s="18">
        <v>16460.16</v>
      </c>
      <c r="H25" s="18">
        <v>1.6</v>
      </c>
    </row>
    <row r="26" spans="2:8" x14ac:dyDescent="0.25">
      <c r="B26" s="13" t="s">
        <v>1869</v>
      </c>
      <c r="C26" s="29" t="s">
        <v>145</v>
      </c>
      <c r="D26" s="13" t="s">
        <v>357</v>
      </c>
      <c r="E26" s="13" t="s">
        <v>625</v>
      </c>
      <c r="F26" s="18">
        <v>1932825</v>
      </c>
      <c r="G26" s="18">
        <v>15846.27</v>
      </c>
      <c r="H26" s="18">
        <v>1.54</v>
      </c>
    </row>
    <row r="27" spans="2:8" x14ac:dyDescent="0.25">
      <c r="B27" s="13" t="s">
        <v>1803</v>
      </c>
      <c r="C27" s="29" t="s">
        <v>145</v>
      </c>
      <c r="D27" s="13" t="s">
        <v>291</v>
      </c>
      <c r="E27" s="13" t="s">
        <v>527</v>
      </c>
      <c r="F27" s="18">
        <v>3384186</v>
      </c>
      <c r="G27" s="18">
        <v>13812.56</v>
      </c>
      <c r="H27" s="18">
        <v>1.34</v>
      </c>
    </row>
    <row r="28" spans="2:8" x14ac:dyDescent="0.25">
      <c r="B28" s="13" t="s">
        <v>1678</v>
      </c>
      <c r="C28" s="29" t="s">
        <v>145</v>
      </c>
      <c r="D28" s="13" t="s">
        <v>268</v>
      </c>
      <c r="E28" s="13" t="s">
        <v>276</v>
      </c>
      <c r="F28" s="18">
        <v>1123227</v>
      </c>
      <c r="G28" s="18">
        <v>13024.38</v>
      </c>
      <c r="H28" s="18">
        <v>1.27</v>
      </c>
    </row>
    <row r="29" spans="2:8" x14ac:dyDescent="0.25">
      <c r="B29" s="13" t="s">
        <v>1864</v>
      </c>
      <c r="C29" s="29" t="s">
        <v>145</v>
      </c>
      <c r="D29" s="13" t="s">
        <v>296</v>
      </c>
      <c r="E29" s="13" t="s">
        <v>618</v>
      </c>
      <c r="F29" s="18">
        <v>182575</v>
      </c>
      <c r="G29" s="18">
        <v>12821.69</v>
      </c>
      <c r="H29" s="18">
        <v>1.25</v>
      </c>
    </row>
    <row r="30" spans="2:8" x14ac:dyDescent="0.25">
      <c r="B30" s="13" t="s">
        <v>1689</v>
      </c>
      <c r="C30" s="29" t="s">
        <v>145</v>
      </c>
      <c r="D30" s="13" t="s">
        <v>273</v>
      </c>
      <c r="E30" s="13" t="s">
        <v>295</v>
      </c>
      <c r="F30" s="18">
        <v>493800</v>
      </c>
      <c r="G30" s="18">
        <v>12484.5</v>
      </c>
      <c r="H30" s="18">
        <v>1.21</v>
      </c>
    </row>
    <row r="31" spans="2:8" x14ac:dyDescent="0.25">
      <c r="B31" s="13" t="s">
        <v>1848</v>
      </c>
      <c r="C31" s="29" t="s">
        <v>145</v>
      </c>
      <c r="D31" s="13" t="s">
        <v>282</v>
      </c>
      <c r="E31" s="13" t="s">
        <v>589</v>
      </c>
      <c r="F31" s="18">
        <v>781796</v>
      </c>
      <c r="G31" s="18">
        <v>12131.52</v>
      </c>
      <c r="H31" s="18">
        <v>1.18</v>
      </c>
    </row>
    <row r="32" spans="2:8" x14ac:dyDescent="0.25">
      <c r="B32" s="13" t="s">
        <v>1863</v>
      </c>
      <c r="C32" s="29" t="s">
        <v>145</v>
      </c>
      <c r="D32" s="13" t="s">
        <v>331</v>
      </c>
      <c r="E32" s="13" t="s">
        <v>617</v>
      </c>
      <c r="F32" s="18">
        <v>322550</v>
      </c>
      <c r="G32" s="18">
        <v>11291.19</v>
      </c>
      <c r="H32" s="18">
        <v>1.1000000000000001</v>
      </c>
    </row>
    <row r="33" spans="2:8" x14ac:dyDescent="0.25">
      <c r="B33" s="13" t="s">
        <v>1771</v>
      </c>
      <c r="C33" s="29" t="s">
        <v>145</v>
      </c>
      <c r="D33" s="13" t="s">
        <v>378</v>
      </c>
      <c r="E33" s="13" t="s">
        <v>454</v>
      </c>
      <c r="F33" s="18">
        <v>809800</v>
      </c>
      <c r="G33" s="18">
        <v>11142.44</v>
      </c>
      <c r="H33" s="18">
        <v>1.08</v>
      </c>
    </row>
    <row r="34" spans="2:8" x14ac:dyDescent="0.25">
      <c r="B34" s="13" t="s">
        <v>1902</v>
      </c>
      <c r="C34" s="29" t="s">
        <v>145</v>
      </c>
      <c r="D34" s="13" t="s">
        <v>282</v>
      </c>
      <c r="E34" s="13" t="s">
        <v>674</v>
      </c>
      <c r="F34" s="18">
        <v>565150</v>
      </c>
      <c r="G34" s="18">
        <v>10449.06</v>
      </c>
      <c r="H34" s="18">
        <v>1.02</v>
      </c>
    </row>
    <row r="35" spans="2:8" x14ac:dyDescent="0.25">
      <c r="B35" s="13" t="s">
        <v>1827</v>
      </c>
      <c r="C35" s="29" t="s">
        <v>145</v>
      </c>
      <c r="D35" s="13" t="s">
        <v>555</v>
      </c>
      <c r="E35" s="13" t="s">
        <v>556</v>
      </c>
      <c r="F35" s="18">
        <v>1520400</v>
      </c>
      <c r="G35" s="18">
        <v>10430.700000000001</v>
      </c>
      <c r="H35" s="18">
        <v>1.01</v>
      </c>
    </row>
    <row r="36" spans="2:8" x14ac:dyDescent="0.25">
      <c r="B36" s="13" t="s">
        <v>1784</v>
      </c>
      <c r="C36" s="29" t="s">
        <v>145</v>
      </c>
      <c r="D36" s="13" t="s">
        <v>146</v>
      </c>
      <c r="E36" s="13" t="s">
        <v>471</v>
      </c>
      <c r="F36" s="18">
        <v>527250</v>
      </c>
      <c r="G36" s="18">
        <v>9311.5</v>
      </c>
      <c r="H36" s="18">
        <v>0.91</v>
      </c>
    </row>
    <row r="37" spans="2:8" x14ac:dyDescent="0.25">
      <c r="B37" s="13" t="s">
        <v>1812</v>
      </c>
      <c r="C37" s="29" t="s">
        <v>145</v>
      </c>
      <c r="D37" s="13" t="s">
        <v>291</v>
      </c>
      <c r="E37" s="13" t="s">
        <v>540</v>
      </c>
      <c r="F37" s="18">
        <v>2084400</v>
      </c>
      <c r="G37" s="18">
        <v>9172.4</v>
      </c>
      <c r="H37" s="18">
        <v>0.89</v>
      </c>
    </row>
    <row r="38" spans="2:8" x14ac:dyDescent="0.25">
      <c r="B38" s="13" t="s">
        <v>1709</v>
      </c>
      <c r="C38" s="29" t="s">
        <v>145</v>
      </c>
      <c r="D38" s="13" t="s">
        <v>318</v>
      </c>
      <c r="E38" s="13" t="s">
        <v>333</v>
      </c>
      <c r="F38" s="18">
        <v>393550</v>
      </c>
      <c r="G38" s="18">
        <v>9131.93</v>
      </c>
      <c r="H38" s="18">
        <v>0.89</v>
      </c>
    </row>
    <row r="39" spans="2:8" x14ac:dyDescent="0.25">
      <c r="B39" s="13" t="s">
        <v>1985</v>
      </c>
      <c r="C39" s="29" t="s">
        <v>145</v>
      </c>
      <c r="D39" s="13" t="s">
        <v>146</v>
      </c>
      <c r="E39" s="13" t="s">
        <v>828</v>
      </c>
      <c r="F39" s="18">
        <v>548400</v>
      </c>
      <c r="G39" s="18">
        <v>8821.84</v>
      </c>
      <c r="H39" s="18">
        <v>0.86</v>
      </c>
    </row>
    <row r="40" spans="2:8" x14ac:dyDescent="0.25">
      <c r="B40" s="13" t="s">
        <v>1998</v>
      </c>
      <c r="C40" s="29" t="s">
        <v>145</v>
      </c>
      <c r="D40" s="13" t="s">
        <v>301</v>
      </c>
      <c r="E40" s="13" t="s">
        <v>865</v>
      </c>
      <c r="F40" s="18">
        <v>126054</v>
      </c>
      <c r="G40" s="18">
        <v>8684.81</v>
      </c>
      <c r="H40" s="18">
        <v>0.84</v>
      </c>
    </row>
    <row r="41" spans="2:8" x14ac:dyDescent="0.25">
      <c r="B41" s="13" t="s">
        <v>1882</v>
      </c>
      <c r="C41" s="29" t="s">
        <v>145</v>
      </c>
      <c r="D41" s="13" t="s">
        <v>324</v>
      </c>
      <c r="E41" s="13" t="s">
        <v>640</v>
      </c>
      <c r="F41" s="18">
        <v>875375</v>
      </c>
      <c r="G41" s="18">
        <v>8621.57</v>
      </c>
      <c r="H41" s="18">
        <v>0.84</v>
      </c>
    </row>
    <row r="42" spans="2:8" x14ac:dyDescent="0.25">
      <c r="B42" s="13" t="s">
        <v>1697</v>
      </c>
      <c r="C42" s="29" t="s">
        <v>145</v>
      </c>
      <c r="D42" s="13" t="s">
        <v>305</v>
      </c>
      <c r="E42" s="13" t="s">
        <v>313</v>
      </c>
      <c r="F42" s="18">
        <v>1121697</v>
      </c>
      <c r="G42" s="18">
        <v>8077.9</v>
      </c>
      <c r="H42" s="18">
        <v>0.79</v>
      </c>
    </row>
    <row r="43" spans="2:8" x14ac:dyDescent="0.25">
      <c r="B43" s="13" t="s">
        <v>1703</v>
      </c>
      <c r="C43" s="29" t="s">
        <v>145</v>
      </c>
      <c r="D43" s="13" t="s">
        <v>268</v>
      </c>
      <c r="E43" s="13" t="s">
        <v>322</v>
      </c>
      <c r="F43" s="18">
        <v>763850</v>
      </c>
      <c r="G43" s="18">
        <v>8063.2</v>
      </c>
      <c r="H43" s="18">
        <v>0.78</v>
      </c>
    </row>
    <row r="44" spans="2:8" x14ac:dyDescent="0.25">
      <c r="B44" s="13" t="s">
        <v>1949</v>
      </c>
      <c r="C44" s="29" t="s">
        <v>145</v>
      </c>
      <c r="D44" s="13" t="s">
        <v>268</v>
      </c>
      <c r="E44" s="13" t="s">
        <v>750</v>
      </c>
      <c r="F44" s="18">
        <v>3829587</v>
      </c>
      <c r="G44" s="18">
        <v>7808.91</v>
      </c>
      <c r="H44" s="18">
        <v>0.76</v>
      </c>
    </row>
    <row r="45" spans="2:8" x14ac:dyDescent="0.25">
      <c r="B45" s="13" t="s">
        <v>1867</v>
      </c>
      <c r="C45" s="29" t="s">
        <v>145</v>
      </c>
      <c r="D45" s="13" t="s">
        <v>357</v>
      </c>
      <c r="E45" s="13" t="s">
        <v>621</v>
      </c>
      <c r="F45" s="18">
        <v>269262</v>
      </c>
      <c r="G45" s="18">
        <v>7743.17</v>
      </c>
      <c r="H45" s="18">
        <v>0.75</v>
      </c>
    </row>
    <row r="46" spans="2:8" x14ac:dyDescent="0.25">
      <c r="B46" s="13" t="s">
        <v>1910</v>
      </c>
      <c r="C46" s="29" t="s">
        <v>145</v>
      </c>
      <c r="D46" s="13" t="s">
        <v>293</v>
      </c>
      <c r="E46" s="13" t="s">
        <v>682</v>
      </c>
      <c r="F46" s="18">
        <v>170526</v>
      </c>
      <c r="G46" s="18">
        <v>7654.06</v>
      </c>
      <c r="H46" s="18">
        <v>0.74</v>
      </c>
    </row>
    <row r="47" spans="2:8" x14ac:dyDescent="0.25">
      <c r="B47" s="13" t="s">
        <v>1903</v>
      </c>
      <c r="C47" s="29" t="s">
        <v>145</v>
      </c>
      <c r="D47" s="13" t="s">
        <v>473</v>
      </c>
      <c r="E47" s="13" t="s">
        <v>675</v>
      </c>
      <c r="F47" s="18">
        <v>856775</v>
      </c>
      <c r="G47" s="18">
        <v>7145.93</v>
      </c>
      <c r="H47" s="18">
        <v>0.69</v>
      </c>
    </row>
    <row r="48" spans="2:8" x14ac:dyDescent="0.25">
      <c r="B48" s="13" t="s">
        <v>1677</v>
      </c>
      <c r="C48" s="29" t="s">
        <v>145</v>
      </c>
      <c r="D48" s="13" t="s">
        <v>268</v>
      </c>
      <c r="E48" s="13" t="s">
        <v>275</v>
      </c>
      <c r="F48" s="18">
        <v>409200</v>
      </c>
      <c r="G48" s="18">
        <v>7083.66</v>
      </c>
      <c r="H48" s="18">
        <v>0.69</v>
      </c>
    </row>
    <row r="49" spans="2:8" x14ac:dyDescent="0.25">
      <c r="B49" s="13" t="s">
        <v>1805</v>
      </c>
      <c r="C49" s="29" t="s">
        <v>145</v>
      </c>
      <c r="D49" s="13" t="s">
        <v>318</v>
      </c>
      <c r="E49" s="13" t="s">
        <v>530</v>
      </c>
      <c r="F49" s="18">
        <v>62500</v>
      </c>
      <c r="G49" s="18">
        <v>6916.03</v>
      </c>
      <c r="H49" s="18">
        <v>0.67</v>
      </c>
    </row>
    <row r="50" spans="2:8" x14ac:dyDescent="0.25">
      <c r="B50" s="13" t="s">
        <v>1777</v>
      </c>
      <c r="C50" s="29" t="s">
        <v>145</v>
      </c>
      <c r="D50" s="13" t="s">
        <v>331</v>
      </c>
      <c r="E50" s="13" t="s">
        <v>464</v>
      </c>
      <c r="F50" s="18">
        <v>103500</v>
      </c>
      <c r="G50" s="18">
        <v>6707.21</v>
      </c>
      <c r="H50" s="18">
        <v>0.65</v>
      </c>
    </row>
    <row r="51" spans="2:8" x14ac:dyDescent="0.25">
      <c r="B51" s="13" t="s">
        <v>1786</v>
      </c>
      <c r="C51" s="29" t="s">
        <v>145</v>
      </c>
      <c r="D51" s="13" t="s">
        <v>473</v>
      </c>
      <c r="E51" s="13" t="s">
        <v>474</v>
      </c>
      <c r="F51" s="18">
        <v>125858</v>
      </c>
      <c r="G51" s="18">
        <v>6279.75</v>
      </c>
      <c r="H51" s="18">
        <v>0.61</v>
      </c>
    </row>
    <row r="52" spans="2:8" x14ac:dyDescent="0.25">
      <c r="B52" s="13" t="s">
        <v>1694</v>
      </c>
      <c r="C52" s="29" t="s">
        <v>145</v>
      </c>
      <c r="D52" s="13" t="s">
        <v>305</v>
      </c>
      <c r="E52" s="13" t="s">
        <v>306</v>
      </c>
      <c r="F52" s="18">
        <v>317018</v>
      </c>
      <c r="G52" s="18">
        <v>6078.34</v>
      </c>
      <c r="H52" s="18">
        <v>0.59</v>
      </c>
    </row>
    <row r="53" spans="2:8" x14ac:dyDescent="0.25">
      <c r="B53" s="13" t="s">
        <v>1682</v>
      </c>
      <c r="C53" s="29" t="s">
        <v>145</v>
      </c>
      <c r="D53" s="13" t="s">
        <v>282</v>
      </c>
      <c r="E53" s="13" t="s">
        <v>283</v>
      </c>
      <c r="F53" s="18">
        <v>471920</v>
      </c>
      <c r="G53" s="18">
        <v>6013.2</v>
      </c>
      <c r="H53" s="18">
        <v>0.57999999999999996</v>
      </c>
    </row>
    <row r="54" spans="2:8" x14ac:dyDescent="0.25">
      <c r="B54" s="13" t="s">
        <v>1711</v>
      </c>
      <c r="C54" s="29" t="s">
        <v>145</v>
      </c>
      <c r="D54" s="13" t="s">
        <v>146</v>
      </c>
      <c r="E54" s="13" t="s">
        <v>336</v>
      </c>
      <c r="F54" s="18">
        <v>1063500</v>
      </c>
      <c r="G54" s="18">
        <v>5868.39</v>
      </c>
      <c r="H54" s="18">
        <v>0.56999999999999995</v>
      </c>
    </row>
    <row r="55" spans="2:8" x14ac:dyDescent="0.25">
      <c r="B55" s="13" t="s">
        <v>1807</v>
      </c>
      <c r="C55" s="29" t="s">
        <v>145</v>
      </c>
      <c r="D55" s="13" t="s">
        <v>271</v>
      </c>
      <c r="E55" s="13" t="s">
        <v>532</v>
      </c>
      <c r="F55" s="18">
        <v>1843400</v>
      </c>
      <c r="G55" s="18">
        <v>5728.37</v>
      </c>
      <c r="H55" s="18">
        <v>0.56000000000000005</v>
      </c>
    </row>
    <row r="56" spans="2:8" x14ac:dyDescent="0.25">
      <c r="B56" s="13" t="s">
        <v>1806</v>
      </c>
      <c r="C56" s="29" t="s">
        <v>145</v>
      </c>
      <c r="D56" s="13" t="s">
        <v>318</v>
      </c>
      <c r="E56" s="13" t="s">
        <v>531</v>
      </c>
      <c r="F56" s="18">
        <v>972000</v>
      </c>
      <c r="G56" s="18">
        <v>5642.95</v>
      </c>
      <c r="H56" s="18">
        <v>0.55000000000000004</v>
      </c>
    </row>
    <row r="57" spans="2:8" x14ac:dyDescent="0.25">
      <c r="B57" s="13" t="s">
        <v>1769</v>
      </c>
      <c r="C57" s="29" t="s">
        <v>145</v>
      </c>
      <c r="D57" s="13" t="s">
        <v>305</v>
      </c>
      <c r="E57" s="13" t="s">
        <v>451</v>
      </c>
      <c r="F57" s="18">
        <v>734243</v>
      </c>
      <c r="G57" s="18">
        <v>5440.74</v>
      </c>
      <c r="H57" s="18">
        <v>0.53</v>
      </c>
    </row>
    <row r="58" spans="2:8" x14ac:dyDescent="0.25">
      <c r="B58" s="13" t="s">
        <v>1919</v>
      </c>
      <c r="C58" s="29" t="s">
        <v>145</v>
      </c>
      <c r="D58" s="13" t="s">
        <v>367</v>
      </c>
      <c r="E58" s="13" t="s">
        <v>693</v>
      </c>
      <c r="F58" s="18">
        <v>452650</v>
      </c>
      <c r="G58" s="18">
        <v>5200.5</v>
      </c>
      <c r="H58" s="18">
        <v>0.51</v>
      </c>
    </row>
    <row r="59" spans="2:8" x14ac:dyDescent="0.25">
      <c r="B59" s="13" t="s">
        <v>1942</v>
      </c>
      <c r="C59" s="29" t="s">
        <v>145</v>
      </c>
      <c r="D59" s="13" t="s">
        <v>324</v>
      </c>
      <c r="E59" s="13" t="s">
        <v>727</v>
      </c>
      <c r="F59" s="18">
        <v>69800</v>
      </c>
      <c r="G59" s="18">
        <v>5185.76</v>
      </c>
      <c r="H59" s="18">
        <v>0.5</v>
      </c>
    </row>
    <row r="60" spans="2:8" x14ac:dyDescent="0.25">
      <c r="B60" s="13" t="s">
        <v>1911</v>
      </c>
      <c r="C60" s="29" t="s">
        <v>145</v>
      </c>
      <c r="D60" s="13" t="s">
        <v>282</v>
      </c>
      <c r="E60" s="13" t="s">
        <v>683</v>
      </c>
      <c r="F60" s="18">
        <v>87952</v>
      </c>
      <c r="G60" s="18">
        <v>5082.97</v>
      </c>
      <c r="H60" s="18">
        <v>0.49</v>
      </c>
    </row>
    <row r="61" spans="2:8" x14ac:dyDescent="0.25">
      <c r="B61" s="13" t="s">
        <v>1999</v>
      </c>
      <c r="C61" s="29" t="s">
        <v>145</v>
      </c>
      <c r="D61" s="13" t="s">
        <v>301</v>
      </c>
      <c r="E61" s="13" t="s">
        <v>866</v>
      </c>
      <c r="F61" s="18">
        <v>290000</v>
      </c>
      <c r="G61" s="18">
        <v>5077.18</v>
      </c>
      <c r="H61" s="18">
        <v>0.49</v>
      </c>
    </row>
    <row r="62" spans="2:8" x14ac:dyDescent="0.25">
      <c r="B62" s="13" t="s">
        <v>1814</v>
      </c>
      <c r="C62" s="29" t="s">
        <v>145</v>
      </c>
      <c r="D62" s="13" t="s">
        <v>318</v>
      </c>
      <c r="E62" s="13" t="s">
        <v>542</v>
      </c>
      <c r="F62" s="18">
        <v>185402</v>
      </c>
      <c r="G62" s="18">
        <v>4998.16</v>
      </c>
      <c r="H62" s="18">
        <v>0.49</v>
      </c>
    </row>
    <row r="63" spans="2:8" x14ac:dyDescent="0.25">
      <c r="B63" s="13" t="s">
        <v>1943</v>
      </c>
      <c r="C63" s="29" t="s">
        <v>145</v>
      </c>
      <c r="D63" s="13" t="s">
        <v>324</v>
      </c>
      <c r="E63" s="13" t="s">
        <v>728</v>
      </c>
      <c r="F63" s="18">
        <v>70250</v>
      </c>
      <c r="G63" s="18">
        <v>4900.8500000000004</v>
      </c>
      <c r="H63" s="18">
        <v>0.48</v>
      </c>
    </row>
    <row r="64" spans="2:8" x14ac:dyDescent="0.25">
      <c r="B64" s="13" t="s">
        <v>1963</v>
      </c>
      <c r="C64" s="29" t="s">
        <v>145</v>
      </c>
      <c r="D64" s="13" t="s">
        <v>287</v>
      </c>
      <c r="E64" s="13" t="s">
        <v>778</v>
      </c>
      <c r="F64" s="18">
        <v>111980</v>
      </c>
      <c r="G64" s="18">
        <v>4814.5200000000004</v>
      </c>
      <c r="H64" s="18">
        <v>0.47</v>
      </c>
    </row>
    <row r="65" spans="2:8" x14ac:dyDescent="0.25">
      <c r="B65" s="13" t="s">
        <v>1683</v>
      </c>
      <c r="C65" s="29" t="s">
        <v>145</v>
      </c>
      <c r="D65" s="13" t="s">
        <v>284</v>
      </c>
      <c r="E65" s="13" t="s">
        <v>285</v>
      </c>
      <c r="F65" s="18">
        <v>327200</v>
      </c>
      <c r="G65" s="18">
        <v>4741.46</v>
      </c>
      <c r="H65" s="18">
        <v>0.46</v>
      </c>
    </row>
    <row r="66" spans="2:8" x14ac:dyDescent="0.25">
      <c r="B66" s="13" t="s">
        <v>2015</v>
      </c>
      <c r="C66" s="29" t="s">
        <v>145</v>
      </c>
      <c r="D66" s="13" t="s">
        <v>720</v>
      </c>
      <c r="E66" s="13" t="s">
        <v>930</v>
      </c>
      <c r="F66" s="18">
        <v>851933</v>
      </c>
      <c r="G66" s="18">
        <v>4600.4399999999996</v>
      </c>
      <c r="H66" s="18">
        <v>0.45</v>
      </c>
    </row>
    <row r="67" spans="2:8" x14ac:dyDescent="0.25">
      <c r="B67" s="13" t="s">
        <v>1956</v>
      </c>
      <c r="C67" s="29" t="s">
        <v>145</v>
      </c>
      <c r="D67" s="13" t="s">
        <v>296</v>
      </c>
      <c r="E67" s="13" t="s">
        <v>759</v>
      </c>
      <c r="F67" s="18">
        <v>139807</v>
      </c>
      <c r="G67" s="18">
        <v>4352.1899999999996</v>
      </c>
      <c r="H67" s="18">
        <v>0.42</v>
      </c>
    </row>
    <row r="68" spans="2:8" x14ac:dyDescent="0.25">
      <c r="B68" s="13" t="s">
        <v>2115</v>
      </c>
      <c r="C68" s="29" t="s">
        <v>145</v>
      </c>
      <c r="D68" s="13" t="s">
        <v>301</v>
      </c>
      <c r="E68" s="13" t="s">
        <v>1089</v>
      </c>
      <c r="F68" s="18">
        <v>1485000</v>
      </c>
      <c r="G68" s="18">
        <v>4018.41</v>
      </c>
      <c r="H68" s="18">
        <v>0.39</v>
      </c>
    </row>
    <row r="69" spans="2:8" x14ac:dyDescent="0.25">
      <c r="B69" s="13" t="s">
        <v>534</v>
      </c>
      <c r="C69" s="29" t="s">
        <v>145</v>
      </c>
      <c r="D69" s="13" t="s">
        <v>327</v>
      </c>
      <c r="E69" s="13" t="s">
        <v>535</v>
      </c>
      <c r="F69" s="18">
        <v>1425000</v>
      </c>
      <c r="G69" s="18">
        <v>3792.64</v>
      </c>
      <c r="H69" s="18">
        <v>0.37</v>
      </c>
    </row>
    <row r="70" spans="2:8" x14ac:dyDescent="0.25">
      <c r="B70" s="13" t="s">
        <v>2001</v>
      </c>
      <c r="C70" s="29" t="s">
        <v>145</v>
      </c>
      <c r="D70" s="13" t="s">
        <v>305</v>
      </c>
      <c r="E70" s="13" t="s">
        <v>868</v>
      </c>
      <c r="F70" s="18">
        <v>232000</v>
      </c>
      <c r="G70" s="18">
        <v>3763.39</v>
      </c>
      <c r="H70" s="18">
        <v>0.37</v>
      </c>
    </row>
    <row r="71" spans="2:8" x14ac:dyDescent="0.25">
      <c r="B71" s="13" t="s">
        <v>2014</v>
      </c>
      <c r="C71" s="29" t="s">
        <v>145</v>
      </c>
      <c r="D71" s="13" t="s">
        <v>316</v>
      </c>
      <c r="E71" s="13" t="s">
        <v>927</v>
      </c>
      <c r="F71" s="18">
        <v>229852</v>
      </c>
      <c r="G71" s="18">
        <v>3609.14</v>
      </c>
      <c r="H71" s="18">
        <v>0.35</v>
      </c>
    </row>
    <row r="72" spans="2:8" x14ac:dyDescent="0.25">
      <c r="B72" s="13" t="s">
        <v>1861</v>
      </c>
      <c r="C72" s="29" t="s">
        <v>145</v>
      </c>
      <c r="D72" s="13" t="s">
        <v>382</v>
      </c>
      <c r="E72" s="13" t="s">
        <v>615</v>
      </c>
      <c r="F72" s="18">
        <v>529273</v>
      </c>
      <c r="G72" s="18">
        <v>3581.59</v>
      </c>
      <c r="H72" s="18">
        <v>0.35</v>
      </c>
    </row>
    <row r="73" spans="2:8" x14ac:dyDescent="0.25">
      <c r="B73" s="13" t="s">
        <v>1717</v>
      </c>
      <c r="C73" s="29" t="s">
        <v>145</v>
      </c>
      <c r="D73" s="13" t="s">
        <v>348</v>
      </c>
      <c r="E73" s="13" t="s">
        <v>349</v>
      </c>
      <c r="F73" s="18">
        <v>1037243</v>
      </c>
      <c r="G73" s="18">
        <v>3532.33</v>
      </c>
      <c r="H73" s="18">
        <v>0.34</v>
      </c>
    </row>
    <row r="74" spans="2:8" x14ac:dyDescent="0.25">
      <c r="B74" s="13" t="s">
        <v>1825</v>
      </c>
      <c r="C74" s="29" t="s">
        <v>145</v>
      </c>
      <c r="D74" s="13" t="s">
        <v>343</v>
      </c>
      <c r="E74" s="13" t="s">
        <v>553</v>
      </c>
      <c r="F74" s="18">
        <v>1725368</v>
      </c>
      <c r="G74" s="18">
        <v>3450.56</v>
      </c>
      <c r="H74" s="18">
        <v>0.34</v>
      </c>
    </row>
    <row r="75" spans="2:8" x14ac:dyDescent="0.25">
      <c r="B75" s="13" t="s">
        <v>2020</v>
      </c>
      <c r="C75" s="29" t="s">
        <v>145</v>
      </c>
      <c r="D75" s="13" t="s">
        <v>289</v>
      </c>
      <c r="E75" s="13" t="s">
        <v>936</v>
      </c>
      <c r="F75" s="18">
        <v>67666</v>
      </c>
      <c r="G75" s="18">
        <v>3450.39</v>
      </c>
      <c r="H75" s="18">
        <v>0.34</v>
      </c>
    </row>
    <row r="76" spans="2:8" x14ac:dyDescent="0.25">
      <c r="B76" s="13" t="s">
        <v>1823</v>
      </c>
      <c r="C76" s="29" t="s">
        <v>145</v>
      </c>
      <c r="D76" s="13" t="s">
        <v>397</v>
      </c>
      <c r="E76" s="13" t="s">
        <v>551</v>
      </c>
      <c r="F76" s="18">
        <v>1563500</v>
      </c>
      <c r="G76" s="18">
        <v>2322.7399999999998</v>
      </c>
      <c r="H76" s="18">
        <v>0.23</v>
      </c>
    </row>
    <row r="77" spans="2:8" x14ac:dyDescent="0.25">
      <c r="B77" s="13" t="s">
        <v>1906</v>
      </c>
      <c r="C77" s="29" t="s">
        <v>145</v>
      </c>
      <c r="D77" s="13" t="s">
        <v>397</v>
      </c>
      <c r="E77" s="13" t="s">
        <v>678</v>
      </c>
      <c r="F77" s="18">
        <v>228150</v>
      </c>
      <c r="G77" s="18">
        <v>2198.5700000000002</v>
      </c>
      <c r="H77" s="18">
        <v>0.21</v>
      </c>
    </row>
    <row r="78" spans="2:8" x14ac:dyDescent="0.25">
      <c r="B78" s="13" t="s">
        <v>1904</v>
      </c>
      <c r="C78" s="29" t="s">
        <v>145</v>
      </c>
      <c r="D78" s="13" t="s">
        <v>473</v>
      </c>
      <c r="E78" s="13" t="s">
        <v>676</v>
      </c>
      <c r="F78" s="18">
        <v>20000</v>
      </c>
      <c r="G78" s="18">
        <v>1967.26</v>
      </c>
      <c r="H78" s="18">
        <v>0.19</v>
      </c>
    </row>
    <row r="79" spans="2:8" x14ac:dyDescent="0.25">
      <c r="B79" s="13" t="s">
        <v>947</v>
      </c>
      <c r="C79" s="29" t="s">
        <v>145</v>
      </c>
      <c r="D79" s="13" t="s">
        <v>324</v>
      </c>
      <c r="E79" s="13" t="s">
        <v>948</v>
      </c>
      <c r="F79" s="18">
        <v>65754</v>
      </c>
      <c r="G79" s="18">
        <v>1789.89</v>
      </c>
      <c r="H79" s="18">
        <v>0.17</v>
      </c>
    </row>
    <row r="80" spans="2:8" x14ac:dyDescent="0.25">
      <c r="B80" s="13" t="s">
        <v>1839</v>
      </c>
      <c r="C80" s="29" t="s">
        <v>145</v>
      </c>
      <c r="D80" s="13" t="s">
        <v>367</v>
      </c>
      <c r="E80" s="13" t="s">
        <v>568</v>
      </c>
      <c r="F80" s="18">
        <v>304000</v>
      </c>
      <c r="G80" s="18">
        <v>1553.14</v>
      </c>
      <c r="H80" s="18">
        <v>0.15</v>
      </c>
    </row>
    <row r="81" spans="2:8" x14ac:dyDescent="0.25">
      <c r="B81" s="13" t="s">
        <v>928</v>
      </c>
      <c r="C81" s="29" t="s">
        <v>145</v>
      </c>
      <c r="D81" s="13" t="s">
        <v>382</v>
      </c>
      <c r="E81" s="13" t="s">
        <v>929</v>
      </c>
      <c r="F81" s="18">
        <v>316117</v>
      </c>
      <c r="G81" s="18">
        <v>365.4</v>
      </c>
      <c r="H81" s="18">
        <v>0.04</v>
      </c>
    </row>
    <row r="82" spans="2:8" x14ac:dyDescent="0.25">
      <c r="B82" s="13" t="s">
        <v>1842</v>
      </c>
      <c r="C82" s="29" t="s">
        <v>145</v>
      </c>
      <c r="D82" s="13" t="s">
        <v>318</v>
      </c>
      <c r="E82" s="13" t="s">
        <v>571</v>
      </c>
      <c r="F82" s="18">
        <v>17975</v>
      </c>
      <c r="G82" s="18">
        <v>317.17</v>
      </c>
      <c r="H82" s="18">
        <v>0.03</v>
      </c>
    </row>
    <row r="83" spans="2:8" x14ac:dyDescent="0.25">
      <c r="B83" s="32" t="s">
        <v>2188</v>
      </c>
      <c r="C83" s="29" t="s">
        <v>145</v>
      </c>
      <c r="D83" s="13" t="s">
        <v>268</v>
      </c>
      <c r="E83" s="13" t="s">
        <v>275</v>
      </c>
      <c r="F83" s="18">
        <v>-21200</v>
      </c>
      <c r="G83" s="18">
        <v>-369.64</v>
      </c>
      <c r="H83" s="18">
        <v>-0.04</v>
      </c>
    </row>
    <row r="84" spans="2:8" x14ac:dyDescent="0.25">
      <c r="B84" s="13" t="s">
        <v>2189</v>
      </c>
      <c r="C84" s="29" t="s">
        <v>145</v>
      </c>
      <c r="D84" s="13" t="s">
        <v>146</v>
      </c>
      <c r="E84" s="13" t="s">
        <v>471</v>
      </c>
      <c r="F84" s="18">
        <v>-54950</v>
      </c>
      <c r="G84" s="18">
        <v>-975.8</v>
      </c>
      <c r="H84" s="18">
        <v>-0.09</v>
      </c>
    </row>
    <row r="85" spans="2:8" x14ac:dyDescent="0.25">
      <c r="B85" s="13" t="s">
        <v>2052</v>
      </c>
      <c r="C85" s="29" t="s">
        <v>145</v>
      </c>
      <c r="D85" s="13" t="s">
        <v>268</v>
      </c>
      <c r="E85" s="13" t="s">
        <v>276</v>
      </c>
      <c r="F85" s="18">
        <v>-90625</v>
      </c>
      <c r="G85" s="18">
        <v>-1059.0899999999999</v>
      </c>
      <c r="H85" s="18">
        <v>-0.1</v>
      </c>
    </row>
    <row r="86" spans="2:8" x14ac:dyDescent="0.25">
      <c r="B86" s="13" t="s">
        <v>2190</v>
      </c>
      <c r="C86" s="29" t="s">
        <v>145</v>
      </c>
      <c r="D86" s="13" t="s">
        <v>343</v>
      </c>
      <c r="E86" s="13" t="s">
        <v>553</v>
      </c>
      <c r="F86" s="18">
        <v>-722850</v>
      </c>
      <c r="G86" s="18">
        <v>-1455.46</v>
      </c>
      <c r="H86" s="18">
        <v>-0.14000000000000001</v>
      </c>
    </row>
    <row r="87" spans="2:8" x14ac:dyDescent="0.25">
      <c r="B87" s="13" t="s">
        <v>2160</v>
      </c>
      <c r="C87" s="29" t="s">
        <v>145</v>
      </c>
      <c r="D87" s="13" t="s">
        <v>291</v>
      </c>
      <c r="E87" s="13" t="s">
        <v>527</v>
      </c>
      <c r="F87" s="18">
        <v>-373500</v>
      </c>
      <c r="G87" s="18">
        <v>-1533.03</v>
      </c>
      <c r="H87" s="18">
        <v>-0.15</v>
      </c>
    </row>
    <row r="88" spans="2:8" x14ac:dyDescent="0.25">
      <c r="B88" s="13" t="s">
        <v>2191</v>
      </c>
      <c r="C88" s="29" t="s">
        <v>145</v>
      </c>
      <c r="D88" s="13" t="s">
        <v>382</v>
      </c>
      <c r="E88" s="13" t="s">
        <v>615</v>
      </c>
      <c r="F88" s="18">
        <v>-225000</v>
      </c>
      <c r="G88" s="18">
        <v>-1533.94</v>
      </c>
      <c r="H88" s="18">
        <v>-0.15</v>
      </c>
    </row>
    <row r="89" spans="2:8" x14ac:dyDescent="0.25">
      <c r="B89" s="13" t="s">
        <v>2192</v>
      </c>
      <c r="C89" s="29" t="s">
        <v>145</v>
      </c>
      <c r="D89" s="13" t="s">
        <v>367</v>
      </c>
      <c r="E89" s="13" t="s">
        <v>568</v>
      </c>
      <c r="F89" s="18">
        <v>-304000</v>
      </c>
      <c r="G89" s="18">
        <v>-1561.19</v>
      </c>
      <c r="H89" s="18">
        <v>-0.15</v>
      </c>
    </row>
    <row r="90" spans="2:8" x14ac:dyDescent="0.25">
      <c r="B90" s="13" t="s">
        <v>2193</v>
      </c>
      <c r="C90" s="29" t="s">
        <v>145</v>
      </c>
      <c r="D90" s="13" t="s">
        <v>301</v>
      </c>
      <c r="E90" s="13" t="s">
        <v>866</v>
      </c>
      <c r="F90" s="18">
        <v>-90000</v>
      </c>
      <c r="G90" s="18">
        <v>-1583.69</v>
      </c>
      <c r="H90" s="18">
        <v>-0.15</v>
      </c>
    </row>
    <row r="91" spans="2:8" x14ac:dyDescent="0.25">
      <c r="B91" s="13" t="s">
        <v>2194</v>
      </c>
      <c r="C91" s="29" t="s">
        <v>145</v>
      </c>
      <c r="D91" s="13" t="s">
        <v>268</v>
      </c>
      <c r="E91" s="13" t="s">
        <v>750</v>
      </c>
      <c r="F91" s="18">
        <v>-890000</v>
      </c>
      <c r="G91" s="18">
        <v>-1822.63</v>
      </c>
      <c r="H91" s="18">
        <v>-0.18</v>
      </c>
    </row>
    <row r="92" spans="2:8" x14ac:dyDescent="0.25">
      <c r="B92" s="13" t="s">
        <v>2037</v>
      </c>
      <c r="C92" s="29" t="s">
        <v>145</v>
      </c>
      <c r="D92" s="13" t="s">
        <v>473</v>
      </c>
      <c r="E92" s="13" t="s">
        <v>676</v>
      </c>
      <c r="F92" s="18">
        <v>-19950</v>
      </c>
      <c r="G92" s="18">
        <v>-1972.54</v>
      </c>
      <c r="H92" s="18">
        <v>-0.19</v>
      </c>
    </row>
    <row r="93" spans="2:8" x14ac:dyDescent="0.25">
      <c r="B93" s="13" t="s">
        <v>2195</v>
      </c>
      <c r="C93" s="29" t="s">
        <v>145</v>
      </c>
      <c r="D93" s="13" t="s">
        <v>318</v>
      </c>
      <c r="E93" s="13" t="s">
        <v>530</v>
      </c>
      <c r="F93" s="18">
        <v>-18000</v>
      </c>
      <c r="G93" s="18">
        <v>-2006.12</v>
      </c>
      <c r="H93" s="18">
        <v>-0.19</v>
      </c>
    </row>
    <row r="94" spans="2:8" x14ac:dyDescent="0.25">
      <c r="B94" s="13" t="s">
        <v>2054</v>
      </c>
      <c r="C94" s="29" t="s">
        <v>145</v>
      </c>
      <c r="D94" s="13" t="s">
        <v>268</v>
      </c>
      <c r="E94" s="13" t="s">
        <v>270</v>
      </c>
      <c r="F94" s="18">
        <v>-159600</v>
      </c>
      <c r="G94" s="18">
        <v>-2077.27</v>
      </c>
      <c r="H94" s="18">
        <v>-0.2</v>
      </c>
    </row>
    <row r="95" spans="2:8" x14ac:dyDescent="0.25">
      <c r="B95" s="13" t="s">
        <v>2196</v>
      </c>
      <c r="C95" s="29" t="s">
        <v>145</v>
      </c>
      <c r="D95" s="13" t="s">
        <v>324</v>
      </c>
      <c r="E95" s="13" t="s">
        <v>727</v>
      </c>
      <c r="F95" s="18">
        <v>-29500</v>
      </c>
      <c r="G95" s="18">
        <v>-2206.98</v>
      </c>
      <c r="H95" s="18">
        <v>-0.21</v>
      </c>
    </row>
    <row r="96" spans="2:8" x14ac:dyDescent="0.25">
      <c r="B96" s="13" t="s">
        <v>2197</v>
      </c>
      <c r="C96" s="29" t="s">
        <v>145</v>
      </c>
      <c r="D96" s="13" t="s">
        <v>397</v>
      </c>
      <c r="E96" s="13" t="s">
        <v>678</v>
      </c>
      <c r="F96" s="18">
        <v>-228150</v>
      </c>
      <c r="G96" s="18">
        <v>-2210.1999999999998</v>
      </c>
      <c r="H96" s="18">
        <v>-0.21</v>
      </c>
    </row>
    <row r="97" spans="2:8" x14ac:dyDescent="0.25">
      <c r="B97" s="13" t="s">
        <v>2198</v>
      </c>
      <c r="C97" s="29" t="s">
        <v>145</v>
      </c>
      <c r="D97" s="13" t="s">
        <v>397</v>
      </c>
      <c r="E97" s="13" t="s">
        <v>551</v>
      </c>
      <c r="F97" s="18">
        <v>-1562000</v>
      </c>
      <c r="G97" s="18">
        <v>-2336.44</v>
      </c>
      <c r="H97" s="18">
        <v>-0.23</v>
      </c>
    </row>
    <row r="98" spans="2:8" x14ac:dyDescent="0.25">
      <c r="B98" s="13" t="s">
        <v>2041</v>
      </c>
      <c r="C98" s="29" t="s">
        <v>145</v>
      </c>
      <c r="D98" s="13" t="s">
        <v>473</v>
      </c>
      <c r="E98" s="13" t="s">
        <v>474</v>
      </c>
      <c r="F98" s="18">
        <v>-47550</v>
      </c>
      <c r="G98" s="18">
        <v>-2382.6799999999998</v>
      </c>
      <c r="H98" s="18">
        <v>-0.23</v>
      </c>
    </row>
    <row r="99" spans="2:8" x14ac:dyDescent="0.25">
      <c r="B99" s="13" t="s">
        <v>2199</v>
      </c>
      <c r="C99" s="29" t="s">
        <v>145</v>
      </c>
      <c r="D99" s="13" t="s">
        <v>287</v>
      </c>
      <c r="E99" s="13" t="s">
        <v>778</v>
      </c>
      <c r="F99" s="18">
        <v>-57600</v>
      </c>
      <c r="G99" s="18">
        <v>-2496.44</v>
      </c>
      <c r="H99" s="18">
        <v>-0.24</v>
      </c>
    </row>
    <row r="100" spans="2:8" x14ac:dyDescent="0.25">
      <c r="B100" s="13" t="s">
        <v>2200</v>
      </c>
      <c r="C100" s="29" t="s">
        <v>145</v>
      </c>
      <c r="D100" s="13" t="s">
        <v>296</v>
      </c>
      <c r="E100" s="13" t="s">
        <v>618</v>
      </c>
      <c r="F100" s="18">
        <v>-36000</v>
      </c>
      <c r="G100" s="18">
        <v>-2540.3200000000002</v>
      </c>
      <c r="H100" s="18">
        <v>-0.25</v>
      </c>
    </row>
    <row r="101" spans="2:8" x14ac:dyDescent="0.25">
      <c r="B101" s="13" t="s">
        <v>2201</v>
      </c>
      <c r="C101" s="29" t="s">
        <v>145</v>
      </c>
      <c r="D101" s="13" t="s">
        <v>282</v>
      </c>
      <c r="E101" s="13" t="s">
        <v>589</v>
      </c>
      <c r="F101" s="18">
        <v>-215150</v>
      </c>
      <c r="G101" s="18">
        <v>-3356.88</v>
      </c>
      <c r="H101" s="18">
        <v>-0.33</v>
      </c>
    </row>
    <row r="102" spans="2:8" x14ac:dyDescent="0.25">
      <c r="B102" s="13" t="s">
        <v>2056</v>
      </c>
      <c r="C102" s="29" t="s">
        <v>145</v>
      </c>
      <c r="D102" s="13" t="s">
        <v>277</v>
      </c>
      <c r="E102" s="13" t="s">
        <v>278</v>
      </c>
      <c r="F102" s="18">
        <v>-102900</v>
      </c>
      <c r="G102" s="18">
        <v>-3752.45</v>
      </c>
      <c r="H102" s="18">
        <v>-0.36</v>
      </c>
    </row>
    <row r="103" spans="2:8" x14ac:dyDescent="0.25">
      <c r="B103" s="13" t="s">
        <v>2049</v>
      </c>
      <c r="C103" s="29" t="s">
        <v>145</v>
      </c>
      <c r="D103" s="13" t="s">
        <v>305</v>
      </c>
      <c r="E103" s="13" t="s">
        <v>868</v>
      </c>
      <c r="F103" s="18">
        <v>-231750</v>
      </c>
      <c r="G103" s="18">
        <v>-3781.46</v>
      </c>
      <c r="H103" s="18">
        <v>-0.37</v>
      </c>
    </row>
    <row r="104" spans="2:8" x14ac:dyDescent="0.25">
      <c r="B104" s="13" t="s">
        <v>2042</v>
      </c>
      <c r="C104" s="29" t="s">
        <v>145</v>
      </c>
      <c r="D104" s="13" t="s">
        <v>146</v>
      </c>
      <c r="E104" s="13" t="s">
        <v>147</v>
      </c>
      <c r="F104" s="18">
        <v>-214800</v>
      </c>
      <c r="G104" s="18">
        <v>-3801.21</v>
      </c>
      <c r="H104" s="18">
        <v>-0.37</v>
      </c>
    </row>
    <row r="105" spans="2:8" x14ac:dyDescent="0.25">
      <c r="B105" s="13" t="s">
        <v>2202</v>
      </c>
      <c r="C105" s="29" t="s">
        <v>145</v>
      </c>
      <c r="D105" s="13" t="s">
        <v>473</v>
      </c>
      <c r="E105" s="13" t="s">
        <v>673</v>
      </c>
      <c r="F105" s="18">
        <v>-166600</v>
      </c>
      <c r="G105" s="18">
        <v>-4582.83</v>
      </c>
      <c r="H105" s="18">
        <v>-0.45</v>
      </c>
    </row>
    <row r="106" spans="2:8" x14ac:dyDescent="0.25">
      <c r="B106" s="13" t="s">
        <v>2203</v>
      </c>
      <c r="C106" s="29" t="s">
        <v>145</v>
      </c>
      <c r="D106" s="13" t="s">
        <v>284</v>
      </c>
      <c r="E106" s="13" t="s">
        <v>285</v>
      </c>
      <c r="F106" s="18">
        <v>-326900</v>
      </c>
      <c r="G106" s="18">
        <v>-4760.97</v>
      </c>
      <c r="H106" s="18">
        <v>-0.46</v>
      </c>
    </row>
    <row r="107" spans="2:8" x14ac:dyDescent="0.25">
      <c r="B107" s="13" t="s">
        <v>2038</v>
      </c>
      <c r="C107" s="29" t="s">
        <v>145</v>
      </c>
      <c r="D107" s="13" t="s">
        <v>318</v>
      </c>
      <c r="E107" s="13" t="s">
        <v>333</v>
      </c>
      <c r="F107" s="18">
        <v>-206400</v>
      </c>
      <c r="G107" s="18">
        <v>-4822.8500000000004</v>
      </c>
      <c r="H107" s="18">
        <v>-0.47</v>
      </c>
    </row>
    <row r="108" spans="2:8" x14ac:dyDescent="0.25">
      <c r="B108" s="13" t="s">
        <v>2204</v>
      </c>
      <c r="C108" s="29" t="s">
        <v>145</v>
      </c>
      <c r="D108" s="13" t="s">
        <v>318</v>
      </c>
      <c r="E108" s="13" t="s">
        <v>542</v>
      </c>
      <c r="F108" s="18">
        <v>-180000</v>
      </c>
      <c r="G108" s="18">
        <v>-4878.63</v>
      </c>
      <c r="H108" s="18">
        <v>-0.47</v>
      </c>
    </row>
    <row r="109" spans="2:8" x14ac:dyDescent="0.25">
      <c r="B109" s="13" t="s">
        <v>2205</v>
      </c>
      <c r="C109" s="29" t="s">
        <v>145</v>
      </c>
      <c r="D109" s="13" t="s">
        <v>367</v>
      </c>
      <c r="E109" s="13" t="s">
        <v>693</v>
      </c>
      <c r="F109" s="18">
        <v>-452650</v>
      </c>
      <c r="G109" s="18">
        <v>-5232.41</v>
      </c>
      <c r="H109" s="18">
        <v>-0.51</v>
      </c>
    </row>
    <row r="110" spans="2:8" x14ac:dyDescent="0.25">
      <c r="B110" s="13" t="s">
        <v>2206</v>
      </c>
      <c r="C110" s="29" t="s">
        <v>145</v>
      </c>
      <c r="D110" s="13" t="s">
        <v>146</v>
      </c>
      <c r="E110" s="13" t="s">
        <v>336</v>
      </c>
      <c r="F110" s="18">
        <v>-1063500</v>
      </c>
      <c r="G110" s="18">
        <v>-5905.62</v>
      </c>
      <c r="H110" s="18">
        <v>-0.56999999999999995</v>
      </c>
    </row>
    <row r="111" spans="2:8" x14ac:dyDescent="0.25">
      <c r="B111" s="13" t="s">
        <v>2207</v>
      </c>
      <c r="C111" s="29" t="s">
        <v>145</v>
      </c>
      <c r="D111" s="13" t="s">
        <v>291</v>
      </c>
      <c r="E111" s="13" t="s">
        <v>540</v>
      </c>
      <c r="F111" s="18">
        <v>-1335150</v>
      </c>
      <c r="G111" s="18">
        <v>-5918.72</v>
      </c>
      <c r="H111" s="18">
        <v>-0.57999999999999996</v>
      </c>
    </row>
    <row r="112" spans="2:8" x14ac:dyDescent="0.25">
      <c r="B112" s="13" t="s">
        <v>2208</v>
      </c>
      <c r="C112" s="29" t="s">
        <v>145</v>
      </c>
      <c r="D112" s="13" t="s">
        <v>331</v>
      </c>
      <c r="E112" s="13" t="s">
        <v>464</v>
      </c>
      <c r="F112" s="18">
        <v>-103500</v>
      </c>
      <c r="G112" s="18">
        <v>-6733.04</v>
      </c>
      <c r="H112" s="18">
        <v>-0.65</v>
      </c>
    </row>
    <row r="113" spans="2:8" x14ac:dyDescent="0.25">
      <c r="B113" s="13" t="s">
        <v>2161</v>
      </c>
      <c r="C113" s="29" t="s">
        <v>145</v>
      </c>
      <c r="D113" s="13" t="s">
        <v>273</v>
      </c>
      <c r="E113" s="13" t="s">
        <v>295</v>
      </c>
      <c r="F113" s="18">
        <v>-283500</v>
      </c>
      <c r="G113" s="18">
        <v>-7136.69</v>
      </c>
      <c r="H113" s="18">
        <v>-0.69</v>
      </c>
    </row>
    <row r="114" spans="2:8" x14ac:dyDescent="0.25">
      <c r="B114" s="13" t="s">
        <v>2209</v>
      </c>
      <c r="C114" s="29" t="s">
        <v>145</v>
      </c>
      <c r="D114" s="13" t="s">
        <v>291</v>
      </c>
      <c r="E114" s="13" t="s">
        <v>549</v>
      </c>
      <c r="F114" s="18">
        <v>-2530800</v>
      </c>
      <c r="G114" s="18">
        <v>-8061.86</v>
      </c>
      <c r="H114" s="18">
        <v>-0.78</v>
      </c>
    </row>
    <row r="115" spans="2:8" x14ac:dyDescent="0.25">
      <c r="B115" s="13" t="s">
        <v>2048</v>
      </c>
      <c r="C115" s="29" t="s">
        <v>145</v>
      </c>
      <c r="D115" s="13" t="s">
        <v>271</v>
      </c>
      <c r="E115" s="13" t="s">
        <v>272</v>
      </c>
      <c r="F115" s="18">
        <v>-605000</v>
      </c>
      <c r="G115" s="18">
        <v>-8099.44</v>
      </c>
      <c r="H115" s="18">
        <v>-0.79</v>
      </c>
    </row>
    <row r="116" spans="2:8" x14ac:dyDescent="0.25">
      <c r="B116" s="13" t="s">
        <v>2036</v>
      </c>
      <c r="C116" s="29" t="s">
        <v>145</v>
      </c>
      <c r="D116" s="13" t="s">
        <v>146</v>
      </c>
      <c r="E116" s="13" t="s">
        <v>828</v>
      </c>
      <c r="F116" s="18">
        <v>-548400</v>
      </c>
      <c r="G116" s="18">
        <v>-8885.73</v>
      </c>
      <c r="H116" s="18">
        <v>-0.86</v>
      </c>
    </row>
    <row r="117" spans="2:8" x14ac:dyDescent="0.25">
      <c r="B117" s="13" t="s">
        <v>2057</v>
      </c>
      <c r="C117" s="29" t="s">
        <v>145</v>
      </c>
      <c r="D117" s="13" t="s">
        <v>268</v>
      </c>
      <c r="E117" s="13" t="s">
        <v>269</v>
      </c>
      <c r="F117" s="18">
        <v>-549450</v>
      </c>
      <c r="G117" s="18">
        <v>-9603.2900000000009</v>
      </c>
      <c r="H117" s="18">
        <v>-0.93</v>
      </c>
    </row>
    <row r="118" spans="2:8" x14ac:dyDescent="0.25">
      <c r="B118" s="13" t="s">
        <v>2164</v>
      </c>
      <c r="C118" s="29" t="s">
        <v>145</v>
      </c>
      <c r="D118" s="13" t="s">
        <v>273</v>
      </c>
      <c r="E118" s="13" t="s">
        <v>274</v>
      </c>
      <c r="F118" s="18">
        <v>-2100800</v>
      </c>
      <c r="G118" s="18">
        <v>-10313.879999999999</v>
      </c>
      <c r="H118" s="18">
        <v>-1</v>
      </c>
    </row>
    <row r="119" spans="2:8" x14ac:dyDescent="0.25">
      <c r="B119" s="13" t="s">
        <v>2053</v>
      </c>
      <c r="C119" s="29" t="s">
        <v>145</v>
      </c>
      <c r="D119" s="13" t="s">
        <v>555</v>
      </c>
      <c r="E119" s="13" t="s">
        <v>556</v>
      </c>
      <c r="F119" s="18">
        <v>-1520400</v>
      </c>
      <c r="G119" s="18">
        <v>-10499.12</v>
      </c>
      <c r="H119" s="18">
        <v>-1.02</v>
      </c>
    </row>
    <row r="120" spans="2:8" x14ac:dyDescent="0.25">
      <c r="B120" s="13" t="s">
        <v>2051</v>
      </c>
      <c r="C120" s="29" t="s">
        <v>145</v>
      </c>
      <c r="D120" s="13" t="s">
        <v>357</v>
      </c>
      <c r="E120" s="13" t="s">
        <v>625</v>
      </c>
      <c r="F120" s="18">
        <v>-1324125</v>
      </c>
      <c r="G120" s="18">
        <v>-10928</v>
      </c>
      <c r="H120" s="18">
        <v>-1.06</v>
      </c>
    </row>
    <row r="121" spans="2:8" x14ac:dyDescent="0.25">
      <c r="B121" s="13" t="s">
        <v>2043</v>
      </c>
      <c r="C121" s="29" t="s">
        <v>145</v>
      </c>
      <c r="D121" s="13" t="s">
        <v>348</v>
      </c>
      <c r="E121" s="13" t="s">
        <v>612</v>
      </c>
      <c r="F121" s="18">
        <v>-760475</v>
      </c>
      <c r="G121" s="18">
        <v>-12345.93</v>
      </c>
      <c r="H121" s="18">
        <v>-1.2</v>
      </c>
    </row>
    <row r="122" spans="2:8" x14ac:dyDescent="0.25">
      <c r="B122" s="13" t="s">
        <v>990</v>
      </c>
      <c r="C122" s="29" t="s">
        <v>145</v>
      </c>
      <c r="D122" s="13" t="s">
        <v>268</v>
      </c>
      <c r="E122" s="13" t="s">
        <v>864</v>
      </c>
      <c r="F122" s="18">
        <v>-2110500</v>
      </c>
      <c r="G122" s="18">
        <v>-17435.900000000001</v>
      </c>
      <c r="H122" s="18">
        <v>-1.69</v>
      </c>
    </row>
    <row r="123" spans="2:8" x14ac:dyDescent="0.25">
      <c r="B123" s="13" t="s">
        <v>2050</v>
      </c>
      <c r="C123" s="29" t="s">
        <v>145</v>
      </c>
      <c r="D123" s="13" t="s">
        <v>146</v>
      </c>
      <c r="E123" s="13" t="s">
        <v>148</v>
      </c>
      <c r="F123" s="18">
        <v>-487200</v>
      </c>
      <c r="G123" s="18">
        <v>-19458.04</v>
      </c>
      <c r="H123" s="18">
        <v>-1.89</v>
      </c>
    </row>
    <row r="124" spans="2:8" x14ac:dyDescent="0.25">
      <c r="B124" s="13" t="s">
        <v>1431</v>
      </c>
      <c r="C124" s="29" t="s">
        <v>145</v>
      </c>
      <c r="F124" s="18">
        <v>-162600</v>
      </c>
      <c r="G124" s="18">
        <v>-39655.379999999997</v>
      </c>
      <c r="H124" s="18">
        <v>-3.85</v>
      </c>
    </row>
    <row r="125" spans="2:8" x14ac:dyDescent="0.25">
      <c r="B125" s="32" t="s">
        <v>355</v>
      </c>
      <c r="G125" s="34">
        <f>SUM(G8:G82)</f>
        <v>670045.11999999988</v>
      </c>
      <c r="H125" s="34">
        <f>SUM(H8:H82)</f>
        <v>65.150000000000034</v>
      </c>
    </row>
    <row r="126" spans="2:8" x14ac:dyDescent="0.25">
      <c r="B126" s="13" t="s">
        <v>1432</v>
      </c>
      <c r="C126" s="29" t="s">
        <v>145</v>
      </c>
      <c r="D126" s="13" t="s">
        <v>348</v>
      </c>
      <c r="E126" s="13" t="s">
        <v>1433</v>
      </c>
      <c r="F126" s="18">
        <v>5000000</v>
      </c>
      <c r="G126" s="18">
        <v>7899.5</v>
      </c>
      <c r="H126" s="18">
        <v>0.77</v>
      </c>
    </row>
    <row r="127" spans="2:8" x14ac:dyDescent="0.25">
      <c r="B127" s="13" t="s">
        <v>356</v>
      </c>
      <c r="C127" s="29" t="s">
        <v>145</v>
      </c>
      <c r="D127" s="13" t="s">
        <v>357</v>
      </c>
      <c r="E127" s="13" t="s">
        <v>358</v>
      </c>
      <c r="F127" s="18">
        <v>2379969</v>
      </c>
      <c r="G127" s="18">
        <v>6968.07</v>
      </c>
      <c r="H127" s="18">
        <v>0.68</v>
      </c>
    </row>
    <row r="128" spans="2:8" x14ac:dyDescent="0.25">
      <c r="B128" s="13" t="s">
        <v>1434</v>
      </c>
      <c r="C128" s="29" t="s">
        <v>145</v>
      </c>
      <c r="D128" s="13" t="s">
        <v>357</v>
      </c>
      <c r="E128" s="13" t="s">
        <v>1435</v>
      </c>
      <c r="F128" s="18">
        <v>4710145</v>
      </c>
      <c r="G128" s="18">
        <v>6772.25</v>
      </c>
      <c r="H128" s="18">
        <v>0.66</v>
      </c>
    </row>
    <row r="129" spans="2:8" x14ac:dyDescent="0.25">
      <c r="B129" s="32" t="s">
        <v>157</v>
      </c>
      <c r="C129" s="33"/>
      <c r="D129" s="32"/>
      <c r="E129" s="32"/>
      <c r="F129" s="34"/>
      <c r="G129" s="34">
        <f>SUM(G125:G128)</f>
        <v>691684.93999999983</v>
      </c>
      <c r="H129" s="34">
        <f>SUM(H125:H128)</f>
        <v>67.260000000000034</v>
      </c>
    </row>
    <row r="130" spans="2:8" x14ac:dyDescent="0.25">
      <c r="B130" s="32" t="s">
        <v>851</v>
      </c>
    </row>
    <row r="131" spans="2:8" x14ac:dyDescent="0.25">
      <c r="B131" s="13" t="s">
        <v>6</v>
      </c>
      <c r="C131" s="29" t="s">
        <v>145</v>
      </c>
      <c r="D131" s="13" t="s">
        <v>852</v>
      </c>
      <c r="E131" s="13" t="s">
        <v>1172</v>
      </c>
      <c r="F131" s="18">
        <v>42248314.314000003</v>
      </c>
      <c r="G131" s="18">
        <v>5040.1400000000003</v>
      </c>
      <c r="H131" s="18">
        <v>0.49</v>
      </c>
    </row>
    <row r="132" spans="2:8" x14ac:dyDescent="0.25">
      <c r="B132" s="13" t="s">
        <v>16</v>
      </c>
      <c r="C132" s="29" t="s">
        <v>145</v>
      </c>
      <c r="D132" s="13" t="s">
        <v>852</v>
      </c>
      <c r="E132" s="13" t="s">
        <v>1436</v>
      </c>
      <c r="F132" s="18">
        <v>14999250.037</v>
      </c>
      <c r="G132" s="18">
        <v>1709.7</v>
      </c>
      <c r="H132" s="18">
        <v>0.17</v>
      </c>
    </row>
    <row r="133" spans="2:8" x14ac:dyDescent="0.25">
      <c r="B133" s="32" t="s">
        <v>157</v>
      </c>
      <c r="C133" s="33"/>
      <c r="D133" s="32"/>
      <c r="E133" s="32"/>
      <c r="F133" s="34"/>
      <c r="G133" s="34">
        <f>SUM(G130:G132)</f>
        <v>6749.84</v>
      </c>
      <c r="H133" s="34">
        <f>SUM(H130:H132)</f>
        <v>0.66</v>
      </c>
    </row>
    <row r="134" spans="2:8" x14ac:dyDescent="0.25">
      <c r="B134" s="50" t="s">
        <v>139</v>
      </c>
      <c r="C134" s="51" t="s">
        <v>140</v>
      </c>
      <c r="D134" s="50" t="s">
        <v>235</v>
      </c>
      <c r="E134" s="50" t="s">
        <v>142</v>
      </c>
      <c r="F134" s="49" t="s">
        <v>151</v>
      </c>
      <c r="G134" s="49" t="s">
        <v>152</v>
      </c>
      <c r="H134" s="49" t="s">
        <v>153</v>
      </c>
    </row>
    <row r="135" spans="2:8" x14ac:dyDescent="0.25">
      <c r="B135" s="32" t="s">
        <v>236</v>
      </c>
    </row>
    <row r="136" spans="2:8" x14ac:dyDescent="0.25">
      <c r="B136" s="32" t="s">
        <v>144</v>
      </c>
    </row>
    <row r="137" spans="2:8" x14ac:dyDescent="0.25">
      <c r="B137" s="32" t="s">
        <v>237</v>
      </c>
    </row>
    <row r="138" spans="2:8" x14ac:dyDescent="0.25">
      <c r="B138" s="13" t="s">
        <v>1623</v>
      </c>
      <c r="C138" s="29">
        <v>6.68</v>
      </c>
      <c r="D138" s="13" t="s">
        <v>238</v>
      </c>
      <c r="E138" s="13" t="s">
        <v>1000</v>
      </c>
      <c r="F138" s="18">
        <v>16000000</v>
      </c>
      <c r="G138" s="18">
        <v>15771.46</v>
      </c>
      <c r="H138" s="18">
        <v>1.53</v>
      </c>
    </row>
    <row r="139" spans="2:8" x14ac:dyDescent="0.25">
      <c r="B139" s="13" t="s">
        <v>1626</v>
      </c>
      <c r="C139" s="29">
        <v>6.99</v>
      </c>
      <c r="D139" s="13" t="s">
        <v>238</v>
      </c>
      <c r="E139" s="13" t="s">
        <v>1174</v>
      </c>
      <c r="F139" s="18">
        <v>12500000</v>
      </c>
      <c r="G139" s="18">
        <v>12656.61</v>
      </c>
      <c r="H139" s="18">
        <v>1.23</v>
      </c>
    </row>
    <row r="140" spans="2:8" x14ac:dyDescent="0.25">
      <c r="B140" s="13" t="s">
        <v>1624</v>
      </c>
      <c r="C140" s="29">
        <v>6.7</v>
      </c>
      <c r="D140" s="13" t="s">
        <v>238</v>
      </c>
      <c r="E140" s="13" t="s">
        <v>1320</v>
      </c>
      <c r="F140" s="18">
        <v>8000000</v>
      </c>
      <c r="G140" s="18">
        <v>7855.14</v>
      </c>
      <c r="H140" s="18">
        <v>0.76</v>
      </c>
    </row>
    <row r="141" spans="2:8" x14ac:dyDescent="0.25">
      <c r="B141" s="13" t="s">
        <v>1629</v>
      </c>
      <c r="C141" s="29">
        <v>6.81</v>
      </c>
      <c r="D141" s="13" t="s">
        <v>238</v>
      </c>
      <c r="E141" s="13" t="s">
        <v>1178</v>
      </c>
      <c r="F141" s="18">
        <v>7500000</v>
      </c>
      <c r="G141" s="18">
        <v>7687.63</v>
      </c>
      <c r="H141" s="18">
        <v>0.75</v>
      </c>
    </row>
    <row r="142" spans="2:8" x14ac:dyDescent="0.25">
      <c r="B142" s="13" t="s">
        <v>1622</v>
      </c>
      <c r="C142" s="29">
        <v>6.63</v>
      </c>
      <c r="D142" s="13" t="s">
        <v>238</v>
      </c>
      <c r="E142" s="13" t="s">
        <v>1437</v>
      </c>
      <c r="F142" s="18">
        <v>6500000</v>
      </c>
      <c r="G142" s="18">
        <v>6444.52</v>
      </c>
      <c r="H142" s="18">
        <v>0.63</v>
      </c>
    </row>
    <row r="143" spans="2:8" x14ac:dyDescent="0.25">
      <c r="B143" s="13" t="s">
        <v>1627</v>
      </c>
      <c r="C143" s="29">
        <v>6.84</v>
      </c>
      <c r="D143" s="13" t="s">
        <v>238</v>
      </c>
      <c r="E143" s="13" t="s">
        <v>994</v>
      </c>
      <c r="F143" s="18">
        <v>5000000</v>
      </c>
      <c r="G143" s="18">
        <v>5088.7700000000004</v>
      </c>
      <c r="H143" s="18">
        <v>0.49</v>
      </c>
    </row>
    <row r="144" spans="2:8" x14ac:dyDescent="0.25">
      <c r="B144" s="13" t="s">
        <v>1438</v>
      </c>
      <c r="C144" s="29">
        <v>7.1</v>
      </c>
      <c r="D144" s="13" t="s">
        <v>238</v>
      </c>
      <c r="E144" s="13" t="s">
        <v>1439</v>
      </c>
      <c r="F144" s="18">
        <v>5000000</v>
      </c>
      <c r="G144" s="18">
        <v>5064.6499999999996</v>
      </c>
      <c r="H144" s="18">
        <v>0.49</v>
      </c>
    </row>
    <row r="145" spans="2:8" x14ac:dyDescent="0.25">
      <c r="B145" s="13" t="s">
        <v>1440</v>
      </c>
      <c r="C145" s="29">
        <v>7.12</v>
      </c>
      <c r="D145" s="13" t="s">
        <v>238</v>
      </c>
      <c r="E145" s="13" t="s">
        <v>1441</v>
      </c>
      <c r="F145" s="18">
        <v>4000000</v>
      </c>
      <c r="G145" s="18">
        <v>4085.76</v>
      </c>
      <c r="H145" s="18">
        <v>0.4</v>
      </c>
    </row>
    <row r="146" spans="2:8" x14ac:dyDescent="0.25">
      <c r="B146" s="13" t="s">
        <v>1628</v>
      </c>
      <c r="C146" s="29">
        <v>6.86</v>
      </c>
      <c r="D146" s="13" t="s">
        <v>238</v>
      </c>
      <c r="E146" s="13" t="s">
        <v>1004</v>
      </c>
      <c r="F146" s="18">
        <v>3500000</v>
      </c>
      <c r="G146" s="18">
        <v>3573.41</v>
      </c>
      <c r="H146" s="18">
        <v>0.35</v>
      </c>
    </row>
    <row r="147" spans="2:8" x14ac:dyDescent="0.25">
      <c r="B147" s="13" t="s">
        <v>1442</v>
      </c>
      <c r="C147" s="29">
        <v>7.05</v>
      </c>
      <c r="D147" s="13" t="s">
        <v>238</v>
      </c>
      <c r="E147" s="13" t="s">
        <v>1443</v>
      </c>
      <c r="F147" s="18">
        <v>2500000</v>
      </c>
      <c r="G147" s="18">
        <v>2568.29</v>
      </c>
      <c r="H147" s="18">
        <v>0.25</v>
      </c>
    </row>
    <row r="148" spans="2:8" x14ac:dyDescent="0.25">
      <c r="B148" s="13" t="s">
        <v>1444</v>
      </c>
      <c r="C148" s="29">
        <v>6.67</v>
      </c>
      <c r="D148" s="13" t="s">
        <v>238</v>
      </c>
      <c r="E148" s="13" t="s">
        <v>1445</v>
      </c>
      <c r="F148" s="18">
        <v>2500000</v>
      </c>
      <c r="G148" s="18">
        <v>2500.56</v>
      </c>
      <c r="H148" s="18">
        <v>0.24</v>
      </c>
    </row>
    <row r="149" spans="2:8" x14ac:dyDescent="0.25">
      <c r="B149" s="13" t="s">
        <v>1621</v>
      </c>
      <c r="C149" s="29">
        <v>6.63</v>
      </c>
      <c r="D149" s="13" t="s">
        <v>238</v>
      </c>
      <c r="E149" s="13" t="s">
        <v>1446</v>
      </c>
      <c r="F149" s="18">
        <v>2500000</v>
      </c>
      <c r="G149" s="18">
        <v>2464.06</v>
      </c>
      <c r="H149" s="18">
        <v>0.24</v>
      </c>
    </row>
    <row r="150" spans="2:8" x14ac:dyDescent="0.25">
      <c r="B150" s="13" t="s">
        <v>1447</v>
      </c>
      <c r="C150" s="29">
        <v>7</v>
      </c>
      <c r="D150" s="13" t="s">
        <v>238</v>
      </c>
      <c r="E150" s="13" t="s">
        <v>1448</v>
      </c>
      <c r="F150" s="18">
        <v>2500000</v>
      </c>
      <c r="G150" s="18">
        <v>2441.5300000000002</v>
      </c>
      <c r="H150" s="18">
        <v>0.24</v>
      </c>
    </row>
    <row r="151" spans="2:8" x14ac:dyDescent="0.25">
      <c r="B151" s="13" t="s">
        <v>1449</v>
      </c>
      <c r="C151" s="29">
        <v>7.02</v>
      </c>
      <c r="D151" s="13" t="s">
        <v>238</v>
      </c>
      <c r="E151" s="13" t="s">
        <v>1450</v>
      </c>
      <c r="F151" s="18">
        <v>2000000</v>
      </c>
      <c r="G151" s="18">
        <v>1978.5</v>
      </c>
      <c r="H151" s="18">
        <v>0.19</v>
      </c>
    </row>
    <row r="152" spans="2:8" x14ac:dyDescent="0.25">
      <c r="B152" s="13" t="s">
        <v>1451</v>
      </c>
      <c r="C152" s="29">
        <v>7.13</v>
      </c>
      <c r="D152" s="13" t="s">
        <v>238</v>
      </c>
      <c r="E152" s="13" t="s">
        <v>1452</v>
      </c>
      <c r="F152" s="18">
        <v>1500000</v>
      </c>
      <c r="G152" s="18">
        <v>1539.5</v>
      </c>
      <c r="H152" s="18">
        <v>0.15</v>
      </c>
    </row>
    <row r="153" spans="2:8" x14ac:dyDescent="0.25">
      <c r="B153" s="13" t="s">
        <v>1453</v>
      </c>
      <c r="C153" s="29">
        <v>6.93</v>
      </c>
      <c r="D153" s="13" t="s">
        <v>238</v>
      </c>
      <c r="E153" s="13" t="s">
        <v>1454</v>
      </c>
      <c r="F153" s="18">
        <v>500000</v>
      </c>
      <c r="G153" s="18">
        <v>512.95000000000005</v>
      </c>
      <c r="H153" s="18">
        <v>0.05</v>
      </c>
    </row>
    <row r="154" spans="2:8" x14ac:dyDescent="0.25">
      <c r="B154" s="13" t="s">
        <v>1625</v>
      </c>
      <c r="C154" s="29">
        <v>6.71</v>
      </c>
      <c r="D154" s="13" t="s">
        <v>238</v>
      </c>
      <c r="E154" s="13" t="s">
        <v>1455</v>
      </c>
      <c r="F154" s="18">
        <v>500000</v>
      </c>
      <c r="G154" s="18">
        <v>502.16</v>
      </c>
      <c r="H154" s="18">
        <v>0.05</v>
      </c>
    </row>
    <row r="155" spans="2:8" x14ac:dyDescent="0.25">
      <c r="B155" s="13" t="s">
        <v>1456</v>
      </c>
      <c r="C155" s="29">
        <v>7</v>
      </c>
      <c r="D155" s="13" t="s">
        <v>238</v>
      </c>
      <c r="E155" s="13" t="s">
        <v>1457</v>
      </c>
      <c r="F155" s="18">
        <v>500000</v>
      </c>
      <c r="G155" s="18">
        <v>498.61</v>
      </c>
      <c r="H155" s="18">
        <v>0.05</v>
      </c>
    </row>
    <row r="156" spans="2:8" x14ac:dyDescent="0.25">
      <c r="B156" s="13" t="s">
        <v>1458</v>
      </c>
      <c r="C156" s="29">
        <v>7.14</v>
      </c>
      <c r="D156" s="13" t="s">
        <v>238</v>
      </c>
      <c r="E156" s="13" t="s">
        <v>1459</v>
      </c>
      <c r="F156" s="18">
        <v>221900</v>
      </c>
      <c r="G156" s="18">
        <v>227.78</v>
      </c>
      <c r="H156" s="18">
        <v>0.02</v>
      </c>
    </row>
    <row r="157" spans="2:8" x14ac:dyDescent="0.25">
      <c r="B157" s="13" t="s">
        <v>1460</v>
      </c>
      <c r="C157" s="29">
        <v>7.12</v>
      </c>
      <c r="D157" s="13" t="s">
        <v>238</v>
      </c>
      <c r="E157" s="13" t="s">
        <v>1461</v>
      </c>
      <c r="F157" s="18">
        <v>198500</v>
      </c>
      <c r="G157" s="18">
        <v>201.83</v>
      </c>
      <c r="H157" s="18">
        <v>0.02</v>
      </c>
    </row>
    <row r="158" spans="2:8" x14ac:dyDescent="0.25">
      <c r="B158" s="13" t="s">
        <v>995</v>
      </c>
      <c r="C158" s="29">
        <v>7.01</v>
      </c>
      <c r="D158" s="13" t="s">
        <v>238</v>
      </c>
      <c r="E158" s="13" t="s">
        <v>996</v>
      </c>
      <c r="F158" s="18">
        <v>188000</v>
      </c>
      <c r="G158" s="18">
        <v>196.37</v>
      </c>
      <c r="H158" s="18">
        <v>0.02</v>
      </c>
    </row>
    <row r="159" spans="2:8" x14ac:dyDescent="0.25">
      <c r="B159" s="13" t="s">
        <v>1462</v>
      </c>
      <c r="C159" s="29">
        <v>7.14</v>
      </c>
      <c r="D159" s="13" t="s">
        <v>238</v>
      </c>
      <c r="E159" s="13" t="s">
        <v>1463</v>
      </c>
      <c r="F159" s="18">
        <v>14900</v>
      </c>
      <c r="G159" s="18">
        <v>15.53</v>
      </c>
      <c r="H159" s="18">
        <v>0</v>
      </c>
    </row>
    <row r="160" spans="2:8" x14ac:dyDescent="0.25">
      <c r="B160" s="13" t="s">
        <v>1464</v>
      </c>
      <c r="C160" s="29">
        <v>7.15</v>
      </c>
      <c r="D160" s="13" t="s">
        <v>238</v>
      </c>
      <c r="E160" s="13" t="s">
        <v>1465</v>
      </c>
      <c r="F160" s="18">
        <v>3400</v>
      </c>
      <c r="G160" s="18">
        <v>3.54</v>
      </c>
      <c r="H160" s="18">
        <v>0</v>
      </c>
    </row>
    <row r="161" spans="2:8" x14ac:dyDescent="0.25">
      <c r="B161" s="13" t="s">
        <v>1023</v>
      </c>
      <c r="C161" s="29">
        <v>6.82</v>
      </c>
      <c r="D161" s="13" t="s">
        <v>238</v>
      </c>
      <c r="E161" s="13" t="s">
        <v>1024</v>
      </c>
      <c r="F161" s="18">
        <v>1700</v>
      </c>
      <c r="G161" s="18">
        <v>1.62</v>
      </c>
      <c r="H161" s="18">
        <v>0</v>
      </c>
    </row>
    <row r="162" spans="2:8" x14ac:dyDescent="0.25">
      <c r="B162" s="32" t="s">
        <v>239</v>
      </c>
      <c r="C162" s="33"/>
      <c r="D162" s="32"/>
      <c r="E162" s="32"/>
      <c r="F162" s="34"/>
      <c r="G162" s="34">
        <f>SUM(G134:G161)</f>
        <v>83880.779999999984</v>
      </c>
      <c r="H162" s="34">
        <f>SUM(H134:H161)</f>
        <v>8.15</v>
      </c>
    </row>
    <row r="163" spans="2:8" x14ac:dyDescent="0.25">
      <c r="B163" s="32" t="s">
        <v>1466</v>
      </c>
    </row>
    <row r="164" spans="2:8" x14ac:dyDescent="0.25">
      <c r="B164" s="13" t="s">
        <v>1467</v>
      </c>
      <c r="C164" s="29">
        <v>7.55</v>
      </c>
      <c r="D164" s="13" t="s">
        <v>507</v>
      </c>
      <c r="E164" s="13" t="s">
        <v>1468</v>
      </c>
      <c r="F164" s="18">
        <v>12500</v>
      </c>
      <c r="G164" s="18">
        <v>12476.45</v>
      </c>
      <c r="H164" s="18">
        <v>1.21</v>
      </c>
    </row>
    <row r="165" spans="2:8" x14ac:dyDescent="0.25">
      <c r="B165" s="13" t="s">
        <v>1469</v>
      </c>
      <c r="C165" s="29">
        <v>7.43</v>
      </c>
      <c r="D165" s="13" t="s">
        <v>507</v>
      </c>
      <c r="E165" s="13" t="s">
        <v>1470</v>
      </c>
      <c r="F165" s="18">
        <v>10000</v>
      </c>
      <c r="G165" s="18">
        <v>10006.34</v>
      </c>
      <c r="H165" s="18">
        <v>0.97</v>
      </c>
    </row>
    <row r="166" spans="2:8" x14ac:dyDescent="0.25">
      <c r="B166" s="13" t="s">
        <v>2210</v>
      </c>
      <c r="C166" s="29">
        <v>8.57</v>
      </c>
      <c r="D166" s="13" t="s">
        <v>512</v>
      </c>
      <c r="E166" s="13" t="s">
        <v>1471</v>
      </c>
      <c r="F166" s="18">
        <v>7500</v>
      </c>
      <c r="G166" s="18">
        <v>7604.56</v>
      </c>
      <c r="H166" s="18">
        <v>0.74</v>
      </c>
    </row>
    <row r="167" spans="2:8" x14ac:dyDescent="0.25">
      <c r="B167" s="13" t="s">
        <v>1472</v>
      </c>
      <c r="C167" s="29">
        <v>7.39</v>
      </c>
      <c r="D167" s="13" t="s">
        <v>507</v>
      </c>
      <c r="E167" s="13" t="s">
        <v>1473</v>
      </c>
      <c r="F167" s="18">
        <v>750</v>
      </c>
      <c r="G167" s="18">
        <v>7541.31</v>
      </c>
      <c r="H167" s="18">
        <v>0.73</v>
      </c>
    </row>
    <row r="168" spans="2:8" x14ac:dyDescent="0.25">
      <c r="B168" s="13" t="s">
        <v>2211</v>
      </c>
      <c r="C168" s="29">
        <v>7.66</v>
      </c>
      <c r="D168" s="13" t="s">
        <v>507</v>
      </c>
      <c r="E168" s="13" t="s">
        <v>1474</v>
      </c>
      <c r="F168" s="18">
        <v>571</v>
      </c>
      <c r="G168" s="18">
        <v>6700.66</v>
      </c>
      <c r="H168" s="18">
        <v>0.65</v>
      </c>
    </row>
    <row r="169" spans="2:8" x14ac:dyDescent="0.25">
      <c r="B169" s="13" t="s">
        <v>1030</v>
      </c>
      <c r="C169" s="29">
        <v>8.1</v>
      </c>
      <c r="D169" s="13" t="s">
        <v>516</v>
      </c>
      <c r="E169" s="13" t="s">
        <v>1031</v>
      </c>
      <c r="F169" s="18">
        <v>6000</v>
      </c>
      <c r="G169" s="18">
        <v>5802.74</v>
      </c>
      <c r="H169" s="18">
        <v>0.56000000000000005</v>
      </c>
    </row>
    <row r="170" spans="2:8" x14ac:dyDescent="0.25">
      <c r="B170" s="13" t="s">
        <v>2212</v>
      </c>
      <c r="C170" s="29">
        <v>7.31</v>
      </c>
      <c r="D170" s="13" t="s">
        <v>507</v>
      </c>
      <c r="E170" s="13" t="s">
        <v>1475</v>
      </c>
      <c r="F170" s="18">
        <v>5000</v>
      </c>
      <c r="G170" s="18">
        <v>5048.12</v>
      </c>
      <c r="H170" s="18">
        <v>0.49</v>
      </c>
    </row>
    <row r="171" spans="2:8" x14ac:dyDescent="0.25">
      <c r="B171" s="13" t="s">
        <v>2213</v>
      </c>
      <c r="C171" s="29">
        <v>7.7</v>
      </c>
      <c r="D171" s="13" t="s">
        <v>507</v>
      </c>
      <c r="E171" s="13" t="s">
        <v>1476</v>
      </c>
      <c r="F171" s="18">
        <v>5000</v>
      </c>
      <c r="G171" s="18">
        <v>5011.05</v>
      </c>
      <c r="H171" s="18">
        <v>0.49</v>
      </c>
    </row>
    <row r="172" spans="2:8" x14ac:dyDescent="0.25">
      <c r="B172" s="13" t="s">
        <v>2214</v>
      </c>
      <c r="C172" s="29">
        <v>8.89</v>
      </c>
      <c r="D172" s="13" t="s">
        <v>1477</v>
      </c>
      <c r="E172" s="13" t="s">
        <v>1478</v>
      </c>
      <c r="F172" s="18">
        <v>5000</v>
      </c>
      <c r="G172" s="18">
        <v>5010.6000000000004</v>
      </c>
      <c r="H172" s="18">
        <v>0.49</v>
      </c>
    </row>
    <row r="173" spans="2:8" x14ac:dyDescent="0.25">
      <c r="B173" s="13" t="s">
        <v>2215</v>
      </c>
      <c r="C173" s="29">
        <v>7.77</v>
      </c>
      <c r="D173" s="13" t="s">
        <v>507</v>
      </c>
      <c r="E173" s="13" t="s">
        <v>1479</v>
      </c>
      <c r="F173" s="18">
        <v>5000</v>
      </c>
      <c r="G173" s="18">
        <v>5004.5200000000004</v>
      </c>
      <c r="H173" s="18">
        <v>0.49</v>
      </c>
    </row>
    <row r="174" spans="2:8" x14ac:dyDescent="0.25">
      <c r="B174" s="13" t="s">
        <v>1480</v>
      </c>
      <c r="C174" s="29">
        <v>7.6</v>
      </c>
      <c r="D174" s="13" t="s">
        <v>507</v>
      </c>
      <c r="E174" s="13" t="s">
        <v>1481</v>
      </c>
      <c r="F174" s="18">
        <v>500</v>
      </c>
      <c r="G174" s="18">
        <v>4982.51</v>
      </c>
      <c r="H174" s="18">
        <v>0.48</v>
      </c>
    </row>
    <row r="175" spans="2:8" x14ac:dyDescent="0.25">
      <c r="B175" s="13" t="s">
        <v>1482</v>
      </c>
      <c r="C175" s="29">
        <v>7.57</v>
      </c>
      <c r="D175" s="13" t="s">
        <v>507</v>
      </c>
      <c r="E175" s="13" t="s">
        <v>1483</v>
      </c>
      <c r="F175" s="18">
        <v>500</v>
      </c>
      <c r="G175" s="18">
        <v>4982.03</v>
      </c>
      <c r="H175" s="18">
        <v>0.48</v>
      </c>
    </row>
    <row r="176" spans="2:8" x14ac:dyDescent="0.25">
      <c r="B176" s="13" t="s">
        <v>1484</v>
      </c>
      <c r="C176" s="29">
        <v>7.57</v>
      </c>
      <c r="D176" s="13" t="s">
        <v>507</v>
      </c>
      <c r="E176" s="13" t="s">
        <v>1485</v>
      </c>
      <c r="F176" s="18">
        <v>500</v>
      </c>
      <c r="G176" s="18">
        <v>4953.7299999999996</v>
      </c>
      <c r="H176" s="18">
        <v>0.48</v>
      </c>
    </row>
    <row r="177" spans="2:8" x14ac:dyDescent="0.25">
      <c r="B177" s="13" t="s">
        <v>2138</v>
      </c>
      <c r="C177" s="29">
        <v>7.71</v>
      </c>
      <c r="D177" s="13" t="s">
        <v>507</v>
      </c>
      <c r="E177" s="13" t="s">
        <v>1212</v>
      </c>
      <c r="F177" s="18">
        <v>500</v>
      </c>
      <c r="G177" s="18">
        <v>4932.7700000000004</v>
      </c>
      <c r="H177" s="18">
        <v>0.48</v>
      </c>
    </row>
    <row r="178" spans="2:8" x14ac:dyDescent="0.25">
      <c r="B178" s="13" t="s">
        <v>2216</v>
      </c>
      <c r="C178" s="29">
        <v>7.59</v>
      </c>
      <c r="D178" s="13" t="s">
        <v>507</v>
      </c>
      <c r="E178" s="13" t="s">
        <v>1486</v>
      </c>
      <c r="F178" s="18">
        <v>500</v>
      </c>
      <c r="G178" s="18">
        <v>4902.82</v>
      </c>
      <c r="H178" s="18">
        <v>0.48</v>
      </c>
    </row>
    <row r="179" spans="2:8" x14ac:dyDescent="0.25">
      <c r="B179" s="13" t="s">
        <v>2217</v>
      </c>
      <c r="C179" s="29">
        <v>8.27</v>
      </c>
      <c r="D179" s="13" t="s">
        <v>1213</v>
      </c>
      <c r="E179" s="13" t="s">
        <v>1487</v>
      </c>
      <c r="F179" s="18">
        <v>4000</v>
      </c>
      <c r="G179" s="18">
        <v>4043.48</v>
      </c>
      <c r="H179" s="18">
        <v>0.39</v>
      </c>
    </row>
    <row r="180" spans="2:8" x14ac:dyDescent="0.25">
      <c r="B180" s="13" t="s">
        <v>2218</v>
      </c>
      <c r="C180" s="29">
        <v>8.2100000000000009</v>
      </c>
      <c r="D180" s="13" t="s">
        <v>1213</v>
      </c>
      <c r="E180" s="13" t="s">
        <v>1488</v>
      </c>
      <c r="F180" s="18">
        <v>350</v>
      </c>
      <c r="G180" s="18">
        <v>3502.25</v>
      </c>
      <c r="H180" s="18">
        <v>0.34</v>
      </c>
    </row>
    <row r="181" spans="2:8" x14ac:dyDescent="0.25">
      <c r="B181" s="13" t="s">
        <v>2219</v>
      </c>
      <c r="C181" s="29">
        <v>7.51</v>
      </c>
      <c r="D181" s="13" t="s">
        <v>507</v>
      </c>
      <c r="E181" s="13" t="s">
        <v>1489</v>
      </c>
      <c r="F181" s="18">
        <v>343</v>
      </c>
      <c r="G181" s="18">
        <v>3442.35</v>
      </c>
      <c r="H181" s="18">
        <v>0.33</v>
      </c>
    </row>
    <row r="182" spans="2:8" x14ac:dyDescent="0.25">
      <c r="B182" s="13" t="s">
        <v>2220</v>
      </c>
      <c r="C182" s="29">
        <v>7.37</v>
      </c>
      <c r="D182" s="13" t="s">
        <v>507</v>
      </c>
      <c r="E182" s="13" t="s">
        <v>1490</v>
      </c>
      <c r="F182" s="18">
        <v>3000</v>
      </c>
      <c r="G182" s="18">
        <v>3001.76</v>
      </c>
      <c r="H182" s="18">
        <v>0.28999999999999998</v>
      </c>
    </row>
    <row r="183" spans="2:8" x14ac:dyDescent="0.25">
      <c r="B183" s="13" t="s">
        <v>1491</v>
      </c>
      <c r="C183" s="29">
        <v>7.25</v>
      </c>
      <c r="D183" s="13" t="s">
        <v>507</v>
      </c>
      <c r="E183" s="13" t="s">
        <v>1492</v>
      </c>
      <c r="F183" s="18">
        <v>2500</v>
      </c>
      <c r="G183" s="18">
        <v>2548.9</v>
      </c>
      <c r="H183" s="18">
        <v>0.25</v>
      </c>
    </row>
    <row r="184" spans="2:8" x14ac:dyDescent="0.25">
      <c r="B184" s="13" t="s">
        <v>2221</v>
      </c>
      <c r="C184" s="29">
        <v>7.54</v>
      </c>
      <c r="D184" s="13" t="s">
        <v>507</v>
      </c>
      <c r="E184" s="13" t="s">
        <v>1493</v>
      </c>
      <c r="F184" s="18">
        <v>2500</v>
      </c>
      <c r="G184" s="18">
        <v>2530.33</v>
      </c>
      <c r="H184" s="18">
        <v>0.25</v>
      </c>
    </row>
    <row r="185" spans="2:8" x14ac:dyDescent="0.25">
      <c r="B185" s="13" t="s">
        <v>1494</v>
      </c>
      <c r="C185" s="29">
        <v>7.42</v>
      </c>
      <c r="D185" s="13" t="s">
        <v>507</v>
      </c>
      <c r="E185" s="13" t="s">
        <v>1495</v>
      </c>
      <c r="F185" s="18">
        <v>2500</v>
      </c>
      <c r="G185" s="18">
        <v>2516.9299999999998</v>
      </c>
      <c r="H185" s="18">
        <v>0.24</v>
      </c>
    </row>
    <row r="186" spans="2:8" x14ac:dyDescent="0.25">
      <c r="B186" s="13" t="s">
        <v>1496</v>
      </c>
      <c r="C186" s="29">
        <v>7.5</v>
      </c>
      <c r="D186" s="13" t="s">
        <v>507</v>
      </c>
      <c r="E186" s="13" t="s">
        <v>1497</v>
      </c>
      <c r="F186" s="18">
        <v>2500</v>
      </c>
      <c r="G186" s="18">
        <v>2514.09</v>
      </c>
      <c r="H186" s="18">
        <v>0.24</v>
      </c>
    </row>
    <row r="187" spans="2:8" x14ac:dyDescent="0.25">
      <c r="B187" s="13" t="s">
        <v>2222</v>
      </c>
      <c r="C187" s="29">
        <v>7.98</v>
      </c>
      <c r="D187" s="13" t="s">
        <v>1213</v>
      </c>
      <c r="E187" s="13" t="s">
        <v>1498</v>
      </c>
      <c r="F187" s="18">
        <v>2500</v>
      </c>
      <c r="G187" s="18">
        <v>2504.98</v>
      </c>
      <c r="H187" s="18">
        <v>0.24</v>
      </c>
    </row>
    <row r="188" spans="2:8" x14ac:dyDescent="0.25">
      <c r="B188" s="13" t="s">
        <v>2223</v>
      </c>
      <c r="C188" s="29">
        <v>8.84</v>
      </c>
      <c r="D188" s="13" t="s">
        <v>512</v>
      </c>
      <c r="E188" s="13" t="s">
        <v>1499</v>
      </c>
      <c r="F188" s="18">
        <v>2500</v>
      </c>
      <c r="G188" s="18">
        <v>2503.25</v>
      </c>
      <c r="H188" s="18">
        <v>0.24</v>
      </c>
    </row>
    <row r="189" spans="2:8" x14ac:dyDescent="0.25">
      <c r="B189" s="13" t="s">
        <v>1500</v>
      </c>
      <c r="C189" s="29">
        <v>7.58</v>
      </c>
      <c r="D189" s="13" t="s">
        <v>507</v>
      </c>
      <c r="E189" s="13" t="s">
        <v>1501</v>
      </c>
      <c r="F189" s="18">
        <v>2500</v>
      </c>
      <c r="G189" s="18">
        <v>2498.69</v>
      </c>
      <c r="H189" s="18">
        <v>0.24</v>
      </c>
    </row>
    <row r="190" spans="2:8" x14ac:dyDescent="0.25">
      <c r="B190" s="13" t="s">
        <v>1502</v>
      </c>
      <c r="C190" s="29">
        <v>7.58</v>
      </c>
      <c r="D190" s="13" t="s">
        <v>507</v>
      </c>
      <c r="E190" s="13" t="s">
        <v>1503</v>
      </c>
      <c r="F190" s="18">
        <v>2500</v>
      </c>
      <c r="G190" s="18">
        <v>2495.7399999999998</v>
      </c>
      <c r="H190" s="18">
        <v>0.24</v>
      </c>
    </row>
    <row r="191" spans="2:8" x14ac:dyDescent="0.25">
      <c r="B191" s="13" t="s">
        <v>2224</v>
      </c>
      <c r="C191" s="29">
        <v>8.61</v>
      </c>
      <c r="D191" s="13" t="s">
        <v>512</v>
      </c>
      <c r="E191" s="13" t="s">
        <v>1504</v>
      </c>
      <c r="F191" s="18">
        <v>2500</v>
      </c>
      <c r="G191" s="18">
        <v>2495.4</v>
      </c>
      <c r="H191" s="18">
        <v>0.24</v>
      </c>
    </row>
    <row r="192" spans="2:8" x14ac:dyDescent="0.25">
      <c r="B192" s="13" t="s">
        <v>2225</v>
      </c>
      <c r="C192" s="29">
        <v>7.42</v>
      </c>
      <c r="D192" s="13" t="s">
        <v>507</v>
      </c>
      <c r="E192" s="13" t="s">
        <v>1505</v>
      </c>
      <c r="F192" s="18">
        <v>250</v>
      </c>
      <c r="G192" s="18">
        <v>2494.09</v>
      </c>
      <c r="H192" s="18">
        <v>0.24</v>
      </c>
    </row>
    <row r="193" spans="2:8" x14ac:dyDescent="0.25">
      <c r="B193" s="13" t="s">
        <v>2226</v>
      </c>
      <c r="C193" s="29">
        <v>7.9</v>
      </c>
      <c r="D193" s="13" t="s">
        <v>507</v>
      </c>
      <c r="E193" s="13" t="s">
        <v>1506</v>
      </c>
      <c r="F193" s="18">
        <v>250</v>
      </c>
      <c r="G193" s="18">
        <v>2485.35</v>
      </c>
      <c r="H193" s="18">
        <v>0.24</v>
      </c>
    </row>
    <row r="194" spans="2:8" x14ac:dyDescent="0.25">
      <c r="B194" s="13" t="s">
        <v>2227</v>
      </c>
      <c r="C194" s="29">
        <v>7.81</v>
      </c>
      <c r="D194" s="13" t="s">
        <v>507</v>
      </c>
      <c r="E194" s="13" t="s">
        <v>1507</v>
      </c>
      <c r="F194" s="18">
        <v>200</v>
      </c>
      <c r="G194" s="18">
        <v>2372.9499999999998</v>
      </c>
      <c r="H194" s="18">
        <v>0.23</v>
      </c>
    </row>
    <row r="195" spans="2:8" x14ac:dyDescent="0.25">
      <c r="B195" s="13" t="s">
        <v>2228</v>
      </c>
      <c r="C195" s="29">
        <v>7.7</v>
      </c>
      <c r="D195" s="13" t="s">
        <v>507</v>
      </c>
      <c r="E195" s="13" t="s">
        <v>1508</v>
      </c>
      <c r="F195" s="18">
        <v>200</v>
      </c>
      <c r="G195" s="18">
        <v>2021.16</v>
      </c>
      <c r="H195" s="18">
        <v>0.2</v>
      </c>
    </row>
    <row r="196" spans="2:8" x14ac:dyDescent="0.25">
      <c r="B196" s="13" t="s">
        <v>2229</v>
      </c>
      <c r="C196" s="29">
        <v>7.5</v>
      </c>
      <c r="D196" s="13" t="s">
        <v>507</v>
      </c>
      <c r="E196" s="13" t="s">
        <v>1509</v>
      </c>
      <c r="F196" s="18">
        <v>2000</v>
      </c>
      <c r="G196" s="18">
        <v>2003.52</v>
      </c>
      <c r="H196" s="18">
        <v>0.19</v>
      </c>
    </row>
    <row r="197" spans="2:8" x14ac:dyDescent="0.25">
      <c r="B197" s="13" t="s">
        <v>2145</v>
      </c>
      <c r="C197" s="29">
        <v>8.2100000000000009</v>
      </c>
      <c r="D197" s="13" t="s">
        <v>1213</v>
      </c>
      <c r="E197" s="13" t="s">
        <v>1227</v>
      </c>
      <c r="F197" s="18">
        <v>2000</v>
      </c>
      <c r="G197" s="18">
        <v>1996.78</v>
      </c>
      <c r="H197" s="18">
        <v>0.19</v>
      </c>
    </row>
    <row r="198" spans="2:8" x14ac:dyDescent="0.25">
      <c r="B198" s="13" t="s">
        <v>2230</v>
      </c>
      <c r="C198" s="29">
        <v>7.49</v>
      </c>
      <c r="D198" s="13" t="s">
        <v>507</v>
      </c>
      <c r="E198" s="13" t="s">
        <v>1510</v>
      </c>
      <c r="F198" s="18">
        <v>150</v>
      </c>
      <c r="G198" s="18">
        <v>1502.97</v>
      </c>
      <c r="H198" s="18">
        <v>0.15</v>
      </c>
    </row>
    <row r="199" spans="2:8" x14ac:dyDescent="0.25">
      <c r="B199" s="13" t="s">
        <v>2231</v>
      </c>
      <c r="C199" s="29">
        <v>8.18</v>
      </c>
      <c r="D199" s="13" t="s">
        <v>1511</v>
      </c>
      <c r="E199" s="13" t="s">
        <v>1512</v>
      </c>
      <c r="F199" s="18">
        <v>1500</v>
      </c>
      <c r="G199" s="18">
        <v>1499.61</v>
      </c>
      <c r="H199" s="18">
        <v>0.15</v>
      </c>
    </row>
    <row r="200" spans="2:8" x14ac:dyDescent="0.25">
      <c r="B200" s="13" t="s">
        <v>1513</v>
      </c>
      <c r="C200" s="29">
        <v>7.66</v>
      </c>
      <c r="D200" s="13" t="s">
        <v>507</v>
      </c>
      <c r="E200" s="13" t="s">
        <v>1514</v>
      </c>
      <c r="F200" s="18">
        <v>150</v>
      </c>
      <c r="G200" s="18">
        <v>1497.21</v>
      </c>
      <c r="H200" s="18">
        <v>0.15</v>
      </c>
    </row>
    <row r="201" spans="2:8" x14ac:dyDescent="0.25">
      <c r="B201" s="13" t="s">
        <v>2232</v>
      </c>
      <c r="C201" s="29">
        <v>7.98</v>
      </c>
      <c r="D201" s="13" t="s">
        <v>507</v>
      </c>
      <c r="E201" s="13" t="s">
        <v>1515</v>
      </c>
      <c r="F201" s="18">
        <v>150</v>
      </c>
      <c r="G201" s="18">
        <v>1495.84</v>
      </c>
      <c r="H201" s="18">
        <v>0.15</v>
      </c>
    </row>
    <row r="202" spans="2:8" x14ac:dyDescent="0.25">
      <c r="B202" s="13" t="s">
        <v>2141</v>
      </c>
      <c r="C202" s="29">
        <v>8.31</v>
      </c>
      <c r="D202" s="13" t="s">
        <v>1213</v>
      </c>
      <c r="E202" s="13" t="s">
        <v>1219</v>
      </c>
      <c r="F202" s="18">
        <v>1000</v>
      </c>
      <c r="G202" s="18">
        <v>1004.19</v>
      </c>
      <c r="H202" s="18">
        <v>0.1</v>
      </c>
    </row>
    <row r="203" spans="2:8" x14ac:dyDescent="0.25">
      <c r="B203" s="13" t="s">
        <v>1516</v>
      </c>
      <c r="C203" s="29">
        <v>7.58</v>
      </c>
      <c r="D203" s="13" t="s">
        <v>507</v>
      </c>
      <c r="E203" s="13" t="s">
        <v>1517</v>
      </c>
      <c r="F203" s="18">
        <v>1000</v>
      </c>
      <c r="G203" s="18">
        <v>997.14</v>
      </c>
      <c r="H203" s="18">
        <v>0.1</v>
      </c>
    </row>
    <row r="204" spans="2:8" x14ac:dyDescent="0.25">
      <c r="B204" s="13" t="s">
        <v>2233</v>
      </c>
      <c r="C204" s="29">
        <v>7.32</v>
      </c>
      <c r="D204" s="13" t="s">
        <v>507</v>
      </c>
      <c r="E204" s="13" t="s">
        <v>1518</v>
      </c>
      <c r="F204" s="18">
        <v>50</v>
      </c>
      <c r="G204" s="18">
        <v>502.76</v>
      </c>
      <c r="H204" s="18">
        <v>0.05</v>
      </c>
    </row>
    <row r="205" spans="2:8" x14ac:dyDescent="0.25">
      <c r="B205" s="13" t="s">
        <v>2234</v>
      </c>
      <c r="C205" s="29">
        <v>7.24</v>
      </c>
      <c r="D205" s="13" t="s">
        <v>507</v>
      </c>
      <c r="E205" s="13" t="s">
        <v>1519</v>
      </c>
      <c r="F205" s="18">
        <v>50</v>
      </c>
      <c r="G205" s="18">
        <v>501.96</v>
      </c>
      <c r="H205" s="18">
        <v>0.05</v>
      </c>
    </row>
    <row r="206" spans="2:8" x14ac:dyDescent="0.25">
      <c r="B206" s="13" t="s">
        <v>2235</v>
      </c>
      <c r="C206" s="29">
        <v>7.74</v>
      </c>
      <c r="D206" s="13" t="s">
        <v>516</v>
      </c>
      <c r="E206" s="13" t="s">
        <v>1520</v>
      </c>
      <c r="F206" s="18">
        <v>100</v>
      </c>
      <c r="G206" s="18">
        <v>500.42</v>
      </c>
      <c r="H206" s="18">
        <v>0.05</v>
      </c>
    </row>
    <row r="207" spans="2:8" x14ac:dyDescent="0.25">
      <c r="B207" s="13" t="s">
        <v>2236</v>
      </c>
      <c r="C207" s="29">
        <v>7.2</v>
      </c>
      <c r="D207" s="13" t="s">
        <v>516</v>
      </c>
      <c r="E207" s="13" t="s">
        <v>1521</v>
      </c>
      <c r="F207" s="18">
        <v>250</v>
      </c>
      <c r="G207" s="18">
        <v>498.83</v>
      </c>
      <c r="H207" s="18">
        <v>0.05</v>
      </c>
    </row>
    <row r="208" spans="2:8" x14ac:dyDescent="0.25">
      <c r="B208" s="13" t="s">
        <v>1522</v>
      </c>
      <c r="C208" s="29">
        <v>7.5</v>
      </c>
      <c r="D208" s="13" t="s">
        <v>507</v>
      </c>
      <c r="E208" s="13" t="s">
        <v>1523</v>
      </c>
      <c r="F208" s="18">
        <v>50</v>
      </c>
      <c r="G208" s="18">
        <v>498.49</v>
      </c>
      <c r="H208" s="18">
        <v>0.05</v>
      </c>
    </row>
    <row r="209" spans="2:8" x14ac:dyDescent="0.25">
      <c r="B209" s="32" t="s">
        <v>519</v>
      </c>
      <c r="C209" s="33"/>
      <c r="D209" s="32"/>
      <c r="E209" s="32"/>
      <c r="F209" s="34"/>
      <c r="G209" s="34">
        <f>SUM(G163:G208)</f>
        <v>155431.62999999998</v>
      </c>
      <c r="H209" s="34">
        <f>SUM(H163:H208)</f>
        <v>15.090000000000007</v>
      </c>
    </row>
    <row r="210" spans="2:8" x14ac:dyDescent="0.25">
      <c r="B210" s="32" t="s">
        <v>1524</v>
      </c>
    </row>
    <row r="211" spans="2:8" x14ac:dyDescent="0.25">
      <c r="B211" s="13" t="s">
        <v>1525</v>
      </c>
      <c r="C211" s="29">
        <v>8.8000000000000007</v>
      </c>
      <c r="D211" s="13" t="s">
        <v>1526</v>
      </c>
      <c r="E211" s="13" t="s">
        <v>1527</v>
      </c>
      <c r="F211" s="18">
        <v>1000000000</v>
      </c>
      <c r="G211" s="18">
        <v>10042</v>
      </c>
      <c r="H211" s="18">
        <v>0.98</v>
      </c>
    </row>
    <row r="212" spans="2:8" x14ac:dyDescent="0.25">
      <c r="B212" s="13" t="s">
        <v>1528</v>
      </c>
      <c r="C212" s="29">
        <v>8.4499999999999993</v>
      </c>
      <c r="D212" s="13" t="s">
        <v>1529</v>
      </c>
      <c r="E212" s="13" t="s">
        <v>1530</v>
      </c>
      <c r="F212" s="18">
        <v>46</v>
      </c>
      <c r="G212" s="18">
        <v>4582.76</v>
      </c>
      <c r="H212" s="18">
        <v>0.45</v>
      </c>
    </row>
    <row r="213" spans="2:8" x14ac:dyDescent="0.25">
      <c r="B213" s="32" t="s">
        <v>1531</v>
      </c>
      <c r="C213" s="33"/>
      <c r="D213" s="32"/>
      <c r="E213" s="32"/>
      <c r="F213" s="34"/>
      <c r="G213" s="34">
        <f>SUM(G210:G212)</f>
        <v>14624.76</v>
      </c>
      <c r="H213" s="34">
        <f>SUM(H210:H212)</f>
        <v>1.43</v>
      </c>
    </row>
    <row r="214" spans="2:8" x14ac:dyDescent="0.25">
      <c r="B214" s="32" t="s">
        <v>1532</v>
      </c>
    </row>
    <row r="215" spans="2:8" x14ac:dyDescent="0.25">
      <c r="B215" s="13" t="s">
        <v>1533</v>
      </c>
      <c r="C215" s="29">
        <v>6.99</v>
      </c>
      <c r="D215" s="13" t="s">
        <v>242</v>
      </c>
      <c r="E215" s="13" t="s">
        <v>1534</v>
      </c>
      <c r="F215" s="18">
        <v>1000</v>
      </c>
      <c r="G215" s="18">
        <v>4946.95</v>
      </c>
      <c r="H215" s="18">
        <v>0.48</v>
      </c>
    </row>
    <row r="216" spans="2:8" x14ac:dyDescent="0.25">
      <c r="B216" s="32" t="s">
        <v>243</v>
      </c>
      <c r="C216" s="33"/>
      <c r="D216" s="32"/>
      <c r="E216" s="32"/>
      <c r="F216" s="34"/>
      <c r="G216" s="34">
        <f>SUM(G214:G215)</f>
        <v>4946.95</v>
      </c>
      <c r="H216" s="34">
        <f>SUM(H214:H215)</f>
        <v>0.48</v>
      </c>
    </row>
    <row r="217" spans="2:8" x14ac:dyDescent="0.25">
      <c r="B217" s="32" t="s">
        <v>1535</v>
      </c>
      <c r="C217" s="33"/>
      <c r="D217" s="32"/>
      <c r="E217" s="32"/>
      <c r="F217" s="34"/>
      <c r="G217" s="34">
        <v>19490.099999999999</v>
      </c>
      <c r="H217" s="34">
        <v>1.89</v>
      </c>
    </row>
    <row r="218" spans="2:8" x14ac:dyDescent="0.25">
      <c r="B218" s="32" t="s">
        <v>1536</v>
      </c>
      <c r="C218" s="33"/>
      <c r="D218" s="32"/>
      <c r="E218" s="32"/>
      <c r="F218" s="34"/>
      <c r="G218" s="34">
        <v>36690.019999999997</v>
      </c>
      <c r="H218" s="34">
        <v>3.57</v>
      </c>
    </row>
    <row r="219" spans="2:8" x14ac:dyDescent="0.25">
      <c r="B219" s="32" t="s">
        <v>159</v>
      </c>
      <c r="C219" s="33"/>
      <c r="D219" s="32"/>
      <c r="E219" s="32"/>
      <c r="F219" s="34"/>
      <c r="G219" s="34">
        <f>G218+G217+G216+G213+G209+G162+G133+G129</f>
        <v>1013499.0199999998</v>
      </c>
      <c r="H219" s="34">
        <f>H218+H217+H216+H213+H209+H162+H133+H129</f>
        <v>98.530000000000044</v>
      </c>
    </row>
    <row r="220" spans="2:8" x14ac:dyDescent="0.25">
      <c r="B220" s="32" t="s">
        <v>247</v>
      </c>
      <c r="C220" s="33"/>
      <c r="D220" s="32"/>
      <c r="E220" s="32"/>
      <c r="F220" s="34"/>
      <c r="G220" s="34">
        <f>G221-G219</f>
        <v>15308.518471540185</v>
      </c>
      <c r="H220" s="34">
        <f>H221-H219</f>
        <v>1.4699999999999562</v>
      </c>
    </row>
    <row r="221" spans="2:8" x14ac:dyDescent="0.25">
      <c r="B221" s="32" t="s">
        <v>161</v>
      </c>
      <c r="C221" s="33"/>
      <c r="D221" s="32"/>
      <c r="E221" s="32"/>
      <c r="F221" s="34"/>
      <c r="G221" s="34">
        <v>1028807.53847154</v>
      </c>
      <c r="H221" s="34">
        <v>100</v>
      </c>
    </row>
    <row r="222" spans="2:8" x14ac:dyDescent="0.25">
      <c r="B222" s="13" t="s">
        <v>162</v>
      </c>
    </row>
    <row r="223" spans="2:8" x14ac:dyDescent="0.25">
      <c r="B223" s="32" t="s">
        <v>163</v>
      </c>
    </row>
    <row r="224" spans="2:8" x14ac:dyDescent="0.25">
      <c r="B224" s="32" t="s">
        <v>164</v>
      </c>
      <c r="C224" s="29" t="s">
        <v>165</v>
      </c>
    </row>
    <row r="225" spans="2:3" x14ac:dyDescent="0.25">
      <c r="B225" s="32" t="s">
        <v>168</v>
      </c>
      <c r="C225" s="29" t="s">
        <v>167</v>
      </c>
    </row>
    <row r="226" spans="2:3" x14ac:dyDescent="0.25">
      <c r="B226" s="32" t="s">
        <v>169</v>
      </c>
      <c r="C226" s="29" t="s">
        <v>167</v>
      </c>
    </row>
    <row r="227" spans="2:3" x14ac:dyDescent="0.25">
      <c r="B227" s="32" t="s">
        <v>170</v>
      </c>
      <c r="C227" s="29" t="s">
        <v>171</v>
      </c>
    </row>
    <row r="228" spans="2:3" x14ac:dyDescent="0.25">
      <c r="B228" s="32" t="s">
        <v>1537</v>
      </c>
      <c r="C228" s="33"/>
    </row>
    <row r="229" spans="2:3" x14ac:dyDescent="0.25">
      <c r="B229" s="32" t="s">
        <v>1538</v>
      </c>
      <c r="C229" s="33"/>
    </row>
    <row r="230" spans="2:3" x14ac:dyDescent="0.25">
      <c r="B230" s="32" t="s">
        <v>1539</v>
      </c>
      <c r="C230" s="33"/>
    </row>
    <row r="231" spans="2:3" x14ac:dyDescent="0.25">
      <c r="B231" s="32" t="s">
        <v>1540</v>
      </c>
      <c r="C231" s="33"/>
    </row>
    <row r="232" spans="2:3" x14ac:dyDescent="0.25">
      <c r="B232" s="32" t="s">
        <v>1541</v>
      </c>
      <c r="C232" s="33"/>
    </row>
    <row r="233" spans="2:3" x14ac:dyDescent="0.25">
      <c r="B233" s="32" t="s">
        <v>1542</v>
      </c>
      <c r="C233" s="33"/>
    </row>
    <row r="234" spans="2:3" x14ac:dyDescent="0.25">
      <c r="B234" s="32" t="s">
        <v>1543</v>
      </c>
      <c r="C234" s="33"/>
    </row>
    <row r="235" spans="2:3" x14ac:dyDescent="0.25">
      <c r="B235" s="32" t="s">
        <v>1544</v>
      </c>
      <c r="C235" s="33"/>
    </row>
    <row r="236" spans="2:3" x14ac:dyDescent="0.25">
      <c r="B236" s="32" t="s">
        <v>3826</v>
      </c>
      <c r="C236" s="33"/>
    </row>
    <row r="237" spans="2:3" x14ac:dyDescent="0.25">
      <c r="B237" s="13" t="s">
        <v>180</v>
      </c>
    </row>
    <row r="238" spans="2:3" x14ac:dyDescent="0.25">
      <c r="B238" s="13" t="s">
        <v>250</v>
      </c>
    </row>
    <row r="239" spans="2:3" x14ac:dyDescent="0.25">
      <c r="B239" s="32" t="s">
        <v>3807</v>
      </c>
    </row>
    <row r="240" spans="2:3" x14ac:dyDescent="0.25">
      <c r="B240" s="13" t="s">
        <v>1620</v>
      </c>
    </row>
    <row r="242" spans="2:6" x14ac:dyDescent="0.25">
      <c r="B242" s="8" t="s">
        <v>251</v>
      </c>
      <c r="C242" s="9"/>
    </row>
    <row r="243" spans="2:6" ht="30" x14ac:dyDescent="0.25">
      <c r="B243" s="8" t="s">
        <v>252</v>
      </c>
      <c r="C243" s="10" t="s">
        <v>253</v>
      </c>
    </row>
    <row r="244" spans="2:6" x14ac:dyDescent="0.25">
      <c r="B244" s="3" t="s">
        <v>254</v>
      </c>
      <c r="C244" s="148">
        <v>5000</v>
      </c>
    </row>
    <row r="245" spans="2:6" x14ac:dyDescent="0.25">
      <c r="B245" s="3" t="s">
        <v>255</v>
      </c>
      <c r="C245" s="148">
        <v>0</v>
      </c>
    </row>
    <row r="246" spans="2:6" x14ac:dyDescent="0.25">
      <c r="B246" s="3" t="s">
        <v>256</v>
      </c>
      <c r="C246" s="148">
        <v>57000</v>
      </c>
    </row>
    <row r="247" spans="2:6" x14ac:dyDescent="0.25">
      <c r="B247" s="3" t="s">
        <v>257</v>
      </c>
      <c r="C247" s="148">
        <v>0</v>
      </c>
    </row>
    <row r="248" spans="2:6" x14ac:dyDescent="0.25">
      <c r="B248" s="3" t="s">
        <v>258</v>
      </c>
      <c r="C248" s="148">
        <v>1284.9366168000001</v>
      </c>
    </row>
    <row r="249" spans="2:6" x14ac:dyDescent="0.25">
      <c r="B249" s="3" t="s">
        <v>259</v>
      </c>
      <c r="C249" s="148">
        <v>0</v>
      </c>
    </row>
    <row r="250" spans="2:6" x14ac:dyDescent="0.25">
      <c r="B250" s="8" t="s">
        <v>260</v>
      </c>
      <c r="C250" s="149">
        <v>63284.936616799998</v>
      </c>
    </row>
    <row r="251" spans="2:6" x14ac:dyDescent="0.25">
      <c r="C251" s="13"/>
    </row>
    <row r="252" spans="2:6" x14ac:dyDescent="0.25">
      <c r="B252" s="213" t="s">
        <v>2976</v>
      </c>
      <c r="C252" s="213"/>
      <c r="D252" s="213"/>
      <c r="E252" s="213"/>
      <c r="F252" s="213"/>
    </row>
    <row r="254" spans="2:6" x14ac:dyDescent="0.25">
      <c r="B254" s="3" t="s">
        <v>189</v>
      </c>
      <c r="C254" s="4"/>
      <c r="D254" s="3"/>
    </row>
    <row r="255" spans="2:6" ht="30" x14ac:dyDescent="0.25">
      <c r="B255" s="6" t="s">
        <v>190</v>
      </c>
      <c r="C255" s="5" t="s">
        <v>191</v>
      </c>
      <c r="D255" s="6" t="s">
        <v>192</v>
      </c>
    </row>
    <row r="256" spans="2:6" x14ac:dyDescent="0.25">
      <c r="B256" s="3" t="s">
        <v>167</v>
      </c>
      <c r="C256" s="4" t="s">
        <v>167</v>
      </c>
      <c r="D256" s="3" t="s">
        <v>167</v>
      </c>
    </row>
    <row r="258" spans="2:7" x14ac:dyDescent="0.25">
      <c r="B258" s="32" t="s">
        <v>193</v>
      </c>
      <c r="C258" s="150">
        <v>45596</v>
      </c>
    </row>
    <row r="259" spans="2:7" x14ac:dyDescent="0.25">
      <c r="B259" s="8" t="s">
        <v>194</v>
      </c>
      <c r="C259" s="9" t="s">
        <v>195</v>
      </c>
      <c r="D259" s="8" t="s">
        <v>196</v>
      </c>
      <c r="E259" s="38" t="s">
        <v>197</v>
      </c>
      <c r="F259" s="151" t="s">
        <v>198</v>
      </c>
      <c r="G259" s="34"/>
    </row>
    <row r="260" spans="2:7" x14ac:dyDescent="0.25">
      <c r="B260" s="3" t="s">
        <v>2237</v>
      </c>
      <c r="C260" s="4">
        <v>-304000</v>
      </c>
      <c r="D260" s="3">
        <v>516.52</v>
      </c>
      <c r="E260" s="37">
        <v>513.54999999999995</v>
      </c>
      <c r="F260" s="151">
        <f>C250</f>
        <v>63284.936616799998</v>
      </c>
    </row>
    <row r="261" spans="2:7" x14ac:dyDescent="0.25">
      <c r="B261" s="3" t="s">
        <v>2238</v>
      </c>
      <c r="C261" s="4">
        <v>-29500</v>
      </c>
      <c r="D261" s="3">
        <v>7454.01</v>
      </c>
      <c r="E261" s="37">
        <v>7481.3</v>
      </c>
      <c r="F261" s="152"/>
    </row>
    <row r="262" spans="2:7" x14ac:dyDescent="0.25">
      <c r="B262" s="3" t="s">
        <v>2059</v>
      </c>
      <c r="C262" s="4">
        <v>-206400</v>
      </c>
      <c r="D262" s="3">
        <v>2316.29</v>
      </c>
      <c r="E262" s="37">
        <v>2336.65</v>
      </c>
      <c r="F262" s="152"/>
    </row>
    <row r="263" spans="2:7" x14ac:dyDescent="0.25">
      <c r="B263" s="3" t="s">
        <v>2239</v>
      </c>
      <c r="C263" s="4">
        <v>-36000</v>
      </c>
      <c r="D263" s="3">
        <v>6981.01</v>
      </c>
      <c r="E263" s="37">
        <v>7056.45</v>
      </c>
      <c r="F263" s="152"/>
    </row>
    <row r="264" spans="2:7" x14ac:dyDescent="0.25">
      <c r="B264" s="3" t="s">
        <v>2061</v>
      </c>
      <c r="C264" s="4">
        <v>-90625</v>
      </c>
      <c r="D264" s="3">
        <v>1182.1300000000001</v>
      </c>
      <c r="E264" s="37">
        <v>1168.6500000000001</v>
      </c>
      <c r="F264" s="152"/>
    </row>
    <row r="265" spans="2:7" x14ac:dyDescent="0.25">
      <c r="B265" s="3" t="s">
        <v>2062</v>
      </c>
      <c r="C265" s="4">
        <v>-19950</v>
      </c>
      <c r="D265" s="3">
        <v>10549.67</v>
      </c>
      <c r="E265" s="37">
        <v>9887.4</v>
      </c>
      <c r="F265" s="152"/>
    </row>
    <row r="266" spans="2:7" x14ac:dyDescent="0.25">
      <c r="B266" s="3" t="s">
        <v>2240</v>
      </c>
      <c r="C266" s="4">
        <v>-90000</v>
      </c>
      <c r="D266" s="3">
        <v>1751.3</v>
      </c>
      <c r="E266" s="37">
        <v>1759.65</v>
      </c>
      <c r="F266" s="152"/>
    </row>
    <row r="267" spans="2:7" x14ac:dyDescent="0.25">
      <c r="B267" s="3" t="s">
        <v>2064</v>
      </c>
      <c r="C267" s="4">
        <v>-760475</v>
      </c>
      <c r="D267" s="3">
        <v>1662.34</v>
      </c>
      <c r="E267" s="37">
        <v>1623.45</v>
      </c>
      <c r="F267" s="152"/>
    </row>
    <row r="268" spans="2:7" x14ac:dyDescent="0.25">
      <c r="B268" s="3" t="s">
        <v>2241</v>
      </c>
      <c r="C268" s="4">
        <v>-215150</v>
      </c>
      <c r="D268" s="3">
        <v>1522.07</v>
      </c>
      <c r="E268" s="37">
        <v>1560.25</v>
      </c>
      <c r="F268" s="152"/>
    </row>
    <row r="269" spans="2:7" x14ac:dyDescent="0.25">
      <c r="B269" s="3" t="s">
        <v>2065</v>
      </c>
      <c r="C269" s="4">
        <v>-1324125</v>
      </c>
      <c r="D269" s="3">
        <v>831.2</v>
      </c>
      <c r="E269" s="37">
        <v>825.3</v>
      </c>
      <c r="F269" s="152"/>
    </row>
    <row r="270" spans="2:7" x14ac:dyDescent="0.25">
      <c r="B270" s="3" t="s">
        <v>2242</v>
      </c>
      <c r="C270" s="4">
        <v>-890000</v>
      </c>
      <c r="D270" s="3">
        <v>189.27</v>
      </c>
      <c r="E270" s="37">
        <v>204.79</v>
      </c>
      <c r="F270" s="152"/>
    </row>
    <row r="271" spans="2:7" x14ac:dyDescent="0.25">
      <c r="B271" s="3" t="s">
        <v>2243</v>
      </c>
      <c r="C271" s="4">
        <v>-722850</v>
      </c>
      <c r="D271" s="3">
        <v>203.77</v>
      </c>
      <c r="E271" s="37">
        <v>201.35</v>
      </c>
      <c r="F271" s="152"/>
    </row>
    <row r="272" spans="2:7" x14ac:dyDescent="0.25">
      <c r="B272" s="3" t="s">
        <v>2244</v>
      </c>
      <c r="C272" s="4">
        <v>-180000</v>
      </c>
      <c r="D272" s="3">
        <v>2685.34</v>
      </c>
      <c r="E272" s="37">
        <v>2710.35</v>
      </c>
      <c r="F272" s="152"/>
    </row>
    <row r="273" spans="2:6" x14ac:dyDescent="0.25">
      <c r="B273" s="3" t="s">
        <v>2245</v>
      </c>
      <c r="C273" s="4">
        <v>-54950</v>
      </c>
      <c r="D273" s="3">
        <v>1874.3</v>
      </c>
      <c r="E273" s="37">
        <v>1775.8</v>
      </c>
      <c r="F273" s="152"/>
    </row>
    <row r="274" spans="2:6" x14ac:dyDescent="0.25">
      <c r="B274" s="3" t="s">
        <v>2246</v>
      </c>
      <c r="C274" s="4">
        <v>-57600</v>
      </c>
      <c r="D274" s="3">
        <v>4344.8599999999997</v>
      </c>
      <c r="E274" s="37">
        <v>4334.1000000000004</v>
      </c>
      <c r="F274" s="152"/>
    </row>
    <row r="275" spans="2:6" x14ac:dyDescent="0.25">
      <c r="B275" s="3" t="s">
        <v>2066</v>
      </c>
      <c r="C275" s="4">
        <v>-549450</v>
      </c>
      <c r="D275" s="3">
        <v>1745.74</v>
      </c>
      <c r="E275" s="37">
        <v>1747.8</v>
      </c>
      <c r="F275" s="152"/>
    </row>
    <row r="276" spans="2:6" x14ac:dyDescent="0.25">
      <c r="B276" s="3" t="s">
        <v>2067</v>
      </c>
      <c r="C276" s="4">
        <v>-47550</v>
      </c>
      <c r="D276" s="3">
        <v>5034.96</v>
      </c>
      <c r="E276" s="37">
        <v>5010.8999999999996</v>
      </c>
      <c r="F276" s="152"/>
    </row>
    <row r="277" spans="2:6" x14ac:dyDescent="0.25">
      <c r="B277" s="3" t="s">
        <v>2068</v>
      </c>
      <c r="C277" s="4">
        <v>-1520400</v>
      </c>
      <c r="D277" s="3">
        <v>690.86</v>
      </c>
      <c r="E277" s="37">
        <v>690.55</v>
      </c>
      <c r="F277" s="152"/>
    </row>
    <row r="278" spans="2:6" x14ac:dyDescent="0.25">
      <c r="B278" s="3" t="s">
        <v>2167</v>
      </c>
      <c r="C278" s="4">
        <v>-283500</v>
      </c>
      <c r="D278" s="3">
        <v>2553.66</v>
      </c>
      <c r="E278" s="37">
        <v>2517.35</v>
      </c>
      <c r="F278" s="152"/>
    </row>
    <row r="279" spans="2:6" x14ac:dyDescent="0.25">
      <c r="B279" s="3" t="s">
        <v>2069</v>
      </c>
      <c r="C279" s="4">
        <v>-159600</v>
      </c>
      <c r="D279" s="3">
        <v>1312.7</v>
      </c>
      <c r="E279" s="37">
        <v>1301.55</v>
      </c>
      <c r="F279" s="152"/>
    </row>
    <row r="280" spans="2:6" x14ac:dyDescent="0.25">
      <c r="B280" s="3" t="s">
        <v>2247</v>
      </c>
      <c r="C280" s="4">
        <v>-225000</v>
      </c>
      <c r="D280" s="3">
        <v>681.54</v>
      </c>
      <c r="E280" s="37">
        <v>681.75</v>
      </c>
      <c r="F280" s="152"/>
    </row>
    <row r="281" spans="2:6" x14ac:dyDescent="0.25">
      <c r="B281" s="3" t="s">
        <v>2072</v>
      </c>
      <c r="C281" s="4">
        <v>-214800</v>
      </c>
      <c r="D281" s="3">
        <v>1855.06</v>
      </c>
      <c r="E281" s="37">
        <v>1769.65</v>
      </c>
      <c r="F281" s="152"/>
    </row>
    <row r="282" spans="2:6" x14ac:dyDescent="0.25">
      <c r="B282" s="3" t="s">
        <v>2168</v>
      </c>
      <c r="C282" s="4">
        <v>-2100800</v>
      </c>
      <c r="D282" s="3">
        <v>489.54</v>
      </c>
      <c r="E282" s="37">
        <v>490.95</v>
      </c>
      <c r="F282" s="152"/>
    </row>
    <row r="283" spans="2:6" x14ac:dyDescent="0.25">
      <c r="B283" s="3" t="s">
        <v>2248</v>
      </c>
      <c r="C283" s="4">
        <v>-228150</v>
      </c>
      <c r="D283" s="3">
        <v>973.19</v>
      </c>
      <c r="E283" s="37">
        <v>968.75</v>
      </c>
      <c r="F283" s="152"/>
    </row>
    <row r="284" spans="2:6" x14ac:dyDescent="0.25">
      <c r="B284" s="3" t="s">
        <v>2249</v>
      </c>
      <c r="C284" s="4">
        <v>-21200</v>
      </c>
      <c r="D284" s="3">
        <v>1767.83</v>
      </c>
      <c r="E284" s="37">
        <v>1743.6</v>
      </c>
      <c r="F284" s="152"/>
    </row>
    <row r="285" spans="2:6" x14ac:dyDescent="0.25">
      <c r="B285" s="3" t="s">
        <v>2073</v>
      </c>
      <c r="C285" s="4">
        <v>-102900</v>
      </c>
      <c r="D285" s="3">
        <v>3391.92</v>
      </c>
      <c r="E285" s="37">
        <v>3646.7</v>
      </c>
      <c r="F285" s="152"/>
    </row>
    <row r="286" spans="2:6" x14ac:dyDescent="0.25">
      <c r="B286" s="3" t="s">
        <v>2250</v>
      </c>
      <c r="C286" s="4">
        <v>-166600</v>
      </c>
      <c r="D286" s="3">
        <v>2816.75</v>
      </c>
      <c r="E286" s="37">
        <v>2750.8</v>
      </c>
      <c r="F286" s="152"/>
    </row>
    <row r="287" spans="2:6" x14ac:dyDescent="0.25">
      <c r="B287" s="3" t="s">
        <v>2169</v>
      </c>
      <c r="C287" s="4">
        <v>-373500</v>
      </c>
      <c r="D287" s="3">
        <v>405.31</v>
      </c>
      <c r="E287" s="37">
        <v>410.45</v>
      </c>
      <c r="F287" s="152"/>
    </row>
    <row r="288" spans="2:6" x14ac:dyDescent="0.25">
      <c r="B288" s="3" t="s">
        <v>2251</v>
      </c>
      <c r="C288" s="4">
        <v>-103500</v>
      </c>
      <c r="D288" s="3">
        <v>6410.01</v>
      </c>
      <c r="E288" s="37">
        <v>6505.35</v>
      </c>
      <c r="F288" s="152"/>
    </row>
    <row r="289" spans="2:6" x14ac:dyDescent="0.25">
      <c r="B289" s="3" t="s">
        <v>2252</v>
      </c>
      <c r="C289" s="4">
        <v>-2530800</v>
      </c>
      <c r="D289" s="3">
        <v>317.04000000000002</v>
      </c>
      <c r="E289" s="37">
        <v>318.55</v>
      </c>
      <c r="F289" s="152"/>
    </row>
    <row r="290" spans="2:6" x14ac:dyDescent="0.25">
      <c r="B290" s="3" t="s">
        <v>2075</v>
      </c>
      <c r="C290" s="4">
        <v>-605000</v>
      </c>
      <c r="D290" s="3">
        <v>1344.32</v>
      </c>
      <c r="E290" s="37">
        <v>1338.75</v>
      </c>
      <c r="F290" s="152"/>
    </row>
    <row r="291" spans="2:6" x14ac:dyDescent="0.25">
      <c r="B291" s="3" t="s">
        <v>2076</v>
      </c>
      <c r="C291" s="4">
        <v>-231750</v>
      </c>
      <c r="D291" s="3">
        <v>1644.92</v>
      </c>
      <c r="E291" s="37">
        <v>1631.7</v>
      </c>
      <c r="F291" s="152"/>
    </row>
    <row r="292" spans="2:6" x14ac:dyDescent="0.25">
      <c r="B292" s="3" t="s">
        <v>1041</v>
      </c>
      <c r="C292" s="4">
        <v>-2110500</v>
      </c>
      <c r="D292" s="3">
        <v>821.3</v>
      </c>
      <c r="E292" s="37">
        <v>826.15</v>
      </c>
      <c r="F292" s="152"/>
    </row>
    <row r="293" spans="2:6" x14ac:dyDescent="0.25">
      <c r="B293" s="3" t="s">
        <v>2253</v>
      </c>
      <c r="C293" s="4">
        <v>-452650</v>
      </c>
      <c r="D293" s="3">
        <v>1104.1199999999999</v>
      </c>
      <c r="E293" s="37">
        <v>1155.95</v>
      </c>
      <c r="F293" s="152"/>
    </row>
    <row r="294" spans="2:6" x14ac:dyDescent="0.25">
      <c r="B294" s="3" t="s">
        <v>2077</v>
      </c>
      <c r="C294" s="4">
        <v>-487200</v>
      </c>
      <c r="D294" s="3">
        <v>4081.2</v>
      </c>
      <c r="E294" s="37">
        <v>3993.85</v>
      </c>
      <c r="F294" s="152"/>
    </row>
    <row r="295" spans="2:6" x14ac:dyDescent="0.25">
      <c r="B295" s="3" t="s">
        <v>2254</v>
      </c>
      <c r="C295" s="4">
        <v>-1335150</v>
      </c>
      <c r="D295" s="3">
        <v>426.88</v>
      </c>
      <c r="E295" s="37">
        <v>443.3</v>
      </c>
      <c r="F295" s="152"/>
    </row>
    <row r="296" spans="2:6" x14ac:dyDescent="0.25">
      <c r="B296" s="3" t="s">
        <v>2255</v>
      </c>
      <c r="C296" s="4">
        <v>-1562000</v>
      </c>
      <c r="D296" s="3">
        <v>149.63</v>
      </c>
      <c r="E296" s="37">
        <v>149.58000000000001</v>
      </c>
      <c r="F296" s="152"/>
    </row>
    <row r="297" spans="2:6" x14ac:dyDescent="0.25">
      <c r="B297" s="3" t="s">
        <v>2078</v>
      </c>
      <c r="C297" s="4">
        <v>-548400</v>
      </c>
      <c r="D297" s="3">
        <v>1694.7</v>
      </c>
      <c r="E297" s="37">
        <v>1620.3</v>
      </c>
      <c r="F297" s="152"/>
    </row>
    <row r="298" spans="2:6" x14ac:dyDescent="0.25">
      <c r="B298" s="3" t="s">
        <v>2256</v>
      </c>
      <c r="C298" s="4">
        <v>-18000</v>
      </c>
      <c r="D298" s="3">
        <v>11118.36</v>
      </c>
      <c r="E298" s="37">
        <v>11145.1</v>
      </c>
      <c r="F298" s="152"/>
    </row>
    <row r="299" spans="2:6" x14ac:dyDescent="0.25">
      <c r="B299" s="3" t="s">
        <v>2257</v>
      </c>
      <c r="C299" s="4">
        <v>-326900</v>
      </c>
      <c r="D299" s="3">
        <v>1451.52</v>
      </c>
      <c r="E299" s="37">
        <v>1456.4</v>
      </c>
      <c r="F299" s="152"/>
    </row>
    <row r="300" spans="2:6" x14ac:dyDescent="0.25">
      <c r="B300" s="3" t="s">
        <v>2258</v>
      </c>
      <c r="C300" s="4">
        <v>-1063500</v>
      </c>
      <c r="D300" s="3">
        <v>559.61</v>
      </c>
      <c r="E300" s="37">
        <v>555.29999999999995</v>
      </c>
      <c r="F300" s="39"/>
    </row>
    <row r="303" spans="2:6" x14ac:dyDescent="0.25">
      <c r="B303" s="32" t="s">
        <v>199</v>
      </c>
      <c r="C303" s="153">
        <v>0.2445</v>
      </c>
    </row>
    <row r="304" spans="2:6" x14ac:dyDescent="0.25">
      <c r="B304" s="32"/>
    </row>
    <row r="305" spans="2:4" x14ac:dyDescent="0.25">
      <c r="B305" s="32" t="s">
        <v>200</v>
      </c>
    </row>
    <row r="306" spans="2:4" x14ac:dyDescent="0.25">
      <c r="B306" s="38" t="s">
        <v>201</v>
      </c>
      <c r="C306" s="9" t="s">
        <v>202</v>
      </c>
      <c r="D306" s="32"/>
    </row>
    <row r="307" spans="2:4" x14ac:dyDescent="0.25">
      <c r="B307" s="37" t="s">
        <v>2259</v>
      </c>
      <c r="C307" s="4">
        <v>304</v>
      </c>
    </row>
    <row r="308" spans="2:4" x14ac:dyDescent="0.25">
      <c r="B308" s="37" t="s">
        <v>2260</v>
      </c>
      <c r="C308" s="4">
        <v>236</v>
      </c>
    </row>
    <row r="309" spans="2:4" x14ac:dyDescent="0.25">
      <c r="B309" s="37" t="s">
        <v>2170</v>
      </c>
      <c r="C309" s="4">
        <v>150</v>
      </c>
    </row>
    <row r="310" spans="2:4" x14ac:dyDescent="0.25">
      <c r="B310" s="37" t="s">
        <v>2261</v>
      </c>
      <c r="C310" s="4">
        <v>288</v>
      </c>
    </row>
    <row r="311" spans="2:4" x14ac:dyDescent="0.25">
      <c r="B311" s="37" t="s">
        <v>2082</v>
      </c>
      <c r="C311" s="4">
        <v>145</v>
      </c>
    </row>
    <row r="312" spans="2:4" x14ac:dyDescent="0.25">
      <c r="B312" s="37" t="s">
        <v>2085</v>
      </c>
      <c r="C312" s="4">
        <v>1475</v>
      </c>
    </row>
    <row r="313" spans="2:4" x14ac:dyDescent="0.25">
      <c r="B313" s="37" t="s">
        <v>2262</v>
      </c>
      <c r="C313" s="4">
        <v>230</v>
      </c>
    </row>
    <row r="314" spans="2:4" x14ac:dyDescent="0.25">
      <c r="B314" s="37" t="s">
        <v>2086</v>
      </c>
      <c r="C314" s="4">
        <v>1460</v>
      </c>
    </row>
    <row r="315" spans="2:4" x14ac:dyDescent="0.25">
      <c r="B315" s="37" t="s">
        <v>2263</v>
      </c>
      <c r="C315" s="4">
        <v>187</v>
      </c>
    </row>
    <row r="316" spans="2:4" x14ac:dyDescent="0.25">
      <c r="B316" s="37" t="s">
        <v>2264</v>
      </c>
      <c r="C316" s="4">
        <v>320</v>
      </c>
    </row>
    <row r="317" spans="2:4" x14ac:dyDescent="0.25">
      <c r="B317" s="37" t="s">
        <v>2265</v>
      </c>
      <c r="C317" s="4">
        <v>157</v>
      </c>
    </row>
    <row r="318" spans="2:4" x14ac:dyDescent="0.25">
      <c r="B318" s="37" t="s">
        <v>2266</v>
      </c>
      <c r="C318" s="4">
        <v>384</v>
      </c>
    </row>
    <row r="319" spans="2:4" x14ac:dyDescent="0.25">
      <c r="B319" s="37" t="s">
        <v>2087</v>
      </c>
      <c r="C319" s="4">
        <v>999</v>
      </c>
    </row>
    <row r="320" spans="2:4" x14ac:dyDescent="0.25">
      <c r="B320" s="37" t="s">
        <v>2088</v>
      </c>
      <c r="C320" s="4">
        <v>134</v>
      </c>
    </row>
    <row r="321" spans="2:3" x14ac:dyDescent="0.25">
      <c r="B321" s="37" t="s">
        <v>2089</v>
      </c>
      <c r="C321" s="4">
        <v>1086</v>
      </c>
    </row>
    <row r="322" spans="2:3" x14ac:dyDescent="0.25">
      <c r="B322" s="37" t="s">
        <v>2173</v>
      </c>
      <c r="C322" s="4">
        <v>945</v>
      </c>
    </row>
    <row r="323" spans="2:3" x14ac:dyDescent="0.25">
      <c r="B323" s="37" t="s">
        <v>2090</v>
      </c>
      <c r="C323" s="4">
        <v>114</v>
      </c>
    </row>
    <row r="324" spans="2:3" x14ac:dyDescent="0.25">
      <c r="B324" s="37" t="s">
        <v>2267</v>
      </c>
      <c r="C324" s="4">
        <v>225</v>
      </c>
    </row>
    <row r="325" spans="2:3" x14ac:dyDescent="0.25">
      <c r="B325" s="37" t="s">
        <v>2268</v>
      </c>
      <c r="C325" s="4">
        <v>537</v>
      </c>
    </row>
    <row r="326" spans="2:3" x14ac:dyDescent="0.25">
      <c r="B326" s="37" t="s">
        <v>2174</v>
      </c>
      <c r="C326" s="4">
        <v>1750</v>
      </c>
    </row>
    <row r="327" spans="2:3" x14ac:dyDescent="0.25">
      <c r="B327" s="37" t="s">
        <v>2269</v>
      </c>
      <c r="C327" s="4">
        <v>338</v>
      </c>
    </row>
    <row r="328" spans="2:3" x14ac:dyDescent="0.25">
      <c r="B328" s="37" t="s">
        <v>2270</v>
      </c>
      <c r="C328" s="4">
        <v>53</v>
      </c>
    </row>
    <row r="329" spans="2:3" x14ac:dyDescent="0.25">
      <c r="B329" s="37" t="s">
        <v>2092</v>
      </c>
      <c r="C329" s="4">
        <v>686</v>
      </c>
    </row>
    <row r="330" spans="2:3" x14ac:dyDescent="0.25">
      <c r="B330" s="37" t="s">
        <v>2271</v>
      </c>
      <c r="C330" s="4">
        <v>433</v>
      </c>
    </row>
    <row r="331" spans="2:3" x14ac:dyDescent="0.25">
      <c r="B331" s="37" t="s">
        <v>2093</v>
      </c>
      <c r="C331" s="4">
        <v>74</v>
      </c>
    </row>
    <row r="332" spans="2:3" x14ac:dyDescent="0.25">
      <c r="B332" s="37" t="s">
        <v>2175</v>
      </c>
      <c r="C332" s="4">
        <v>249</v>
      </c>
    </row>
    <row r="333" spans="2:3" x14ac:dyDescent="0.25">
      <c r="B333" s="37" t="s">
        <v>2272</v>
      </c>
      <c r="C333" s="4">
        <v>703</v>
      </c>
    </row>
    <row r="334" spans="2:3" x14ac:dyDescent="0.25">
      <c r="B334" s="37" t="s">
        <v>2094</v>
      </c>
      <c r="C334" s="4">
        <v>1270</v>
      </c>
    </row>
    <row r="335" spans="2:3" x14ac:dyDescent="0.25">
      <c r="B335" s="37" t="s">
        <v>2095</v>
      </c>
      <c r="C335" s="4">
        <v>618</v>
      </c>
    </row>
    <row r="336" spans="2:3" x14ac:dyDescent="0.25">
      <c r="B336" s="37" t="s">
        <v>1042</v>
      </c>
      <c r="C336" s="4">
        <v>2814</v>
      </c>
    </row>
    <row r="337" spans="2:3" x14ac:dyDescent="0.25">
      <c r="B337" s="37" t="s">
        <v>2273</v>
      </c>
      <c r="C337" s="4">
        <v>1029</v>
      </c>
    </row>
    <row r="338" spans="2:3" x14ac:dyDescent="0.25">
      <c r="B338" s="37" t="s">
        <v>2096</v>
      </c>
      <c r="C338" s="4">
        <v>1784</v>
      </c>
    </row>
    <row r="339" spans="2:3" x14ac:dyDescent="0.25">
      <c r="B339" s="37" t="s">
        <v>2274</v>
      </c>
      <c r="C339" s="4">
        <v>1544</v>
      </c>
    </row>
    <row r="340" spans="2:3" x14ac:dyDescent="0.25">
      <c r="B340" s="37" t="s">
        <v>2275</v>
      </c>
      <c r="C340" s="4">
        <v>284</v>
      </c>
    </row>
    <row r="341" spans="2:3" x14ac:dyDescent="0.25">
      <c r="B341" s="37" t="s">
        <v>2097</v>
      </c>
      <c r="C341" s="4">
        <v>914</v>
      </c>
    </row>
    <row r="342" spans="2:3" x14ac:dyDescent="0.25">
      <c r="B342" s="37" t="s">
        <v>2276</v>
      </c>
      <c r="C342" s="4">
        <v>180</v>
      </c>
    </row>
    <row r="343" spans="2:3" x14ac:dyDescent="0.25">
      <c r="B343" s="37" t="s">
        <v>2277</v>
      </c>
      <c r="C343" s="4">
        <v>467</v>
      </c>
    </row>
    <row r="344" spans="2:3" x14ac:dyDescent="0.25">
      <c r="B344" s="37" t="s">
        <v>2278</v>
      </c>
      <c r="C344" s="4">
        <v>709</v>
      </c>
    </row>
    <row r="346" spans="2:3" x14ac:dyDescent="0.25">
      <c r="B346" s="38" t="s">
        <v>203</v>
      </c>
      <c r="C346" s="9" t="s">
        <v>202</v>
      </c>
    </row>
    <row r="347" spans="2:3" x14ac:dyDescent="0.25">
      <c r="B347" s="37" t="s">
        <v>2259</v>
      </c>
      <c r="C347" s="4">
        <v>304</v>
      </c>
    </row>
    <row r="348" spans="2:3" x14ac:dyDescent="0.25">
      <c r="B348" s="37" t="s">
        <v>2260</v>
      </c>
      <c r="C348" s="4">
        <v>236</v>
      </c>
    </row>
    <row r="349" spans="2:3" x14ac:dyDescent="0.25">
      <c r="B349" s="37" t="s">
        <v>2170</v>
      </c>
      <c r="C349" s="4">
        <v>150</v>
      </c>
    </row>
    <row r="350" spans="2:3" x14ac:dyDescent="0.25">
      <c r="B350" s="37" t="s">
        <v>2261</v>
      </c>
      <c r="C350" s="4">
        <v>288</v>
      </c>
    </row>
    <row r="351" spans="2:3" x14ac:dyDescent="0.25">
      <c r="B351" s="37" t="s">
        <v>2082</v>
      </c>
      <c r="C351" s="4">
        <v>145</v>
      </c>
    </row>
    <row r="352" spans="2:3" x14ac:dyDescent="0.25">
      <c r="B352" s="37" t="s">
        <v>2085</v>
      </c>
      <c r="C352" s="4">
        <v>1475</v>
      </c>
    </row>
    <row r="353" spans="2:3" x14ac:dyDescent="0.25">
      <c r="B353" s="37" t="s">
        <v>2262</v>
      </c>
      <c r="C353" s="4">
        <v>230</v>
      </c>
    </row>
    <row r="354" spans="2:3" x14ac:dyDescent="0.25">
      <c r="B354" s="37" t="s">
        <v>2086</v>
      </c>
      <c r="C354" s="4">
        <v>1460</v>
      </c>
    </row>
    <row r="355" spans="2:3" x14ac:dyDescent="0.25">
      <c r="B355" s="37" t="s">
        <v>2263</v>
      </c>
      <c r="C355" s="4">
        <v>187</v>
      </c>
    </row>
    <row r="356" spans="2:3" x14ac:dyDescent="0.25">
      <c r="B356" s="37" t="s">
        <v>2264</v>
      </c>
      <c r="C356" s="4">
        <v>320</v>
      </c>
    </row>
    <row r="357" spans="2:3" x14ac:dyDescent="0.25">
      <c r="B357" s="37" t="s">
        <v>2265</v>
      </c>
      <c r="C357" s="4">
        <v>157</v>
      </c>
    </row>
    <row r="358" spans="2:3" x14ac:dyDescent="0.25">
      <c r="B358" s="37" t="s">
        <v>2266</v>
      </c>
      <c r="C358" s="4">
        <v>384</v>
      </c>
    </row>
    <row r="359" spans="2:3" x14ac:dyDescent="0.25">
      <c r="B359" s="37" t="s">
        <v>2087</v>
      </c>
      <c r="C359" s="4">
        <v>999</v>
      </c>
    </row>
    <row r="360" spans="2:3" x14ac:dyDescent="0.25">
      <c r="B360" s="37" t="s">
        <v>2088</v>
      </c>
      <c r="C360" s="4">
        <v>134</v>
      </c>
    </row>
    <row r="361" spans="2:3" x14ac:dyDescent="0.25">
      <c r="B361" s="37" t="s">
        <v>2089</v>
      </c>
      <c r="C361" s="4">
        <v>1086</v>
      </c>
    </row>
    <row r="362" spans="2:3" x14ac:dyDescent="0.25">
      <c r="B362" s="37" t="s">
        <v>2173</v>
      </c>
      <c r="C362" s="4">
        <v>945</v>
      </c>
    </row>
    <row r="363" spans="2:3" x14ac:dyDescent="0.25">
      <c r="B363" s="37" t="s">
        <v>2090</v>
      </c>
      <c r="C363" s="4">
        <v>114</v>
      </c>
    </row>
    <row r="364" spans="2:3" x14ac:dyDescent="0.25">
      <c r="B364" s="37" t="s">
        <v>2267</v>
      </c>
      <c r="C364" s="4">
        <v>225</v>
      </c>
    </row>
    <row r="365" spans="2:3" x14ac:dyDescent="0.25">
      <c r="B365" s="37" t="s">
        <v>2268</v>
      </c>
      <c r="C365" s="4">
        <v>537</v>
      </c>
    </row>
    <row r="366" spans="2:3" x14ac:dyDescent="0.25">
      <c r="B366" s="37" t="s">
        <v>2174</v>
      </c>
      <c r="C366" s="4">
        <v>1750</v>
      </c>
    </row>
    <row r="367" spans="2:3" x14ac:dyDescent="0.25">
      <c r="B367" s="37" t="s">
        <v>2269</v>
      </c>
      <c r="C367" s="4">
        <v>338</v>
      </c>
    </row>
    <row r="368" spans="2:3" x14ac:dyDescent="0.25">
      <c r="B368" s="37" t="s">
        <v>2270</v>
      </c>
      <c r="C368" s="4">
        <v>53</v>
      </c>
    </row>
    <row r="369" spans="2:3" x14ac:dyDescent="0.25">
      <c r="B369" s="37" t="s">
        <v>2092</v>
      </c>
      <c r="C369" s="4">
        <v>686</v>
      </c>
    </row>
    <row r="370" spans="2:3" x14ac:dyDescent="0.25">
      <c r="B370" s="37" t="s">
        <v>2271</v>
      </c>
      <c r="C370" s="4">
        <v>433</v>
      </c>
    </row>
    <row r="371" spans="2:3" x14ac:dyDescent="0.25">
      <c r="B371" s="37" t="s">
        <v>2093</v>
      </c>
      <c r="C371" s="4">
        <v>74</v>
      </c>
    </row>
    <row r="372" spans="2:3" x14ac:dyDescent="0.25">
      <c r="B372" s="37" t="s">
        <v>2175</v>
      </c>
      <c r="C372" s="4">
        <v>249</v>
      </c>
    </row>
    <row r="373" spans="2:3" x14ac:dyDescent="0.25">
      <c r="B373" s="37" t="s">
        <v>2272</v>
      </c>
      <c r="C373" s="4">
        <v>703</v>
      </c>
    </row>
    <row r="374" spans="2:3" x14ac:dyDescent="0.25">
      <c r="B374" s="37" t="s">
        <v>2094</v>
      </c>
      <c r="C374" s="4">
        <v>1270</v>
      </c>
    </row>
    <row r="375" spans="2:3" x14ac:dyDescent="0.25">
      <c r="B375" s="37" t="s">
        <v>2095</v>
      </c>
      <c r="C375" s="4">
        <v>618</v>
      </c>
    </row>
    <row r="376" spans="2:3" x14ac:dyDescent="0.25">
      <c r="B376" s="37" t="s">
        <v>1042</v>
      </c>
      <c r="C376" s="4">
        <v>2814</v>
      </c>
    </row>
    <row r="377" spans="2:3" x14ac:dyDescent="0.25">
      <c r="B377" s="37" t="s">
        <v>2273</v>
      </c>
      <c r="C377" s="4">
        <v>1029</v>
      </c>
    </row>
    <row r="378" spans="2:3" x14ac:dyDescent="0.25">
      <c r="B378" s="37" t="s">
        <v>2096</v>
      </c>
      <c r="C378" s="4">
        <v>1784</v>
      </c>
    </row>
    <row r="379" spans="2:3" x14ac:dyDescent="0.25">
      <c r="B379" s="37" t="s">
        <v>2274</v>
      </c>
      <c r="C379" s="4">
        <v>1544</v>
      </c>
    </row>
    <row r="380" spans="2:3" x14ac:dyDescent="0.25">
      <c r="B380" s="37" t="s">
        <v>2275</v>
      </c>
      <c r="C380" s="4">
        <v>284</v>
      </c>
    </row>
    <row r="381" spans="2:3" x14ac:dyDescent="0.25">
      <c r="B381" s="37" t="s">
        <v>2097</v>
      </c>
      <c r="C381" s="4">
        <v>914</v>
      </c>
    </row>
    <row r="382" spans="2:3" x14ac:dyDescent="0.25">
      <c r="B382" s="37" t="s">
        <v>2276</v>
      </c>
      <c r="C382" s="4">
        <v>180</v>
      </c>
    </row>
    <row r="383" spans="2:3" x14ac:dyDescent="0.25">
      <c r="B383" s="37" t="s">
        <v>2277</v>
      </c>
      <c r="C383" s="4">
        <v>467</v>
      </c>
    </row>
    <row r="384" spans="2:3" x14ac:dyDescent="0.25">
      <c r="B384" s="37" t="s">
        <v>2278</v>
      </c>
      <c r="C384" s="4">
        <v>709</v>
      </c>
    </row>
    <row r="385" spans="2:6" x14ac:dyDescent="0.25">
      <c r="F385" s="34"/>
    </row>
    <row r="387" spans="2:6" x14ac:dyDescent="0.25">
      <c r="B387" s="38" t="s">
        <v>961</v>
      </c>
      <c r="C387" s="9" t="s">
        <v>205</v>
      </c>
    </row>
    <row r="388" spans="2:6" x14ac:dyDescent="0.25">
      <c r="B388" s="37" t="s">
        <v>2259</v>
      </c>
      <c r="C388" s="154">
        <v>157166905.59999999</v>
      </c>
    </row>
    <row r="389" spans="2:6" x14ac:dyDescent="0.25">
      <c r="B389" s="37" t="s">
        <v>2260</v>
      </c>
      <c r="C389" s="154">
        <v>218579574.15000001</v>
      </c>
    </row>
    <row r="390" spans="2:6" x14ac:dyDescent="0.25">
      <c r="B390" s="37" t="s">
        <v>2170</v>
      </c>
      <c r="C390" s="154">
        <v>101857500</v>
      </c>
    </row>
    <row r="391" spans="2:6" x14ac:dyDescent="0.25">
      <c r="B391" s="37" t="s">
        <v>2261</v>
      </c>
      <c r="C391" s="154">
        <v>249718113.65000001</v>
      </c>
    </row>
    <row r="392" spans="2:6" x14ac:dyDescent="0.25">
      <c r="B392" s="37" t="s">
        <v>2082</v>
      </c>
      <c r="C392" s="154">
        <v>106467781.56</v>
      </c>
    </row>
    <row r="393" spans="2:6" x14ac:dyDescent="0.25">
      <c r="B393" s="37" t="s">
        <v>2085</v>
      </c>
      <c r="C393" s="154">
        <v>1155195922.3599999</v>
      </c>
    </row>
    <row r="394" spans="2:6" x14ac:dyDescent="0.25">
      <c r="B394" s="37" t="s">
        <v>2262</v>
      </c>
      <c r="C394" s="154">
        <v>224075182.18000001</v>
      </c>
    </row>
    <row r="395" spans="2:6" x14ac:dyDescent="0.25">
      <c r="B395" s="37" t="s">
        <v>2086</v>
      </c>
      <c r="C395" s="154">
        <v>994506867.75999999</v>
      </c>
    </row>
    <row r="396" spans="2:6" x14ac:dyDescent="0.25">
      <c r="B396" s="37" t="s">
        <v>2263</v>
      </c>
      <c r="C396" s="154">
        <v>175962056</v>
      </c>
    </row>
    <row r="397" spans="2:6" x14ac:dyDescent="0.25">
      <c r="B397" s="37" t="s">
        <v>2264</v>
      </c>
      <c r="C397" s="154">
        <v>211893240</v>
      </c>
    </row>
    <row r="398" spans="2:6" x14ac:dyDescent="0.25">
      <c r="B398" s="37" t="s">
        <v>2265</v>
      </c>
      <c r="C398" s="154">
        <v>102368558.5</v>
      </c>
    </row>
    <row r="399" spans="2:6" x14ac:dyDescent="0.25">
      <c r="B399" s="37" t="s">
        <v>2266</v>
      </c>
      <c r="C399" s="154">
        <v>248715657.47</v>
      </c>
    </row>
    <row r="400" spans="2:6" x14ac:dyDescent="0.25">
      <c r="B400" s="37" t="s">
        <v>2087</v>
      </c>
      <c r="C400" s="154">
        <v>953250053.86000001</v>
      </c>
    </row>
    <row r="401" spans="2:3" x14ac:dyDescent="0.25">
      <c r="B401" s="37" t="s">
        <v>2088</v>
      </c>
      <c r="C401" s="154">
        <v>99814694.519999996</v>
      </c>
    </row>
    <row r="402" spans="2:3" x14ac:dyDescent="0.25">
      <c r="B402" s="37" t="s">
        <v>2089</v>
      </c>
      <c r="C402" s="154">
        <v>1043935215.96</v>
      </c>
    </row>
    <row r="403" spans="2:3" x14ac:dyDescent="0.25">
      <c r="B403" s="37" t="s">
        <v>2173</v>
      </c>
      <c r="C403" s="154">
        <v>727676154.48000002</v>
      </c>
    </row>
    <row r="404" spans="2:3" x14ac:dyDescent="0.25">
      <c r="B404" s="37" t="s">
        <v>2090</v>
      </c>
      <c r="C404" s="154">
        <v>106145938.08</v>
      </c>
    </row>
    <row r="405" spans="2:3" x14ac:dyDescent="0.25">
      <c r="B405" s="37" t="s">
        <v>2267</v>
      </c>
      <c r="C405" s="154">
        <v>152380707</v>
      </c>
    </row>
    <row r="406" spans="2:3" x14ac:dyDescent="0.25">
      <c r="B406" s="37" t="s">
        <v>2268</v>
      </c>
      <c r="C406" s="154">
        <v>396000404.04000002</v>
      </c>
    </row>
    <row r="407" spans="2:3" x14ac:dyDescent="0.25">
      <c r="B407" s="37" t="s">
        <v>2174</v>
      </c>
      <c r="C407" s="154">
        <v>1366791701.9200001</v>
      </c>
    </row>
    <row r="408" spans="2:3" x14ac:dyDescent="0.25">
      <c r="B408" s="37" t="s">
        <v>2269</v>
      </c>
      <c r="C408" s="154">
        <v>220763164.63999999</v>
      </c>
    </row>
    <row r="409" spans="2:3" x14ac:dyDescent="0.25">
      <c r="B409" s="37" t="s">
        <v>2270</v>
      </c>
      <c r="C409" s="154">
        <v>37245579.560000002</v>
      </c>
    </row>
    <row r="410" spans="2:3" x14ac:dyDescent="0.25">
      <c r="B410" s="37" t="s">
        <v>2092</v>
      </c>
      <c r="C410" s="154">
        <v>346930457.57999998</v>
      </c>
    </row>
    <row r="411" spans="2:3" x14ac:dyDescent="0.25">
      <c r="B411" s="37" t="s">
        <v>2271</v>
      </c>
      <c r="C411" s="154">
        <v>422192997.02999997</v>
      </c>
    </row>
    <row r="412" spans="2:3" x14ac:dyDescent="0.25">
      <c r="B412" s="37" t="s">
        <v>2093</v>
      </c>
      <c r="C412" s="154">
        <v>44801122.549999997</v>
      </c>
    </row>
    <row r="413" spans="2:3" x14ac:dyDescent="0.25">
      <c r="B413" s="37" t="s">
        <v>2175</v>
      </c>
      <c r="C413" s="154">
        <v>150424290</v>
      </c>
    </row>
    <row r="414" spans="2:3" x14ac:dyDescent="0.25">
      <c r="B414" s="37" t="s">
        <v>2272</v>
      </c>
      <c r="C414" s="154">
        <v>807003685.79999995</v>
      </c>
    </row>
    <row r="415" spans="2:3" x14ac:dyDescent="0.25">
      <c r="B415" s="37" t="s">
        <v>2094</v>
      </c>
      <c r="C415" s="154">
        <v>891398481.89999998</v>
      </c>
    </row>
    <row r="416" spans="2:3" x14ac:dyDescent="0.25">
      <c r="B416" s="37" t="s">
        <v>2095</v>
      </c>
      <c r="C416" s="154">
        <v>378880928.66000003</v>
      </c>
    </row>
    <row r="417" spans="2:3" x14ac:dyDescent="0.25">
      <c r="B417" s="37" t="s">
        <v>1042</v>
      </c>
      <c r="C417" s="154">
        <v>1722922155</v>
      </c>
    </row>
    <row r="418" spans="2:3" x14ac:dyDescent="0.25">
      <c r="B418" s="37" t="s">
        <v>2273</v>
      </c>
      <c r="C418" s="154">
        <v>632677514.98000002</v>
      </c>
    </row>
    <row r="419" spans="2:3" x14ac:dyDescent="0.25">
      <c r="B419" s="37" t="s">
        <v>2096</v>
      </c>
      <c r="C419" s="154">
        <v>1275682135.1400001</v>
      </c>
    </row>
    <row r="420" spans="2:3" x14ac:dyDescent="0.25">
      <c r="B420" s="37" t="s">
        <v>2274</v>
      </c>
      <c r="C420" s="154">
        <v>916998992.41999996</v>
      </c>
    </row>
    <row r="421" spans="2:3" x14ac:dyDescent="0.25">
      <c r="B421" s="37" t="s">
        <v>2275</v>
      </c>
      <c r="C421" s="154">
        <v>232320008.80000001</v>
      </c>
    </row>
    <row r="422" spans="2:3" x14ac:dyDescent="0.25">
      <c r="B422" s="37" t="s">
        <v>2097</v>
      </c>
      <c r="C422" s="154">
        <v>923983475.75999999</v>
      </c>
    </row>
    <row r="423" spans="2:3" x14ac:dyDescent="0.25">
      <c r="B423" s="37" t="s">
        <v>2276</v>
      </c>
      <c r="C423" s="154">
        <v>198925824.59999999</v>
      </c>
    </row>
    <row r="424" spans="2:3" x14ac:dyDescent="0.25">
      <c r="B424" s="37" t="s">
        <v>2277</v>
      </c>
      <c r="C424" s="154">
        <v>471544113.74000001</v>
      </c>
    </row>
    <row r="425" spans="2:3" x14ac:dyDescent="0.25">
      <c r="B425" s="37" t="s">
        <v>2278</v>
      </c>
      <c r="C425" s="154">
        <v>591674396.39999998</v>
      </c>
    </row>
    <row r="426" spans="2:3" x14ac:dyDescent="0.25">
      <c r="C426" s="155">
        <f>SUM(C387:C425)</f>
        <v>19058871553.649998</v>
      </c>
    </row>
    <row r="428" spans="2:3" x14ac:dyDescent="0.25">
      <c r="B428" s="38" t="s">
        <v>204</v>
      </c>
      <c r="C428" s="155" t="s">
        <v>205</v>
      </c>
    </row>
    <row r="429" spans="2:3" x14ac:dyDescent="0.25">
      <c r="B429" s="37" t="s">
        <v>2259</v>
      </c>
      <c r="C429" s="154">
        <v>158158401.59999999</v>
      </c>
    </row>
    <row r="430" spans="2:3" x14ac:dyDescent="0.25">
      <c r="B430" s="37" t="s">
        <v>2260</v>
      </c>
      <c r="C430" s="154">
        <v>235373130.84999999</v>
      </c>
    </row>
    <row r="431" spans="2:3" x14ac:dyDescent="0.25">
      <c r="B431" s="37" t="s">
        <v>2170</v>
      </c>
      <c r="C431" s="154">
        <v>103922293.5</v>
      </c>
    </row>
    <row r="432" spans="2:3" x14ac:dyDescent="0.25">
      <c r="B432" s="37" t="s">
        <v>2261</v>
      </c>
      <c r="C432" s="154">
        <v>253157817.59999999</v>
      </c>
    </row>
    <row r="433" spans="2:3" x14ac:dyDescent="0.25">
      <c r="B433" s="37" t="s">
        <v>2082</v>
      </c>
      <c r="C433" s="154">
        <v>106431309.5</v>
      </c>
    </row>
    <row r="434" spans="2:3" x14ac:dyDescent="0.25">
      <c r="B434" s="37" t="s">
        <v>2085</v>
      </c>
      <c r="C434" s="154">
        <v>1220953156.5</v>
      </c>
    </row>
    <row r="435" spans="2:3" x14ac:dyDescent="0.25">
      <c r="B435" s="37" t="s">
        <v>2262</v>
      </c>
      <c r="C435" s="154">
        <v>236865064.15000001</v>
      </c>
    </row>
    <row r="436" spans="2:3" x14ac:dyDescent="0.25">
      <c r="B436" s="37" t="s">
        <v>2086</v>
      </c>
      <c r="C436" s="154">
        <v>1090910848.5</v>
      </c>
    </row>
    <row r="437" spans="2:3" x14ac:dyDescent="0.25">
      <c r="B437" s="37" t="s">
        <v>2263</v>
      </c>
      <c r="C437" s="154">
        <v>174942614</v>
      </c>
    </row>
    <row r="438" spans="2:3" x14ac:dyDescent="0.25">
      <c r="B438" s="37" t="s">
        <v>2264</v>
      </c>
      <c r="C438" s="154">
        <v>217642812</v>
      </c>
    </row>
    <row r="439" spans="2:3" x14ac:dyDescent="0.25">
      <c r="B439" s="37" t="s">
        <v>2265</v>
      </c>
      <c r="C439" s="154">
        <v>101245638.76000001</v>
      </c>
    </row>
    <row r="440" spans="2:3" x14ac:dyDescent="0.25">
      <c r="B440" s="37" t="s">
        <v>2266</v>
      </c>
      <c r="C440" s="154">
        <v>261442101.44999999</v>
      </c>
    </row>
    <row r="441" spans="2:3" x14ac:dyDescent="0.25">
      <c r="B441" s="37" t="s">
        <v>2087</v>
      </c>
      <c r="C441" s="154">
        <v>964532679.55999994</v>
      </c>
    </row>
    <row r="442" spans="2:3" x14ac:dyDescent="0.25">
      <c r="B442" s="37" t="s">
        <v>2088</v>
      </c>
      <c r="C442" s="154">
        <v>123651067.44</v>
      </c>
    </row>
    <row r="443" spans="2:3" x14ac:dyDescent="0.25">
      <c r="B443" s="37" t="s">
        <v>2089</v>
      </c>
      <c r="C443" s="154">
        <v>1061399146.08</v>
      </c>
    </row>
    <row r="444" spans="2:3" x14ac:dyDescent="0.25">
      <c r="B444" s="37" t="s">
        <v>2173</v>
      </c>
      <c r="C444" s="154">
        <v>836716876.62</v>
      </c>
    </row>
    <row r="445" spans="2:3" x14ac:dyDescent="0.25">
      <c r="B445" s="37" t="s">
        <v>2090</v>
      </c>
      <c r="C445" s="154">
        <v>99024657.900000006</v>
      </c>
    </row>
    <row r="446" spans="2:3" x14ac:dyDescent="0.25">
      <c r="B446" s="37" t="s">
        <v>2267</v>
      </c>
      <c r="C446" s="154">
        <v>160543057.5</v>
      </c>
    </row>
    <row r="447" spans="2:3" x14ac:dyDescent="0.25">
      <c r="B447" s="37" t="s">
        <v>2268</v>
      </c>
      <c r="C447" s="154">
        <v>405305583.07999998</v>
      </c>
    </row>
    <row r="448" spans="2:3" x14ac:dyDescent="0.25">
      <c r="B448" s="37" t="s">
        <v>2174</v>
      </c>
      <c r="C448" s="154">
        <v>1456771047.04</v>
      </c>
    </row>
    <row r="449" spans="2:3" x14ac:dyDescent="0.25">
      <c r="B449" s="37" t="s">
        <v>2269</v>
      </c>
      <c r="C449" s="154">
        <v>225868500</v>
      </c>
    </row>
    <row r="450" spans="2:3" x14ac:dyDescent="0.25">
      <c r="B450" s="37" t="s">
        <v>2270</v>
      </c>
      <c r="C450" s="154">
        <v>39730180</v>
      </c>
    </row>
    <row r="451" spans="2:3" x14ac:dyDescent="0.25">
      <c r="B451" s="37" t="s">
        <v>2092</v>
      </c>
      <c r="C451" s="154">
        <v>394692177.68000001</v>
      </c>
    </row>
    <row r="452" spans="2:3" x14ac:dyDescent="0.25">
      <c r="B452" s="37" t="s">
        <v>2271</v>
      </c>
      <c r="C452" s="154">
        <v>464458485.72000003</v>
      </c>
    </row>
    <row r="453" spans="2:3" x14ac:dyDescent="0.25">
      <c r="B453" s="37" t="s">
        <v>2093</v>
      </c>
      <c r="C453" s="154">
        <v>47311797.509999998</v>
      </c>
    </row>
    <row r="454" spans="2:3" x14ac:dyDescent="0.25">
      <c r="B454" s="37" t="s">
        <v>2175</v>
      </c>
      <c r="C454" s="154">
        <v>158873765.25</v>
      </c>
    </row>
    <row r="455" spans="2:3" x14ac:dyDescent="0.25">
      <c r="B455" s="37" t="s">
        <v>2272</v>
      </c>
      <c r="C455" s="154">
        <v>870698484.36000001</v>
      </c>
    </row>
    <row r="456" spans="2:3" x14ac:dyDescent="0.25">
      <c r="B456" s="37" t="s">
        <v>2094</v>
      </c>
      <c r="C456" s="154">
        <v>976858624.70000005</v>
      </c>
    </row>
    <row r="457" spans="2:3" x14ac:dyDescent="0.25">
      <c r="B457" s="37" t="s">
        <v>2095</v>
      </c>
      <c r="C457" s="154">
        <v>400616955</v>
      </c>
    </row>
    <row r="458" spans="2:3" x14ac:dyDescent="0.25">
      <c r="B458" s="37" t="s">
        <v>1042</v>
      </c>
      <c r="C458" s="154">
        <v>1700178588.75</v>
      </c>
    </row>
    <row r="459" spans="2:3" x14ac:dyDescent="0.25">
      <c r="B459" s="37" t="s">
        <v>2273</v>
      </c>
      <c r="C459" s="154">
        <v>634448343.38</v>
      </c>
    </row>
    <row r="460" spans="2:3" x14ac:dyDescent="0.25">
      <c r="B460" s="37" t="s">
        <v>2096</v>
      </c>
      <c r="C460" s="154">
        <v>1322514600.9300001</v>
      </c>
    </row>
    <row r="461" spans="2:3" x14ac:dyDescent="0.25">
      <c r="B461" s="37" t="s">
        <v>2274</v>
      </c>
      <c r="C461" s="154">
        <v>962456146.91999996</v>
      </c>
    </row>
    <row r="462" spans="2:3" x14ac:dyDescent="0.25">
      <c r="B462" s="37" t="s">
        <v>2275</v>
      </c>
      <c r="C462" s="154">
        <v>251072912.19999999</v>
      </c>
    </row>
    <row r="463" spans="2:3" x14ac:dyDescent="0.25">
      <c r="B463" s="37" t="s">
        <v>2097</v>
      </c>
      <c r="C463" s="154">
        <v>883563085.20000005</v>
      </c>
    </row>
    <row r="464" spans="2:3" x14ac:dyDescent="0.25">
      <c r="B464" s="37" t="s">
        <v>2276</v>
      </c>
      <c r="C464" s="154">
        <v>203465395.80000001</v>
      </c>
    </row>
    <row r="465" spans="2:7" x14ac:dyDescent="0.25">
      <c r="B465" s="37" t="s">
        <v>2277</v>
      </c>
      <c r="C465" s="154">
        <v>531323482.55000001</v>
      </c>
    </row>
    <row r="466" spans="2:7" x14ac:dyDescent="0.25">
      <c r="B466" s="37" t="s">
        <v>2278</v>
      </c>
      <c r="C466" s="154">
        <v>559139698.04999995</v>
      </c>
    </row>
    <row r="467" spans="2:7" x14ac:dyDescent="0.25">
      <c r="C467" s="155">
        <f>SUM(C428:C466)</f>
        <v>19896260527.629997</v>
      </c>
    </row>
    <row r="470" spans="2:7" x14ac:dyDescent="0.25">
      <c r="B470" s="8" t="s">
        <v>206</v>
      </c>
      <c r="C470" s="155">
        <f xml:space="preserve"> C467-C426</f>
        <v>837388973.97999954</v>
      </c>
    </row>
    <row r="472" spans="2:7" x14ac:dyDescent="0.25">
      <c r="B472" s="32" t="s">
        <v>207</v>
      </c>
      <c r="C472" s="150">
        <v>45596</v>
      </c>
    </row>
    <row r="473" spans="2:7" x14ac:dyDescent="0.25">
      <c r="B473" s="8" t="s">
        <v>194</v>
      </c>
      <c r="C473" s="9" t="s">
        <v>195</v>
      </c>
      <c r="D473" s="8" t="s">
        <v>196</v>
      </c>
      <c r="E473" s="38" t="s">
        <v>197</v>
      </c>
      <c r="F473" s="151" t="s">
        <v>198</v>
      </c>
      <c r="G473" s="34"/>
    </row>
    <row r="474" spans="2:7" x14ac:dyDescent="0.25">
      <c r="B474" s="3" t="s">
        <v>1545</v>
      </c>
      <c r="C474" s="4">
        <v>-162600</v>
      </c>
      <c r="D474" s="3">
        <v>24459.65</v>
      </c>
      <c r="E474" s="37">
        <v>24388.3</v>
      </c>
      <c r="F474" s="35"/>
    </row>
    <row r="477" spans="2:7" x14ac:dyDescent="0.25">
      <c r="B477" s="32" t="s">
        <v>199</v>
      </c>
      <c r="C477" s="153">
        <v>3.85E-2</v>
      </c>
    </row>
    <row r="478" spans="2:7" x14ac:dyDescent="0.25">
      <c r="B478" s="32"/>
    </row>
    <row r="479" spans="2:7" x14ac:dyDescent="0.25">
      <c r="B479" s="32" t="s">
        <v>200</v>
      </c>
    </row>
    <row r="480" spans="2:7" x14ac:dyDescent="0.25">
      <c r="B480" s="38" t="s">
        <v>201</v>
      </c>
      <c r="C480" s="9" t="s">
        <v>202</v>
      </c>
      <c r="D480" s="32"/>
    </row>
    <row r="481" spans="2:3" x14ac:dyDescent="0.25">
      <c r="B481" s="120" t="s">
        <v>1649</v>
      </c>
      <c r="C481" s="154">
        <v>3144</v>
      </c>
    </row>
    <row r="482" spans="2:3" x14ac:dyDescent="0.25">
      <c r="C482" s="156"/>
    </row>
    <row r="483" spans="2:3" x14ac:dyDescent="0.25">
      <c r="B483" s="38" t="s">
        <v>203</v>
      </c>
      <c r="C483" s="155" t="s">
        <v>202</v>
      </c>
    </row>
    <row r="484" spans="2:3" x14ac:dyDescent="0.25">
      <c r="B484" s="120" t="s">
        <v>1649</v>
      </c>
      <c r="C484" s="154">
        <v>3144</v>
      </c>
    </row>
    <row r="485" spans="2:3" x14ac:dyDescent="0.25">
      <c r="C485" s="156"/>
    </row>
    <row r="486" spans="2:3" x14ac:dyDescent="0.25">
      <c r="C486" s="156"/>
    </row>
    <row r="487" spans="2:3" x14ac:dyDescent="0.25">
      <c r="B487" s="38" t="s">
        <v>961</v>
      </c>
      <c r="C487" s="155" t="s">
        <v>205</v>
      </c>
    </row>
    <row r="488" spans="2:3" x14ac:dyDescent="0.25">
      <c r="B488" s="120" t="s">
        <v>1649</v>
      </c>
      <c r="C488" s="154">
        <v>1920606312.24</v>
      </c>
    </row>
    <row r="489" spans="2:3" x14ac:dyDescent="0.25">
      <c r="C489" s="155">
        <f>SUM(C487:C488)</f>
        <v>1920606312.24</v>
      </c>
    </row>
    <row r="490" spans="2:3" x14ac:dyDescent="0.25">
      <c r="C490" s="156"/>
    </row>
    <row r="491" spans="2:3" x14ac:dyDescent="0.25">
      <c r="B491" s="38" t="s">
        <v>204</v>
      </c>
      <c r="C491" s="155" t="s">
        <v>205</v>
      </c>
    </row>
    <row r="492" spans="2:3" x14ac:dyDescent="0.25">
      <c r="B492" s="120" t="s">
        <v>1649</v>
      </c>
      <c r="C492" s="154">
        <v>2049483196.76</v>
      </c>
    </row>
    <row r="493" spans="2:3" x14ac:dyDescent="0.25">
      <c r="C493" s="155">
        <f>SUM(C491:C492)</f>
        <v>2049483196.76</v>
      </c>
    </row>
    <row r="494" spans="2:3" x14ac:dyDescent="0.25">
      <c r="C494" s="156"/>
    </row>
    <row r="495" spans="2:3" x14ac:dyDescent="0.25">
      <c r="C495" s="156"/>
    </row>
    <row r="496" spans="2:3" x14ac:dyDescent="0.25">
      <c r="B496" s="8" t="s">
        <v>206</v>
      </c>
      <c r="C496" s="155">
        <f xml:space="preserve"> C493-C489</f>
        <v>128876884.51999998</v>
      </c>
    </row>
    <row r="499" spans="2:80" x14ac:dyDescent="0.25">
      <c r="B499" s="32" t="s">
        <v>208</v>
      </c>
    </row>
    <row r="501" spans="2:80" x14ac:dyDescent="0.25">
      <c r="B501" s="8" t="s">
        <v>194</v>
      </c>
      <c r="C501" s="9" t="s">
        <v>209</v>
      </c>
      <c r="D501" s="8" t="s">
        <v>210</v>
      </c>
      <c r="E501" s="8" t="s">
        <v>211</v>
      </c>
      <c r="F501" s="34"/>
    </row>
    <row r="502" spans="2:80" x14ac:dyDescent="0.25">
      <c r="B502" s="3" t="s">
        <v>167</v>
      </c>
      <c r="C502" s="4" t="s">
        <v>167</v>
      </c>
      <c r="D502" s="3" t="s">
        <v>167</v>
      </c>
      <c r="E502" s="3" t="s">
        <v>167</v>
      </c>
    </row>
    <row r="505" spans="2:80" x14ac:dyDescent="0.25">
      <c r="B505" s="32" t="s">
        <v>212</v>
      </c>
      <c r="C505" s="33" t="s">
        <v>167</v>
      </c>
      <c r="D505" s="32"/>
      <c r="E505" s="32"/>
      <c r="F505" s="34"/>
      <c r="G505" s="34"/>
      <c r="H505" s="34"/>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c r="AF505" s="32"/>
      <c r="AG505" s="32"/>
      <c r="AH505" s="32"/>
      <c r="AI505" s="32"/>
      <c r="AJ505" s="32"/>
      <c r="AK505" s="32"/>
      <c r="AL505" s="32"/>
      <c r="AM505" s="32"/>
      <c r="AN505" s="32"/>
      <c r="AO505" s="32"/>
      <c r="AP505" s="32"/>
      <c r="AQ505" s="32"/>
      <c r="AR505" s="32"/>
      <c r="AS505" s="32"/>
      <c r="AT505" s="32"/>
      <c r="AU505" s="32"/>
      <c r="AV505" s="32"/>
      <c r="AW505" s="32"/>
      <c r="AX505" s="32"/>
      <c r="AY505" s="32"/>
      <c r="AZ505" s="32"/>
      <c r="BA505" s="32"/>
      <c r="BB505" s="32"/>
      <c r="BC505" s="32"/>
      <c r="BD505" s="32"/>
      <c r="BE505" s="32"/>
      <c r="BF505" s="32"/>
      <c r="BG505" s="32"/>
      <c r="BH505" s="32"/>
      <c r="BI505" s="32"/>
      <c r="BJ505" s="32"/>
      <c r="BK505" s="32"/>
      <c r="BL505" s="32"/>
      <c r="BM505" s="32"/>
      <c r="BN505" s="32"/>
      <c r="BO505" s="32"/>
      <c r="BP505" s="32"/>
      <c r="BQ505" s="32"/>
      <c r="BR505" s="32"/>
      <c r="BS505" s="32"/>
      <c r="BT505" s="32"/>
      <c r="BU505" s="32"/>
      <c r="BV505" s="32"/>
      <c r="BW505" s="32"/>
      <c r="BX505" s="32"/>
      <c r="BY505" s="32"/>
      <c r="BZ505" s="32"/>
      <c r="CA505" s="32"/>
      <c r="CB505" s="32"/>
    </row>
    <row r="507" spans="2:80" x14ac:dyDescent="0.25">
      <c r="B507" s="32" t="s">
        <v>213</v>
      </c>
    </row>
    <row r="509" spans="2:80" x14ac:dyDescent="0.25">
      <c r="B509" s="8" t="s">
        <v>214</v>
      </c>
      <c r="C509" s="9" t="s">
        <v>202</v>
      </c>
      <c r="D509" s="32"/>
    </row>
    <row r="510" spans="2:80" x14ac:dyDescent="0.25">
      <c r="B510" s="3" t="s">
        <v>167</v>
      </c>
      <c r="C510" s="4" t="s">
        <v>167</v>
      </c>
    </row>
    <row r="513" spans="2:80" x14ac:dyDescent="0.25">
      <c r="B513" s="8" t="s">
        <v>215</v>
      </c>
      <c r="C513" s="9" t="s">
        <v>216</v>
      </c>
      <c r="D513" s="32"/>
    </row>
    <row r="514" spans="2:80" x14ac:dyDescent="0.25">
      <c r="B514" s="3" t="s">
        <v>167</v>
      </c>
      <c r="C514" s="4" t="s">
        <v>167</v>
      </c>
    </row>
    <row r="517" spans="2:80" x14ac:dyDescent="0.25">
      <c r="B517" s="32" t="s">
        <v>217</v>
      </c>
    </row>
    <row r="520" spans="2:80" x14ac:dyDescent="0.25">
      <c r="B520" s="32" t="s">
        <v>218</v>
      </c>
    </row>
    <row r="522" spans="2:80" x14ac:dyDescent="0.25">
      <c r="B522" s="8" t="s">
        <v>194</v>
      </c>
      <c r="C522" s="9" t="s">
        <v>219</v>
      </c>
      <c r="D522" s="8" t="s">
        <v>209</v>
      </c>
      <c r="E522" s="8" t="s">
        <v>210</v>
      </c>
      <c r="F522" s="36" t="s">
        <v>211</v>
      </c>
      <c r="G522" s="34"/>
    </row>
    <row r="523" spans="2:80" x14ac:dyDescent="0.25">
      <c r="B523" s="3" t="s">
        <v>167</v>
      </c>
      <c r="C523" s="4" t="s">
        <v>167</v>
      </c>
      <c r="D523" s="3" t="s">
        <v>167</v>
      </c>
      <c r="E523" s="3" t="s">
        <v>167</v>
      </c>
      <c r="F523" s="35" t="s">
        <v>167</v>
      </c>
    </row>
    <row r="526" spans="2:80" x14ac:dyDescent="0.25">
      <c r="B526" s="32" t="s">
        <v>212</v>
      </c>
      <c r="C526" s="33" t="s">
        <v>167</v>
      </c>
      <c r="D526" s="32"/>
      <c r="E526" s="32"/>
      <c r="F526" s="34"/>
      <c r="G526" s="34"/>
      <c r="H526" s="34"/>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c r="AF526" s="32"/>
      <c r="AG526" s="32"/>
      <c r="AH526" s="32"/>
      <c r="AI526" s="32"/>
      <c r="AJ526" s="32"/>
      <c r="AK526" s="32"/>
      <c r="AL526" s="32"/>
      <c r="AM526" s="32"/>
      <c r="AN526" s="32"/>
      <c r="AO526" s="32"/>
      <c r="AP526" s="32"/>
      <c r="AQ526" s="32"/>
      <c r="AR526" s="32"/>
      <c r="AS526" s="32"/>
      <c r="AT526" s="32"/>
      <c r="AU526" s="32"/>
      <c r="AV526" s="32"/>
      <c r="AW526" s="32"/>
      <c r="AX526" s="32"/>
      <c r="AY526" s="32"/>
      <c r="AZ526" s="32"/>
      <c r="BA526" s="32"/>
      <c r="BB526" s="32"/>
      <c r="BC526" s="32"/>
      <c r="BD526" s="32"/>
      <c r="BE526" s="32"/>
      <c r="BF526" s="32"/>
      <c r="BG526" s="32"/>
      <c r="BH526" s="32"/>
      <c r="BI526" s="32"/>
      <c r="BJ526" s="32"/>
      <c r="BK526" s="32"/>
      <c r="BL526" s="32"/>
      <c r="BM526" s="32"/>
      <c r="BN526" s="32"/>
      <c r="BO526" s="32"/>
      <c r="BP526" s="32"/>
      <c r="BQ526" s="32"/>
      <c r="BR526" s="32"/>
      <c r="BS526" s="32"/>
      <c r="BT526" s="32"/>
      <c r="BU526" s="32"/>
      <c r="BV526" s="32"/>
      <c r="BW526" s="32"/>
      <c r="BX526" s="32"/>
      <c r="BY526" s="32"/>
      <c r="BZ526" s="32"/>
      <c r="CA526" s="32"/>
      <c r="CB526" s="32"/>
    </row>
    <row r="528" spans="2:80" x14ac:dyDescent="0.25">
      <c r="B528" s="32" t="s">
        <v>213</v>
      </c>
    </row>
    <row r="530" spans="2:7" x14ac:dyDescent="0.25">
      <c r="B530" s="8" t="s">
        <v>214</v>
      </c>
      <c r="C530" s="9" t="s">
        <v>202</v>
      </c>
      <c r="D530" s="32"/>
    </row>
    <row r="531" spans="2:7" x14ac:dyDescent="0.25">
      <c r="B531" s="3" t="s">
        <v>167</v>
      </c>
      <c r="C531" s="4" t="s">
        <v>167</v>
      </c>
    </row>
    <row r="532" spans="2:7" x14ac:dyDescent="0.25">
      <c r="C532" s="153">
        <v>0.67589999999999995</v>
      </c>
    </row>
    <row r="534" spans="2:7" x14ac:dyDescent="0.25">
      <c r="B534" s="8" t="s">
        <v>215</v>
      </c>
      <c r="C534" s="9" t="s">
        <v>216</v>
      </c>
      <c r="D534" s="32"/>
    </row>
    <row r="535" spans="2:7" x14ac:dyDescent="0.25">
      <c r="B535" s="3" t="s">
        <v>167</v>
      </c>
      <c r="C535" s="4" t="s">
        <v>167</v>
      </c>
    </row>
    <row r="538" spans="2:7" x14ac:dyDescent="0.25">
      <c r="B538" s="32" t="s">
        <v>217</v>
      </c>
    </row>
    <row r="541" spans="2:7" x14ac:dyDescent="0.25">
      <c r="B541" s="32" t="s">
        <v>220</v>
      </c>
    </row>
    <row r="542" spans="2:7" x14ac:dyDescent="0.25">
      <c r="B542" s="8" t="s">
        <v>194</v>
      </c>
      <c r="C542" s="9" t="s">
        <v>221</v>
      </c>
      <c r="D542" s="8" t="s">
        <v>222</v>
      </c>
      <c r="E542" s="8" t="s">
        <v>223</v>
      </c>
      <c r="F542" s="36" t="s">
        <v>224</v>
      </c>
      <c r="G542" s="34"/>
    </row>
    <row r="543" spans="2:7" x14ac:dyDescent="0.25">
      <c r="B543" s="3" t="s">
        <v>167</v>
      </c>
      <c r="C543" s="4" t="s">
        <v>167</v>
      </c>
      <c r="D543" s="3" t="s">
        <v>167</v>
      </c>
      <c r="E543" s="3" t="s">
        <v>167</v>
      </c>
      <c r="F543" s="35" t="s">
        <v>167</v>
      </c>
    </row>
    <row r="544" spans="2:7" x14ac:dyDescent="0.25">
      <c r="B544" s="13" t="s">
        <v>225</v>
      </c>
    </row>
  </sheetData>
  <mergeCells count="4">
    <mergeCell ref="B1:E1"/>
    <mergeCell ref="C3:C8"/>
    <mergeCell ref="D3:D8"/>
    <mergeCell ref="B252:F252"/>
  </mergeCells>
  <conditionalFormatting sqref="B481">
    <cfRule type="expression" dxfId="3" priority="4">
      <formula>#REF!="Total"</formula>
    </cfRule>
  </conditionalFormatting>
  <conditionalFormatting sqref="B484">
    <cfRule type="expression" dxfId="2" priority="3">
      <formula>#REF!="Total"</formula>
    </cfRule>
  </conditionalFormatting>
  <conditionalFormatting sqref="B488">
    <cfRule type="expression" dxfId="1" priority="2">
      <formula>#REF!="Total"</formula>
    </cfRule>
  </conditionalFormatting>
  <conditionalFormatting sqref="B492">
    <cfRule type="expression" dxfId="0" priority="1">
      <formula>#REF!="Total"</formula>
    </cfRule>
  </conditionalFormatting>
  <hyperlinks>
    <hyperlink ref="A1" location="Index!A1" display="Index" xr:uid="{FEDC31BC-95E2-4701-8F06-3503DC0383C7}"/>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335FC-FC65-466E-BD12-F888D6328A37}">
  <sheetPr codeName="Sheet17"/>
  <dimension ref="A1:CB1428"/>
  <sheetViews>
    <sheetView workbookViewId="0">
      <selection sqref="A1:C1"/>
    </sheetView>
  </sheetViews>
  <sheetFormatPr defaultRowHeight="15" x14ac:dyDescent="0.25"/>
  <cols>
    <col min="1" max="1" width="5.42578125" style="13" bestFit="1" customWidth="1"/>
    <col min="2" max="2" width="96.2851562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ustomWidth="1"/>
    <col min="9" max="9" width="1.7109375" style="13" bestFit="1" customWidth="1"/>
    <col min="10" max="256" width="9.140625" style="13"/>
    <col min="257" max="257" width="5.42578125" style="13" bestFit="1" customWidth="1"/>
    <col min="258" max="258" width="130.7109375" style="13" bestFit="1" customWidth="1"/>
    <col min="259" max="259" width="20.7109375" style="13" bestFit="1" customWidth="1"/>
    <col min="260" max="260" width="43" style="13" bestFit="1" customWidth="1"/>
    <col min="261" max="261" width="34.140625" style="13" bestFit="1" customWidth="1"/>
    <col min="262" max="262" width="29" style="13" bestFit="1" customWidth="1"/>
    <col min="263" max="263" width="18.140625" style="13" bestFit="1" customWidth="1"/>
    <col min="264" max="264" width="9.140625" style="13" bestFit="1"/>
    <col min="265" max="265" width="1.7109375" style="13" bestFit="1" customWidth="1"/>
    <col min="266" max="512" width="9.140625" style="13"/>
    <col min="513" max="513" width="5.42578125" style="13" bestFit="1" customWidth="1"/>
    <col min="514" max="514" width="130.7109375" style="13" bestFit="1" customWidth="1"/>
    <col min="515" max="515" width="20.7109375" style="13" bestFit="1" customWidth="1"/>
    <col min="516" max="516" width="43" style="13" bestFit="1" customWidth="1"/>
    <col min="517" max="517" width="34.140625" style="13" bestFit="1" customWidth="1"/>
    <col min="518" max="518" width="29" style="13" bestFit="1" customWidth="1"/>
    <col min="519" max="519" width="18.140625" style="13" bestFit="1" customWidth="1"/>
    <col min="520" max="520" width="9.140625" style="13" bestFit="1"/>
    <col min="521" max="521" width="1.7109375" style="13" bestFit="1" customWidth="1"/>
    <col min="522" max="768" width="9.140625" style="13"/>
    <col min="769" max="769" width="5.42578125" style="13" bestFit="1" customWidth="1"/>
    <col min="770" max="770" width="130.7109375" style="13" bestFit="1" customWidth="1"/>
    <col min="771" max="771" width="20.7109375" style="13" bestFit="1" customWidth="1"/>
    <col min="772" max="772" width="43" style="13" bestFit="1" customWidth="1"/>
    <col min="773" max="773" width="34.140625" style="13" bestFit="1" customWidth="1"/>
    <col min="774" max="774" width="29" style="13" bestFit="1" customWidth="1"/>
    <col min="775" max="775" width="18.140625" style="13" bestFit="1" customWidth="1"/>
    <col min="776" max="776" width="9.140625" style="13" bestFit="1"/>
    <col min="777" max="777" width="1.7109375" style="13" bestFit="1" customWidth="1"/>
    <col min="778" max="1024" width="9.140625" style="13"/>
    <col min="1025" max="1025" width="5.42578125" style="13" bestFit="1" customWidth="1"/>
    <col min="1026" max="1026" width="130.7109375" style="13" bestFit="1" customWidth="1"/>
    <col min="1027" max="1027" width="20.7109375" style="13" bestFit="1" customWidth="1"/>
    <col min="1028" max="1028" width="43" style="13" bestFit="1" customWidth="1"/>
    <col min="1029" max="1029" width="34.140625" style="13" bestFit="1" customWidth="1"/>
    <col min="1030" max="1030" width="29" style="13" bestFit="1" customWidth="1"/>
    <col min="1031" max="1031" width="18.140625" style="13" bestFit="1" customWidth="1"/>
    <col min="1032" max="1032" width="9.140625" style="13" bestFit="1"/>
    <col min="1033" max="1033" width="1.7109375" style="13" bestFit="1" customWidth="1"/>
    <col min="1034" max="1280" width="9.140625" style="13"/>
    <col min="1281" max="1281" width="5.42578125" style="13" bestFit="1" customWidth="1"/>
    <col min="1282" max="1282" width="130.7109375" style="13" bestFit="1" customWidth="1"/>
    <col min="1283" max="1283" width="20.7109375" style="13" bestFit="1" customWidth="1"/>
    <col min="1284" max="1284" width="43" style="13" bestFit="1" customWidth="1"/>
    <col min="1285" max="1285" width="34.140625" style="13" bestFit="1" customWidth="1"/>
    <col min="1286" max="1286" width="29" style="13" bestFit="1" customWidth="1"/>
    <col min="1287" max="1287" width="18.140625" style="13" bestFit="1" customWidth="1"/>
    <col min="1288" max="1288" width="9.140625" style="13" bestFit="1"/>
    <col min="1289" max="1289" width="1.7109375" style="13" bestFit="1" customWidth="1"/>
    <col min="1290" max="1536" width="9.140625" style="13"/>
    <col min="1537" max="1537" width="5.42578125" style="13" bestFit="1" customWidth="1"/>
    <col min="1538" max="1538" width="130.7109375" style="13" bestFit="1" customWidth="1"/>
    <col min="1539" max="1539" width="20.7109375" style="13" bestFit="1" customWidth="1"/>
    <col min="1540" max="1540" width="43" style="13" bestFit="1" customWidth="1"/>
    <col min="1541" max="1541" width="34.140625" style="13" bestFit="1" customWidth="1"/>
    <col min="1542" max="1542" width="29" style="13" bestFit="1" customWidth="1"/>
    <col min="1543" max="1543" width="18.140625" style="13" bestFit="1" customWidth="1"/>
    <col min="1544" max="1544" width="9.140625" style="13" bestFit="1"/>
    <col min="1545" max="1545" width="1.7109375" style="13" bestFit="1" customWidth="1"/>
    <col min="1546" max="1792" width="9.140625" style="13"/>
    <col min="1793" max="1793" width="5.42578125" style="13" bestFit="1" customWidth="1"/>
    <col min="1794" max="1794" width="130.7109375" style="13" bestFit="1" customWidth="1"/>
    <col min="1795" max="1795" width="20.7109375" style="13" bestFit="1" customWidth="1"/>
    <col min="1796" max="1796" width="43" style="13" bestFit="1" customWidth="1"/>
    <col min="1797" max="1797" width="34.140625" style="13" bestFit="1" customWidth="1"/>
    <col min="1798" max="1798" width="29" style="13" bestFit="1" customWidth="1"/>
    <col min="1799" max="1799" width="18.140625" style="13" bestFit="1" customWidth="1"/>
    <col min="1800" max="1800" width="9.140625" style="13" bestFit="1"/>
    <col min="1801" max="1801" width="1.7109375" style="13" bestFit="1" customWidth="1"/>
    <col min="1802" max="2048" width="9.140625" style="13"/>
    <col min="2049" max="2049" width="5.42578125" style="13" bestFit="1" customWidth="1"/>
    <col min="2050" max="2050" width="130.7109375" style="13" bestFit="1" customWidth="1"/>
    <col min="2051" max="2051" width="20.7109375" style="13" bestFit="1" customWidth="1"/>
    <col min="2052" max="2052" width="43" style="13" bestFit="1" customWidth="1"/>
    <col min="2053" max="2053" width="34.140625" style="13" bestFit="1" customWidth="1"/>
    <col min="2054" max="2054" width="29" style="13" bestFit="1" customWidth="1"/>
    <col min="2055" max="2055" width="18.140625" style="13" bestFit="1" customWidth="1"/>
    <col min="2056" max="2056" width="9.140625" style="13" bestFit="1"/>
    <col min="2057" max="2057" width="1.7109375" style="13" bestFit="1" customWidth="1"/>
    <col min="2058" max="2304" width="9.140625" style="13"/>
    <col min="2305" max="2305" width="5.42578125" style="13" bestFit="1" customWidth="1"/>
    <col min="2306" max="2306" width="130.7109375" style="13" bestFit="1" customWidth="1"/>
    <col min="2307" max="2307" width="20.7109375" style="13" bestFit="1" customWidth="1"/>
    <col min="2308" max="2308" width="43" style="13" bestFit="1" customWidth="1"/>
    <col min="2309" max="2309" width="34.140625" style="13" bestFit="1" customWidth="1"/>
    <col min="2310" max="2310" width="29" style="13" bestFit="1" customWidth="1"/>
    <col min="2311" max="2311" width="18.140625" style="13" bestFit="1" customWidth="1"/>
    <col min="2312" max="2312" width="9.140625" style="13" bestFit="1"/>
    <col min="2313" max="2313" width="1.7109375" style="13" bestFit="1" customWidth="1"/>
    <col min="2314" max="2560" width="9.140625" style="13"/>
    <col min="2561" max="2561" width="5.42578125" style="13" bestFit="1" customWidth="1"/>
    <col min="2562" max="2562" width="130.7109375" style="13" bestFit="1" customWidth="1"/>
    <col min="2563" max="2563" width="20.7109375" style="13" bestFit="1" customWidth="1"/>
    <col min="2564" max="2564" width="43" style="13" bestFit="1" customWidth="1"/>
    <col min="2565" max="2565" width="34.140625" style="13" bestFit="1" customWidth="1"/>
    <col min="2566" max="2566" width="29" style="13" bestFit="1" customWidth="1"/>
    <col min="2567" max="2567" width="18.140625" style="13" bestFit="1" customWidth="1"/>
    <col min="2568" max="2568" width="9.140625" style="13" bestFit="1"/>
    <col min="2569" max="2569" width="1.7109375" style="13" bestFit="1" customWidth="1"/>
    <col min="2570" max="2816" width="9.140625" style="13"/>
    <col min="2817" max="2817" width="5.42578125" style="13" bestFit="1" customWidth="1"/>
    <col min="2818" max="2818" width="130.7109375" style="13" bestFit="1" customWidth="1"/>
    <col min="2819" max="2819" width="20.7109375" style="13" bestFit="1" customWidth="1"/>
    <col min="2820" max="2820" width="43" style="13" bestFit="1" customWidth="1"/>
    <col min="2821" max="2821" width="34.140625" style="13" bestFit="1" customWidth="1"/>
    <col min="2822" max="2822" width="29" style="13" bestFit="1" customWidth="1"/>
    <col min="2823" max="2823" width="18.140625" style="13" bestFit="1" customWidth="1"/>
    <col min="2824" max="2824" width="9.140625" style="13" bestFit="1"/>
    <col min="2825" max="2825" width="1.7109375" style="13" bestFit="1" customWidth="1"/>
    <col min="2826" max="3072" width="9.140625" style="13"/>
    <col min="3073" max="3073" width="5.42578125" style="13" bestFit="1" customWidth="1"/>
    <col min="3074" max="3074" width="130.7109375" style="13" bestFit="1" customWidth="1"/>
    <col min="3075" max="3075" width="20.7109375" style="13" bestFit="1" customWidth="1"/>
    <col min="3076" max="3076" width="43" style="13" bestFit="1" customWidth="1"/>
    <col min="3077" max="3077" width="34.140625" style="13" bestFit="1" customWidth="1"/>
    <col min="3078" max="3078" width="29" style="13" bestFit="1" customWidth="1"/>
    <col min="3079" max="3079" width="18.140625" style="13" bestFit="1" customWidth="1"/>
    <col min="3080" max="3080" width="9.140625" style="13" bestFit="1"/>
    <col min="3081" max="3081" width="1.7109375" style="13" bestFit="1" customWidth="1"/>
    <col min="3082" max="3328" width="9.140625" style="13"/>
    <col min="3329" max="3329" width="5.42578125" style="13" bestFit="1" customWidth="1"/>
    <col min="3330" max="3330" width="130.7109375" style="13" bestFit="1" customWidth="1"/>
    <col min="3331" max="3331" width="20.7109375" style="13" bestFit="1" customWidth="1"/>
    <col min="3332" max="3332" width="43" style="13" bestFit="1" customWidth="1"/>
    <col min="3333" max="3333" width="34.140625" style="13" bestFit="1" customWidth="1"/>
    <col min="3334" max="3334" width="29" style="13" bestFit="1" customWidth="1"/>
    <col min="3335" max="3335" width="18.140625" style="13" bestFit="1" customWidth="1"/>
    <col min="3336" max="3336" width="9.140625" style="13" bestFit="1"/>
    <col min="3337" max="3337" width="1.7109375" style="13" bestFit="1" customWidth="1"/>
    <col min="3338" max="3584" width="9.140625" style="13"/>
    <col min="3585" max="3585" width="5.42578125" style="13" bestFit="1" customWidth="1"/>
    <col min="3586" max="3586" width="130.7109375" style="13" bestFit="1" customWidth="1"/>
    <col min="3587" max="3587" width="20.7109375" style="13" bestFit="1" customWidth="1"/>
    <col min="3588" max="3588" width="43" style="13" bestFit="1" customWidth="1"/>
    <col min="3589" max="3589" width="34.140625" style="13" bestFit="1" customWidth="1"/>
    <col min="3590" max="3590" width="29" style="13" bestFit="1" customWidth="1"/>
    <col min="3591" max="3591" width="18.140625" style="13" bestFit="1" customWidth="1"/>
    <col min="3592" max="3592" width="9.140625" style="13" bestFit="1"/>
    <col min="3593" max="3593" width="1.7109375" style="13" bestFit="1" customWidth="1"/>
    <col min="3594" max="3840" width="9.140625" style="13"/>
    <col min="3841" max="3841" width="5.42578125" style="13" bestFit="1" customWidth="1"/>
    <col min="3842" max="3842" width="130.7109375" style="13" bestFit="1" customWidth="1"/>
    <col min="3843" max="3843" width="20.7109375" style="13" bestFit="1" customWidth="1"/>
    <col min="3844" max="3844" width="43" style="13" bestFit="1" customWidth="1"/>
    <col min="3845" max="3845" width="34.140625" style="13" bestFit="1" customWidth="1"/>
    <col min="3846" max="3846" width="29" style="13" bestFit="1" customWidth="1"/>
    <col min="3847" max="3847" width="18.140625" style="13" bestFit="1" customWidth="1"/>
    <col min="3848" max="3848" width="9.140625" style="13" bestFit="1"/>
    <col min="3849" max="3849" width="1.7109375" style="13" bestFit="1" customWidth="1"/>
    <col min="3850" max="4096" width="9.140625" style="13"/>
    <col min="4097" max="4097" width="5.42578125" style="13" bestFit="1" customWidth="1"/>
    <col min="4098" max="4098" width="130.7109375" style="13" bestFit="1" customWidth="1"/>
    <col min="4099" max="4099" width="20.7109375" style="13" bestFit="1" customWidth="1"/>
    <col min="4100" max="4100" width="43" style="13" bestFit="1" customWidth="1"/>
    <col min="4101" max="4101" width="34.140625" style="13" bestFit="1" customWidth="1"/>
    <col min="4102" max="4102" width="29" style="13" bestFit="1" customWidth="1"/>
    <col min="4103" max="4103" width="18.140625" style="13" bestFit="1" customWidth="1"/>
    <col min="4104" max="4104" width="9.140625" style="13" bestFit="1"/>
    <col min="4105" max="4105" width="1.7109375" style="13" bestFit="1" customWidth="1"/>
    <col min="4106" max="4352" width="9.140625" style="13"/>
    <col min="4353" max="4353" width="5.42578125" style="13" bestFit="1" customWidth="1"/>
    <col min="4354" max="4354" width="130.7109375" style="13" bestFit="1" customWidth="1"/>
    <col min="4355" max="4355" width="20.7109375" style="13" bestFit="1" customWidth="1"/>
    <col min="4356" max="4356" width="43" style="13" bestFit="1" customWidth="1"/>
    <col min="4357" max="4357" width="34.140625" style="13" bestFit="1" customWidth="1"/>
    <col min="4358" max="4358" width="29" style="13" bestFit="1" customWidth="1"/>
    <col min="4359" max="4359" width="18.140625" style="13" bestFit="1" customWidth="1"/>
    <col min="4360" max="4360" width="9.140625" style="13" bestFit="1"/>
    <col min="4361" max="4361" width="1.7109375" style="13" bestFit="1" customWidth="1"/>
    <col min="4362" max="4608" width="9.140625" style="13"/>
    <col min="4609" max="4609" width="5.42578125" style="13" bestFit="1" customWidth="1"/>
    <col min="4610" max="4610" width="130.7109375" style="13" bestFit="1" customWidth="1"/>
    <col min="4611" max="4611" width="20.7109375" style="13" bestFit="1" customWidth="1"/>
    <col min="4612" max="4612" width="43" style="13" bestFit="1" customWidth="1"/>
    <col min="4613" max="4613" width="34.140625" style="13" bestFit="1" customWidth="1"/>
    <col min="4614" max="4614" width="29" style="13" bestFit="1" customWidth="1"/>
    <col min="4615" max="4615" width="18.140625" style="13" bestFit="1" customWidth="1"/>
    <col min="4616" max="4616" width="9.140625" style="13" bestFit="1"/>
    <col min="4617" max="4617" width="1.7109375" style="13" bestFit="1" customWidth="1"/>
    <col min="4618" max="4864" width="9.140625" style="13"/>
    <col min="4865" max="4865" width="5.42578125" style="13" bestFit="1" customWidth="1"/>
    <col min="4866" max="4866" width="130.7109375" style="13" bestFit="1" customWidth="1"/>
    <col min="4867" max="4867" width="20.7109375" style="13" bestFit="1" customWidth="1"/>
    <col min="4868" max="4868" width="43" style="13" bestFit="1" customWidth="1"/>
    <col min="4869" max="4869" width="34.140625" style="13" bestFit="1" customWidth="1"/>
    <col min="4870" max="4870" width="29" style="13" bestFit="1" customWidth="1"/>
    <col min="4871" max="4871" width="18.140625" style="13" bestFit="1" customWidth="1"/>
    <col min="4872" max="4872" width="9.140625" style="13" bestFit="1"/>
    <col min="4873" max="4873" width="1.7109375" style="13" bestFit="1" customWidth="1"/>
    <col min="4874" max="5120" width="9.140625" style="13"/>
    <col min="5121" max="5121" width="5.42578125" style="13" bestFit="1" customWidth="1"/>
    <col min="5122" max="5122" width="130.7109375" style="13" bestFit="1" customWidth="1"/>
    <col min="5123" max="5123" width="20.7109375" style="13" bestFit="1" customWidth="1"/>
    <col min="5124" max="5124" width="43" style="13" bestFit="1" customWidth="1"/>
    <col min="5125" max="5125" width="34.140625" style="13" bestFit="1" customWidth="1"/>
    <col min="5126" max="5126" width="29" style="13" bestFit="1" customWidth="1"/>
    <col min="5127" max="5127" width="18.140625" style="13" bestFit="1" customWidth="1"/>
    <col min="5128" max="5128" width="9.140625" style="13" bestFit="1"/>
    <col min="5129" max="5129" width="1.7109375" style="13" bestFit="1" customWidth="1"/>
    <col min="5130" max="5376" width="9.140625" style="13"/>
    <col min="5377" max="5377" width="5.42578125" style="13" bestFit="1" customWidth="1"/>
    <col min="5378" max="5378" width="130.7109375" style="13" bestFit="1" customWidth="1"/>
    <col min="5379" max="5379" width="20.7109375" style="13" bestFit="1" customWidth="1"/>
    <col min="5380" max="5380" width="43" style="13" bestFit="1" customWidth="1"/>
    <col min="5381" max="5381" width="34.140625" style="13" bestFit="1" customWidth="1"/>
    <col min="5382" max="5382" width="29" style="13" bestFit="1" customWidth="1"/>
    <col min="5383" max="5383" width="18.140625" style="13" bestFit="1" customWidth="1"/>
    <col min="5384" max="5384" width="9.140625" style="13" bestFit="1"/>
    <col min="5385" max="5385" width="1.7109375" style="13" bestFit="1" customWidth="1"/>
    <col min="5386" max="5632" width="9.140625" style="13"/>
    <col min="5633" max="5633" width="5.42578125" style="13" bestFit="1" customWidth="1"/>
    <col min="5634" max="5634" width="130.7109375" style="13" bestFit="1" customWidth="1"/>
    <col min="5635" max="5635" width="20.7109375" style="13" bestFit="1" customWidth="1"/>
    <col min="5636" max="5636" width="43" style="13" bestFit="1" customWidth="1"/>
    <col min="5637" max="5637" width="34.140625" style="13" bestFit="1" customWidth="1"/>
    <col min="5638" max="5638" width="29" style="13" bestFit="1" customWidth="1"/>
    <col min="5639" max="5639" width="18.140625" style="13" bestFit="1" customWidth="1"/>
    <col min="5640" max="5640" width="9.140625" style="13" bestFit="1"/>
    <col min="5641" max="5641" width="1.7109375" style="13" bestFit="1" customWidth="1"/>
    <col min="5642" max="5888" width="9.140625" style="13"/>
    <col min="5889" max="5889" width="5.42578125" style="13" bestFit="1" customWidth="1"/>
    <col min="5890" max="5890" width="130.7109375" style="13" bestFit="1" customWidth="1"/>
    <col min="5891" max="5891" width="20.7109375" style="13" bestFit="1" customWidth="1"/>
    <col min="5892" max="5892" width="43" style="13" bestFit="1" customWidth="1"/>
    <col min="5893" max="5893" width="34.140625" style="13" bestFit="1" customWidth="1"/>
    <col min="5894" max="5894" width="29" style="13" bestFit="1" customWidth="1"/>
    <col min="5895" max="5895" width="18.140625" style="13" bestFit="1" customWidth="1"/>
    <col min="5896" max="5896" width="9.140625" style="13" bestFit="1"/>
    <col min="5897" max="5897" width="1.7109375" style="13" bestFit="1" customWidth="1"/>
    <col min="5898" max="6144" width="9.140625" style="13"/>
    <col min="6145" max="6145" width="5.42578125" style="13" bestFit="1" customWidth="1"/>
    <col min="6146" max="6146" width="130.7109375" style="13" bestFit="1" customWidth="1"/>
    <col min="6147" max="6147" width="20.7109375" style="13" bestFit="1" customWidth="1"/>
    <col min="6148" max="6148" width="43" style="13" bestFit="1" customWidth="1"/>
    <col min="6149" max="6149" width="34.140625" style="13" bestFit="1" customWidth="1"/>
    <col min="6150" max="6150" width="29" style="13" bestFit="1" customWidth="1"/>
    <col min="6151" max="6151" width="18.140625" style="13" bestFit="1" customWidth="1"/>
    <col min="6152" max="6152" width="9.140625" style="13" bestFit="1"/>
    <col min="6153" max="6153" width="1.7109375" style="13" bestFit="1" customWidth="1"/>
    <col min="6154" max="6400" width="9.140625" style="13"/>
    <col min="6401" max="6401" width="5.42578125" style="13" bestFit="1" customWidth="1"/>
    <col min="6402" max="6402" width="130.7109375" style="13" bestFit="1" customWidth="1"/>
    <col min="6403" max="6403" width="20.7109375" style="13" bestFit="1" customWidth="1"/>
    <col min="6404" max="6404" width="43" style="13" bestFit="1" customWidth="1"/>
    <col min="6405" max="6405" width="34.140625" style="13" bestFit="1" customWidth="1"/>
    <col min="6406" max="6406" width="29" style="13" bestFit="1" customWidth="1"/>
    <col min="6407" max="6407" width="18.140625" style="13" bestFit="1" customWidth="1"/>
    <col min="6408" max="6408" width="9.140625" style="13" bestFit="1"/>
    <col min="6409" max="6409" width="1.7109375" style="13" bestFit="1" customWidth="1"/>
    <col min="6410" max="6656" width="9.140625" style="13"/>
    <col min="6657" max="6657" width="5.42578125" style="13" bestFit="1" customWidth="1"/>
    <col min="6658" max="6658" width="130.7109375" style="13" bestFit="1" customWidth="1"/>
    <col min="6659" max="6659" width="20.7109375" style="13" bestFit="1" customWidth="1"/>
    <col min="6660" max="6660" width="43" style="13" bestFit="1" customWidth="1"/>
    <col min="6661" max="6661" width="34.140625" style="13" bestFit="1" customWidth="1"/>
    <col min="6662" max="6662" width="29" style="13" bestFit="1" customWidth="1"/>
    <col min="6663" max="6663" width="18.140625" style="13" bestFit="1" customWidth="1"/>
    <col min="6664" max="6664" width="9.140625" style="13" bestFit="1"/>
    <col min="6665" max="6665" width="1.7109375" style="13" bestFit="1" customWidth="1"/>
    <col min="6666" max="6912" width="9.140625" style="13"/>
    <col min="6913" max="6913" width="5.42578125" style="13" bestFit="1" customWidth="1"/>
    <col min="6914" max="6914" width="130.7109375" style="13" bestFit="1" customWidth="1"/>
    <col min="6915" max="6915" width="20.7109375" style="13" bestFit="1" customWidth="1"/>
    <col min="6916" max="6916" width="43" style="13" bestFit="1" customWidth="1"/>
    <col min="6917" max="6917" width="34.140625" style="13" bestFit="1" customWidth="1"/>
    <col min="6918" max="6918" width="29" style="13" bestFit="1" customWidth="1"/>
    <col min="6919" max="6919" width="18.140625" style="13" bestFit="1" customWidth="1"/>
    <col min="6920" max="6920" width="9.140625" style="13" bestFit="1"/>
    <col min="6921" max="6921" width="1.7109375" style="13" bestFit="1" customWidth="1"/>
    <col min="6922" max="7168" width="9.140625" style="13"/>
    <col min="7169" max="7169" width="5.42578125" style="13" bestFit="1" customWidth="1"/>
    <col min="7170" max="7170" width="130.7109375" style="13" bestFit="1" customWidth="1"/>
    <col min="7171" max="7171" width="20.7109375" style="13" bestFit="1" customWidth="1"/>
    <col min="7172" max="7172" width="43" style="13" bestFit="1" customWidth="1"/>
    <col min="7173" max="7173" width="34.140625" style="13" bestFit="1" customWidth="1"/>
    <col min="7174" max="7174" width="29" style="13" bestFit="1" customWidth="1"/>
    <col min="7175" max="7175" width="18.140625" style="13" bestFit="1" customWidth="1"/>
    <col min="7176" max="7176" width="9.140625" style="13" bestFit="1"/>
    <col min="7177" max="7177" width="1.7109375" style="13" bestFit="1" customWidth="1"/>
    <col min="7178" max="7424" width="9.140625" style="13"/>
    <col min="7425" max="7425" width="5.42578125" style="13" bestFit="1" customWidth="1"/>
    <col min="7426" max="7426" width="130.7109375" style="13" bestFit="1" customWidth="1"/>
    <col min="7427" max="7427" width="20.7109375" style="13" bestFit="1" customWidth="1"/>
    <col min="7428" max="7428" width="43" style="13" bestFit="1" customWidth="1"/>
    <col min="7429" max="7429" width="34.140625" style="13" bestFit="1" customWidth="1"/>
    <col min="7430" max="7430" width="29" style="13" bestFit="1" customWidth="1"/>
    <col min="7431" max="7431" width="18.140625" style="13" bestFit="1" customWidth="1"/>
    <col min="7432" max="7432" width="9.140625" style="13" bestFit="1"/>
    <col min="7433" max="7433" width="1.7109375" style="13" bestFit="1" customWidth="1"/>
    <col min="7434" max="7680" width="9.140625" style="13"/>
    <col min="7681" max="7681" width="5.42578125" style="13" bestFit="1" customWidth="1"/>
    <col min="7682" max="7682" width="130.7109375" style="13" bestFit="1" customWidth="1"/>
    <col min="7683" max="7683" width="20.7109375" style="13" bestFit="1" customWidth="1"/>
    <col min="7684" max="7684" width="43" style="13" bestFit="1" customWidth="1"/>
    <col min="7685" max="7685" width="34.140625" style="13" bestFit="1" customWidth="1"/>
    <col min="7686" max="7686" width="29" style="13" bestFit="1" customWidth="1"/>
    <col min="7687" max="7687" width="18.140625" style="13" bestFit="1" customWidth="1"/>
    <col min="7688" max="7688" width="9.140625" style="13" bestFit="1"/>
    <col min="7689" max="7689" width="1.7109375" style="13" bestFit="1" customWidth="1"/>
    <col min="7690" max="7936" width="9.140625" style="13"/>
    <col min="7937" max="7937" width="5.42578125" style="13" bestFit="1" customWidth="1"/>
    <col min="7938" max="7938" width="130.7109375" style="13" bestFit="1" customWidth="1"/>
    <col min="7939" max="7939" width="20.7109375" style="13" bestFit="1" customWidth="1"/>
    <col min="7940" max="7940" width="43" style="13" bestFit="1" customWidth="1"/>
    <col min="7941" max="7941" width="34.140625" style="13" bestFit="1" customWidth="1"/>
    <col min="7942" max="7942" width="29" style="13" bestFit="1" customWidth="1"/>
    <col min="7943" max="7943" width="18.140625" style="13" bestFit="1" customWidth="1"/>
    <col min="7944" max="7944" width="9.140625" style="13" bestFit="1"/>
    <col min="7945" max="7945" width="1.7109375" style="13" bestFit="1" customWidth="1"/>
    <col min="7946" max="8192" width="9.140625" style="13"/>
    <col min="8193" max="8193" width="5.42578125" style="13" bestFit="1" customWidth="1"/>
    <col min="8194" max="8194" width="130.7109375" style="13" bestFit="1" customWidth="1"/>
    <col min="8195" max="8195" width="20.7109375" style="13" bestFit="1" customWidth="1"/>
    <col min="8196" max="8196" width="43" style="13" bestFit="1" customWidth="1"/>
    <col min="8197" max="8197" width="34.140625" style="13" bestFit="1" customWidth="1"/>
    <col min="8198" max="8198" width="29" style="13" bestFit="1" customWidth="1"/>
    <col min="8199" max="8199" width="18.140625" style="13" bestFit="1" customWidth="1"/>
    <col min="8200" max="8200" width="9.140625" style="13" bestFit="1"/>
    <col min="8201" max="8201" width="1.7109375" style="13" bestFit="1" customWidth="1"/>
    <col min="8202" max="8448" width="9.140625" style="13"/>
    <col min="8449" max="8449" width="5.42578125" style="13" bestFit="1" customWidth="1"/>
    <col min="8450" max="8450" width="130.7109375" style="13" bestFit="1" customWidth="1"/>
    <col min="8451" max="8451" width="20.7109375" style="13" bestFit="1" customWidth="1"/>
    <col min="8452" max="8452" width="43" style="13" bestFit="1" customWidth="1"/>
    <col min="8453" max="8453" width="34.140625" style="13" bestFit="1" customWidth="1"/>
    <col min="8454" max="8454" width="29" style="13" bestFit="1" customWidth="1"/>
    <col min="8455" max="8455" width="18.140625" style="13" bestFit="1" customWidth="1"/>
    <col min="8456" max="8456" width="9.140625" style="13" bestFit="1"/>
    <col min="8457" max="8457" width="1.7109375" style="13" bestFit="1" customWidth="1"/>
    <col min="8458" max="8704" width="9.140625" style="13"/>
    <col min="8705" max="8705" width="5.42578125" style="13" bestFit="1" customWidth="1"/>
    <col min="8706" max="8706" width="130.7109375" style="13" bestFit="1" customWidth="1"/>
    <col min="8707" max="8707" width="20.7109375" style="13" bestFit="1" customWidth="1"/>
    <col min="8708" max="8708" width="43" style="13" bestFit="1" customWidth="1"/>
    <col min="8709" max="8709" width="34.140625" style="13" bestFit="1" customWidth="1"/>
    <col min="8710" max="8710" width="29" style="13" bestFit="1" customWidth="1"/>
    <col min="8711" max="8711" width="18.140625" style="13" bestFit="1" customWidth="1"/>
    <col min="8712" max="8712" width="9.140625" style="13" bestFit="1"/>
    <col min="8713" max="8713" width="1.7109375" style="13" bestFit="1" customWidth="1"/>
    <col min="8714" max="8960" width="9.140625" style="13"/>
    <col min="8961" max="8961" width="5.42578125" style="13" bestFit="1" customWidth="1"/>
    <col min="8962" max="8962" width="130.7109375" style="13" bestFit="1" customWidth="1"/>
    <col min="8963" max="8963" width="20.7109375" style="13" bestFit="1" customWidth="1"/>
    <col min="8964" max="8964" width="43" style="13" bestFit="1" customWidth="1"/>
    <col min="8965" max="8965" width="34.140625" style="13" bestFit="1" customWidth="1"/>
    <col min="8966" max="8966" width="29" style="13" bestFit="1" customWidth="1"/>
    <col min="8967" max="8967" width="18.140625" style="13" bestFit="1" customWidth="1"/>
    <col min="8968" max="8968" width="9.140625" style="13" bestFit="1"/>
    <col min="8969" max="8969" width="1.7109375" style="13" bestFit="1" customWidth="1"/>
    <col min="8970" max="9216" width="9.140625" style="13"/>
    <col min="9217" max="9217" width="5.42578125" style="13" bestFit="1" customWidth="1"/>
    <col min="9218" max="9218" width="130.7109375" style="13" bestFit="1" customWidth="1"/>
    <col min="9219" max="9219" width="20.7109375" style="13" bestFit="1" customWidth="1"/>
    <col min="9220" max="9220" width="43" style="13" bestFit="1" customWidth="1"/>
    <col min="9221" max="9221" width="34.140625" style="13" bestFit="1" customWidth="1"/>
    <col min="9222" max="9222" width="29" style="13" bestFit="1" customWidth="1"/>
    <col min="9223" max="9223" width="18.140625" style="13" bestFit="1" customWidth="1"/>
    <col min="9224" max="9224" width="9.140625" style="13" bestFit="1"/>
    <col min="9225" max="9225" width="1.7109375" style="13" bestFit="1" customWidth="1"/>
    <col min="9226" max="9472" width="9.140625" style="13"/>
    <col min="9473" max="9473" width="5.42578125" style="13" bestFit="1" customWidth="1"/>
    <col min="9474" max="9474" width="130.7109375" style="13" bestFit="1" customWidth="1"/>
    <col min="9475" max="9475" width="20.7109375" style="13" bestFit="1" customWidth="1"/>
    <col min="9476" max="9476" width="43" style="13" bestFit="1" customWidth="1"/>
    <col min="9477" max="9477" width="34.140625" style="13" bestFit="1" customWidth="1"/>
    <col min="9478" max="9478" width="29" style="13" bestFit="1" customWidth="1"/>
    <col min="9479" max="9479" width="18.140625" style="13" bestFit="1" customWidth="1"/>
    <col min="9480" max="9480" width="9.140625" style="13" bestFit="1"/>
    <col min="9481" max="9481" width="1.7109375" style="13" bestFit="1" customWidth="1"/>
    <col min="9482" max="9728" width="9.140625" style="13"/>
    <col min="9729" max="9729" width="5.42578125" style="13" bestFit="1" customWidth="1"/>
    <col min="9730" max="9730" width="130.7109375" style="13" bestFit="1" customWidth="1"/>
    <col min="9731" max="9731" width="20.7109375" style="13" bestFit="1" customWidth="1"/>
    <col min="9732" max="9732" width="43" style="13" bestFit="1" customWidth="1"/>
    <col min="9733" max="9733" width="34.140625" style="13" bestFit="1" customWidth="1"/>
    <col min="9734" max="9734" width="29" style="13" bestFit="1" customWidth="1"/>
    <col min="9735" max="9735" width="18.140625" style="13" bestFit="1" customWidth="1"/>
    <col min="9736" max="9736" width="9.140625" style="13" bestFit="1"/>
    <col min="9737" max="9737" width="1.7109375" style="13" bestFit="1" customWidth="1"/>
    <col min="9738" max="9984" width="9.140625" style="13"/>
    <col min="9985" max="9985" width="5.42578125" style="13" bestFit="1" customWidth="1"/>
    <col min="9986" max="9986" width="130.7109375" style="13" bestFit="1" customWidth="1"/>
    <col min="9987" max="9987" width="20.7109375" style="13" bestFit="1" customWidth="1"/>
    <col min="9988" max="9988" width="43" style="13" bestFit="1" customWidth="1"/>
    <col min="9989" max="9989" width="34.140625" style="13" bestFit="1" customWidth="1"/>
    <col min="9990" max="9990" width="29" style="13" bestFit="1" customWidth="1"/>
    <col min="9991" max="9991" width="18.140625" style="13" bestFit="1" customWidth="1"/>
    <col min="9992" max="9992" width="9.140625" style="13" bestFit="1"/>
    <col min="9993" max="9993" width="1.7109375" style="13" bestFit="1" customWidth="1"/>
    <col min="9994" max="10240" width="9.140625" style="13"/>
    <col min="10241" max="10241" width="5.42578125" style="13" bestFit="1" customWidth="1"/>
    <col min="10242" max="10242" width="130.7109375" style="13" bestFit="1" customWidth="1"/>
    <col min="10243" max="10243" width="20.7109375" style="13" bestFit="1" customWidth="1"/>
    <col min="10244" max="10244" width="43" style="13" bestFit="1" customWidth="1"/>
    <col min="10245" max="10245" width="34.140625" style="13" bestFit="1" customWidth="1"/>
    <col min="10246" max="10246" width="29" style="13" bestFit="1" customWidth="1"/>
    <col min="10247" max="10247" width="18.140625" style="13" bestFit="1" customWidth="1"/>
    <col min="10248" max="10248" width="9.140625" style="13" bestFit="1"/>
    <col min="10249" max="10249" width="1.7109375" style="13" bestFit="1" customWidth="1"/>
    <col min="10250" max="10496" width="9.140625" style="13"/>
    <col min="10497" max="10497" width="5.42578125" style="13" bestFit="1" customWidth="1"/>
    <col min="10498" max="10498" width="130.7109375" style="13" bestFit="1" customWidth="1"/>
    <col min="10499" max="10499" width="20.7109375" style="13" bestFit="1" customWidth="1"/>
    <col min="10500" max="10500" width="43" style="13" bestFit="1" customWidth="1"/>
    <col min="10501" max="10501" width="34.140625" style="13" bestFit="1" customWidth="1"/>
    <col min="10502" max="10502" width="29" style="13" bestFit="1" customWidth="1"/>
    <col min="10503" max="10503" width="18.140625" style="13" bestFit="1" customWidth="1"/>
    <col min="10504" max="10504" width="9.140625" style="13" bestFit="1"/>
    <col min="10505" max="10505" width="1.7109375" style="13" bestFit="1" customWidth="1"/>
    <col min="10506" max="10752" width="9.140625" style="13"/>
    <col min="10753" max="10753" width="5.42578125" style="13" bestFit="1" customWidth="1"/>
    <col min="10754" max="10754" width="130.7109375" style="13" bestFit="1" customWidth="1"/>
    <col min="10755" max="10755" width="20.7109375" style="13" bestFit="1" customWidth="1"/>
    <col min="10756" max="10756" width="43" style="13" bestFit="1" customWidth="1"/>
    <col min="10757" max="10757" width="34.140625" style="13" bestFit="1" customWidth="1"/>
    <col min="10758" max="10758" width="29" style="13" bestFit="1" customWidth="1"/>
    <col min="10759" max="10759" width="18.140625" style="13" bestFit="1" customWidth="1"/>
    <col min="10760" max="10760" width="9.140625" style="13" bestFit="1"/>
    <col min="10761" max="10761" width="1.7109375" style="13" bestFit="1" customWidth="1"/>
    <col min="10762" max="11008" width="9.140625" style="13"/>
    <col min="11009" max="11009" width="5.42578125" style="13" bestFit="1" customWidth="1"/>
    <col min="11010" max="11010" width="130.7109375" style="13" bestFit="1" customWidth="1"/>
    <col min="11011" max="11011" width="20.7109375" style="13" bestFit="1" customWidth="1"/>
    <col min="11012" max="11012" width="43" style="13" bestFit="1" customWidth="1"/>
    <col min="11013" max="11013" width="34.140625" style="13" bestFit="1" customWidth="1"/>
    <col min="11014" max="11014" width="29" style="13" bestFit="1" customWidth="1"/>
    <col min="11015" max="11015" width="18.140625" style="13" bestFit="1" customWidth="1"/>
    <col min="11016" max="11016" width="9.140625" style="13" bestFit="1"/>
    <col min="11017" max="11017" width="1.7109375" style="13" bestFit="1" customWidth="1"/>
    <col min="11018" max="11264" width="9.140625" style="13"/>
    <col min="11265" max="11265" width="5.42578125" style="13" bestFit="1" customWidth="1"/>
    <col min="11266" max="11266" width="130.7109375" style="13" bestFit="1" customWidth="1"/>
    <col min="11267" max="11267" width="20.7109375" style="13" bestFit="1" customWidth="1"/>
    <col min="11268" max="11268" width="43" style="13" bestFit="1" customWidth="1"/>
    <col min="11269" max="11269" width="34.140625" style="13" bestFit="1" customWidth="1"/>
    <col min="11270" max="11270" width="29" style="13" bestFit="1" customWidth="1"/>
    <col min="11271" max="11271" width="18.140625" style="13" bestFit="1" customWidth="1"/>
    <col min="11272" max="11272" width="9.140625" style="13" bestFit="1"/>
    <col min="11273" max="11273" width="1.7109375" style="13" bestFit="1" customWidth="1"/>
    <col min="11274" max="11520" width="9.140625" style="13"/>
    <col min="11521" max="11521" width="5.42578125" style="13" bestFit="1" customWidth="1"/>
    <col min="11522" max="11522" width="130.7109375" style="13" bestFit="1" customWidth="1"/>
    <col min="11523" max="11523" width="20.7109375" style="13" bestFit="1" customWidth="1"/>
    <col min="11524" max="11524" width="43" style="13" bestFit="1" customWidth="1"/>
    <col min="11525" max="11525" width="34.140625" style="13" bestFit="1" customWidth="1"/>
    <col min="11526" max="11526" width="29" style="13" bestFit="1" customWidth="1"/>
    <col min="11527" max="11527" width="18.140625" style="13" bestFit="1" customWidth="1"/>
    <col min="11528" max="11528" width="9.140625" style="13" bestFit="1"/>
    <col min="11529" max="11529" width="1.7109375" style="13" bestFit="1" customWidth="1"/>
    <col min="11530" max="11776" width="9.140625" style="13"/>
    <col min="11777" max="11777" width="5.42578125" style="13" bestFit="1" customWidth="1"/>
    <col min="11778" max="11778" width="130.7109375" style="13" bestFit="1" customWidth="1"/>
    <col min="11779" max="11779" width="20.7109375" style="13" bestFit="1" customWidth="1"/>
    <col min="11780" max="11780" width="43" style="13" bestFit="1" customWidth="1"/>
    <col min="11781" max="11781" width="34.140625" style="13" bestFit="1" customWidth="1"/>
    <col min="11782" max="11782" width="29" style="13" bestFit="1" customWidth="1"/>
    <col min="11783" max="11783" width="18.140625" style="13" bestFit="1" customWidth="1"/>
    <col min="11784" max="11784" width="9.140625" style="13" bestFit="1"/>
    <col min="11785" max="11785" width="1.7109375" style="13" bestFit="1" customWidth="1"/>
    <col min="11786" max="12032" width="9.140625" style="13"/>
    <col min="12033" max="12033" width="5.42578125" style="13" bestFit="1" customWidth="1"/>
    <col min="12034" max="12034" width="130.7109375" style="13" bestFit="1" customWidth="1"/>
    <col min="12035" max="12035" width="20.7109375" style="13" bestFit="1" customWidth="1"/>
    <col min="12036" max="12036" width="43" style="13" bestFit="1" customWidth="1"/>
    <col min="12037" max="12037" width="34.140625" style="13" bestFit="1" customWidth="1"/>
    <col min="12038" max="12038" width="29" style="13" bestFit="1" customWidth="1"/>
    <col min="12039" max="12039" width="18.140625" style="13" bestFit="1" customWidth="1"/>
    <col min="12040" max="12040" width="9.140625" style="13" bestFit="1"/>
    <col min="12041" max="12041" width="1.7109375" style="13" bestFit="1" customWidth="1"/>
    <col min="12042" max="12288" width="9.140625" style="13"/>
    <col min="12289" max="12289" width="5.42578125" style="13" bestFit="1" customWidth="1"/>
    <col min="12290" max="12290" width="130.7109375" style="13" bestFit="1" customWidth="1"/>
    <col min="12291" max="12291" width="20.7109375" style="13" bestFit="1" customWidth="1"/>
    <col min="12292" max="12292" width="43" style="13" bestFit="1" customWidth="1"/>
    <col min="12293" max="12293" width="34.140625" style="13" bestFit="1" customWidth="1"/>
    <col min="12294" max="12294" width="29" style="13" bestFit="1" customWidth="1"/>
    <col min="12295" max="12295" width="18.140625" style="13" bestFit="1" customWidth="1"/>
    <col min="12296" max="12296" width="9.140625" style="13" bestFit="1"/>
    <col min="12297" max="12297" width="1.7109375" style="13" bestFit="1" customWidth="1"/>
    <col min="12298" max="12544" width="9.140625" style="13"/>
    <col min="12545" max="12545" width="5.42578125" style="13" bestFit="1" customWidth="1"/>
    <col min="12546" max="12546" width="130.7109375" style="13" bestFit="1" customWidth="1"/>
    <col min="12547" max="12547" width="20.7109375" style="13" bestFit="1" customWidth="1"/>
    <col min="12548" max="12548" width="43" style="13" bestFit="1" customWidth="1"/>
    <col min="12549" max="12549" width="34.140625" style="13" bestFit="1" customWidth="1"/>
    <col min="12550" max="12550" width="29" style="13" bestFit="1" customWidth="1"/>
    <col min="12551" max="12551" width="18.140625" style="13" bestFit="1" customWidth="1"/>
    <col min="12552" max="12552" width="9.140625" style="13" bestFit="1"/>
    <col min="12553" max="12553" width="1.7109375" style="13" bestFit="1" customWidth="1"/>
    <col min="12554" max="12800" width="9.140625" style="13"/>
    <col min="12801" max="12801" width="5.42578125" style="13" bestFit="1" customWidth="1"/>
    <col min="12802" max="12802" width="130.7109375" style="13" bestFit="1" customWidth="1"/>
    <col min="12803" max="12803" width="20.7109375" style="13" bestFit="1" customWidth="1"/>
    <col min="12804" max="12804" width="43" style="13" bestFit="1" customWidth="1"/>
    <col min="12805" max="12805" width="34.140625" style="13" bestFit="1" customWidth="1"/>
    <col min="12806" max="12806" width="29" style="13" bestFit="1" customWidth="1"/>
    <col min="12807" max="12807" width="18.140625" style="13" bestFit="1" customWidth="1"/>
    <col min="12808" max="12808" width="9.140625" style="13" bestFit="1"/>
    <col min="12809" max="12809" width="1.7109375" style="13" bestFit="1" customWidth="1"/>
    <col min="12810" max="13056" width="9.140625" style="13"/>
    <col min="13057" max="13057" width="5.42578125" style="13" bestFit="1" customWidth="1"/>
    <col min="13058" max="13058" width="130.7109375" style="13" bestFit="1" customWidth="1"/>
    <col min="13059" max="13059" width="20.7109375" style="13" bestFit="1" customWidth="1"/>
    <col min="13060" max="13060" width="43" style="13" bestFit="1" customWidth="1"/>
    <col min="13061" max="13061" width="34.140625" style="13" bestFit="1" customWidth="1"/>
    <col min="13062" max="13062" width="29" style="13" bestFit="1" customWidth="1"/>
    <col min="13063" max="13063" width="18.140625" style="13" bestFit="1" customWidth="1"/>
    <col min="13064" max="13064" width="9.140625" style="13" bestFit="1"/>
    <col min="13065" max="13065" width="1.7109375" style="13" bestFit="1" customWidth="1"/>
    <col min="13066" max="13312" width="9.140625" style="13"/>
    <col min="13313" max="13313" width="5.42578125" style="13" bestFit="1" customWidth="1"/>
    <col min="13314" max="13314" width="130.7109375" style="13" bestFit="1" customWidth="1"/>
    <col min="13315" max="13315" width="20.7109375" style="13" bestFit="1" customWidth="1"/>
    <col min="13316" max="13316" width="43" style="13" bestFit="1" customWidth="1"/>
    <col min="13317" max="13317" width="34.140625" style="13" bestFit="1" customWidth="1"/>
    <col min="13318" max="13318" width="29" style="13" bestFit="1" customWidth="1"/>
    <col min="13319" max="13319" width="18.140625" style="13" bestFit="1" customWidth="1"/>
    <col min="13320" max="13320" width="9.140625" style="13" bestFit="1"/>
    <col min="13321" max="13321" width="1.7109375" style="13" bestFit="1" customWidth="1"/>
    <col min="13322" max="13568" width="9.140625" style="13"/>
    <col min="13569" max="13569" width="5.42578125" style="13" bestFit="1" customWidth="1"/>
    <col min="13570" max="13570" width="130.7109375" style="13" bestFit="1" customWidth="1"/>
    <col min="13571" max="13571" width="20.7109375" style="13" bestFit="1" customWidth="1"/>
    <col min="13572" max="13572" width="43" style="13" bestFit="1" customWidth="1"/>
    <col min="13573" max="13573" width="34.140625" style="13" bestFit="1" customWidth="1"/>
    <col min="13574" max="13574" width="29" style="13" bestFit="1" customWidth="1"/>
    <col min="13575" max="13575" width="18.140625" style="13" bestFit="1" customWidth="1"/>
    <col min="13576" max="13576" width="9.140625" style="13" bestFit="1"/>
    <col min="13577" max="13577" width="1.7109375" style="13" bestFit="1" customWidth="1"/>
    <col min="13578" max="13824" width="9.140625" style="13"/>
    <col min="13825" max="13825" width="5.42578125" style="13" bestFit="1" customWidth="1"/>
    <col min="13826" max="13826" width="130.7109375" style="13" bestFit="1" customWidth="1"/>
    <col min="13827" max="13827" width="20.7109375" style="13" bestFit="1" customWidth="1"/>
    <col min="13828" max="13828" width="43" style="13" bestFit="1" customWidth="1"/>
    <col min="13829" max="13829" width="34.140625" style="13" bestFit="1" customWidth="1"/>
    <col min="13830" max="13830" width="29" style="13" bestFit="1" customWidth="1"/>
    <col min="13831" max="13831" width="18.140625" style="13" bestFit="1" customWidth="1"/>
    <col min="13832" max="13832" width="9.140625" style="13" bestFit="1"/>
    <col min="13833" max="13833" width="1.7109375" style="13" bestFit="1" customWidth="1"/>
    <col min="13834" max="14080" width="9.140625" style="13"/>
    <col min="14081" max="14081" width="5.42578125" style="13" bestFit="1" customWidth="1"/>
    <col min="14082" max="14082" width="130.7109375" style="13" bestFit="1" customWidth="1"/>
    <col min="14083" max="14083" width="20.7109375" style="13" bestFit="1" customWidth="1"/>
    <col min="14084" max="14084" width="43" style="13" bestFit="1" customWidth="1"/>
    <col min="14085" max="14085" width="34.140625" style="13" bestFit="1" customWidth="1"/>
    <col min="14086" max="14086" width="29" style="13" bestFit="1" customWidth="1"/>
    <col min="14087" max="14087" width="18.140625" style="13" bestFit="1" customWidth="1"/>
    <col min="14088" max="14088" width="9.140625" style="13" bestFit="1"/>
    <col min="14089" max="14089" width="1.7109375" style="13" bestFit="1" customWidth="1"/>
    <col min="14090" max="14336" width="9.140625" style="13"/>
    <col min="14337" max="14337" width="5.42578125" style="13" bestFit="1" customWidth="1"/>
    <col min="14338" max="14338" width="130.7109375" style="13" bestFit="1" customWidth="1"/>
    <col min="14339" max="14339" width="20.7109375" style="13" bestFit="1" customWidth="1"/>
    <col min="14340" max="14340" width="43" style="13" bestFit="1" customWidth="1"/>
    <col min="14341" max="14341" width="34.140625" style="13" bestFit="1" customWidth="1"/>
    <col min="14342" max="14342" width="29" style="13" bestFit="1" customWidth="1"/>
    <col min="14343" max="14343" width="18.140625" style="13" bestFit="1" customWidth="1"/>
    <col min="14344" max="14344" width="9.140625" style="13" bestFit="1"/>
    <col min="14345" max="14345" width="1.7109375" style="13" bestFit="1" customWidth="1"/>
    <col min="14346" max="14592" width="9.140625" style="13"/>
    <col min="14593" max="14593" width="5.42578125" style="13" bestFit="1" customWidth="1"/>
    <col min="14594" max="14594" width="130.7109375" style="13" bestFit="1" customWidth="1"/>
    <col min="14595" max="14595" width="20.7109375" style="13" bestFit="1" customWidth="1"/>
    <col min="14596" max="14596" width="43" style="13" bestFit="1" customWidth="1"/>
    <col min="14597" max="14597" width="34.140625" style="13" bestFit="1" customWidth="1"/>
    <col min="14598" max="14598" width="29" style="13" bestFit="1" customWidth="1"/>
    <col min="14599" max="14599" width="18.140625" style="13" bestFit="1" customWidth="1"/>
    <col min="14600" max="14600" width="9.140625" style="13" bestFit="1"/>
    <col min="14601" max="14601" width="1.7109375" style="13" bestFit="1" customWidth="1"/>
    <col min="14602" max="14848" width="9.140625" style="13"/>
    <col min="14849" max="14849" width="5.42578125" style="13" bestFit="1" customWidth="1"/>
    <col min="14850" max="14850" width="130.7109375" style="13" bestFit="1" customWidth="1"/>
    <col min="14851" max="14851" width="20.7109375" style="13" bestFit="1" customWidth="1"/>
    <col min="14852" max="14852" width="43" style="13" bestFit="1" customWidth="1"/>
    <col min="14853" max="14853" width="34.140625" style="13" bestFit="1" customWidth="1"/>
    <col min="14854" max="14854" width="29" style="13" bestFit="1" customWidth="1"/>
    <col min="14855" max="14855" width="18.140625" style="13" bestFit="1" customWidth="1"/>
    <col min="14856" max="14856" width="9.140625" style="13" bestFit="1"/>
    <col min="14857" max="14857" width="1.7109375" style="13" bestFit="1" customWidth="1"/>
    <col min="14858" max="15104" width="9.140625" style="13"/>
    <col min="15105" max="15105" width="5.42578125" style="13" bestFit="1" customWidth="1"/>
    <col min="15106" max="15106" width="130.7109375" style="13" bestFit="1" customWidth="1"/>
    <col min="15107" max="15107" width="20.7109375" style="13" bestFit="1" customWidth="1"/>
    <col min="15108" max="15108" width="43" style="13" bestFit="1" customWidth="1"/>
    <col min="15109" max="15109" width="34.140625" style="13" bestFit="1" customWidth="1"/>
    <col min="15110" max="15110" width="29" style="13" bestFit="1" customWidth="1"/>
    <col min="15111" max="15111" width="18.140625" style="13" bestFit="1" customWidth="1"/>
    <col min="15112" max="15112" width="9.140625" style="13" bestFit="1"/>
    <col min="15113" max="15113" width="1.7109375" style="13" bestFit="1" customWidth="1"/>
    <col min="15114" max="15360" width="9.140625" style="13"/>
    <col min="15361" max="15361" width="5.42578125" style="13" bestFit="1" customWidth="1"/>
    <col min="15362" max="15362" width="130.7109375" style="13" bestFit="1" customWidth="1"/>
    <col min="15363" max="15363" width="20.7109375" style="13" bestFit="1" customWidth="1"/>
    <col min="15364" max="15364" width="43" style="13" bestFit="1" customWidth="1"/>
    <col min="15365" max="15365" width="34.140625" style="13" bestFit="1" customWidth="1"/>
    <col min="15366" max="15366" width="29" style="13" bestFit="1" customWidth="1"/>
    <col min="15367" max="15367" width="18.140625" style="13" bestFit="1" customWidth="1"/>
    <col min="15368" max="15368" width="9.140625" style="13" bestFit="1"/>
    <col min="15369" max="15369" width="1.7109375" style="13" bestFit="1" customWidth="1"/>
    <col min="15370" max="15616" width="9.140625" style="13"/>
    <col min="15617" max="15617" width="5.42578125" style="13" bestFit="1" customWidth="1"/>
    <col min="15618" max="15618" width="130.7109375" style="13" bestFit="1" customWidth="1"/>
    <col min="15619" max="15619" width="20.7109375" style="13" bestFit="1" customWidth="1"/>
    <col min="15620" max="15620" width="43" style="13" bestFit="1" customWidth="1"/>
    <col min="15621" max="15621" width="34.140625" style="13" bestFit="1" customWidth="1"/>
    <col min="15622" max="15622" width="29" style="13" bestFit="1" customWidth="1"/>
    <col min="15623" max="15623" width="18.140625" style="13" bestFit="1" customWidth="1"/>
    <col min="15624" max="15624" width="9.140625" style="13" bestFit="1"/>
    <col min="15625" max="15625" width="1.7109375" style="13" bestFit="1" customWidth="1"/>
    <col min="15626" max="15872" width="9.140625" style="13"/>
    <col min="15873" max="15873" width="5.42578125" style="13" bestFit="1" customWidth="1"/>
    <col min="15874" max="15874" width="130.7109375" style="13" bestFit="1" customWidth="1"/>
    <col min="15875" max="15875" width="20.7109375" style="13" bestFit="1" customWidth="1"/>
    <col min="15876" max="15876" width="43" style="13" bestFit="1" customWidth="1"/>
    <col min="15877" max="15877" width="34.140625" style="13" bestFit="1" customWidth="1"/>
    <col min="15878" max="15878" width="29" style="13" bestFit="1" customWidth="1"/>
    <col min="15879" max="15879" width="18.140625" style="13" bestFit="1" customWidth="1"/>
    <col min="15880" max="15880" width="9.140625" style="13" bestFit="1"/>
    <col min="15881" max="15881" width="1.7109375" style="13" bestFit="1" customWidth="1"/>
    <col min="15882" max="16128" width="9.140625" style="13"/>
    <col min="16129" max="16129" width="5.42578125" style="13" bestFit="1" customWidth="1"/>
    <col min="16130" max="16130" width="130.7109375" style="13" bestFit="1" customWidth="1"/>
    <col min="16131" max="16131" width="20.7109375" style="13" bestFit="1" customWidth="1"/>
    <col min="16132" max="16132" width="43" style="13" bestFit="1" customWidth="1"/>
    <col min="16133" max="16133" width="34.140625" style="13" bestFit="1" customWidth="1"/>
    <col min="16134" max="16134" width="29" style="13" bestFit="1" customWidth="1"/>
    <col min="16135" max="16135" width="18.140625" style="13" bestFit="1" customWidth="1"/>
    <col min="16136" max="16136" width="9.140625" style="13" bestFit="1"/>
    <col min="16137" max="16137" width="1.7109375" style="13" bestFit="1" customWidth="1"/>
    <col min="16138" max="16384" width="9.140625" style="13"/>
  </cols>
  <sheetData>
    <row r="1" spans="1:9" x14ac:dyDescent="0.25">
      <c r="A1" s="58" t="s">
        <v>0</v>
      </c>
      <c r="B1" s="201" t="s">
        <v>33</v>
      </c>
      <c r="C1" s="201"/>
      <c r="D1" s="201"/>
      <c r="E1" s="201"/>
    </row>
    <row r="3" spans="1:9" ht="15" customHeight="1" x14ac:dyDescent="0.25">
      <c r="B3" s="1" t="s">
        <v>1546</v>
      </c>
      <c r="C3" s="202"/>
      <c r="D3" s="203"/>
    </row>
    <row r="4" spans="1:9" ht="15" customHeight="1" x14ac:dyDescent="0.25">
      <c r="B4" s="7" t="s">
        <v>1547</v>
      </c>
      <c r="C4" s="202"/>
      <c r="D4" s="203"/>
    </row>
    <row r="5" spans="1:9" ht="15" customHeight="1" x14ac:dyDescent="0.25">
      <c r="B5" s="2" t="s">
        <v>133</v>
      </c>
      <c r="C5" s="202"/>
      <c r="D5" s="203"/>
    </row>
    <row r="6" spans="1:9" ht="15" customHeight="1" x14ac:dyDescent="0.25">
      <c r="B6" s="2" t="s">
        <v>1548</v>
      </c>
      <c r="C6" s="202"/>
      <c r="D6" s="203"/>
    </row>
    <row r="7" spans="1:9" ht="30" customHeight="1" x14ac:dyDescent="0.25">
      <c r="B7" s="2" t="s">
        <v>1549</v>
      </c>
      <c r="C7" s="202"/>
      <c r="D7" s="203"/>
    </row>
    <row r="8" spans="1:9" ht="30" customHeight="1" x14ac:dyDescent="0.25">
      <c r="B8" s="2" t="s">
        <v>136</v>
      </c>
      <c r="C8" s="57" t="s">
        <v>137</v>
      </c>
      <c r="D8" s="57"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1675</v>
      </c>
      <c r="C15" s="29" t="s">
        <v>145</v>
      </c>
      <c r="D15" s="13" t="s">
        <v>271</v>
      </c>
      <c r="E15" s="13" t="s">
        <v>272</v>
      </c>
      <c r="F15" s="18">
        <v>4263500</v>
      </c>
      <c r="G15" s="18">
        <v>56791.95</v>
      </c>
      <c r="H15" s="18">
        <v>4.57</v>
      </c>
    </row>
    <row r="16" spans="1:9" x14ac:dyDescent="0.25">
      <c r="B16" s="13" t="s">
        <v>1673</v>
      </c>
      <c r="C16" s="29" t="s">
        <v>145</v>
      </c>
      <c r="D16" s="13" t="s">
        <v>268</v>
      </c>
      <c r="E16" s="13" t="s">
        <v>269</v>
      </c>
      <c r="F16" s="18">
        <v>3105850</v>
      </c>
      <c r="G16" s="18">
        <v>53908.24</v>
      </c>
      <c r="H16" s="18">
        <v>4.34</v>
      </c>
    </row>
    <row r="17" spans="2:8" x14ac:dyDescent="0.25">
      <c r="B17" s="13" t="s">
        <v>1903</v>
      </c>
      <c r="C17" s="29" t="s">
        <v>145</v>
      </c>
      <c r="D17" s="13" t="s">
        <v>473</v>
      </c>
      <c r="E17" s="13" t="s">
        <v>675</v>
      </c>
      <c r="F17" s="18">
        <v>3563450</v>
      </c>
      <c r="G17" s="18">
        <v>29720.95</v>
      </c>
      <c r="H17" s="18">
        <v>2.39</v>
      </c>
    </row>
    <row r="18" spans="2:8" x14ac:dyDescent="0.25">
      <c r="B18" s="13" t="s">
        <v>1901</v>
      </c>
      <c r="C18" s="29" t="s">
        <v>145</v>
      </c>
      <c r="D18" s="13" t="s">
        <v>473</v>
      </c>
      <c r="E18" s="13" t="s">
        <v>673</v>
      </c>
      <c r="F18" s="18">
        <v>842450</v>
      </c>
      <c r="G18" s="18">
        <v>22986.67</v>
      </c>
      <c r="H18" s="18">
        <v>1.85</v>
      </c>
    </row>
    <row r="19" spans="2:8" x14ac:dyDescent="0.25">
      <c r="B19" s="13" t="s">
        <v>969</v>
      </c>
      <c r="C19" s="29" t="s">
        <v>145</v>
      </c>
      <c r="D19" s="13" t="s">
        <v>268</v>
      </c>
      <c r="E19" s="13" t="s">
        <v>970</v>
      </c>
      <c r="F19" s="18">
        <v>8608275</v>
      </c>
      <c r="G19" s="18">
        <v>21603.33</v>
      </c>
      <c r="H19" s="18">
        <v>1.74</v>
      </c>
    </row>
    <row r="20" spans="2:8" x14ac:dyDescent="0.25">
      <c r="B20" s="13" t="s">
        <v>1804</v>
      </c>
      <c r="C20" s="29" t="s">
        <v>145</v>
      </c>
      <c r="D20" s="13" t="s">
        <v>528</v>
      </c>
      <c r="E20" s="13" t="s">
        <v>529</v>
      </c>
      <c r="F20" s="18">
        <v>3845600</v>
      </c>
      <c r="G20" s="18">
        <v>17845.509999999998</v>
      </c>
      <c r="H20" s="18">
        <v>1.44</v>
      </c>
    </row>
    <row r="21" spans="2:8" x14ac:dyDescent="0.25">
      <c r="B21" s="13" t="s">
        <v>1937</v>
      </c>
      <c r="C21" s="29" t="s">
        <v>145</v>
      </c>
      <c r="D21" s="13" t="s">
        <v>473</v>
      </c>
      <c r="E21" s="13" t="s">
        <v>722</v>
      </c>
      <c r="F21" s="18">
        <v>713650</v>
      </c>
      <c r="G21" s="18">
        <v>17796.29</v>
      </c>
      <c r="H21" s="18">
        <v>1.43</v>
      </c>
    </row>
    <row r="22" spans="2:8" x14ac:dyDescent="0.25">
      <c r="B22" s="13" t="s">
        <v>1812</v>
      </c>
      <c r="C22" s="29" t="s">
        <v>145</v>
      </c>
      <c r="D22" s="13" t="s">
        <v>291</v>
      </c>
      <c r="E22" s="13" t="s">
        <v>540</v>
      </c>
      <c r="F22" s="18">
        <v>3905550</v>
      </c>
      <c r="G22" s="18">
        <v>17186.37</v>
      </c>
      <c r="H22" s="18">
        <v>1.38</v>
      </c>
    </row>
    <row r="23" spans="2:8" x14ac:dyDescent="0.25">
      <c r="B23" s="13" t="s">
        <v>1703</v>
      </c>
      <c r="C23" s="29" t="s">
        <v>145</v>
      </c>
      <c r="D23" s="13" t="s">
        <v>268</v>
      </c>
      <c r="E23" s="13" t="s">
        <v>322</v>
      </c>
      <c r="F23" s="18">
        <v>1620500</v>
      </c>
      <c r="G23" s="18">
        <v>17106</v>
      </c>
      <c r="H23" s="18">
        <v>1.38</v>
      </c>
    </row>
    <row r="24" spans="2:8" x14ac:dyDescent="0.25">
      <c r="B24" s="13" t="s">
        <v>1821</v>
      </c>
      <c r="C24" s="29" t="s">
        <v>145</v>
      </c>
      <c r="D24" s="13" t="s">
        <v>291</v>
      </c>
      <c r="E24" s="13" t="s">
        <v>549</v>
      </c>
      <c r="F24" s="18">
        <v>4986000</v>
      </c>
      <c r="G24" s="18">
        <v>15995.09</v>
      </c>
      <c r="H24" s="18">
        <v>1.29</v>
      </c>
    </row>
    <row r="25" spans="2:8" x14ac:dyDescent="0.25">
      <c r="B25" s="13" t="s">
        <v>1806</v>
      </c>
      <c r="C25" s="29" t="s">
        <v>145</v>
      </c>
      <c r="D25" s="13" t="s">
        <v>318</v>
      </c>
      <c r="E25" s="13" t="s">
        <v>531</v>
      </c>
      <c r="F25" s="18">
        <v>2725200</v>
      </c>
      <c r="G25" s="18">
        <v>15821.15</v>
      </c>
      <c r="H25" s="18">
        <v>1.27</v>
      </c>
    </row>
    <row r="26" spans="2:8" x14ac:dyDescent="0.25">
      <c r="B26" s="13" t="s">
        <v>1869</v>
      </c>
      <c r="C26" s="29" t="s">
        <v>145</v>
      </c>
      <c r="D26" s="13" t="s">
        <v>357</v>
      </c>
      <c r="E26" s="13" t="s">
        <v>625</v>
      </c>
      <c r="F26" s="18">
        <v>1841400</v>
      </c>
      <c r="G26" s="18">
        <v>15096.72</v>
      </c>
      <c r="H26" s="18">
        <v>1.21</v>
      </c>
    </row>
    <row r="27" spans="2:8" x14ac:dyDescent="0.25">
      <c r="B27" s="13" t="s">
        <v>1855</v>
      </c>
      <c r="C27" s="29" t="s">
        <v>145</v>
      </c>
      <c r="D27" s="13" t="s">
        <v>596</v>
      </c>
      <c r="E27" s="13" t="s">
        <v>601</v>
      </c>
      <c r="F27" s="18">
        <v>353700</v>
      </c>
      <c r="G27" s="18">
        <v>15020.58</v>
      </c>
      <c r="H27" s="18">
        <v>1.21</v>
      </c>
    </row>
    <row r="28" spans="2:8" x14ac:dyDescent="0.25">
      <c r="B28" s="13" t="s">
        <v>1670</v>
      </c>
      <c r="C28" s="29" t="s">
        <v>145</v>
      </c>
      <c r="D28" s="13" t="s">
        <v>146</v>
      </c>
      <c r="E28" s="13" t="s">
        <v>147</v>
      </c>
      <c r="F28" s="18">
        <v>845200</v>
      </c>
      <c r="G28" s="18">
        <v>14852.28</v>
      </c>
      <c r="H28" s="18">
        <v>1.19</v>
      </c>
    </row>
    <row r="29" spans="2:8" x14ac:dyDescent="0.25">
      <c r="B29" s="13" t="s">
        <v>1847</v>
      </c>
      <c r="C29" s="29" t="s">
        <v>145</v>
      </c>
      <c r="D29" s="13" t="s">
        <v>301</v>
      </c>
      <c r="E29" s="13" t="s">
        <v>588</v>
      </c>
      <c r="F29" s="18">
        <v>2576000</v>
      </c>
      <c r="G29" s="18">
        <v>13462.18</v>
      </c>
      <c r="H29" s="18">
        <v>1.08</v>
      </c>
    </row>
    <row r="30" spans="2:8" x14ac:dyDescent="0.25">
      <c r="B30" s="13" t="s">
        <v>1880</v>
      </c>
      <c r="C30" s="29" t="s">
        <v>145</v>
      </c>
      <c r="D30" s="13" t="s">
        <v>348</v>
      </c>
      <c r="E30" s="13" t="s">
        <v>638</v>
      </c>
      <c r="F30" s="18">
        <v>164200000</v>
      </c>
      <c r="G30" s="18">
        <v>13333.04</v>
      </c>
      <c r="H30" s="18">
        <v>1.07</v>
      </c>
    </row>
    <row r="31" spans="2:8" x14ac:dyDescent="0.25">
      <c r="B31" s="13" t="s">
        <v>623</v>
      </c>
      <c r="C31" s="29" t="s">
        <v>145</v>
      </c>
      <c r="D31" s="13" t="s">
        <v>378</v>
      </c>
      <c r="E31" s="13" t="s">
        <v>624</v>
      </c>
      <c r="F31" s="18">
        <v>16605000</v>
      </c>
      <c r="G31" s="18">
        <v>13171.09</v>
      </c>
      <c r="H31" s="18">
        <v>1.06</v>
      </c>
    </row>
    <row r="32" spans="2:8" x14ac:dyDescent="0.25">
      <c r="B32" s="13" t="s">
        <v>1671</v>
      </c>
      <c r="C32" s="29" t="s">
        <v>145</v>
      </c>
      <c r="D32" s="13" t="s">
        <v>146</v>
      </c>
      <c r="E32" s="13" t="s">
        <v>148</v>
      </c>
      <c r="F32" s="18">
        <v>309225</v>
      </c>
      <c r="G32" s="18">
        <v>12271.44</v>
      </c>
      <c r="H32" s="18">
        <v>0.99</v>
      </c>
    </row>
    <row r="33" spans="2:8" x14ac:dyDescent="0.25">
      <c r="B33" s="13" t="s">
        <v>1941</v>
      </c>
      <c r="C33" s="29" t="s">
        <v>145</v>
      </c>
      <c r="D33" s="13" t="s">
        <v>324</v>
      </c>
      <c r="E33" s="13" t="s">
        <v>726</v>
      </c>
      <c r="F33" s="18">
        <v>5040000</v>
      </c>
      <c r="G33" s="18">
        <v>12045.6</v>
      </c>
      <c r="H33" s="18">
        <v>0.97</v>
      </c>
    </row>
    <row r="34" spans="2:8" x14ac:dyDescent="0.25">
      <c r="B34" s="13" t="s">
        <v>1963</v>
      </c>
      <c r="C34" s="29" t="s">
        <v>145</v>
      </c>
      <c r="D34" s="13" t="s">
        <v>287</v>
      </c>
      <c r="E34" s="13" t="s">
        <v>778</v>
      </c>
      <c r="F34" s="18">
        <v>262650</v>
      </c>
      <c r="G34" s="18">
        <v>11292.51</v>
      </c>
      <c r="H34" s="18">
        <v>0.91</v>
      </c>
    </row>
    <row r="35" spans="2:8" x14ac:dyDescent="0.25">
      <c r="B35" s="13" t="s">
        <v>1831</v>
      </c>
      <c r="C35" s="29" t="s">
        <v>145</v>
      </c>
      <c r="D35" s="13" t="s">
        <v>293</v>
      </c>
      <c r="E35" s="13" t="s">
        <v>560</v>
      </c>
      <c r="F35" s="18">
        <v>1947400</v>
      </c>
      <c r="G35" s="18">
        <v>10781.78</v>
      </c>
      <c r="H35" s="18">
        <v>0.87</v>
      </c>
    </row>
    <row r="36" spans="2:8" x14ac:dyDescent="0.25">
      <c r="B36" s="13" t="s">
        <v>1678</v>
      </c>
      <c r="C36" s="29" t="s">
        <v>145</v>
      </c>
      <c r="D36" s="13" t="s">
        <v>268</v>
      </c>
      <c r="E36" s="13" t="s">
        <v>276</v>
      </c>
      <c r="F36" s="18">
        <v>908125</v>
      </c>
      <c r="G36" s="18">
        <v>10530.16</v>
      </c>
      <c r="H36" s="18">
        <v>0.85</v>
      </c>
    </row>
    <row r="37" spans="2:8" x14ac:dyDescent="0.25">
      <c r="B37" s="13" t="s">
        <v>1844</v>
      </c>
      <c r="C37" s="29" t="s">
        <v>145</v>
      </c>
      <c r="D37" s="13" t="s">
        <v>301</v>
      </c>
      <c r="E37" s="13" t="s">
        <v>585</v>
      </c>
      <c r="F37" s="18">
        <v>1661000</v>
      </c>
      <c r="G37" s="18">
        <v>10481.74</v>
      </c>
      <c r="H37" s="18">
        <v>0.84</v>
      </c>
    </row>
    <row r="38" spans="2:8" x14ac:dyDescent="0.25">
      <c r="B38" s="13" t="s">
        <v>1550</v>
      </c>
      <c r="C38" s="29" t="s">
        <v>145</v>
      </c>
      <c r="D38" s="13" t="s">
        <v>268</v>
      </c>
      <c r="E38" s="13" t="s">
        <v>1551</v>
      </c>
      <c r="F38" s="18">
        <v>9861750</v>
      </c>
      <c r="G38" s="18">
        <v>10123.09</v>
      </c>
      <c r="H38" s="18">
        <v>0.81</v>
      </c>
    </row>
    <row r="39" spans="2:8" x14ac:dyDescent="0.25">
      <c r="B39" s="13" t="s">
        <v>1815</v>
      </c>
      <c r="C39" s="29" t="s">
        <v>145</v>
      </c>
      <c r="D39" s="13" t="s">
        <v>397</v>
      </c>
      <c r="E39" s="13" t="s">
        <v>543</v>
      </c>
      <c r="F39" s="18">
        <v>1093125</v>
      </c>
      <c r="G39" s="18">
        <v>10062.219999999999</v>
      </c>
      <c r="H39" s="18">
        <v>0.81</v>
      </c>
    </row>
    <row r="40" spans="2:8" x14ac:dyDescent="0.25">
      <c r="B40" s="13" t="s">
        <v>2109</v>
      </c>
      <c r="C40" s="29" t="s">
        <v>145</v>
      </c>
      <c r="D40" s="13" t="s">
        <v>279</v>
      </c>
      <c r="E40" s="13" t="s">
        <v>1072</v>
      </c>
      <c r="F40" s="18">
        <v>611500</v>
      </c>
      <c r="G40" s="18">
        <v>10018.82</v>
      </c>
      <c r="H40" s="18">
        <v>0.81</v>
      </c>
    </row>
    <row r="41" spans="2:8" x14ac:dyDescent="0.25">
      <c r="B41" s="13" t="s">
        <v>2101</v>
      </c>
      <c r="C41" s="29" t="s">
        <v>145</v>
      </c>
      <c r="D41" s="13" t="s">
        <v>720</v>
      </c>
      <c r="E41" s="13" t="s">
        <v>1051</v>
      </c>
      <c r="F41" s="18">
        <v>778000</v>
      </c>
      <c r="G41" s="18">
        <v>9982.91</v>
      </c>
      <c r="H41" s="18">
        <v>0.8</v>
      </c>
    </row>
    <row r="42" spans="2:8" x14ac:dyDescent="0.25">
      <c r="B42" s="13" t="s">
        <v>1852</v>
      </c>
      <c r="C42" s="29" t="s">
        <v>145</v>
      </c>
      <c r="D42" s="13" t="s">
        <v>301</v>
      </c>
      <c r="E42" s="13" t="s">
        <v>595</v>
      </c>
      <c r="F42" s="18">
        <v>2174900</v>
      </c>
      <c r="G42" s="18">
        <v>9894.7099999999991</v>
      </c>
      <c r="H42" s="18">
        <v>0.8</v>
      </c>
    </row>
    <row r="43" spans="2:8" x14ac:dyDescent="0.25">
      <c r="B43" s="13" t="s">
        <v>1908</v>
      </c>
      <c r="C43" s="29" t="s">
        <v>145</v>
      </c>
      <c r="D43" s="13" t="s">
        <v>473</v>
      </c>
      <c r="E43" s="13" t="s">
        <v>680</v>
      </c>
      <c r="F43" s="18">
        <v>188300</v>
      </c>
      <c r="G43" s="18">
        <v>9216.6299999999992</v>
      </c>
      <c r="H43" s="18">
        <v>0.74</v>
      </c>
    </row>
    <row r="44" spans="2:8" x14ac:dyDescent="0.25">
      <c r="B44" s="13" t="s">
        <v>1907</v>
      </c>
      <c r="C44" s="29" t="s">
        <v>145</v>
      </c>
      <c r="D44" s="13" t="s">
        <v>282</v>
      </c>
      <c r="E44" s="13" t="s">
        <v>679</v>
      </c>
      <c r="F44" s="18">
        <v>653400</v>
      </c>
      <c r="G44" s="18">
        <v>9124.73</v>
      </c>
      <c r="H44" s="18">
        <v>0.73</v>
      </c>
    </row>
    <row r="45" spans="2:8" x14ac:dyDescent="0.25">
      <c r="B45" s="13" t="s">
        <v>1916</v>
      </c>
      <c r="C45" s="29" t="s">
        <v>145</v>
      </c>
      <c r="D45" s="13" t="s">
        <v>555</v>
      </c>
      <c r="E45" s="13" t="s">
        <v>688</v>
      </c>
      <c r="F45" s="18">
        <v>3828750</v>
      </c>
      <c r="G45" s="18">
        <v>8703.51</v>
      </c>
      <c r="H45" s="18">
        <v>0.7</v>
      </c>
    </row>
    <row r="46" spans="2:8" x14ac:dyDescent="0.25">
      <c r="B46" s="13" t="s">
        <v>2011</v>
      </c>
      <c r="C46" s="29" t="s">
        <v>145</v>
      </c>
      <c r="D46" s="13" t="s">
        <v>911</v>
      </c>
      <c r="E46" s="13" t="s">
        <v>912</v>
      </c>
      <c r="F46" s="18">
        <v>279600</v>
      </c>
      <c r="G46" s="18">
        <v>8240.51</v>
      </c>
      <c r="H46" s="18">
        <v>0.66</v>
      </c>
    </row>
    <row r="47" spans="2:8" x14ac:dyDescent="0.25">
      <c r="B47" s="13" t="s">
        <v>1867</v>
      </c>
      <c r="C47" s="29" t="s">
        <v>145</v>
      </c>
      <c r="D47" s="13" t="s">
        <v>357</v>
      </c>
      <c r="E47" s="13" t="s">
        <v>621</v>
      </c>
      <c r="F47" s="18">
        <v>285075</v>
      </c>
      <c r="G47" s="18">
        <v>8197.9</v>
      </c>
      <c r="H47" s="18">
        <v>0.66</v>
      </c>
    </row>
    <row r="48" spans="2:8" x14ac:dyDescent="0.25">
      <c r="B48" s="13" t="s">
        <v>1805</v>
      </c>
      <c r="C48" s="29" t="s">
        <v>145</v>
      </c>
      <c r="D48" s="13" t="s">
        <v>318</v>
      </c>
      <c r="E48" s="13" t="s">
        <v>530</v>
      </c>
      <c r="F48" s="18">
        <v>70100</v>
      </c>
      <c r="G48" s="18">
        <v>7757.02</v>
      </c>
      <c r="H48" s="18">
        <v>0.62</v>
      </c>
    </row>
    <row r="49" spans="2:8" x14ac:dyDescent="0.25">
      <c r="B49" s="13" t="s">
        <v>863</v>
      </c>
      <c r="C49" s="29" t="s">
        <v>145</v>
      </c>
      <c r="D49" s="13" t="s">
        <v>268</v>
      </c>
      <c r="E49" s="13" t="s">
        <v>864</v>
      </c>
      <c r="F49" s="18">
        <v>940500</v>
      </c>
      <c r="G49" s="18">
        <v>7713.98</v>
      </c>
      <c r="H49" s="18">
        <v>0.62</v>
      </c>
    </row>
    <row r="50" spans="2:8" x14ac:dyDescent="0.25">
      <c r="B50" s="13" t="s">
        <v>1698</v>
      </c>
      <c r="C50" s="29" t="s">
        <v>145</v>
      </c>
      <c r="D50" s="13" t="s">
        <v>303</v>
      </c>
      <c r="E50" s="13" t="s">
        <v>314</v>
      </c>
      <c r="F50" s="18">
        <v>1178400</v>
      </c>
      <c r="G50" s="18">
        <v>7541.76</v>
      </c>
      <c r="H50" s="18">
        <v>0.61</v>
      </c>
    </row>
    <row r="51" spans="2:8" x14ac:dyDescent="0.25">
      <c r="B51" s="13" t="s">
        <v>2114</v>
      </c>
      <c r="C51" s="29" t="s">
        <v>145</v>
      </c>
      <c r="D51" s="13" t="s">
        <v>320</v>
      </c>
      <c r="E51" s="13" t="s">
        <v>1088</v>
      </c>
      <c r="F51" s="18">
        <v>2441400</v>
      </c>
      <c r="G51" s="18">
        <v>7523.17</v>
      </c>
      <c r="H51" s="18">
        <v>0.61</v>
      </c>
    </row>
    <row r="52" spans="2:8" x14ac:dyDescent="0.25">
      <c r="B52" s="13" t="s">
        <v>1552</v>
      </c>
      <c r="C52" s="29" t="s">
        <v>145</v>
      </c>
      <c r="D52" s="13" t="s">
        <v>268</v>
      </c>
      <c r="E52" s="13" t="s">
        <v>1553</v>
      </c>
      <c r="F52" s="18">
        <v>7632000</v>
      </c>
      <c r="G52" s="18">
        <v>7471.73</v>
      </c>
      <c r="H52" s="18">
        <v>0.6</v>
      </c>
    </row>
    <row r="53" spans="2:8" x14ac:dyDescent="0.25">
      <c r="B53" s="13" t="s">
        <v>1854</v>
      </c>
      <c r="C53" s="29" t="s">
        <v>145</v>
      </c>
      <c r="D53" s="13" t="s">
        <v>268</v>
      </c>
      <c r="E53" s="13" t="s">
        <v>598</v>
      </c>
      <c r="F53" s="18">
        <v>4096400</v>
      </c>
      <c r="G53" s="18">
        <v>7464.05</v>
      </c>
      <c r="H53" s="18">
        <v>0.6</v>
      </c>
    </row>
    <row r="54" spans="2:8" x14ac:dyDescent="0.25">
      <c r="B54" s="13" t="s">
        <v>1913</v>
      </c>
      <c r="C54" s="29" t="s">
        <v>145</v>
      </c>
      <c r="D54" s="13" t="s">
        <v>279</v>
      </c>
      <c r="E54" s="13" t="s">
        <v>685</v>
      </c>
      <c r="F54" s="18">
        <v>1902600</v>
      </c>
      <c r="G54" s="18">
        <v>7439.17</v>
      </c>
      <c r="H54" s="18">
        <v>0.6</v>
      </c>
    </row>
    <row r="55" spans="2:8" x14ac:dyDescent="0.25">
      <c r="B55" s="13" t="s">
        <v>1814</v>
      </c>
      <c r="C55" s="29" t="s">
        <v>145</v>
      </c>
      <c r="D55" s="13" t="s">
        <v>318</v>
      </c>
      <c r="E55" s="13" t="s">
        <v>542</v>
      </c>
      <c r="F55" s="18">
        <v>265750</v>
      </c>
      <c r="G55" s="18">
        <v>7164.22</v>
      </c>
      <c r="H55" s="18">
        <v>0.57999999999999996</v>
      </c>
    </row>
    <row r="56" spans="2:8" x14ac:dyDescent="0.25">
      <c r="B56" s="13" t="s">
        <v>1943</v>
      </c>
      <c r="C56" s="29" t="s">
        <v>145</v>
      </c>
      <c r="D56" s="13" t="s">
        <v>324</v>
      </c>
      <c r="E56" s="13" t="s">
        <v>728</v>
      </c>
      <c r="F56" s="18">
        <v>99600</v>
      </c>
      <c r="G56" s="18">
        <v>6948.39</v>
      </c>
      <c r="H56" s="18">
        <v>0.56000000000000005</v>
      </c>
    </row>
    <row r="57" spans="2:8" x14ac:dyDescent="0.25">
      <c r="B57" s="13" t="s">
        <v>1822</v>
      </c>
      <c r="C57" s="29" t="s">
        <v>145</v>
      </c>
      <c r="D57" s="13" t="s">
        <v>271</v>
      </c>
      <c r="E57" s="13" t="s">
        <v>550</v>
      </c>
      <c r="F57" s="18">
        <v>4792125</v>
      </c>
      <c r="G57" s="18">
        <v>6834.53</v>
      </c>
      <c r="H57" s="18">
        <v>0.55000000000000004</v>
      </c>
    </row>
    <row r="58" spans="2:8" x14ac:dyDescent="0.25">
      <c r="B58" s="13" t="s">
        <v>1679</v>
      </c>
      <c r="C58" s="29" t="s">
        <v>145</v>
      </c>
      <c r="D58" s="13" t="s">
        <v>277</v>
      </c>
      <c r="E58" s="13" t="s">
        <v>278</v>
      </c>
      <c r="F58" s="18">
        <v>186150</v>
      </c>
      <c r="G58" s="18">
        <v>6742.91</v>
      </c>
      <c r="H58" s="18">
        <v>0.54</v>
      </c>
    </row>
    <row r="59" spans="2:8" x14ac:dyDescent="0.25">
      <c r="B59" s="13" t="s">
        <v>1780</v>
      </c>
      <c r="C59" s="29" t="s">
        <v>145</v>
      </c>
      <c r="D59" s="13" t="s">
        <v>289</v>
      </c>
      <c r="E59" s="13" t="s">
        <v>467</v>
      </c>
      <c r="F59" s="18">
        <v>1474200</v>
      </c>
      <c r="G59" s="18">
        <v>6714.24</v>
      </c>
      <c r="H59" s="18">
        <v>0.54</v>
      </c>
    </row>
    <row r="60" spans="2:8" x14ac:dyDescent="0.25">
      <c r="B60" s="13" t="s">
        <v>1923</v>
      </c>
      <c r="C60" s="29" t="s">
        <v>145</v>
      </c>
      <c r="D60" s="13" t="s">
        <v>367</v>
      </c>
      <c r="E60" s="13" t="s">
        <v>698</v>
      </c>
      <c r="F60" s="18">
        <v>85000</v>
      </c>
      <c r="G60" s="18">
        <v>6665.62</v>
      </c>
      <c r="H60" s="18">
        <v>0.54</v>
      </c>
    </row>
    <row r="61" spans="2:8" x14ac:dyDescent="0.25">
      <c r="B61" s="13" t="s">
        <v>1691</v>
      </c>
      <c r="C61" s="29" t="s">
        <v>145</v>
      </c>
      <c r="D61" s="13" t="s">
        <v>268</v>
      </c>
      <c r="E61" s="13" t="s">
        <v>298</v>
      </c>
      <c r="F61" s="18">
        <v>3665000</v>
      </c>
      <c r="G61" s="18">
        <v>6440.87</v>
      </c>
      <c r="H61" s="18">
        <v>0.52</v>
      </c>
    </row>
    <row r="62" spans="2:8" x14ac:dyDescent="0.25">
      <c r="B62" s="13" t="s">
        <v>1866</v>
      </c>
      <c r="C62" s="29" t="s">
        <v>145</v>
      </c>
      <c r="D62" s="13" t="s">
        <v>331</v>
      </c>
      <c r="E62" s="13" t="s">
        <v>620</v>
      </c>
      <c r="F62" s="18">
        <v>456000</v>
      </c>
      <c r="G62" s="18">
        <v>6430.28</v>
      </c>
      <c r="H62" s="18">
        <v>0.52</v>
      </c>
    </row>
    <row r="63" spans="2:8" x14ac:dyDescent="0.25">
      <c r="B63" s="13" t="s">
        <v>2001</v>
      </c>
      <c r="C63" s="29" t="s">
        <v>145</v>
      </c>
      <c r="D63" s="13" t="s">
        <v>305</v>
      </c>
      <c r="E63" s="13" t="s">
        <v>868</v>
      </c>
      <c r="F63" s="18">
        <v>388500</v>
      </c>
      <c r="G63" s="18">
        <v>6302.05</v>
      </c>
      <c r="H63" s="18">
        <v>0.51</v>
      </c>
    </row>
    <row r="64" spans="2:8" x14ac:dyDescent="0.25">
      <c r="B64" s="13" t="s">
        <v>1953</v>
      </c>
      <c r="C64" s="29" t="s">
        <v>145</v>
      </c>
      <c r="D64" s="13" t="s">
        <v>282</v>
      </c>
      <c r="E64" s="13" t="s">
        <v>756</v>
      </c>
      <c r="F64" s="18">
        <v>1987500</v>
      </c>
      <c r="G64" s="18">
        <v>6282.49</v>
      </c>
      <c r="H64" s="18">
        <v>0.51</v>
      </c>
    </row>
    <row r="65" spans="2:8" x14ac:dyDescent="0.25">
      <c r="B65" s="13" t="s">
        <v>1999</v>
      </c>
      <c r="C65" s="29" t="s">
        <v>145</v>
      </c>
      <c r="D65" s="13" t="s">
        <v>301</v>
      </c>
      <c r="E65" s="13" t="s">
        <v>866</v>
      </c>
      <c r="F65" s="18">
        <v>352500</v>
      </c>
      <c r="G65" s="18">
        <v>6171.39</v>
      </c>
      <c r="H65" s="18">
        <v>0.5</v>
      </c>
    </row>
    <row r="66" spans="2:8" x14ac:dyDescent="0.25">
      <c r="B66" s="13" t="s">
        <v>1676</v>
      </c>
      <c r="C66" s="29" t="s">
        <v>145</v>
      </c>
      <c r="D66" s="13" t="s">
        <v>273</v>
      </c>
      <c r="E66" s="13" t="s">
        <v>274</v>
      </c>
      <c r="F66" s="18">
        <v>1262400</v>
      </c>
      <c r="G66" s="18">
        <v>6170.61</v>
      </c>
      <c r="H66" s="18">
        <v>0.5</v>
      </c>
    </row>
    <row r="67" spans="2:8" x14ac:dyDescent="0.25">
      <c r="B67" s="13" t="s">
        <v>1942</v>
      </c>
      <c r="C67" s="29" t="s">
        <v>145</v>
      </c>
      <c r="D67" s="13" t="s">
        <v>324</v>
      </c>
      <c r="E67" s="13" t="s">
        <v>727</v>
      </c>
      <c r="F67" s="18">
        <v>79000</v>
      </c>
      <c r="G67" s="18">
        <v>5869.27</v>
      </c>
      <c r="H67" s="18">
        <v>0.47</v>
      </c>
    </row>
    <row r="68" spans="2:8" x14ac:dyDescent="0.25">
      <c r="B68" s="13" t="s">
        <v>1803</v>
      </c>
      <c r="C68" s="29" t="s">
        <v>145</v>
      </c>
      <c r="D68" s="13" t="s">
        <v>291</v>
      </c>
      <c r="E68" s="13" t="s">
        <v>527</v>
      </c>
      <c r="F68" s="18">
        <v>1416000</v>
      </c>
      <c r="G68" s="18">
        <v>5779.4</v>
      </c>
      <c r="H68" s="18">
        <v>0.46</v>
      </c>
    </row>
    <row r="69" spans="2:8" x14ac:dyDescent="0.25">
      <c r="B69" s="13" t="s">
        <v>1858</v>
      </c>
      <c r="C69" s="29" t="s">
        <v>145</v>
      </c>
      <c r="D69" s="13" t="s">
        <v>348</v>
      </c>
      <c r="E69" s="13" t="s">
        <v>612</v>
      </c>
      <c r="F69" s="18">
        <v>341525</v>
      </c>
      <c r="G69" s="18">
        <v>5507.43</v>
      </c>
      <c r="H69" s="18">
        <v>0.44</v>
      </c>
    </row>
    <row r="70" spans="2:8" x14ac:dyDescent="0.25">
      <c r="B70" s="13" t="s">
        <v>1920</v>
      </c>
      <c r="C70" s="29" t="s">
        <v>145</v>
      </c>
      <c r="D70" s="13" t="s">
        <v>397</v>
      </c>
      <c r="E70" s="13" t="s">
        <v>694</v>
      </c>
      <c r="F70" s="18">
        <v>4572000</v>
      </c>
      <c r="G70" s="18">
        <v>5292.09</v>
      </c>
      <c r="H70" s="18">
        <v>0.43</v>
      </c>
    </row>
    <row r="71" spans="2:8" x14ac:dyDescent="0.25">
      <c r="B71" s="13" t="s">
        <v>1778</v>
      </c>
      <c r="C71" s="29" t="s">
        <v>145</v>
      </c>
      <c r="D71" s="13" t="s">
        <v>301</v>
      </c>
      <c r="E71" s="13" t="s">
        <v>465</v>
      </c>
      <c r="F71" s="18">
        <v>273350</v>
      </c>
      <c r="G71" s="18">
        <v>5276.89</v>
      </c>
      <c r="H71" s="18">
        <v>0.42</v>
      </c>
    </row>
    <row r="72" spans="2:8" x14ac:dyDescent="0.25">
      <c r="B72" s="13" t="s">
        <v>1680</v>
      </c>
      <c r="C72" s="29" t="s">
        <v>145</v>
      </c>
      <c r="D72" s="13" t="s">
        <v>279</v>
      </c>
      <c r="E72" s="13" t="s">
        <v>280</v>
      </c>
      <c r="F72" s="18">
        <v>148400</v>
      </c>
      <c r="G72" s="18">
        <v>4848.3</v>
      </c>
      <c r="H72" s="18">
        <v>0.39</v>
      </c>
    </row>
    <row r="73" spans="2:8" x14ac:dyDescent="0.25">
      <c r="B73" s="13" t="s">
        <v>1853</v>
      </c>
      <c r="C73" s="29" t="s">
        <v>145</v>
      </c>
      <c r="D73" s="13" t="s">
        <v>596</v>
      </c>
      <c r="E73" s="13" t="s">
        <v>597</v>
      </c>
      <c r="F73" s="18">
        <v>1692900</v>
      </c>
      <c r="G73" s="18">
        <v>4823.07</v>
      </c>
      <c r="H73" s="18">
        <v>0.39</v>
      </c>
    </row>
    <row r="74" spans="2:8" x14ac:dyDescent="0.25">
      <c r="B74" s="13" t="s">
        <v>1988</v>
      </c>
      <c r="C74" s="29" t="s">
        <v>145</v>
      </c>
      <c r="D74" s="13" t="s">
        <v>146</v>
      </c>
      <c r="E74" s="13" t="s">
        <v>833</v>
      </c>
      <c r="F74" s="18">
        <v>166100</v>
      </c>
      <c r="G74" s="18">
        <v>4782.93</v>
      </c>
      <c r="H74" s="18">
        <v>0.38</v>
      </c>
    </row>
    <row r="75" spans="2:8" x14ac:dyDescent="0.25">
      <c r="B75" s="13" t="s">
        <v>2000</v>
      </c>
      <c r="C75" s="29" t="s">
        <v>145</v>
      </c>
      <c r="D75" s="13" t="s">
        <v>301</v>
      </c>
      <c r="E75" s="13" t="s">
        <v>867</v>
      </c>
      <c r="F75" s="18">
        <v>147300</v>
      </c>
      <c r="G75" s="18">
        <v>4623.6000000000004</v>
      </c>
      <c r="H75" s="18">
        <v>0.37</v>
      </c>
    </row>
    <row r="76" spans="2:8" x14ac:dyDescent="0.25">
      <c r="B76" s="13" t="s">
        <v>1930</v>
      </c>
      <c r="C76" s="29" t="s">
        <v>145</v>
      </c>
      <c r="D76" s="13" t="s">
        <v>282</v>
      </c>
      <c r="E76" s="13" t="s">
        <v>705</v>
      </c>
      <c r="F76" s="18">
        <v>808000</v>
      </c>
      <c r="G76" s="18">
        <v>4602.37</v>
      </c>
      <c r="H76" s="18">
        <v>0.37</v>
      </c>
    </row>
    <row r="77" spans="2:8" x14ac:dyDescent="0.25">
      <c r="B77" s="13" t="s">
        <v>1926</v>
      </c>
      <c r="C77" s="29" t="s">
        <v>145</v>
      </c>
      <c r="D77" s="13" t="s">
        <v>555</v>
      </c>
      <c r="E77" s="13" t="s">
        <v>701</v>
      </c>
      <c r="F77" s="18">
        <v>1507850</v>
      </c>
      <c r="G77" s="18">
        <v>4436.09</v>
      </c>
      <c r="H77" s="18">
        <v>0.36</v>
      </c>
    </row>
    <row r="78" spans="2:8" x14ac:dyDescent="0.25">
      <c r="B78" s="13" t="s">
        <v>2012</v>
      </c>
      <c r="C78" s="29" t="s">
        <v>145</v>
      </c>
      <c r="D78" s="13" t="s">
        <v>462</v>
      </c>
      <c r="E78" s="13" t="s">
        <v>913</v>
      </c>
      <c r="F78" s="18">
        <v>75800</v>
      </c>
      <c r="G78" s="18">
        <v>4340.99</v>
      </c>
      <c r="H78" s="18">
        <v>0.35</v>
      </c>
    </row>
    <row r="79" spans="2:8" x14ac:dyDescent="0.25">
      <c r="B79" s="13" t="s">
        <v>1976</v>
      </c>
      <c r="C79" s="29" t="s">
        <v>145</v>
      </c>
      <c r="D79" s="13" t="s">
        <v>382</v>
      </c>
      <c r="E79" s="13" t="s">
        <v>809</v>
      </c>
      <c r="F79" s="18">
        <v>518875</v>
      </c>
      <c r="G79" s="18">
        <v>4261.5200000000004</v>
      </c>
      <c r="H79" s="18">
        <v>0.34</v>
      </c>
    </row>
    <row r="80" spans="2:8" x14ac:dyDescent="0.25">
      <c r="B80" s="13" t="s">
        <v>1998</v>
      </c>
      <c r="C80" s="29" t="s">
        <v>145</v>
      </c>
      <c r="D80" s="13" t="s">
        <v>301</v>
      </c>
      <c r="E80" s="13" t="s">
        <v>865</v>
      </c>
      <c r="F80" s="18">
        <v>61625</v>
      </c>
      <c r="G80" s="18">
        <v>4245.8100000000004</v>
      </c>
      <c r="H80" s="18">
        <v>0.34</v>
      </c>
    </row>
    <row r="81" spans="2:8" x14ac:dyDescent="0.25">
      <c r="B81" s="13" t="s">
        <v>1845</v>
      </c>
      <c r="C81" s="29" t="s">
        <v>145</v>
      </c>
      <c r="D81" s="13" t="s">
        <v>352</v>
      </c>
      <c r="E81" s="13" t="s">
        <v>586</v>
      </c>
      <c r="F81" s="18">
        <v>490000</v>
      </c>
      <c r="G81" s="18">
        <v>4150.79</v>
      </c>
      <c r="H81" s="18">
        <v>0.33</v>
      </c>
    </row>
    <row r="82" spans="2:8" x14ac:dyDescent="0.25">
      <c r="B82" s="13" t="s">
        <v>1689</v>
      </c>
      <c r="C82" s="29" t="s">
        <v>145</v>
      </c>
      <c r="D82" s="13" t="s">
        <v>273</v>
      </c>
      <c r="E82" s="13" t="s">
        <v>295</v>
      </c>
      <c r="F82" s="18">
        <v>160500</v>
      </c>
      <c r="G82" s="18">
        <v>4057.84</v>
      </c>
      <c r="H82" s="18">
        <v>0.33</v>
      </c>
    </row>
    <row r="83" spans="2:8" x14ac:dyDescent="0.25">
      <c r="B83" s="13" t="s">
        <v>2008</v>
      </c>
      <c r="C83" s="29" t="s">
        <v>145</v>
      </c>
      <c r="D83" s="13" t="s">
        <v>287</v>
      </c>
      <c r="E83" s="13" t="s">
        <v>886</v>
      </c>
      <c r="F83" s="18">
        <v>2238750</v>
      </c>
      <c r="G83" s="18">
        <v>3979.6</v>
      </c>
      <c r="H83" s="18">
        <v>0.32</v>
      </c>
    </row>
    <row r="84" spans="2:8" x14ac:dyDescent="0.25">
      <c r="B84" s="13" t="s">
        <v>1683</v>
      </c>
      <c r="C84" s="29" t="s">
        <v>145</v>
      </c>
      <c r="D84" s="13" t="s">
        <v>284</v>
      </c>
      <c r="E84" s="13" t="s">
        <v>285</v>
      </c>
      <c r="F84" s="18">
        <v>257600</v>
      </c>
      <c r="G84" s="18">
        <v>3732.88</v>
      </c>
      <c r="H84" s="18">
        <v>0.3</v>
      </c>
    </row>
    <row r="85" spans="2:8" x14ac:dyDescent="0.25">
      <c r="B85" s="13" t="s">
        <v>1808</v>
      </c>
      <c r="C85" s="29" t="s">
        <v>145</v>
      </c>
      <c r="D85" s="13" t="s">
        <v>350</v>
      </c>
      <c r="E85" s="13" t="s">
        <v>533</v>
      </c>
      <c r="F85" s="18">
        <v>1629000</v>
      </c>
      <c r="G85" s="18">
        <v>3614.26</v>
      </c>
      <c r="H85" s="18">
        <v>0.28999999999999998</v>
      </c>
    </row>
    <row r="86" spans="2:8" x14ac:dyDescent="0.25">
      <c r="B86" s="13" t="s">
        <v>1839</v>
      </c>
      <c r="C86" s="29" t="s">
        <v>145</v>
      </c>
      <c r="D86" s="13" t="s">
        <v>367</v>
      </c>
      <c r="E86" s="13" t="s">
        <v>568</v>
      </c>
      <c r="F86" s="18">
        <v>704000</v>
      </c>
      <c r="G86" s="18">
        <v>3596.74</v>
      </c>
      <c r="H86" s="18">
        <v>0.28999999999999998</v>
      </c>
    </row>
    <row r="87" spans="2:8" x14ac:dyDescent="0.25">
      <c r="B87" s="13" t="s">
        <v>1834</v>
      </c>
      <c r="C87" s="29" t="s">
        <v>145</v>
      </c>
      <c r="D87" s="13" t="s">
        <v>293</v>
      </c>
      <c r="E87" s="13" t="s">
        <v>563</v>
      </c>
      <c r="F87" s="18">
        <v>208600</v>
      </c>
      <c r="G87" s="18">
        <v>3480.8</v>
      </c>
      <c r="H87" s="18">
        <v>0.28000000000000003</v>
      </c>
    </row>
    <row r="88" spans="2:8" x14ac:dyDescent="0.25">
      <c r="B88" s="13" t="s">
        <v>1863</v>
      </c>
      <c r="C88" s="29" t="s">
        <v>145</v>
      </c>
      <c r="D88" s="13" t="s">
        <v>331</v>
      </c>
      <c r="E88" s="13" t="s">
        <v>617</v>
      </c>
      <c r="F88" s="18">
        <v>93900</v>
      </c>
      <c r="G88" s="18">
        <v>3287.06</v>
      </c>
      <c r="H88" s="18">
        <v>0.26</v>
      </c>
    </row>
    <row r="89" spans="2:8" x14ac:dyDescent="0.25">
      <c r="B89" s="13" t="s">
        <v>1939</v>
      </c>
      <c r="C89" s="29" t="s">
        <v>145</v>
      </c>
      <c r="D89" s="13" t="s">
        <v>289</v>
      </c>
      <c r="E89" s="13" t="s">
        <v>724</v>
      </c>
      <c r="F89" s="18">
        <v>1597500</v>
      </c>
      <c r="G89" s="18">
        <v>2890.68</v>
      </c>
      <c r="H89" s="18">
        <v>0.23</v>
      </c>
    </row>
    <row r="90" spans="2:8" x14ac:dyDescent="0.25">
      <c r="B90" s="13" t="s">
        <v>2002</v>
      </c>
      <c r="C90" s="29" t="s">
        <v>145</v>
      </c>
      <c r="D90" s="13" t="s">
        <v>301</v>
      </c>
      <c r="E90" s="13" t="s">
        <v>869</v>
      </c>
      <c r="F90" s="18">
        <v>223750</v>
      </c>
      <c r="G90" s="18">
        <v>2847.78</v>
      </c>
      <c r="H90" s="18">
        <v>0.23</v>
      </c>
    </row>
    <row r="91" spans="2:8" x14ac:dyDescent="0.25">
      <c r="B91" s="13" t="s">
        <v>1686</v>
      </c>
      <c r="C91" s="29" t="s">
        <v>145</v>
      </c>
      <c r="D91" s="13" t="s">
        <v>289</v>
      </c>
      <c r="E91" s="13" t="s">
        <v>290</v>
      </c>
      <c r="F91" s="18">
        <v>2285</v>
      </c>
      <c r="G91" s="18">
        <v>2799.68</v>
      </c>
      <c r="H91" s="18">
        <v>0.23</v>
      </c>
    </row>
    <row r="92" spans="2:8" x14ac:dyDescent="0.25">
      <c r="B92" s="13" t="s">
        <v>1864</v>
      </c>
      <c r="C92" s="29" t="s">
        <v>145</v>
      </c>
      <c r="D92" s="13" t="s">
        <v>296</v>
      </c>
      <c r="E92" s="13" t="s">
        <v>618</v>
      </c>
      <c r="F92" s="18">
        <v>39250</v>
      </c>
      <c r="G92" s="18">
        <v>2756.41</v>
      </c>
      <c r="H92" s="18">
        <v>0.22</v>
      </c>
    </row>
    <row r="93" spans="2:8" x14ac:dyDescent="0.25">
      <c r="B93" s="13" t="s">
        <v>1904</v>
      </c>
      <c r="C93" s="29" t="s">
        <v>145</v>
      </c>
      <c r="D93" s="13" t="s">
        <v>473</v>
      </c>
      <c r="E93" s="13" t="s">
        <v>676</v>
      </c>
      <c r="F93" s="18">
        <v>26400</v>
      </c>
      <c r="G93" s="18">
        <v>2596.7800000000002</v>
      </c>
      <c r="H93" s="18">
        <v>0.21</v>
      </c>
    </row>
    <row r="94" spans="2:8" x14ac:dyDescent="0.25">
      <c r="B94" s="13" t="s">
        <v>1677</v>
      </c>
      <c r="C94" s="29" t="s">
        <v>145</v>
      </c>
      <c r="D94" s="13" t="s">
        <v>268</v>
      </c>
      <c r="E94" s="13" t="s">
        <v>275</v>
      </c>
      <c r="F94" s="18">
        <v>149200</v>
      </c>
      <c r="G94" s="18">
        <v>2582.8000000000002</v>
      </c>
      <c r="H94" s="18">
        <v>0.21</v>
      </c>
    </row>
    <row r="95" spans="2:8" x14ac:dyDescent="0.25">
      <c r="B95" s="13" t="s">
        <v>1833</v>
      </c>
      <c r="C95" s="29" t="s">
        <v>145</v>
      </c>
      <c r="D95" s="13" t="s">
        <v>367</v>
      </c>
      <c r="E95" s="13" t="s">
        <v>562</v>
      </c>
      <c r="F95" s="18">
        <v>106125</v>
      </c>
      <c r="G95" s="18">
        <v>2380.54</v>
      </c>
      <c r="H95" s="18">
        <v>0.19</v>
      </c>
    </row>
    <row r="96" spans="2:8" x14ac:dyDescent="0.25">
      <c r="B96" s="13" t="s">
        <v>1794</v>
      </c>
      <c r="C96" s="29" t="s">
        <v>145</v>
      </c>
      <c r="D96" s="13" t="s">
        <v>367</v>
      </c>
      <c r="E96" s="13" t="s">
        <v>482</v>
      </c>
      <c r="F96" s="18">
        <v>74250</v>
      </c>
      <c r="G96" s="18">
        <v>2335.79</v>
      </c>
      <c r="H96" s="18">
        <v>0.19</v>
      </c>
    </row>
    <row r="97" spans="2:8" x14ac:dyDescent="0.25">
      <c r="B97" s="13" t="s">
        <v>1868</v>
      </c>
      <c r="C97" s="29" t="s">
        <v>145</v>
      </c>
      <c r="D97" s="13" t="s">
        <v>452</v>
      </c>
      <c r="E97" s="13" t="s">
        <v>622</v>
      </c>
      <c r="F97" s="18">
        <v>1065000</v>
      </c>
      <c r="G97" s="18">
        <v>2217.12</v>
      </c>
      <c r="H97" s="18">
        <v>0.18</v>
      </c>
    </row>
    <row r="98" spans="2:8" x14ac:dyDescent="0.25">
      <c r="B98" s="13" t="s">
        <v>1861</v>
      </c>
      <c r="C98" s="29" t="s">
        <v>145</v>
      </c>
      <c r="D98" s="13" t="s">
        <v>382</v>
      </c>
      <c r="E98" s="13" t="s">
        <v>615</v>
      </c>
      <c r="F98" s="18">
        <v>325000</v>
      </c>
      <c r="G98" s="18">
        <v>2199.2800000000002</v>
      </c>
      <c r="H98" s="18">
        <v>0.18</v>
      </c>
    </row>
    <row r="99" spans="2:8" x14ac:dyDescent="0.25">
      <c r="B99" s="13" t="s">
        <v>1865</v>
      </c>
      <c r="C99" s="29" t="s">
        <v>145</v>
      </c>
      <c r="D99" s="13" t="s">
        <v>352</v>
      </c>
      <c r="E99" s="13" t="s">
        <v>619</v>
      </c>
      <c r="F99" s="18">
        <v>53400</v>
      </c>
      <c r="G99" s="18">
        <v>2164.04</v>
      </c>
      <c r="H99" s="18">
        <v>0.17</v>
      </c>
    </row>
    <row r="100" spans="2:8" x14ac:dyDescent="0.25">
      <c r="B100" s="13" t="s">
        <v>1857</v>
      </c>
      <c r="C100" s="29" t="s">
        <v>145</v>
      </c>
      <c r="D100" s="13" t="s">
        <v>282</v>
      </c>
      <c r="E100" s="13" t="s">
        <v>603</v>
      </c>
      <c r="F100" s="18">
        <v>7440</v>
      </c>
      <c r="G100" s="18">
        <v>2156.02</v>
      </c>
      <c r="H100" s="18">
        <v>0.17</v>
      </c>
    </row>
    <row r="101" spans="2:8" x14ac:dyDescent="0.25">
      <c r="B101" s="13" t="s">
        <v>2279</v>
      </c>
      <c r="C101" s="29" t="s">
        <v>145</v>
      </c>
      <c r="D101" s="13" t="s">
        <v>301</v>
      </c>
      <c r="E101" s="13" t="s">
        <v>1554</v>
      </c>
      <c r="F101" s="18">
        <v>1058400</v>
      </c>
      <c r="G101" s="18">
        <v>2150.9899999999998</v>
      </c>
      <c r="H101" s="18">
        <v>0.17</v>
      </c>
    </row>
    <row r="102" spans="2:8" x14ac:dyDescent="0.25">
      <c r="B102" s="13" t="s">
        <v>1771</v>
      </c>
      <c r="C102" s="29" t="s">
        <v>145</v>
      </c>
      <c r="D102" s="13" t="s">
        <v>378</v>
      </c>
      <c r="E102" s="13" t="s">
        <v>454</v>
      </c>
      <c r="F102" s="18">
        <v>152800</v>
      </c>
      <c r="G102" s="18">
        <v>2102.4499999999998</v>
      </c>
      <c r="H102" s="18">
        <v>0.17</v>
      </c>
    </row>
    <row r="103" spans="2:8" x14ac:dyDescent="0.25">
      <c r="B103" s="13" t="s">
        <v>1902</v>
      </c>
      <c r="C103" s="29" t="s">
        <v>145</v>
      </c>
      <c r="D103" s="13" t="s">
        <v>282</v>
      </c>
      <c r="E103" s="13" t="s">
        <v>674</v>
      </c>
      <c r="F103" s="18">
        <v>111650</v>
      </c>
      <c r="G103" s="18">
        <v>2064.3000000000002</v>
      </c>
      <c r="H103" s="18">
        <v>0.17</v>
      </c>
    </row>
    <row r="104" spans="2:8" x14ac:dyDescent="0.25">
      <c r="B104" s="13" t="s">
        <v>1905</v>
      </c>
      <c r="C104" s="29" t="s">
        <v>145</v>
      </c>
      <c r="D104" s="13" t="s">
        <v>282</v>
      </c>
      <c r="E104" s="13" t="s">
        <v>677</v>
      </c>
      <c r="F104" s="18">
        <v>91800</v>
      </c>
      <c r="G104" s="18">
        <v>2007.62</v>
      </c>
      <c r="H104" s="18">
        <v>0.16</v>
      </c>
    </row>
    <row r="105" spans="2:8" x14ac:dyDescent="0.25">
      <c r="B105" s="13" t="s">
        <v>1871</v>
      </c>
      <c r="C105" s="29" t="s">
        <v>145</v>
      </c>
      <c r="D105" s="13" t="s">
        <v>343</v>
      </c>
      <c r="E105" s="13" t="s">
        <v>627</v>
      </c>
      <c r="F105" s="18">
        <v>522000</v>
      </c>
      <c r="G105" s="18">
        <v>1738.26</v>
      </c>
      <c r="H105" s="18">
        <v>0.14000000000000001</v>
      </c>
    </row>
    <row r="106" spans="2:8" x14ac:dyDescent="0.25">
      <c r="B106" s="13" t="s">
        <v>1807</v>
      </c>
      <c r="C106" s="29" t="s">
        <v>145</v>
      </c>
      <c r="D106" s="13" t="s">
        <v>271</v>
      </c>
      <c r="E106" s="13" t="s">
        <v>532</v>
      </c>
      <c r="F106" s="18">
        <v>549000</v>
      </c>
      <c r="G106" s="18">
        <v>1706.02</v>
      </c>
      <c r="H106" s="18">
        <v>0.14000000000000001</v>
      </c>
    </row>
    <row r="107" spans="2:8" x14ac:dyDescent="0.25">
      <c r="B107" s="13" t="s">
        <v>1935</v>
      </c>
      <c r="C107" s="29" t="s">
        <v>145</v>
      </c>
      <c r="D107" s="13" t="s">
        <v>282</v>
      </c>
      <c r="E107" s="13" t="s">
        <v>719</v>
      </c>
      <c r="F107" s="18">
        <v>50250</v>
      </c>
      <c r="G107" s="18">
        <v>1609.33</v>
      </c>
      <c r="H107" s="18">
        <v>0.13</v>
      </c>
    </row>
    <row r="108" spans="2:8" x14ac:dyDescent="0.25">
      <c r="B108" s="13" t="s">
        <v>1820</v>
      </c>
      <c r="C108" s="29" t="s">
        <v>145</v>
      </c>
      <c r="D108" s="13" t="s">
        <v>367</v>
      </c>
      <c r="E108" s="13" t="s">
        <v>548</v>
      </c>
      <c r="F108" s="18">
        <v>43400</v>
      </c>
      <c r="G108" s="18">
        <v>1445.15</v>
      </c>
      <c r="H108" s="18">
        <v>0.12</v>
      </c>
    </row>
    <row r="109" spans="2:8" x14ac:dyDescent="0.25">
      <c r="B109" s="13" t="s">
        <v>1987</v>
      </c>
      <c r="C109" s="29" t="s">
        <v>145</v>
      </c>
      <c r="D109" s="13" t="s">
        <v>146</v>
      </c>
      <c r="E109" s="13" t="s">
        <v>832</v>
      </c>
      <c r="F109" s="18">
        <v>18600</v>
      </c>
      <c r="G109" s="18">
        <v>1418.08</v>
      </c>
      <c r="H109" s="18">
        <v>0.11</v>
      </c>
    </row>
    <row r="110" spans="2:8" x14ac:dyDescent="0.25">
      <c r="B110" s="13" t="s">
        <v>534</v>
      </c>
      <c r="C110" s="29" t="s">
        <v>145</v>
      </c>
      <c r="D110" s="13" t="s">
        <v>327</v>
      </c>
      <c r="E110" s="13" t="s">
        <v>535</v>
      </c>
      <c r="F110" s="18">
        <v>527450</v>
      </c>
      <c r="G110" s="18">
        <v>1403.81</v>
      </c>
      <c r="H110" s="18">
        <v>0.11</v>
      </c>
    </row>
    <row r="111" spans="2:8" x14ac:dyDescent="0.25">
      <c r="B111" s="13" t="s">
        <v>1940</v>
      </c>
      <c r="C111" s="29" t="s">
        <v>145</v>
      </c>
      <c r="D111" s="13" t="s">
        <v>282</v>
      </c>
      <c r="E111" s="13" t="s">
        <v>725</v>
      </c>
      <c r="F111" s="18">
        <v>138600</v>
      </c>
      <c r="G111" s="18">
        <v>1387.73</v>
      </c>
      <c r="H111" s="18">
        <v>0.11</v>
      </c>
    </row>
    <row r="112" spans="2:8" x14ac:dyDescent="0.25">
      <c r="B112" s="13" t="s">
        <v>1717</v>
      </c>
      <c r="C112" s="29" t="s">
        <v>145</v>
      </c>
      <c r="D112" s="13" t="s">
        <v>348</v>
      </c>
      <c r="E112" s="13" t="s">
        <v>349</v>
      </c>
      <c r="F112" s="18">
        <v>397800</v>
      </c>
      <c r="G112" s="18">
        <v>1354.71</v>
      </c>
      <c r="H112" s="18">
        <v>0.11</v>
      </c>
    </row>
    <row r="113" spans="2:8" x14ac:dyDescent="0.25">
      <c r="B113" s="13" t="s">
        <v>1949</v>
      </c>
      <c r="C113" s="29" t="s">
        <v>145</v>
      </c>
      <c r="D113" s="13" t="s">
        <v>268</v>
      </c>
      <c r="E113" s="13" t="s">
        <v>750</v>
      </c>
      <c r="F113" s="18">
        <v>650000</v>
      </c>
      <c r="G113" s="18">
        <v>1325.42</v>
      </c>
      <c r="H113" s="18">
        <v>0.11</v>
      </c>
    </row>
    <row r="114" spans="2:8" x14ac:dyDescent="0.25">
      <c r="B114" s="13" t="s">
        <v>1827</v>
      </c>
      <c r="C114" s="29" t="s">
        <v>145</v>
      </c>
      <c r="D114" s="13" t="s">
        <v>555</v>
      </c>
      <c r="E114" s="13" t="s">
        <v>556</v>
      </c>
      <c r="F114" s="18">
        <v>190400</v>
      </c>
      <c r="G114" s="18">
        <v>1306.24</v>
      </c>
      <c r="H114" s="18">
        <v>0.11</v>
      </c>
    </row>
    <row r="115" spans="2:8" x14ac:dyDescent="0.25">
      <c r="B115" s="13" t="s">
        <v>1995</v>
      </c>
      <c r="C115" s="29" t="s">
        <v>145</v>
      </c>
      <c r="D115" s="13" t="s">
        <v>146</v>
      </c>
      <c r="E115" s="13" t="s">
        <v>843</v>
      </c>
      <c r="F115" s="18">
        <v>226000</v>
      </c>
      <c r="G115" s="18">
        <v>1243.23</v>
      </c>
      <c r="H115" s="18">
        <v>0.1</v>
      </c>
    </row>
    <row r="116" spans="2:8" x14ac:dyDescent="0.25">
      <c r="B116" s="13" t="s">
        <v>1694</v>
      </c>
      <c r="C116" s="29" t="s">
        <v>145</v>
      </c>
      <c r="D116" s="13" t="s">
        <v>305</v>
      </c>
      <c r="E116" s="13" t="s">
        <v>306</v>
      </c>
      <c r="F116" s="18">
        <v>63500</v>
      </c>
      <c r="G116" s="18">
        <v>1217.52</v>
      </c>
      <c r="H116" s="18">
        <v>0.1</v>
      </c>
    </row>
    <row r="117" spans="2:8" x14ac:dyDescent="0.25">
      <c r="B117" s="13" t="s">
        <v>1784</v>
      </c>
      <c r="C117" s="29" t="s">
        <v>145</v>
      </c>
      <c r="D117" s="13" t="s">
        <v>146</v>
      </c>
      <c r="E117" s="13" t="s">
        <v>471</v>
      </c>
      <c r="F117" s="18">
        <v>62650</v>
      </c>
      <c r="G117" s="18">
        <v>1106.43</v>
      </c>
      <c r="H117" s="18">
        <v>0.09</v>
      </c>
    </row>
    <row r="118" spans="2:8" x14ac:dyDescent="0.25">
      <c r="B118" s="13" t="s">
        <v>1876</v>
      </c>
      <c r="C118" s="29" t="s">
        <v>145</v>
      </c>
      <c r="D118" s="13" t="s">
        <v>348</v>
      </c>
      <c r="E118" s="13" t="s">
        <v>634</v>
      </c>
      <c r="F118" s="18">
        <v>58500</v>
      </c>
      <c r="G118" s="18">
        <v>1038.17</v>
      </c>
      <c r="H118" s="18">
        <v>0.08</v>
      </c>
    </row>
    <row r="119" spans="2:8" x14ac:dyDescent="0.25">
      <c r="B119" s="13" t="s">
        <v>1938</v>
      </c>
      <c r="C119" s="29" t="s">
        <v>145</v>
      </c>
      <c r="D119" s="13" t="s">
        <v>146</v>
      </c>
      <c r="E119" s="13" t="s">
        <v>723</v>
      </c>
      <c r="F119" s="18">
        <v>19000</v>
      </c>
      <c r="G119" s="18">
        <v>1020.78</v>
      </c>
      <c r="H119" s="18">
        <v>0.08</v>
      </c>
    </row>
    <row r="120" spans="2:8" x14ac:dyDescent="0.25">
      <c r="B120" s="13" t="s">
        <v>1724</v>
      </c>
      <c r="C120" s="29" t="s">
        <v>145</v>
      </c>
      <c r="D120" s="13" t="s">
        <v>268</v>
      </c>
      <c r="E120" s="13" t="s">
        <v>371</v>
      </c>
      <c r="F120" s="18">
        <v>1545000</v>
      </c>
      <c r="G120" s="18">
        <v>1018.62</v>
      </c>
      <c r="H120" s="18">
        <v>0.08</v>
      </c>
    </row>
    <row r="121" spans="2:8" x14ac:dyDescent="0.25">
      <c r="B121" s="13" t="s">
        <v>2280</v>
      </c>
      <c r="C121" s="29" t="s">
        <v>145</v>
      </c>
      <c r="D121" s="13" t="s">
        <v>301</v>
      </c>
      <c r="E121" s="13" t="s">
        <v>1555</v>
      </c>
      <c r="F121" s="18">
        <v>673762</v>
      </c>
      <c r="G121" s="18">
        <v>983.69</v>
      </c>
      <c r="H121" s="18">
        <v>0.08</v>
      </c>
    </row>
    <row r="122" spans="2:8" x14ac:dyDescent="0.25">
      <c r="B122" s="13" t="s">
        <v>1934</v>
      </c>
      <c r="C122" s="29" t="s">
        <v>145</v>
      </c>
      <c r="D122" s="13" t="s">
        <v>320</v>
      </c>
      <c r="E122" s="13" t="s">
        <v>718</v>
      </c>
      <c r="F122" s="18">
        <v>13600</v>
      </c>
      <c r="G122" s="18">
        <v>969.46</v>
      </c>
      <c r="H122" s="18">
        <v>0.08</v>
      </c>
    </row>
    <row r="123" spans="2:8" x14ac:dyDescent="0.25">
      <c r="B123" s="13" t="s">
        <v>1776</v>
      </c>
      <c r="C123" s="29" t="s">
        <v>145</v>
      </c>
      <c r="D123" s="13" t="s">
        <v>462</v>
      </c>
      <c r="E123" s="13" t="s">
        <v>463</v>
      </c>
      <c r="F123" s="18">
        <v>39200</v>
      </c>
      <c r="G123" s="18">
        <v>887.08</v>
      </c>
      <c r="H123" s="18">
        <v>7.0000000000000007E-2</v>
      </c>
    </row>
    <row r="124" spans="2:8" x14ac:dyDescent="0.25">
      <c r="B124" s="13" t="s">
        <v>1985</v>
      </c>
      <c r="C124" s="29" t="s">
        <v>145</v>
      </c>
      <c r="D124" s="13" t="s">
        <v>146</v>
      </c>
      <c r="E124" s="13" t="s">
        <v>828</v>
      </c>
      <c r="F124" s="18">
        <v>48600</v>
      </c>
      <c r="G124" s="18">
        <v>781.8</v>
      </c>
      <c r="H124" s="18">
        <v>0.06</v>
      </c>
    </row>
    <row r="125" spans="2:8" x14ac:dyDescent="0.25">
      <c r="B125" s="13" t="s">
        <v>1711</v>
      </c>
      <c r="C125" s="29" t="s">
        <v>145</v>
      </c>
      <c r="D125" s="13" t="s">
        <v>146</v>
      </c>
      <c r="E125" s="13" t="s">
        <v>336</v>
      </c>
      <c r="F125" s="18">
        <v>139500</v>
      </c>
      <c r="G125" s="18">
        <v>769.76</v>
      </c>
      <c r="H125" s="18">
        <v>0.06</v>
      </c>
    </row>
    <row r="126" spans="2:8" x14ac:dyDescent="0.25">
      <c r="B126" s="13" t="s">
        <v>2014</v>
      </c>
      <c r="C126" s="29" t="s">
        <v>145</v>
      </c>
      <c r="D126" s="13" t="s">
        <v>316</v>
      </c>
      <c r="E126" s="13" t="s">
        <v>927</v>
      </c>
      <c r="F126" s="18">
        <v>43956</v>
      </c>
      <c r="G126" s="18">
        <v>690.2</v>
      </c>
      <c r="H126" s="18">
        <v>0.06</v>
      </c>
    </row>
    <row r="127" spans="2:8" x14ac:dyDescent="0.25">
      <c r="B127" s="13" t="s">
        <v>1936</v>
      </c>
      <c r="C127" s="29" t="s">
        <v>145</v>
      </c>
      <c r="D127" s="13" t="s">
        <v>720</v>
      </c>
      <c r="E127" s="13" t="s">
        <v>721</v>
      </c>
      <c r="F127" s="18">
        <v>20300</v>
      </c>
      <c r="G127" s="18">
        <v>621.69000000000005</v>
      </c>
      <c r="H127" s="18">
        <v>0.05</v>
      </c>
    </row>
    <row r="128" spans="2:8" x14ac:dyDescent="0.25">
      <c r="B128" s="13" t="s">
        <v>1974</v>
      </c>
      <c r="C128" s="29" t="s">
        <v>145</v>
      </c>
      <c r="D128" s="13" t="s">
        <v>452</v>
      </c>
      <c r="E128" s="13" t="s">
        <v>797</v>
      </c>
      <c r="F128" s="18">
        <v>16225</v>
      </c>
      <c r="G128" s="18">
        <v>607.64</v>
      </c>
      <c r="H128" s="18">
        <v>0.05</v>
      </c>
    </row>
    <row r="129" spans="2:8" x14ac:dyDescent="0.25">
      <c r="B129" s="13" t="s">
        <v>1825</v>
      </c>
      <c r="C129" s="29" t="s">
        <v>145</v>
      </c>
      <c r="D129" s="13" t="s">
        <v>343</v>
      </c>
      <c r="E129" s="13" t="s">
        <v>553</v>
      </c>
      <c r="F129" s="18">
        <v>292800</v>
      </c>
      <c r="G129" s="18">
        <v>585.57000000000005</v>
      </c>
      <c r="H129" s="18">
        <v>0.05</v>
      </c>
    </row>
    <row r="130" spans="2:8" x14ac:dyDescent="0.25">
      <c r="B130" s="13" t="s">
        <v>1693</v>
      </c>
      <c r="C130" s="29" t="s">
        <v>145</v>
      </c>
      <c r="D130" s="13" t="s">
        <v>303</v>
      </c>
      <c r="E130" s="13" t="s">
        <v>304</v>
      </c>
      <c r="F130" s="18">
        <v>57000</v>
      </c>
      <c r="G130" s="18">
        <v>571.45000000000005</v>
      </c>
      <c r="H130" s="18">
        <v>0.05</v>
      </c>
    </row>
    <row r="131" spans="2:8" x14ac:dyDescent="0.25">
      <c r="B131" s="13" t="s">
        <v>1810</v>
      </c>
      <c r="C131" s="29" t="s">
        <v>145</v>
      </c>
      <c r="D131" s="13" t="s">
        <v>537</v>
      </c>
      <c r="E131" s="13" t="s">
        <v>538</v>
      </c>
      <c r="F131" s="18">
        <v>123900</v>
      </c>
      <c r="G131" s="18">
        <v>560.09</v>
      </c>
      <c r="H131" s="18">
        <v>0.05</v>
      </c>
    </row>
    <row r="132" spans="2:8" x14ac:dyDescent="0.25">
      <c r="B132" s="13" t="s">
        <v>1933</v>
      </c>
      <c r="C132" s="29" t="s">
        <v>145</v>
      </c>
      <c r="D132" s="13" t="s">
        <v>146</v>
      </c>
      <c r="E132" s="13" t="s">
        <v>717</v>
      </c>
      <c r="F132" s="18">
        <v>4700</v>
      </c>
      <c r="G132" s="18">
        <v>511.67</v>
      </c>
      <c r="H132" s="18">
        <v>0.04</v>
      </c>
    </row>
    <row r="133" spans="2:8" x14ac:dyDescent="0.25">
      <c r="B133" s="13" t="s">
        <v>1792</v>
      </c>
      <c r="C133" s="29" t="s">
        <v>145</v>
      </c>
      <c r="D133" s="13" t="s">
        <v>473</v>
      </c>
      <c r="E133" s="13" t="s">
        <v>480</v>
      </c>
      <c r="F133" s="18">
        <v>4600</v>
      </c>
      <c r="G133" s="18">
        <v>509.52</v>
      </c>
      <c r="H133" s="18">
        <v>0.04</v>
      </c>
    </row>
    <row r="134" spans="2:8" x14ac:dyDescent="0.25">
      <c r="B134" s="13" t="s">
        <v>1851</v>
      </c>
      <c r="C134" s="29" t="s">
        <v>145</v>
      </c>
      <c r="D134" s="13" t="s">
        <v>331</v>
      </c>
      <c r="E134" s="13" t="s">
        <v>592</v>
      </c>
      <c r="F134" s="18">
        <v>28626</v>
      </c>
      <c r="G134" s="18">
        <v>506.78</v>
      </c>
      <c r="H134" s="18">
        <v>0.04</v>
      </c>
    </row>
    <row r="135" spans="2:8" x14ac:dyDescent="0.25">
      <c r="B135" s="13" t="s">
        <v>1950</v>
      </c>
      <c r="C135" s="29" t="s">
        <v>145</v>
      </c>
      <c r="D135" s="13" t="s">
        <v>268</v>
      </c>
      <c r="E135" s="13" t="s">
        <v>751</v>
      </c>
      <c r="F135" s="18">
        <v>232500</v>
      </c>
      <c r="G135" s="18">
        <v>394.67</v>
      </c>
      <c r="H135" s="18">
        <v>0.03</v>
      </c>
    </row>
    <row r="136" spans="2:8" x14ac:dyDescent="0.25">
      <c r="B136" s="13" t="s">
        <v>2015</v>
      </c>
      <c r="C136" s="29" t="s">
        <v>145</v>
      </c>
      <c r="D136" s="13" t="s">
        <v>720</v>
      </c>
      <c r="E136" s="13" t="s">
        <v>930</v>
      </c>
      <c r="F136" s="18">
        <v>70000</v>
      </c>
      <c r="G136" s="18">
        <v>378</v>
      </c>
      <c r="H136" s="18">
        <v>0.03</v>
      </c>
    </row>
    <row r="137" spans="2:8" x14ac:dyDescent="0.25">
      <c r="B137" s="13" t="s">
        <v>1682</v>
      </c>
      <c r="C137" s="29" t="s">
        <v>145</v>
      </c>
      <c r="D137" s="13" t="s">
        <v>282</v>
      </c>
      <c r="E137" s="13" t="s">
        <v>283</v>
      </c>
      <c r="F137" s="18">
        <v>28125</v>
      </c>
      <c r="G137" s="18">
        <v>358.37</v>
      </c>
      <c r="H137" s="18">
        <v>0.03</v>
      </c>
    </row>
    <row r="138" spans="2:8" x14ac:dyDescent="0.25">
      <c r="B138" s="13" t="s">
        <v>2107</v>
      </c>
      <c r="C138" s="29" t="s">
        <v>145</v>
      </c>
      <c r="D138" s="13" t="s">
        <v>282</v>
      </c>
      <c r="E138" s="13" t="s">
        <v>1070</v>
      </c>
      <c r="F138" s="18">
        <v>5000</v>
      </c>
      <c r="G138" s="18">
        <v>294.48</v>
      </c>
      <c r="H138" s="18">
        <v>0.02</v>
      </c>
    </row>
    <row r="139" spans="2:8" x14ac:dyDescent="0.25">
      <c r="B139" s="13" t="s">
        <v>1818</v>
      </c>
      <c r="C139" s="29" t="s">
        <v>145</v>
      </c>
      <c r="D139" s="13" t="s">
        <v>271</v>
      </c>
      <c r="E139" s="13" t="s">
        <v>546</v>
      </c>
      <c r="F139" s="18">
        <v>70875</v>
      </c>
      <c r="G139" s="18">
        <v>269.95999999999998</v>
      </c>
      <c r="H139" s="18">
        <v>0.02</v>
      </c>
    </row>
    <row r="140" spans="2:8" x14ac:dyDescent="0.25">
      <c r="B140" s="13" t="s">
        <v>1824</v>
      </c>
      <c r="C140" s="29" t="s">
        <v>145</v>
      </c>
      <c r="D140" s="13" t="s">
        <v>318</v>
      </c>
      <c r="E140" s="13" t="s">
        <v>552</v>
      </c>
      <c r="F140" s="18">
        <v>28900</v>
      </c>
      <c r="G140" s="18">
        <v>256.20999999999998</v>
      </c>
      <c r="H140" s="18">
        <v>0.02</v>
      </c>
    </row>
    <row r="141" spans="2:8" x14ac:dyDescent="0.25">
      <c r="B141" s="13" t="s">
        <v>1769</v>
      </c>
      <c r="C141" s="29" t="s">
        <v>145</v>
      </c>
      <c r="D141" s="13" t="s">
        <v>305</v>
      </c>
      <c r="E141" s="13" t="s">
        <v>451</v>
      </c>
      <c r="F141" s="18">
        <v>33000</v>
      </c>
      <c r="G141" s="18">
        <v>244.53</v>
      </c>
      <c r="H141" s="18">
        <v>0.02</v>
      </c>
    </row>
    <row r="142" spans="2:8" x14ac:dyDescent="0.25">
      <c r="B142" s="13" t="s">
        <v>2100</v>
      </c>
      <c r="C142" s="29" t="s">
        <v>145</v>
      </c>
      <c r="D142" s="13" t="s">
        <v>305</v>
      </c>
      <c r="E142" s="13" t="s">
        <v>1046</v>
      </c>
      <c r="F142" s="18">
        <v>16800</v>
      </c>
      <c r="G142" s="18">
        <v>215.54</v>
      </c>
      <c r="H142" s="18">
        <v>0.02</v>
      </c>
    </row>
    <row r="143" spans="2:8" x14ac:dyDescent="0.25">
      <c r="B143" s="13" t="s">
        <v>1952</v>
      </c>
      <c r="C143" s="29" t="s">
        <v>145</v>
      </c>
      <c r="D143" s="13" t="s">
        <v>296</v>
      </c>
      <c r="E143" s="13" t="s">
        <v>755</v>
      </c>
      <c r="F143" s="18">
        <v>25000</v>
      </c>
      <c r="G143" s="18">
        <v>215.06</v>
      </c>
      <c r="H143" s="18">
        <v>0.02</v>
      </c>
    </row>
    <row r="144" spans="2:8" x14ac:dyDescent="0.25">
      <c r="B144" s="13" t="s">
        <v>1672</v>
      </c>
      <c r="C144" s="29" t="s">
        <v>145</v>
      </c>
      <c r="D144" s="13" t="s">
        <v>146</v>
      </c>
      <c r="E144" s="13" t="s">
        <v>149</v>
      </c>
      <c r="F144" s="18">
        <v>3000</v>
      </c>
      <c r="G144" s="18">
        <v>171.33</v>
      </c>
      <c r="H144" s="18">
        <v>0.01</v>
      </c>
    </row>
    <row r="145" spans="2:9" x14ac:dyDescent="0.25">
      <c r="B145" s="13" t="s">
        <v>1906</v>
      </c>
      <c r="C145" s="29" t="s">
        <v>145</v>
      </c>
      <c r="D145" s="13" t="s">
        <v>397</v>
      </c>
      <c r="E145" s="13" t="s">
        <v>678</v>
      </c>
      <c r="F145" s="18">
        <v>16875</v>
      </c>
      <c r="G145" s="18">
        <v>162.62</v>
      </c>
      <c r="H145" s="18">
        <v>0.01</v>
      </c>
    </row>
    <row r="146" spans="2:9" x14ac:dyDescent="0.25">
      <c r="B146" s="13" t="s">
        <v>1709</v>
      </c>
      <c r="C146" s="29" t="s">
        <v>145</v>
      </c>
      <c r="D146" s="13" t="s">
        <v>318</v>
      </c>
      <c r="E146" s="13" t="s">
        <v>333</v>
      </c>
      <c r="F146" s="18">
        <v>6900</v>
      </c>
      <c r="G146" s="18">
        <v>160.11000000000001</v>
      </c>
      <c r="H146" s="18">
        <v>0.01</v>
      </c>
    </row>
    <row r="147" spans="2:9" x14ac:dyDescent="0.25">
      <c r="B147" s="13" t="s">
        <v>1823</v>
      </c>
      <c r="C147" s="29" t="s">
        <v>145</v>
      </c>
      <c r="D147" s="13" t="s">
        <v>397</v>
      </c>
      <c r="E147" s="13" t="s">
        <v>551</v>
      </c>
      <c r="F147" s="18">
        <v>104500</v>
      </c>
      <c r="G147" s="18">
        <v>155.25</v>
      </c>
      <c r="H147" s="18">
        <v>0.01</v>
      </c>
    </row>
    <row r="148" spans="2:9" x14ac:dyDescent="0.25">
      <c r="B148" s="13" t="s">
        <v>1911</v>
      </c>
      <c r="C148" s="29" t="s">
        <v>145</v>
      </c>
      <c r="D148" s="13" t="s">
        <v>282</v>
      </c>
      <c r="E148" s="13" t="s">
        <v>683</v>
      </c>
      <c r="F148" s="18">
        <v>2000</v>
      </c>
      <c r="G148" s="18">
        <v>115.59</v>
      </c>
      <c r="H148" s="18">
        <v>0.01</v>
      </c>
    </row>
    <row r="149" spans="2:9" x14ac:dyDescent="0.25">
      <c r="B149" s="13" t="s">
        <v>1932</v>
      </c>
      <c r="C149" s="29" t="s">
        <v>145</v>
      </c>
      <c r="D149" s="13" t="s">
        <v>367</v>
      </c>
      <c r="E149" s="13" t="s">
        <v>707</v>
      </c>
      <c r="F149" s="18">
        <v>16900</v>
      </c>
      <c r="G149" s="18">
        <v>105.65</v>
      </c>
      <c r="H149" s="18">
        <v>0.01</v>
      </c>
    </row>
    <row r="150" spans="2:9" x14ac:dyDescent="0.25">
      <c r="B150" s="13" t="s">
        <v>1674</v>
      </c>
      <c r="C150" s="29" t="s">
        <v>145</v>
      </c>
      <c r="D150" s="13" t="s">
        <v>268</v>
      </c>
      <c r="E150" s="13" t="s">
        <v>270</v>
      </c>
      <c r="F150" s="18">
        <v>7700</v>
      </c>
      <c r="G150" s="18">
        <v>99.5</v>
      </c>
      <c r="H150" s="18">
        <v>0.01</v>
      </c>
    </row>
    <row r="151" spans="2:9" x14ac:dyDescent="0.25">
      <c r="B151" s="13" t="s">
        <v>2281</v>
      </c>
      <c r="C151" s="29" t="s">
        <v>145</v>
      </c>
      <c r="D151" s="13" t="s">
        <v>284</v>
      </c>
      <c r="E151" s="13" t="s">
        <v>1556</v>
      </c>
      <c r="F151" s="18">
        <v>4000</v>
      </c>
      <c r="G151" s="18">
        <v>76.86</v>
      </c>
      <c r="H151" s="18">
        <v>0.01</v>
      </c>
    </row>
    <row r="152" spans="2:9" x14ac:dyDescent="0.25">
      <c r="B152" s="13" t="s">
        <v>1873</v>
      </c>
      <c r="C152" s="29" t="s">
        <v>145</v>
      </c>
      <c r="D152" s="13" t="s">
        <v>357</v>
      </c>
      <c r="E152" s="13" t="s">
        <v>629</v>
      </c>
      <c r="F152" s="18">
        <v>3500</v>
      </c>
      <c r="G152" s="18">
        <v>68.84</v>
      </c>
      <c r="H152" s="18">
        <v>0.01</v>
      </c>
    </row>
    <row r="153" spans="2:9" x14ac:dyDescent="0.25">
      <c r="B153" s="13" t="s">
        <v>1817</v>
      </c>
      <c r="C153" s="29" t="s">
        <v>145</v>
      </c>
      <c r="D153" s="13" t="s">
        <v>318</v>
      </c>
      <c r="E153" s="13" t="s">
        <v>545</v>
      </c>
      <c r="F153" s="18">
        <v>1925</v>
      </c>
      <c r="G153" s="18">
        <v>35.29</v>
      </c>
      <c r="H153" s="18">
        <v>0</v>
      </c>
      <c r="I153" s="13" t="s">
        <v>1557</v>
      </c>
    </row>
    <row r="154" spans="2:9" x14ac:dyDescent="0.25">
      <c r="B154" s="13" t="s">
        <v>1912</v>
      </c>
      <c r="C154" s="29" t="s">
        <v>145</v>
      </c>
      <c r="D154" s="13" t="s">
        <v>282</v>
      </c>
      <c r="E154" s="13" t="s">
        <v>684</v>
      </c>
      <c r="F154" s="18">
        <v>725</v>
      </c>
      <c r="G154" s="18">
        <v>12.29</v>
      </c>
      <c r="H154" s="18">
        <v>0</v>
      </c>
      <c r="I154" s="13" t="s">
        <v>1557</v>
      </c>
    </row>
    <row r="155" spans="2:9" x14ac:dyDescent="0.25">
      <c r="B155" s="13" t="s">
        <v>1931</v>
      </c>
      <c r="C155" s="29" t="s">
        <v>145</v>
      </c>
      <c r="D155" s="13" t="s">
        <v>293</v>
      </c>
      <c r="E155" s="13" t="s">
        <v>706</v>
      </c>
      <c r="F155" s="18">
        <v>1900</v>
      </c>
      <c r="G155" s="18">
        <v>9.19</v>
      </c>
      <c r="H155" s="18">
        <v>0</v>
      </c>
      <c r="I155" s="13" t="s">
        <v>1557</v>
      </c>
    </row>
    <row r="156" spans="2:9" x14ac:dyDescent="0.25">
      <c r="B156" s="13" t="s">
        <v>1697</v>
      </c>
      <c r="C156" s="29" t="s">
        <v>145</v>
      </c>
      <c r="D156" s="13" t="s">
        <v>305</v>
      </c>
      <c r="E156" s="13" t="s">
        <v>313</v>
      </c>
      <c r="F156" s="18">
        <v>1100</v>
      </c>
      <c r="G156" s="18">
        <v>7.92</v>
      </c>
      <c r="H156" s="18">
        <v>0</v>
      </c>
      <c r="I156" s="13" t="s">
        <v>1557</v>
      </c>
    </row>
    <row r="157" spans="2:9" x14ac:dyDescent="0.25">
      <c r="B157" s="13" t="s">
        <v>1838</v>
      </c>
      <c r="C157" s="29" t="s">
        <v>145</v>
      </c>
      <c r="D157" s="13" t="s">
        <v>343</v>
      </c>
      <c r="E157" s="13" t="s">
        <v>567</v>
      </c>
      <c r="F157" s="18">
        <v>1250</v>
      </c>
      <c r="G157" s="18">
        <v>6.49</v>
      </c>
      <c r="H157" s="18">
        <v>0</v>
      </c>
      <c r="I157" s="13" t="s">
        <v>1557</v>
      </c>
    </row>
    <row r="158" spans="2:9" x14ac:dyDescent="0.25">
      <c r="B158" s="13" t="s">
        <v>1919</v>
      </c>
      <c r="C158" s="29" t="s">
        <v>145</v>
      </c>
      <c r="D158" s="13" t="s">
        <v>367</v>
      </c>
      <c r="E158" s="13" t="s">
        <v>693</v>
      </c>
      <c r="F158" s="18">
        <v>550</v>
      </c>
      <c r="G158" s="18">
        <v>6.32</v>
      </c>
      <c r="H158" s="18">
        <v>0</v>
      </c>
      <c r="I158" s="13" t="s">
        <v>1557</v>
      </c>
    </row>
    <row r="159" spans="2:9" x14ac:dyDescent="0.25">
      <c r="B159" s="32" t="s">
        <v>2205</v>
      </c>
      <c r="C159" s="29" t="s">
        <v>145</v>
      </c>
      <c r="D159" s="13" t="s">
        <v>367</v>
      </c>
      <c r="E159" s="13" t="s">
        <v>693</v>
      </c>
      <c r="F159" s="18">
        <v>-550</v>
      </c>
      <c r="G159" s="18">
        <v>-6.36</v>
      </c>
      <c r="H159" s="18">
        <v>0</v>
      </c>
    </row>
    <row r="160" spans="2:9" x14ac:dyDescent="0.25">
      <c r="B160" s="13" t="s">
        <v>2282</v>
      </c>
      <c r="C160" s="29" t="s">
        <v>145</v>
      </c>
      <c r="D160" s="13" t="s">
        <v>343</v>
      </c>
      <c r="E160" s="13" t="s">
        <v>567</v>
      </c>
      <c r="F160" s="18">
        <v>-1250</v>
      </c>
      <c r="G160" s="18">
        <v>-6.53</v>
      </c>
      <c r="H160" s="18">
        <v>0</v>
      </c>
    </row>
    <row r="161" spans="2:8" x14ac:dyDescent="0.25">
      <c r="B161" s="13" t="s">
        <v>2048</v>
      </c>
      <c r="C161" s="29" t="s">
        <v>145</v>
      </c>
      <c r="D161" s="13" t="s">
        <v>271</v>
      </c>
      <c r="E161" s="13" t="s">
        <v>272</v>
      </c>
      <c r="F161" s="18">
        <v>-500</v>
      </c>
      <c r="G161" s="18">
        <v>-6.74</v>
      </c>
      <c r="H161" s="18">
        <v>0</v>
      </c>
    </row>
    <row r="162" spans="2:8" x14ac:dyDescent="0.25">
      <c r="B162" s="13" t="s">
        <v>2283</v>
      </c>
      <c r="C162" s="29" t="s">
        <v>145</v>
      </c>
      <c r="D162" s="13" t="s">
        <v>305</v>
      </c>
      <c r="E162" s="13" t="s">
        <v>313</v>
      </c>
      <c r="F162" s="18">
        <v>-1100</v>
      </c>
      <c r="G162" s="18">
        <v>-7.97</v>
      </c>
      <c r="H162" s="18">
        <v>0</v>
      </c>
    </row>
    <row r="163" spans="2:8" x14ac:dyDescent="0.25">
      <c r="B163" s="13" t="s">
        <v>2284</v>
      </c>
      <c r="C163" s="29" t="s">
        <v>145</v>
      </c>
      <c r="D163" s="13" t="s">
        <v>293</v>
      </c>
      <c r="E163" s="13" t="s">
        <v>706</v>
      </c>
      <c r="F163" s="18">
        <v>-1900</v>
      </c>
      <c r="G163" s="18">
        <v>-9.16</v>
      </c>
      <c r="H163" s="18">
        <v>0</v>
      </c>
    </row>
    <row r="164" spans="2:8" x14ac:dyDescent="0.25">
      <c r="B164" s="13" t="s">
        <v>2285</v>
      </c>
      <c r="C164" s="29" t="s">
        <v>145</v>
      </c>
      <c r="D164" s="13" t="s">
        <v>282</v>
      </c>
      <c r="E164" s="13" t="s">
        <v>684</v>
      </c>
      <c r="F164" s="18">
        <v>-725</v>
      </c>
      <c r="G164" s="18">
        <v>-12.33</v>
      </c>
      <c r="H164" s="18">
        <v>0</v>
      </c>
    </row>
    <row r="165" spans="2:8" x14ac:dyDescent="0.25">
      <c r="B165" s="13" t="s">
        <v>2286</v>
      </c>
      <c r="C165" s="29" t="s">
        <v>145</v>
      </c>
      <c r="D165" s="13" t="s">
        <v>318</v>
      </c>
      <c r="E165" s="13" t="s">
        <v>545</v>
      </c>
      <c r="F165" s="18">
        <v>-1925</v>
      </c>
      <c r="G165" s="18">
        <v>-35.54</v>
      </c>
      <c r="H165" s="18">
        <v>0</v>
      </c>
    </row>
    <row r="166" spans="2:8" x14ac:dyDescent="0.25">
      <c r="B166" s="13" t="s">
        <v>2287</v>
      </c>
      <c r="C166" s="29" t="s">
        <v>145</v>
      </c>
      <c r="D166" s="13" t="s">
        <v>357</v>
      </c>
      <c r="E166" s="13" t="s">
        <v>629</v>
      </c>
      <c r="F166" s="18">
        <v>-3500</v>
      </c>
      <c r="G166" s="18">
        <v>-68.94</v>
      </c>
      <c r="H166" s="18">
        <v>-0.01</v>
      </c>
    </row>
    <row r="167" spans="2:8" x14ac:dyDescent="0.25">
      <c r="B167" s="13" t="s">
        <v>2288</v>
      </c>
      <c r="C167" s="29" t="s">
        <v>145</v>
      </c>
      <c r="D167" s="13" t="s">
        <v>284</v>
      </c>
      <c r="E167" s="13" t="s">
        <v>1556</v>
      </c>
      <c r="F167" s="18">
        <v>-4000</v>
      </c>
      <c r="G167" s="18">
        <v>-77.430000000000007</v>
      </c>
      <c r="H167" s="18">
        <v>-0.01</v>
      </c>
    </row>
    <row r="168" spans="2:8" x14ac:dyDescent="0.25">
      <c r="B168" s="13" t="s">
        <v>2054</v>
      </c>
      <c r="C168" s="29" t="s">
        <v>145</v>
      </c>
      <c r="D168" s="13" t="s">
        <v>268</v>
      </c>
      <c r="E168" s="13" t="s">
        <v>270</v>
      </c>
      <c r="F168" s="18">
        <v>-7700</v>
      </c>
      <c r="G168" s="18">
        <v>-100.22</v>
      </c>
      <c r="H168" s="18">
        <v>-0.01</v>
      </c>
    </row>
    <row r="169" spans="2:8" x14ac:dyDescent="0.25">
      <c r="B169" s="13" t="s">
        <v>2289</v>
      </c>
      <c r="C169" s="29" t="s">
        <v>145</v>
      </c>
      <c r="D169" s="13" t="s">
        <v>367</v>
      </c>
      <c r="E169" s="13" t="s">
        <v>707</v>
      </c>
      <c r="F169" s="18">
        <v>-16900</v>
      </c>
      <c r="G169" s="18">
        <v>-106.22</v>
      </c>
      <c r="H169" s="18">
        <v>-0.01</v>
      </c>
    </row>
    <row r="170" spans="2:8" x14ac:dyDescent="0.25">
      <c r="B170" s="13" t="s">
        <v>2290</v>
      </c>
      <c r="C170" s="29" t="s">
        <v>145</v>
      </c>
      <c r="D170" s="13" t="s">
        <v>282</v>
      </c>
      <c r="E170" s="13" t="s">
        <v>683</v>
      </c>
      <c r="F170" s="18">
        <v>-2000</v>
      </c>
      <c r="G170" s="18">
        <v>-116.34</v>
      </c>
      <c r="H170" s="18">
        <v>-0.01</v>
      </c>
    </row>
    <row r="171" spans="2:8" x14ac:dyDescent="0.25">
      <c r="B171" s="13" t="s">
        <v>2198</v>
      </c>
      <c r="C171" s="29" t="s">
        <v>145</v>
      </c>
      <c r="D171" s="13" t="s">
        <v>397</v>
      </c>
      <c r="E171" s="13" t="s">
        <v>551</v>
      </c>
      <c r="F171" s="18">
        <v>-104500</v>
      </c>
      <c r="G171" s="18">
        <v>-156.31</v>
      </c>
      <c r="H171" s="18">
        <v>-0.01</v>
      </c>
    </row>
    <row r="172" spans="2:8" x14ac:dyDescent="0.25">
      <c r="B172" s="13" t="s">
        <v>2038</v>
      </c>
      <c r="C172" s="29" t="s">
        <v>145</v>
      </c>
      <c r="D172" s="13" t="s">
        <v>318</v>
      </c>
      <c r="E172" s="13" t="s">
        <v>333</v>
      </c>
      <c r="F172" s="18">
        <v>-6900</v>
      </c>
      <c r="G172" s="18">
        <v>-161.22999999999999</v>
      </c>
      <c r="H172" s="18">
        <v>-0.01</v>
      </c>
    </row>
    <row r="173" spans="2:8" x14ac:dyDescent="0.25">
      <c r="B173" s="13" t="s">
        <v>2197</v>
      </c>
      <c r="C173" s="29" t="s">
        <v>145</v>
      </c>
      <c r="D173" s="13" t="s">
        <v>397</v>
      </c>
      <c r="E173" s="13" t="s">
        <v>678</v>
      </c>
      <c r="F173" s="18">
        <v>-16875</v>
      </c>
      <c r="G173" s="18">
        <v>-163.47999999999999</v>
      </c>
      <c r="H173" s="18">
        <v>-0.01</v>
      </c>
    </row>
    <row r="174" spans="2:8" x14ac:dyDescent="0.25">
      <c r="B174" s="13" t="s">
        <v>2291</v>
      </c>
      <c r="C174" s="29" t="s">
        <v>145</v>
      </c>
      <c r="D174" s="13" t="s">
        <v>146</v>
      </c>
      <c r="E174" s="13" t="s">
        <v>149</v>
      </c>
      <c r="F174" s="18">
        <v>-3000</v>
      </c>
      <c r="G174" s="18">
        <v>-171.97</v>
      </c>
      <c r="H174" s="18">
        <v>-0.01</v>
      </c>
    </row>
    <row r="175" spans="2:8" x14ac:dyDescent="0.25">
      <c r="B175" s="13" t="s">
        <v>2292</v>
      </c>
      <c r="C175" s="29" t="s">
        <v>145</v>
      </c>
      <c r="D175" s="13" t="s">
        <v>305</v>
      </c>
      <c r="E175" s="13" t="s">
        <v>1046</v>
      </c>
      <c r="F175" s="18">
        <v>-16800</v>
      </c>
      <c r="G175" s="18">
        <v>-216.19</v>
      </c>
      <c r="H175" s="18">
        <v>-0.02</v>
      </c>
    </row>
    <row r="176" spans="2:8" x14ac:dyDescent="0.25">
      <c r="B176" s="13" t="s">
        <v>2293</v>
      </c>
      <c r="C176" s="29" t="s">
        <v>145</v>
      </c>
      <c r="D176" s="13" t="s">
        <v>296</v>
      </c>
      <c r="E176" s="13" t="s">
        <v>755</v>
      </c>
      <c r="F176" s="18">
        <v>-25000</v>
      </c>
      <c r="G176" s="18">
        <v>-216.54</v>
      </c>
      <c r="H176" s="18">
        <v>-0.02</v>
      </c>
    </row>
    <row r="177" spans="2:8" x14ac:dyDescent="0.25">
      <c r="B177" s="13" t="s">
        <v>2039</v>
      </c>
      <c r="C177" s="29" t="s">
        <v>145</v>
      </c>
      <c r="D177" s="13" t="s">
        <v>305</v>
      </c>
      <c r="E177" s="13" t="s">
        <v>451</v>
      </c>
      <c r="F177" s="18">
        <v>-33000</v>
      </c>
      <c r="G177" s="18">
        <v>-246.36</v>
      </c>
      <c r="H177" s="18">
        <v>-0.02</v>
      </c>
    </row>
    <row r="178" spans="2:8" x14ac:dyDescent="0.25">
      <c r="B178" s="13" t="s">
        <v>2294</v>
      </c>
      <c r="C178" s="29" t="s">
        <v>145</v>
      </c>
      <c r="D178" s="13" t="s">
        <v>318</v>
      </c>
      <c r="E178" s="13" t="s">
        <v>552</v>
      </c>
      <c r="F178" s="18">
        <v>-28900</v>
      </c>
      <c r="G178" s="18">
        <v>-257.45999999999998</v>
      </c>
      <c r="H178" s="18">
        <v>-0.02</v>
      </c>
    </row>
    <row r="179" spans="2:8" x14ac:dyDescent="0.25">
      <c r="B179" s="13" t="s">
        <v>2295</v>
      </c>
      <c r="C179" s="29" t="s">
        <v>145</v>
      </c>
      <c r="D179" s="13" t="s">
        <v>271</v>
      </c>
      <c r="E179" s="13" t="s">
        <v>546</v>
      </c>
      <c r="F179" s="18">
        <v>-70875</v>
      </c>
      <c r="G179" s="18">
        <v>-271.73</v>
      </c>
      <c r="H179" s="18">
        <v>-0.02</v>
      </c>
    </row>
    <row r="180" spans="2:8" x14ac:dyDescent="0.25">
      <c r="B180" s="13" t="s">
        <v>2296</v>
      </c>
      <c r="C180" s="29" t="s">
        <v>145</v>
      </c>
      <c r="D180" s="13" t="s">
        <v>282</v>
      </c>
      <c r="E180" s="13" t="s">
        <v>1070</v>
      </c>
      <c r="F180" s="18">
        <v>-5000</v>
      </c>
      <c r="G180" s="18">
        <v>-296.5</v>
      </c>
      <c r="H180" s="18">
        <v>-0.02</v>
      </c>
    </row>
    <row r="181" spans="2:8" x14ac:dyDescent="0.25">
      <c r="B181" s="13" t="s">
        <v>2297</v>
      </c>
      <c r="C181" s="29" t="s">
        <v>145</v>
      </c>
      <c r="D181" s="13" t="s">
        <v>282</v>
      </c>
      <c r="E181" s="13" t="s">
        <v>283</v>
      </c>
      <c r="F181" s="18">
        <v>-28125</v>
      </c>
      <c r="G181" s="18">
        <v>-360.94</v>
      </c>
      <c r="H181" s="18">
        <v>-0.03</v>
      </c>
    </row>
    <row r="182" spans="2:8" x14ac:dyDescent="0.25">
      <c r="B182" s="13" t="s">
        <v>2298</v>
      </c>
      <c r="C182" s="29" t="s">
        <v>145</v>
      </c>
      <c r="D182" s="13" t="s">
        <v>720</v>
      </c>
      <c r="E182" s="13" t="s">
        <v>930</v>
      </c>
      <c r="F182" s="18">
        <v>-70000</v>
      </c>
      <c r="G182" s="18">
        <v>-378.14</v>
      </c>
      <c r="H182" s="18">
        <v>-0.03</v>
      </c>
    </row>
    <row r="183" spans="2:8" x14ac:dyDescent="0.25">
      <c r="B183" s="13" t="s">
        <v>2299</v>
      </c>
      <c r="C183" s="29" t="s">
        <v>145</v>
      </c>
      <c r="D183" s="13" t="s">
        <v>268</v>
      </c>
      <c r="E183" s="13" t="s">
        <v>751</v>
      </c>
      <c r="F183" s="18">
        <v>-232500</v>
      </c>
      <c r="G183" s="18">
        <v>-399.53</v>
      </c>
      <c r="H183" s="18">
        <v>-0.03</v>
      </c>
    </row>
    <row r="184" spans="2:8" x14ac:dyDescent="0.25">
      <c r="B184" s="13" t="s">
        <v>2300</v>
      </c>
      <c r="C184" s="29" t="s">
        <v>145</v>
      </c>
      <c r="D184" s="13" t="s">
        <v>331</v>
      </c>
      <c r="E184" s="13" t="s">
        <v>592</v>
      </c>
      <c r="F184" s="18">
        <v>-28626</v>
      </c>
      <c r="G184" s="18">
        <v>-509.87</v>
      </c>
      <c r="H184" s="18">
        <v>-0.04</v>
      </c>
    </row>
    <row r="185" spans="2:8" x14ac:dyDescent="0.25">
      <c r="B185" s="13" t="s">
        <v>2040</v>
      </c>
      <c r="C185" s="29" t="s">
        <v>145</v>
      </c>
      <c r="D185" s="13" t="s">
        <v>473</v>
      </c>
      <c r="E185" s="13" t="s">
        <v>480</v>
      </c>
      <c r="F185" s="18">
        <v>-4600</v>
      </c>
      <c r="G185" s="18">
        <v>-512.85</v>
      </c>
      <c r="H185" s="18">
        <v>-0.04</v>
      </c>
    </row>
    <row r="186" spans="2:8" x14ac:dyDescent="0.25">
      <c r="B186" s="13" t="s">
        <v>2301</v>
      </c>
      <c r="C186" s="29" t="s">
        <v>145</v>
      </c>
      <c r="D186" s="13" t="s">
        <v>146</v>
      </c>
      <c r="E186" s="13" t="s">
        <v>717</v>
      </c>
      <c r="F186" s="18">
        <v>-4700</v>
      </c>
      <c r="G186" s="18">
        <v>-515.08000000000004</v>
      </c>
      <c r="H186" s="18">
        <v>-0.04</v>
      </c>
    </row>
    <row r="187" spans="2:8" x14ac:dyDescent="0.25">
      <c r="B187" s="13" t="s">
        <v>2302</v>
      </c>
      <c r="C187" s="29" t="s">
        <v>145</v>
      </c>
      <c r="D187" s="13" t="s">
        <v>537</v>
      </c>
      <c r="E187" s="13" t="s">
        <v>538</v>
      </c>
      <c r="F187" s="18">
        <v>-123900</v>
      </c>
      <c r="G187" s="18">
        <v>-562.94000000000005</v>
      </c>
      <c r="H187" s="18">
        <v>-0.05</v>
      </c>
    </row>
    <row r="188" spans="2:8" x14ac:dyDescent="0.25">
      <c r="B188" s="13" t="s">
        <v>2303</v>
      </c>
      <c r="C188" s="29" t="s">
        <v>145</v>
      </c>
      <c r="D188" s="13" t="s">
        <v>303</v>
      </c>
      <c r="E188" s="13" t="s">
        <v>304</v>
      </c>
      <c r="F188" s="18">
        <v>-57000</v>
      </c>
      <c r="G188" s="18">
        <v>-573.85</v>
      </c>
      <c r="H188" s="18">
        <v>-0.05</v>
      </c>
    </row>
    <row r="189" spans="2:8" x14ac:dyDescent="0.25">
      <c r="B189" s="13" t="s">
        <v>2190</v>
      </c>
      <c r="C189" s="29" t="s">
        <v>145</v>
      </c>
      <c r="D189" s="13" t="s">
        <v>343</v>
      </c>
      <c r="E189" s="13" t="s">
        <v>553</v>
      </c>
      <c r="F189" s="18">
        <v>-292800</v>
      </c>
      <c r="G189" s="18">
        <v>-589.54999999999995</v>
      </c>
      <c r="H189" s="18">
        <v>-0.05</v>
      </c>
    </row>
    <row r="190" spans="2:8" x14ac:dyDescent="0.25">
      <c r="B190" s="13" t="s">
        <v>2304</v>
      </c>
      <c r="C190" s="29" t="s">
        <v>145</v>
      </c>
      <c r="D190" s="13" t="s">
        <v>452</v>
      </c>
      <c r="E190" s="13" t="s">
        <v>797</v>
      </c>
      <c r="F190" s="18">
        <v>-16225</v>
      </c>
      <c r="G190" s="18">
        <v>-612.82000000000005</v>
      </c>
      <c r="H190" s="18">
        <v>-0.05</v>
      </c>
    </row>
    <row r="191" spans="2:8" x14ac:dyDescent="0.25">
      <c r="B191" s="13" t="s">
        <v>2305</v>
      </c>
      <c r="C191" s="29" t="s">
        <v>145</v>
      </c>
      <c r="D191" s="13" t="s">
        <v>720</v>
      </c>
      <c r="E191" s="13" t="s">
        <v>721</v>
      </c>
      <c r="F191" s="18">
        <v>-20300</v>
      </c>
      <c r="G191" s="18">
        <v>-621.85</v>
      </c>
      <c r="H191" s="18">
        <v>-0.05</v>
      </c>
    </row>
    <row r="192" spans="2:8" x14ac:dyDescent="0.25">
      <c r="B192" s="13" t="s">
        <v>2306</v>
      </c>
      <c r="C192" s="29" t="s">
        <v>145</v>
      </c>
      <c r="D192" s="13" t="s">
        <v>316</v>
      </c>
      <c r="E192" s="13" t="s">
        <v>927</v>
      </c>
      <c r="F192" s="18">
        <v>-43956</v>
      </c>
      <c r="G192" s="18">
        <v>-694.88</v>
      </c>
      <c r="H192" s="18">
        <v>-0.06</v>
      </c>
    </row>
    <row r="193" spans="2:8" x14ac:dyDescent="0.25">
      <c r="B193" s="13" t="s">
        <v>2206</v>
      </c>
      <c r="C193" s="29" t="s">
        <v>145</v>
      </c>
      <c r="D193" s="13" t="s">
        <v>146</v>
      </c>
      <c r="E193" s="13" t="s">
        <v>336</v>
      </c>
      <c r="F193" s="18">
        <v>-139500</v>
      </c>
      <c r="G193" s="18">
        <v>-774.64</v>
      </c>
      <c r="H193" s="18">
        <v>-0.06</v>
      </c>
    </row>
    <row r="194" spans="2:8" x14ac:dyDescent="0.25">
      <c r="B194" s="13" t="s">
        <v>2036</v>
      </c>
      <c r="C194" s="29" t="s">
        <v>145</v>
      </c>
      <c r="D194" s="13" t="s">
        <v>146</v>
      </c>
      <c r="E194" s="13" t="s">
        <v>828</v>
      </c>
      <c r="F194" s="18">
        <v>-48600</v>
      </c>
      <c r="G194" s="18">
        <v>-787.47</v>
      </c>
      <c r="H194" s="18">
        <v>-0.06</v>
      </c>
    </row>
    <row r="195" spans="2:8" x14ac:dyDescent="0.25">
      <c r="B195" s="13" t="s">
        <v>2307</v>
      </c>
      <c r="C195" s="29" t="s">
        <v>145</v>
      </c>
      <c r="D195" s="13" t="s">
        <v>462</v>
      </c>
      <c r="E195" s="13" t="s">
        <v>463</v>
      </c>
      <c r="F195" s="18">
        <v>-39200</v>
      </c>
      <c r="G195" s="18">
        <v>-893.39</v>
      </c>
      <c r="H195" s="18">
        <v>-7.0000000000000007E-2</v>
      </c>
    </row>
    <row r="196" spans="2:8" x14ac:dyDescent="0.25">
      <c r="B196" s="13" t="s">
        <v>2308</v>
      </c>
      <c r="C196" s="29" t="s">
        <v>145</v>
      </c>
      <c r="D196" s="13" t="s">
        <v>320</v>
      </c>
      <c r="E196" s="13" t="s">
        <v>718</v>
      </c>
      <c r="F196" s="18">
        <v>-13600</v>
      </c>
      <c r="G196" s="18">
        <v>-976.54</v>
      </c>
      <c r="H196" s="18">
        <v>-0.08</v>
      </c>
    </row>
    <row r="197" spans="2:8" x14ac:dyDescent="0.25">
      <c r="B197" s="13" t="s">
        <v>2309</v>
      </c>
      <c r="C197" s="29" t="s">
        <v>145</v>
      </c>
      <c r="D197" s="13" t="s">
        <v>301</v>
      </c>
      <c r="E197" s="13" t="s">
        <v>1555</v>
      </c>
      <c r="F197" s="18">
        <v>-673762</v>
      </c>
      <c r="G197" s="18">
        <v>-991.37</v>
      </c>
      <c r="H197" s="18">
        <v>-0.08</v>
      </c>
    </row>
    <row r="198" spans="2:8" x14ac:dyDescent="0.25">
      <c r="B198" s="13" t="s">
        <v>2310</v>
      </c>
      <c r="C198" s="29" t="s">
        <v>145</v>
      </c>
      <c r="D198" s="13" t="s">
        <v>268</v>
      </c>
      <c r="E198" s="13" t="s">
        <v>371</v>
      </c>
      <c r="F198" s="18">
        <v>-1545000</v>
      </c>
      <c r="G198" s="18">
        <v>-1021.4</v>
      </c>
      <c r="H198" s="18">
        <v>-0.08</v>
      </c>
    </row>
    <row r="199" spans="2:8" x14ac:dyDescent="0.25">
      <c r="B199" s="13" t="s">
        <v>2311</v>
      </c>
      <c r="C199" s="29" t="s">
        <v>145</v>
      </c>
      <c r="D199" s="13" t="s">
        <v>146</v>
      </c>
      <c r="E199" s="13" t="s">
        <v>723</v>
      </c>
      <c r="F199" s="18">
        <v>-19000</v>
      </c>
      <c r="G199" s="18">
        <v>-1025.98</v>
      </c>
      <c r="H199" s="18">
        <v>-0.08</v>
      </c>
    </row>
    <row r="200" spans="2:8" x14ac:dyDescent="0.25">
      <c r="B200" s="13" t="s">
        <v>2312</v>
      </c>
      <c r="C200" s="29" t="s">
        <v>145</v>
      </c>
      <c r="D200" s="13" t="s">
        <v>348</v>
      </c>
      <c r="E200" s="13" t="s">
        <v>634</v>
      </c>
      <c r="F200" s="18">
        <v>-58500</v>
      </c>
      <c r="G200" s="18">
        <v>-1043.03</v>
      </c>
      <c r="H200" s="18">
        <v>-0.08</v>
      </c>
    </row>
    <row r="201" spans="2:8" x14ac:dyDescent="0.25">
      <c r="B201" s="13" t="s">
        <v>2189</v>
      </c>
      <c r="C201" s="29" t="s">
        <v>145</v>
      </c>
      <c r="D201" s="13" t="s">
        <v>146</v>
      </c>
      <c r="E201" s="13" t="s">
        <v>471</v>
      </c>
      <c r="F201" s="18">
        <v>-62650</v>
      </c>
      <c r="G201" s="18">
        <v>-1112.54</v>
      </c>
      <c r="H201" s="18">
        <v>-0.09</v>
      </c>
    </row>
    <row r="202" spans="2:8" x14ac:dyDescent="0.25">
      <c r="B202" s="13" t="s">
        <v>2313</v>
      </c>
      <c r="C202" s="29" t="s">
        <v>145</v>
      </c>
      <c r="D202" s="13" t="s">
        <v>305</v>
      </c>
      <c r="E202" s="13" t="s">
        <v>306</v>
      </c>
      <c r="F202" s="18">
        <v>-63500</v>
      </c>
      <c r="G202" s="18">
        <v>-1227.1099999999999</v>
      </c>
      <c r="H202" s="18">
        <v>-0.1</v>
      </c>
    </row>
    <row r="203" spans="2:8" x14ac:dyDescent="0.25">
      <c r="B203" s="13" t="s">
        <v>2314</v>
      </c>
      <c r="C203" s="29" t="s">
        <v>145</v>
      </c>
      <c r="D203" s="13" t="s">
        <v>146</v>
      </c>
      <c r="E203" s="13" t="s">
        <v>843</v>
      </c>
      <c r="F203" s="18">
        <v>-226000</v>
      </c>
      <c r="G203" s="18">
        <v>-1248.99</v>
      </c>
      <c r="H203" s="18">
        <v>-0.1</v>
      </c>
    </row>
    <row r="204" spans="2:8" x14ac:dyDescent="0.25">
      <c r="B204" s="13" t="s">
        <v>2053</v>
      </c>
      <c r="C204" s="29" t="s">
        <v>145</v>
      </c>
      <c r="D204" s="13" t="s">
        <v>555</v>
      </c>
      <c r="E204" s="13" t="s">
        <v>556</v>
      </c>
      <c r="F204" s="18">
        <v>-190400</v>
      </c>
      <c r="G204" s="18">
        <v>-1314.81</v>
      </c>
      <c r="H204" s="18">
        <v>-0.11</v>
      </c>
    </row>
    <row r="205" spans="2:8" x14ac:dyDescent="0.25">
      <c r="B205" s="13" t="s">
        <v>2194</v>
      </c>
      <c r="C205" s="29" t="s">
        <v>145</v>
      </c>
      <c r="D205" s="13" t="s">
        <v>268</v>
      </c>
      <c r="E205" s="13" t="s">
        <v>750</v>
      </c>
      <c r="F205" s="18">
        <v>-650000</v>
      </c>
      <c r="G205" s="18">
        <v>-1331.14</v>
      </c>
      <c r="H205" s="18">
        <v>-0.11</v>
      </c>
    </row>
    <row r="206" spans="2:8" x14ac:dyDescent="0.25">
      <c r="B206" s="13" t="s">
        <v>2055</v>
      </c>
      <c r="C206" s="29" t="s">
        <v>145</v>
      </c>
      <c r="D206" s="13" t="s">
        <v>348</v>
      </c>
      <c r="E206" s="13" t="s">
        <v>349</v>
      </c>
      <c r="F206" s="18">
        <v>-397800</v>
      </c>
      <c r="G206" s="18">
        <v>-1364.85</v>
      </c>
      <c r="H206" s="18">
        <v>-0.11</v>
      </c>
    </row>
    <row r="207" spans="2:8" x14ac:dyDescent="0.25">
      <c r="B207" s="13" t="s">
        <v>2315</v>
      </c>
      <c r="C207" s="29" t="s">
        <v>145</v>
      </c>
      <c r="D207" s="13" t="s">
        <v>282</v>
      </c>
      <c r="E207" s="13" t="s">
        <v>725</v>
      </c>
      <c r="F207" s="18">
        <v>-138600</v>
      </c>
      <c r="G207" s="18">
        <v>-1397.43</v>
      </c>
      <c r="H207" s="18">
        <v>-0.11</v>
      </c>
    </row>
    <row r="208" spans="2:8" x14ac:dyDescent="0.25">
      <c r="B208" s="13" t="s">
        <v>1558</v>
      </c>
      <c r="C208" s="29" t="s">
        <v>145</v>
      </c>
      <c r="D208" s="13" t="s">
        <v>327</v>
      </c>
      <c r="E208" s="13" t="s">
        <v>535</v>
      </c>
      <c r="F208" s="18">
        <v>-527450</v>
      </c>
      <c r="G208" s="18">
        <v>-1407.5</v>
      </c>
      <c r="H208" s="18">
        <v>-0.11</v>
      </c>
    </row>
    <row r="209" spans="2:8" x14ac:dyDescent="0.25">
      <c r="B209" s="13" t="s">
        <v>2316</v>
      </c>
      <c r="C209" s="29" t="s">
        <v>145</v>
      </c>
      <c r="D209" s="13" t="s">
        <v>146</v>
      </c>
      <c r="E209" s="13" t="s">
        <v>832</v>
      </c>
      <c r="F209" s="18">
        <v>-18600</v>
      </c>
      <c r="G209" s="18">
        <v>-1425.81</v>
      </c>
      <c r="H209" s="18">
        <v>-0.11</v>
      </c>
    </row>
    <row r="210" spans="2:8" x14ac:dyDescent="0.25">
      <c r="B210" s="13" t="s">
        <v>2317</v>
      </c>
      <c r="C210" s="29" t="s">
        <v>145</v>
      </c>
      <c r="D210" s="13" t="s">
        <v>367</v>
      </c>
      <c r="E210" s="13" t="s">
        <v>548</v>
      </c>
      <c r="F210" s="18">
        <v>-43400</v>
      </c>
      <c r="G210" s="18">
        <v>-1451.93</v>
      </c>
      <c r="H210" s="18">
        <v>-0.12</v>
      </c>
    </row>
    <row r="211" spans="2:8" x14ac:dyDescent="0.25">
      <c r="B211" s="13" t="s">
        <v>2318</v>
      </c>
      <c r="C211" s="29" t="s">
        <v>145</v>
      </c>
      <c r="D211" s="13" t="s">
        <v>282</v>
      </c>
      <c r="E211" s="13" t="s">
        <v>719</v>
      </c>
      <c r="F211" s="18">
        <v>-50250</v>
      </c>
      <c r="G211" s="18">
        <v>-1621.04</v>
      </c>
      <c r="H211" s="18">
        <v>-0.13</v>
      </c>
    </row>
    <row r="212" spans="2:8" x14ac:dyDescent="0.25">
      <c r="B212" s="13" t="s">
        <v>2319</v>
      </c>
      <c r="C212" s="29" t="s">
        <v>145</v>
      </c>
      <c r="D212" s="13" t="s">
        <v>271</v>
      </c>
      <c r="E212" s="13" t="s">
        <v>532</v>
      </c>
      <c r="F212" s="18">
        <v>-549000</v>
      </c>
      <c r="G212" s="18">
        <v>-1718.1</v>
      </c>
      <c r="H212" s="18">
        <v>-0.14000000000000001</v>
      </c>
    </row>
    <row r="213" spans="2:8" x14ac:dyDescent="0.25">
      <c r="B213" s="13" t="s">
        <v>2320</v>
      </c>
      <c r="C213" s="29" t="s">
        <v>145</v>
      </c>
      <c r="D213" s="13" t="s">
        <v>343</v>
      </c>
      <c r="E213" s="13" t="s">
        <v>627</v>
      </c>
      <c r="F213" s="18">
        <v>-522000</v>
      </c>
      <c r="G213" s="18">
        <v>-1747.13</v>
      </c>
      <c r="H213" s="18">
        <v>-0.14000000000000001</v>
      </c>
    </row>
    <row r="214" spans="2:8" x14ac:dyDescent="0.25">
      <c r="B214" s="13" t="s">
        <v>2321</v>
      </c>
      <c r="C214" s="29" t="s">
        <v>145</v>
      </c>
      <c r="D214" s="13" t="s">
        <v>282</v>
      </c>
      <c r="E214" s="13" t="s">
        <v>677</v>
      </c>
      <c r="F214" s="18">
        <v>-91800</v>
      </c>
      <c r="G214" s="18">
        <v>-2021.85</v>
      </c>
      <c r="H214" s="18">
        <v>-0.16</v>
      </c>
    </row>
    <row r="215" spans="2:8" x14ac:dyDescent="0.25">
      <c r="B215" s="13" t="s">
        <v>2322</v>
      </c>
      <c r="C215" s="29" t="s">
        <v>145</v>
      </c>
      <c r="D215" s="13" t="s">
        <v>282</v>
      </c>
      <c r="E215" s="13" t="s">
        <v>674</v>
      </c>
      <c r="F215" s="18">
        <v>-111650</v>
      </c>
      <c r="G215" s="18">
        <v>-2076.9699999999998</v>
      </c>
      <c r="H215" s="18">
        <v>-0.17</v>
      </c>
    </row>
    <row r="216" spans="2:8" x14ac:dyDescent="0.25">
      <c r="B216" s="13" t="s">
        <v>2045</v>
      </c>
      <c r="C216" s="29" t="s">
        <v>145</v>
      </c>
      <c r="D216" s="13" t="s">
        <v>378</v>
      </c>
      <c r="E216" s="13" t="s">
        <v>454</v>
      </c>
      <c r="F216" s="18">
        <v>-152800</v>
      </c>
      <c r="G216" s="18">
        <v>-2117.35</v>
      </c>
      <c r="H216" s="18">
        <v>-0.17</v>
      </c>
    </row>
    <row r="217" spans="2:8" x14ac:dyDescent="0.25">
      <c r="B217" s="13" t="s">
        <v>2323</v>
      </c>
      <c r="C217" s="29" t="s">
        <v>145</v>
      </c>
      <c r="D217" s="13" t="s">
        <v>301</v>
      </c>
      <c r="E217" s="13" t="s">
        <v>1554</v>
      </c>
      <c r="F217" s="18">
        <v>-1058400</v>
      </c>
      <c r="G217" s="18">
        <v>-2160.94</v>
      </c>
      <c r="H217" s="18">
        <v>-0.17</v>
      </c>
    </row>
    <row r="218" spans="2:8" x14ac:dyDescent="0.25">
      <c r="B218" s="13" t="s">
        <v>2324</v>
      </c>
      <c r="C218" s="29" t="s">
        <v>145</v>
      </c>
      <c r="D218" s="13" t="s">
        <v>282</v>
      </c>
      <c r="E218" s="13" t="s">
        <v>603</v>
      </c>
      <c r="F218" s="18">
        <v>-7440</v>
      </c>
      <c r="G218" s="18">
        <v>-2172.15</v>
      </c>
      <c r="H218" s="18">
        <v>-0.17</v>
      </c>
    </row>
    <row r="219" spans="2:8" x14ac:dyDescent="0.25">
      <c r="B219" s="13" t="s">
        <v>2325</v>
      </c>
      <c r="C219" s="29" t="s">
        <v>145</v>
      </c>
      <c r="D219" s="13" t="s">
        <v>352</v>
      </c>
      <c r="E219" s="13" t="s">
        <v>619</v>
      </c>
      <c r="F219" s="18">
        <v>-53400</v>
      </c>
      <c r="G219" s="18">
        <v>-2176.69</v>
      </c>
      <c r="H219" s="18">
        <v>-0.18</v>
      </c>
    </row>
    <row r="220" spans="2:8" x14ac:dyDescent="0.25">
      <c r="B220" s="13" t="s">
        <v>2191</v>
      </c>
      <c r="C220" s="29" t="s">
        <v>145</v>
      </c>
      <c r="D220" s="13" t="s">
        <v>382</v>
      </c>
      <c r="E220" s="13" t="s">
        <v>615</v>
      </c>
      <c r="F220" s="18">
        <v>-325000</v>
      </c>
      <c r="G220" s="18">
        <v>-2215.69</v>
      </c>
      <c r="H220" s="18">
        <v>-0.18</v>
      </c>
    </row>
    <row r="221" spans="2:8" x14ac:dyDescent="0.25">
      <c r="B221" s="13" t="s">
        <v>2326</v>
      </c>
      <c r="C221" s="29" t="s">
        <v>145</v>
      </c>
      <c r="D221" s="13" t="s">
        <v>452</v>
      </c>
      <c r="E221" s="13" t="s">
        <v>622</v>
      </c>
      <c r="F221" s="18">
        <v>-1065000</v>
      </c>
      <c r="G221" s="18">
        <v>-2219.9899999999998</v>
      </c>
      <c r="H221" s="18">
        <v>-0.18</v>
      </c>
    </row>
    <row r="222" spans="2:8" x14ac:dyDescent="0.25">
      <c r="B222" s="13" t="s">
        <v>2327</v>
      </c>
      <c r="C222" s="29" t="s">
        <v>145</v>
      </c>
      <c r="D222" s="13" t="s">
        <v>367</v>
      </c>
      <c r="E222" s="13" t="s">
        <v>482</v>
      </c>
      <c r="F222" s="18">
        <v>-74250</v>
      </c>
      <c r="G222" s="18">
        <v>-2351.0100000000002</v>
      </c>
      <c r="H222" s="18">
        <v>-0.19</v>
      </c>
    </row>
    <row r="223" spans="2:8" x14ac:dyDescent="0.25">
      <c r="B223" s="13" t="s">
        <v>2328</v>
      </c>
      <c r="C223" s="29" t="s">
        <v>145</v>
      </c>
      <c r="D223" s="13" t="s">
        <v>367</v>
      </c>
      <c r="E223" s="13" t="s">
        <v>562</v>
      </c>
      <c r="F223" s="18">
        <v>-106125</v>
      </c>
      <c r="G223" s="18">
        <v>-2395.8200000000002</v>
      </c>
      <c r="H223" s="18">
        <v>-0.19</v>
      </c>
    </row>
    <row r="224" spans="2:8" x14ac:dyDescent="0.25">
      <c r="B224" s="13" t="s">
        <v>2188</v>
      </c>
      <c r="C224" s="29" t="s">
        <v>145</v>
      </c>
      <c r="D224" s="13" t="s">
        <v>268</v>
      </c>
      <c r="E224" s="13" t="s">
        <v>275</v>
      </c>
      <c r="F224" s="18">
        <v>-149200</v>
      </c>
      <c r="G224" s="18">
        <v>-2601.4499999999998</v>
      </c>
      <c r="H224" s="18">
        <v>-0.21</v>
      </c>
    </row>
    <row r="225" spans="2:8" x14ac:dyDescent="0.25">
      <c r="B225" s="13" t="s">
        <v>2037</v>
      </c>
      <c r="C225" s="29" t="s">
        <v>145</v>
      </c>
      <c r="D225" s="13" t="s">
        <v>473</v>
      </c>
      <c r="E225" s="13" t="s">
        <v>676</v>
      </c>
      <c r="F225" s="18">
        <v>-26400</v>
      </c>
      <c r="G225" s="18">
        <v>-2610.27</v>
      </c>
      <c r="H225" s="18">
        <v>-0.21</v>
      </c>
    </row>
    <row r="226" spans="2:8" x14ac:dyDescent="0.25">
      <c r="B226" s="13" t="s">
        <v>2200</v>
      </c>
      <c r="C226" s="29" t="s">
        <v>145</v>
      </c>
      <c r="D226" s="13" t="s">
        <v>296</v>
      </c>
      <c r="E226" s="13" t="s">
        <v>618</v>
      </c>
      <c r="F226" s="18">
        <v>-39250</v>
      </c>
      <c r="G226" s="18">
        <v>-2769.66</v>
      </c>
      <c r="H226" s="18">
        <v>-0.22</v>
      </c>
    </row>
    <row r="227" spans="2:8" x14ac:dyDescent="0.25">
      <c r="B227" s="13" t="s">
        <v>2329</v>
      </c>
      <c r="C227" s="29" t="s">
        <v>145</v>
      </c>
      <c r="D227" s="13" t="s">
        <v>289</v>
      </c>
      <c r="E227" s="13" t="s">
        <v>290</v>
      </c>
      <c r="F227" s="18">
        <v>-2285</v>
      </c>
      <c r="G227" s="18">
        <v>-2811.78</v>
      </c>
      <c r="H227" s="18">
        <v>-0.23</v>
      </c>
    </row>
    <row r="228" spans="2:8" x14ac:dyDescent="0.25">
      <c r="B228" s="13" t="s">
        <v>2330</v>
      </c>
      <c r="C228" s="29" t="s">
        <v>145</v>
      </c>
      <c r="D228" s="13" t="s">
        <v>301</v>
      </c>
      <c r="E228" s="13" t="s">
        <v>869</v>
      </c>
      <c r="F228" s="18">
        <v>-223750</v>
      </c>
      <c r="G228" s="18">
        <v>-2871.5</v>
      </c>
      <c r="H228" s="18">
        <v>-0.23</v>
      </c>
    </row>
    <row r="229" spans="2:8" x14ac:dyDescent="0.25">
      <c r="B229" s="13" t="s">
        <v>2331</v>
      </c>
      <c r="C229" s="29" t="s">
        <v>145</v>
      </c>
      <c r="D229" s="13" t="s">
        <v>289</v>
      </c>
      <c r="E229" s="13" t="s">
        <v>724</v>
      </c>
      <c r="F229" s="18">
        <v>-1597500</v>
      </c>
      <c r="G229" s="18">
        <v>-2905.85</v>
      </c>
      <c r="H229" s="18">
        <v>-0.23</v>
      </c>
    </row>
    <row r="230" spans="2:8" x14ac:dyDescent="0.25">
      <c r="B230" s="13" t="s">
        <v>2332</v>
      </c>
      <c r="C230" s="29" t="s">
        <v>145</v>
      </c>
      <c r="D230" s="13" t="s">
        <v>331</v>
      </c>
      <c r="E230" s="13" t="s">
        <v>617</v>
      </c>
      <c r="F230" s="18">
        <v>-93900</v>
      </c>
      <c r="G230" s="18">
        <v>-3312.37</v>
      </c>
      <c r="H230" s="18">
        <v>-0.27</v>
      </c>
    </row>
    <row r="231" spans="2:8" x14ac:dyDescent="0.25">
      <c r="B231" s="13" t="s">
        <v>2333</v>
      </c>
      <c r="C231" s="29" t="s">
        <v>145</v>
      </c>
      <c r="D231" s="13" t="s">
        <v>293</v>
      </c>
      <c r="E231" s="13" t="s">
        <v>563</v>
      </c>
      <c r="F231" s="18">
        <v>-208600</v>
      </c>
      <c r="G231" s="18">
        <v>-3496.24</v>
      </c>
      <c r="H231" s="18">
        <v>-0.28000000000000003</v>
      </c>
    </row>
    <row r="232" spans="2:8" x14ac:dyDescent="0.25">
      <c r="B232" s="13" t="s">
        <v>2192</v>
      </c>
      <c r="C232" s="29" t="s">
        <v>145</v>
      </c>
      <c r="D232" s="13" t="s">
        <v>367</v>
      </c>
      <c r="E232" s="13" t="s">
        <v>568</v>
      </c>
      <c r="F232" s="18">
        <v>-704000</v>
      </c>
      <c r="G232" s="18">
        <v>-3615.39</v>
      </c>
      <c r="H232" s="18">
        <v>-0.28999999999999998</v>
      </c>
    </row>
    <row r="233" spans="2:8" x14ac:dyDescent="0.25">
      <c r="B233" s="13" t="s">
        <v>2334</v>
      </c>
      <c r="C233" s="29" t="s">
        <v>145</v>
      </c>
      <c r="D233" s="13" t="s">
        <v>350</v>
      </c>
      <c r="E233" s="13" t="s">
        <v>533</v>
      </c>
      <c r="F233" s="18">
        <v>-1629000</v>
      </c>
      <c r="G233" s="18">
        <v>-3640</v>
      </c>
      <c r="H233" s="18">
        <v>-0.28999999999999998</v>
      </c>
    </row>
    <row r="234" spans="2:8" x14ac:dyDescent="0.25">
      <c r="B234" s="13" t="s">
        <v>2203</v>
      </c>
      <c r="C234" s="29" t="s">
        <v>145</v>
      </c>
      <c r="D234" s="13" t="s">
        <v>284</v>
      </c>
      <c r="E234" s="13" t="s">
        <v>285</v>
      </c>
      <c r="F234" s="18">
        <v>-257600</v>
      </c>
      <c r="G234" s="18">
        <v>-3751.69</v>
      </c>
      <c r="H234" s="18">
        <v>-0.3</v>
      </c>
    </row>
    <row r="235" spans="2:8" x14ac:dyDescent="0.25">
      <c r="B235" s="13" t="s">
        <v>2335</v>
      </c>
      <c r="C235" s="29" t="s">
        <v>145</v>
      </c>
      <c r="D235" s="13" t="s">
        <v>287</v>
      </c>
      <c r="E235" s="13" t="s">
        <v>886</v>
      </c>
      <c r="F235" s="18">
        <v>-2238750</v>
      </c>
      <c r="G235" s="18">
        <v>-4002.44</v>
      </c>
      <c r="H235" s="18">
        <v>-0.32</v>
      </c>
    </row>
    <row r="236" spans="2:8" x14ac:dyDescent="0.25">
      <c r="B236" s="13" t="s">
        <v>2161</v>
      </c>
      <c r="C236" s="29" t="s">
        <v>145</v>
      </c>
      <c r="D236" s="13" t="s">
        <v>273</v>
      </c>
      <c r="E236" s="13" t="s">
        <v>295</v>
      </c>
      <c r="F236" s="18">
        <v>-160500</v>
      </c>
      <c r="G236" s="18">
        <v>-4040.35</v>
      </c>
      <c r="H236" s="18">
        <v>-0.32</v>
      </c>
    </row>
    <row r="237" spans="2:8" x14ac:dyDescent="0.25">
      <c r="B237" s="13" t="s">
        <v>2336</v>
      </c>
      <c r="C237" s="29" t="s">
        <v>145</v>
      </c>
      <c r="D237" s="13" t="s">
        <v>352</v>
      </c>
      <c r="E237" s="13" t="s">
        <v>586</v>
      </c>
      <c r="F237" s="18">
        <v>-490000</v>
      </c>
      <c r="G237" s="18">
        <v>-4160.3500000000004</v>
      </c>
      <c r="H237" s="18">
        <v>-0.33</v>
      </c>
    </row>
    <row r="238" spans="2:8" x14ac:dyDescent="0.25">
      <c r="B238" s="13" t="s">
        <v>2337</v>
      </c>
      <c r="C238" s="29" t="s">
        <v>145</v>
      </c>
      <c r="D238" s="13" t="s">
        <v>301</v>
      </c>
      <c r="E238" s="13" t="s">
        <v>865</v>
      </c>
      <c r="F238" s="18">
        <v>-61625</v>
      </c>
      <c r="G238" s="18">
        <v>-4272.6499999999996</v>
      </c>
      <c r="H238" s="18">
        <v>-0.34</v>
      </c>
    </row>
    <row r="239" spans="2:8" x14ac:dyDescent="0.25">
      <c r="B239" s="13" t="s">
        <v>2338</v>
      </c>
      <c r="C239" s="29" t="s">
        <v>145</v>
      </c>
      <c r="D239" s="13" t="s">
        <v>382</v>
      </c>
      <c r="E239" s="13" t="s">
        <v>809</v>
      </c>
      <c r="F239" s="18">
        <v>-518875</v>
      </c>
      <c r="G239" s="18">
        <v>-4273.45</v>
      </c>
      <c r="H239" s="18">
        <v>-0.34</v>
      </c>
    </row>
    <row r="240" spans="2:8" x14ac:dyDescent="0.25">
      <c r="B240" s="13" t="s">
        <v>2339</v>
      </c>
      <c r="C240" s="29" t="s">
        <v>145</v>
      </c>
      <c r="D240" s="13" t="s">
        <v>462</v>
      </c>
      <c r="E240" s="13" t="s">
        <v>913</v>
      </c>
      <c r="F240" s="18">
        <v>-75800</v>
      </c>
      <c r="G240" s="18">
        <v>-4358.6899999999996</v>
      </c>
      <c r="H240" s="18">
        <v>-0.35</v>
      </c>
    </row>
    <row r="241" spans="2:8" x14ac:dyDescent="0.25">
      <c r="B241" s="13" t="s">
        <v>2340</v>
      </c>
      <c r="C241" s="29" t="s">
        <v>145</v>
      </c>
      <c r="D241" s="13" t="s">
        <v>555</v>
      </c>
      <c r="E241" s="13" t="s">
        <v>701</v>
      </c>
      <c r="F241" s="18">
        <v>-1507850</v>
      </c>
      <c r="G241" s="18">
        <v>-4468.51</v>
      </c>
      <c r="H241" s="18">
        <v>-0.36</v>
      </c>
    </row>
    <row r="242" spans="2:8" x14ac:dyDescent="0.25">
      <c r="B242" s="13" t="s">
        <v>2341</v>
      </c>
      <c r="C242" s="29" t="s">
        <v>145</v>
      </c>
      <c r="D242" s="13" t="s">
        <v>301</v>
      </c>
      <c r="E242" s="13" t="s">
        <v>867</v>
      </c>
      <c r="F242" s="18">
        <v>-147300</v>
      </c>
      <c r="G242" s="18">
        <v>-4622.8599999999997</v>
      </c>
      <c r="H242" s="18">
        <v>-0.37</v>
      </c>
    </row>
    <row r="243" spans="2:8" x14ac:dyDescent="0.25">
      <c r="B243" s="13" t="s">
        <v>2342</v>
      </c>
      <c r="C243" s="29" t="s">
        <v>145</v>
      </c>
      <c r="D243" s="13" t="s">
        <v>282</v>
      </c>
      <c r="E243" s="13" t="s">
        <v>705</v>
      </c>
      <c r="F243" s="18">
        <v>-808000</v>
      </c>
      <c r="G243" s="18">
        <v>-4640.75</v>
      </c>
      <c r="H243" s="18">
        <v>-0.37</v>
      </c>
    </row>
    <row r="244" spans="2:8" x14ac:dyDescent="0.25">
      <c r="B244" s="13" t="s">
        <v>2343</v>
      </c>
      <c r="C244" s="29" t="s">
        <v>145</v>
      </c>
      <c r="D244" s="13" t="s">
        <v>146</v>
      </c>
      <c r="E244" s="13" t="s">
        <v>833</v>
      </c>
      <c r="F244" s="18">
        <v>-166100</v>
      </c>
      <c r="G244" s="18">
        <v>-4804.1099999999997</v>
      </c>
      <c r="H244" s="18">
        <v>-0.39</v>
      </c>
    </row>
    <row r="245" spans="2:8" x14ac:dyDescent="0.25">
      <c r="B245" s="13" t="s">
        <v>2344</v>
      </c>
      <c r="C245" s="29" t="s">
        <v>145</v>
      </c>
      <c r="D245" s="13" t="s">
        <v>596</v>
      </c>
      <c r="E245" s="13" t="s">
        <v>597</v>
      </c>
      <c r="F245" s="18">
        <v>-1692900</v>
      </c>
      <c r="G245" s="18">
        <v>-4856.08</v>
      </c>
      <c r="H245" s="18">
        <v>-0.39</v>
      </c>
    </row>
    <row r="246" spans="2:8" x14ac:dyDescent="0.25">
      <c r="B246" s="13" t="s">
        <v>2046</v>
      </c>
      <c r="C246" s="29" t="s">
        <v>145</v>
      </c>
      <c r="D246" s="13" t="s">
        <v>279</v>
      </c>
      <c r="E246" s="13" t="s">
        <v>280</v>
      </c>
      <c r="F246" s="18">
        <v>-148400</v>
      </c>
      <c r="G246" s="18">
        <v>-4874.9399999999996</v>
      </c>
      <c r="H246" s="18">
        <v>-0.39</v>
      </c>
    </row>
    <row r="247" spans="2:8" x14ac:dyDescent="0.25">
      <c r="B247" s="13" t="s">
        <v>2345</v>
      </c>
      <c r="C247" s="29" t="s">
        <v>145</v>
      </c>
      <c r="D247" s="13" t="s">
        <v>301</v>
      </c>
      <c r="E247" s="13" t="s">
        <v>465</v>
      </c>
      <c r="F247" s="18">
        <v>-273350</v>
      </c>
      <c r="G247" s="18">
        <v>-5306.27</v>
      </c>
      <c r="H247" s="18">
        <v>-0.43</v>
      </c>
    </row>
    <row r="248" spans="2:8" x14ac:dyDescent="0.25">
      <c r="B248" s="13" t="s">
        <v>2346</v>
      </c>
      <c r="C248" s="29" t="s">
        <v>145</v>
      </c>
      <c r="D248" s="13" t="s">
        <v>397</v>
      </c>
      <c r="E248" s="13" t="s">
        <v>694</v>
      </c>
      <c r="F248" s="18">
        <v>-4572000</v>
      </c>
      <c r="G248" s="18">
        <v>-5324.55</v>
      </c>
      <c r="H248" s="18">
        <v>-0.43</v>
      </c>
    </row>
    <row r="249" spans="2:8" x14ac:dyDescent="0.25">
      <c r="B249" s="13" t="s">
        <v>2043</v>
      </c>
      <c r="C249" s="29" t="s">
        <v>145</v>
      </c>
      <c r="D249" s="13" t="s">
        <v>348</v>
      </c>
      <c r="E249" s="13" t="s">
        <v>612</v>
      </c>
      <c r="F249" s="18">
        <v>-341525</v>
      </c>
      <c r="G249" s="18">
        <v>-5544.49</v>
      </c>
      <c r="H249" s="18">
        <v>-0.45</v>
      </c>
    </row>
    <row r="250" spans="2:8" x14ac:dyDescent="0.25">
      <c r="B250" s="13" t="s">
        <v>2160</v>
      </c>
      <c r="C250" s="29" t="s">
        <v>145</v>
      </c>
      <c r="D250" s="13" t="s">
        <v>291</v>
      </c>
      <c r="E250" s="13" t="s">
        <v>527</v>
      </c>
      <c r="F250" s="18">
        <v>-1416000</v>
      </c>
      <c r="G250" s="18">
        <v>-5811.97</v>
      </c>
      <c r="H250" s="18">
        <v>-0.47</v>
      </c>
    </row>
    <row r="251" spans="2:8" x14ac:dyDescent="0.25">
      <c r="B251" s="13" t="s">
        <v>2196</v>
      </c>
      <c r="C251" s="29" t="s">
        <v>145</v>
      </c>
      <c r="D251" s="13" t="s">
        <v>324</v>
      </c>
      <c r="E251" s="13" t="s">
        <v>727</v>
      </c>
      <c r="F251" s="18">
        <v>-79000</v>
      </c>
      <c r="G251" s="18">
        <v>-5910.23</v>
      </c>
      <c r="H251" s="18">
        <v>-0.48</v>
      </c>
    </row>
    <row r="252" spans="2:8" x14ac:dyDescent="0.25">
      <c r="B252" s="13" t="s">
        <v>2164</v>
      </c>
      <c r="C252" s="29" t="s">
        <v>145</v>
      </c>
      <c r="D252" s="13" t="s">
        <v>273</v>
      </c>
      <c r="E252" s="13" t="s">
        <v>274</v>
      </c>
      <c r="F252" s="18">
        <v>-1262400</v>
      </c>
      <c r="G252" s="18">
        <v>-6197.75</v>
      </c>
      <c r="H252" s="18">
        <v>-0.5</v>
      </c>
    </row>
    <row r="253" spans="2:8" x14ac:dyDescent="0.25">
      <c r="B253" s="13" t="s">
        <v>2193</v>
      </c>
      <c r="C253" s="29" t="s">
        <v>145</v>
      </c>
      <c r="D253" s="13" t="s">
        <v>301</v>
      </c>
      <c r="E253" s="13" t="s">
        <v>866</v>
      </c>
      <c r="F253" s="18">
        <v>-352500</v>
      </c>
      <c r="G253" s="18">
        <v>-6202.77</v>
      </c>
      <c r="H253" s="18">
        <v>-0.5</v>
      </c>
    </row>
    <row r="254" spans="2:8" x14ac:dyDescent="0.25">
      <c r="B254" s="13" t="s">
        <v>2347</v>
      </c>
      <c r="C254" s="29" t="s">
        <v>145</v>
      </c>
      <c r="D254" s="13" t="s">
        <v>282</v>
      </c>
      <c r="E254" s="13" t="s">
        <v>756</v>
      </c>
      <c r="F254" s="18">
        <v>-1987500</v>
      </c>
      <c r="G254" s="18">
        <v>-6312.3</v>
      </c>
      <c r="H254" s="18">
        <v>-0.51</v>
      </c>
    </row>
    <row r="255" spans="2:8" x14ac:dyDescent="0.25">
      <c r="B255" s="13" t="s">
        <v>2049</v>
      </c>
      <c r="C255" s="29" t="s">
        <v>145</v>
      </c>
      <c r="D255" s="13" t="s">
        <v>305</v>
      </c>
      <c r="E255" s="13" t="s">
        <v>868</v>
      </c>
      <c r="F255" s="18">
        <v>-388500</v>
      </c>
      <c r="G255" s="18">
        <v>-6339.15</v>
      </c>
      <c r="H255" s="18">
        <v>-0.51</v>
      </c>
    </row>
    <row r="256" spans="2:8" x14ac:dyDescent="0.25">
      <c r="B256" s="13" t="s">
        <v>2348</v>
      </c>
      <c r="C256" s="29" t="s">
        <v>145</v>
      </c>
      <c r="D256" s="13" t="s">
        <v>331</v>
      </c>
      <c r="E256" s="13" t="s">
        <v>620</v>
      </c>
      <c r="F256" s="18">
        <v>-456000</v>
      </c>
      <c r="G256" s="18">
        <v>-6471.55</v>
      </c>
      <c r="H256" s="18">
        <v>-0.52</v>
      </c>
    </row>
    <row r="257" spans="2:8" x14ac:dyDescent="0.25">
      <c r="B257" s="13" t="s">
        <v>2349</v>
      </c>
      <c r="C257" s="29" t="s">
        <v>145</v>
      </c>
      <c r="D257" s="13" t="s">
        <v>268</v>
      </c>
      <c r="E257" s="13" t="s">
        <v>298</v>
      </c>
      <c r="F257" s="18">
        <v>-3665000</v>
      </c>
      <c r="G257" s="18">
        <v>-6478.25</v>
      </c>
      <c r="H257" s="18">
        <v>-0.52</v>
      </c>
    </row>
    <row r="258" spans="2:8" x14ac:dyDescent="0.25">
      <c r="B258" s="13" t="s">
        <v>2350</v>
      </c>
      <c r="C258" s="29" t="s">
        <v>145</v>
      </c>
      <c r="D258" s="13" t="s">
        <v>367</v>
      </c>
      <c r="E258" s="13" t="s">
        <v>698</v>
      </c>
      <c r="F258" s="18">
        <v>-85000</v>
      </c>
      <c r="G258" s="18">
        <v>-6692.94</v>
      </c>
      <c r="H258" s="18">
        <v>-0.54</v>
      </c>
    </row>
    <row r="259" spans="2:8" x14ac:dyDescent="0.25">
      <c r="B259" s="13" t="s">
        <v>2351</v>
      </c>
      <c r="C259" s="29" t="s">
        <v>145</v>
      </c>
      <c r="D259" s="13" t="s">
        <v>289</v>
      </c>
      <c r="E259" s="13" t="s">
        <v>467</v>
      </c>
      <c r="F259" s="18">
        <v>-1474200</v>
      </c>
      <c r="G259" s="18">
        <v>-6745.94</v>
      </c>
      <c r="H259" s="18">
        <v>-0.54</v>
      </c>
    </row>
    <row r="260" spans="2:8" x14ac:dyDescent="0.25">
      <c r="B260" s="13" t="s">
        <v>2056</v>
      </c>
      <c r="C260" s="29" t="s">
        <v>145</v>
      </c>
      <c r="D260" s="13" t="s">
        <v>277</v>
      </c>
      <c r="E260" s="13" t="s">
        <v>278</v>
      </c>
      <c r="F260" s="18">
        <v>-186150</v>
      </c>
      <c r="G260" s="18">
        <v>-6788.33</v>
      </c>
      <c r="H260" s="18">
        <v>-0.55000000000000004</v>
      </c>
    </row>
    <row r="261" spans="2:8" x14ac:dyDescent="0.25">
      <c r="B261" s="13" t="s">
        <v>2352</v>
      </c>
      <c r="C261" s="29" t="s">
        <v>145</v>
      </c>
      <c r="D261" s="13" t="s">
        <v>271</v>
      </c>
      <c r="E261" s="13" t="s">
        <v>550</v>
      </c>
      <c r="F261" s="18">
        <v>-4792125</v>
      </c>
      <c r="G261" s="18">
        <v>-6873.34</v>
      </c>
      <c r="H261" s="18">
        <v>-0.55000000000000004</v>
      </c>
    </row>
    <row r="262" spans="2:8" x14ac:dyDescent="0.25">
      <c r="B262" s="13" t="s">
        <v>2353</v>
      </c>
      <c r="C262" s="29" t="s">
        <v>145</v>
      </c>
      <c r="D262" s="13" t="s">
        <v>324</v>
      </c>
      <c r="E262" s="13" t="s">
        <v>728</v>
      </c>
      <c r="F262" s="18">
        <v>-99600</v>
      </c>
      <c r="G262" s="18">
        <v>-6983.3</v>
      </c>
      <c r="H262" s="18">
        <v>-0.56000000000000005</v>
      </c>
    </row>
    <row r="263" spans="2:8" x14ac:dyDescent="0.25">
      <c r="B263" s="13" t="s">
        <v>2204</v>
      </c>
      <c r="C263" s="29" t="s">
        <v>145</v>
      </c>
      <c r="D263" s="13" t="s">
        <v>318</v>
      </c>
      <c r="E263" s="13" t="s">
        <v>542</v>
      </c>
      <c r="F263" s="18">
        <v>-265750</v>
      </c>
      <c r="G263" s="18">
        <v>-7202.76</v>
      </c>
      <c r="H263" s="18">
        <v>-0.57999999999999996</v>
      </c>
    </row>
    <row r="264" spans="2:8" x14ac:dyDescent="0.25">
      <c r="B264" s="13" t="s">
        <v>2354</v>
      </c>
      <c r="C264" s="29" t="s">
        <v>145</v>
      </c>
      <c r="D264" s="13" t="s">
        <v>279</v>
      </c>
      <c r="E264" s="13" t="s">
        <v>685</v>
      </c>
      <c r="F264" s="18">
        <v>-1902600</v>
      </c>
      <c r="G264" s="18">
        <v>-7494.34</v>
      </c>
      <c r="H264" s="18">
        <v>-0.6</v>
      </c>
    </row>
    <row r="265" spans="2:8" x14ac:dyDescent="0.25">
      <c r="B265" s="13" t="s">
        <v>2355</v>
      </c>
      <c r="C265" s="29" t="s">
        <v>145</v>
      </c>
      <c r="D265" s="13" t="s">
        <v>268</v>
      </c>
      <c r="E265" s="13" t="s">
        <v>598</v>
      </c>
      <c r="F265" s="18">
        <v>-4096400</v>
      </c>
      <c r="G265" s="18">
        <v>-7507.47</v>
      </c>
      <c r="H265" s="18">
        <v>-0.6</v>
      </c>
    </row>
    <row r="266" spans="2:8" x14ac:dyDescent="0.25">
      <c r="B266" s="13" t="s">
        <v>1559</v>
      </c>
      <c r="C266" s="29" t="s">
        <v>145</v>
      </c>
      <c r="D266" s="13" t="s">
        <v>268</v>
      </c>
      <c r="E266" s="13" t="s">
        <v>1553</v>
      </c>
      <c r="F266" s="18">
        <v>-7632000</v>
      </c>
      <c r="G266" s="18">
        <v>-7557.97</v>
      </c>
      <c r="H266" s="18">
        <v>-0.61</v>
      </c>
    </row>
    <row r="267" spans="2:8" x14ac:dyDescent="0.25">
      <c r="B267" s="13" t="s">
        <v>2356</v>
      </c>
      <c r="C267" s="29" t="s">
        <v>145</v>
      </c>
      <c r="D267" s="13" t="s">
        <v>320</v>
      </c>
      <c r="E267" s="13" t="s">
        <v>1088</v>
      </c>
      <c r="F267" s="18">
        <v>-2441400</v>
      </c>
      <c r="G267" s="18">
        <v>-7574.44</v>
      </c>
      <c r="H267" s="18">
        <v>-0.61</v>
      </c>
    </row>
    <row r="268" spans="2:8" x14ac:dyDescent="0.25">
      <c r="B268" s="13" t="s">
        <v>2357</v>
      </c>
      <c r="C268" s="29" t="s">
        <v>145</v>
      </c>
      <c r="D268" s="13" t="s">
        <v>303</v>
      </c>
      <c r="E268" s="13" t="s">
        <v>314</v>
      </c>
      <c r="F268" s="18">
        <v>-1178400</v>
      </c>
      <c r="G268" s="18">
        <v>-7598.91</v>
      </c>
      <c r="H268" s="18">
        <v>-0.61</v>
      </c>
    </row>
    <row r="269" spans="2:8" x14ac:dyDescent="0.25">
      <c r="B269" s="13" t="s">
        <v>990</v>
      </c>
      <c r="C269" s="29" t="s">
        <v>145</v>
      </c>
      <c r="D269" s="13" t="s">
        <v>268</v>
      </c>
      <c r="E269" s="13" t="s">
        <v>864</v>
      </c>
      <c r="F269" s="18">
        <v>-940500</v>
      </c>
      <c r="G269" s="18">
        <v>-7769.94</v>
      </c>
      <c r="H269" s="18">
        <v>-0.62</v>
      </c>
    </row>
    <row r="270" spans="2:8" x14ac:dyDescent="0.25">
      <c r="B270" s="13" t="s">
        <v>2195</v>
      </c>
      <c r="C270" s="29" t="s">
        <v>145</v>
      </c>
      <c r="D270" s="13" t="s">
        <v>318</v>
      </c>
      <c r="E270" s="13" t="s">
        <v>530</v>
      </c>
      <c r="F270" s="18">
        <v>-70100</v>
      </c>
      <c r="G270" s="18">
        <v>-7812.72</v>
      </c>
      <c r="H270" s="18">
        <v>-0.63</v>
      </c>
    </row>
    <row r="271" spans="2:8" x14ac:dyDescent="0.25">
      <c r="B271" s="13" t="s">
        <v>2358</v>
      </c>
      <c r="C271" s="29" t="s">
        <v>145</v>
      </c>
      <c r="D271" s="13" t="s">
        <v>357</v>
      </c>
      <c r="E271" s="13" t="s">
        <v>621</v>
      </c>
      <c r="F271" s="18">
        <v>-285075</v>
      </c>
      <c r="G271" s="18">
        <v>-8260.6200000000008</v>
      </c>
      <c r="H271" s="18">
        <v>-0.66</v>
      </c>
    </row>
    <row r="272" spans="2:8" x14ac:dyDescent="0.25">
      <c r="B272" s="13" t="s">
        <v>2359</v>
      </c>
      <c r="C272" s="29" t="s">
        <v>145</v>
      </c>
      <c r="D272" s="13" t="s">
        <v>911</v>
      </c>
      <c r="E272" s="13" t="s">
        <v>912</v>
      </c>
      <c r="F272" s="18">
        <v>-279600</v>
      </c>
      <c r="G272" s="18">
        <v>-8283.2900000000009</v>
      </c>
      <c r="H272" s="18">
        <v>-0.67</v>
      </c>
    </row>
    <row r="273" spans="2:8" x14ac:dyDescent="0.25">
      <c r="B273" s="13" t="s">
        <v>2360</v>
      </c>
      <c r="C273" s="29" t="s">
        <v>145</v>
      </c>
      <c r="D273" s="13" t="s">
        <v>555</v>
      </c>
      <c r="E273" s="13" t="s">
        <v>688</v>
      </c>
      <c r="F273" s="18">
        <v>-3828750</v>
      </c>
      <c r="G273" s="18">
        <v>-8706.58</v>
      </c>
      <c r="H273" s="18">
        <v>-0.7</v>
      </c>
    </row>
    <row r="274" spans="2:8" x14ac:dyDescent="0.25">
      <c r="B274" s="13" t="s">
        <v>2163</v>
      </c>
      <c r="C274" s="29" t="s">
        <v>145</v>
      </c>
      <c r="D274" s="13" t="s">
        <v>282</v>
      </c>
      <c r="E274" s="13" t="s">
        <v>679</v>
      </c>
      <c r="F274" s="18">
        <v>-653400</v>
      </c>
      <c r="G274" s="18">
        <v>-9183.2099999999991</v>
      </c>
      <c r="H274" s="18">
        <v>-0.74</v>
      </c>
    </row>
    <row r="275" spans="2:8" x14ac:dyDescent="0.25">
      <c r="B275" s="13" t="s">
        <v>2361</v>
      </c>
      <c r="C275" s="29" t="s">
        <v>145</v>
      </c>
      <c r="D275" s="13" t="s">
        <v>473</v>
      </c>
      <c r="E275" s="13" t="s">
        <v>680</v>
      </c>
      <c r="F275" s="18">
        <v>-188300</v>
      </c>
      <c r="G275" s="18">
        <v>-9254.1</v>
      </c>
      <c r="H275" s="18">
        <v>-0.74</v>
      </c>
    </row>
    <row r="276" spans="2:8" x14ac:dyDescent="0.25">
      <c r="B276" s="13" t="s">
        <v>2362</v>
      </c>
      <c r="C276" s="29" t="s">
        <v>145</v>
      </c>
      <c r="D276" s="13" t="s">
        <v>301</v>
      </c>
      <c r="E276" s="13" t="s">
        <v>595</v>
      </c>
      <c r="F276" s="18">
        <v>-2174900</v>
      </c>
      <c r="G276" s="18">
        <v>-9900.14</v>
      </c>
      <c r="H276" s="18">
        <v>-0.8</v>
      </c>
    </row>
    <row r="277" spans="2:8" x14ac:dyDescent="0.25">
      <c r="B277" s="13" t="s">
        <v>2363</v>
      </c>
      <c r="C277" s="29" t="s">
        <v>145</v>
      </c>
      <c r="D277" s="13" t="s">
        <v>720</v>
      </c>
      <c r="E277" s="13" t="s">
        <v>1051</v>
      </c>
      <c r="F277" s="18">
        <v>-778000</v>
      </c>
      <c r="G277" s="18">
        <v>-10052.93</v>
      </c>
      <c r="H277" s="18">
        <v>-0.81</v>
      </c>
    </row>
    <row r="278" spans="2:8" x14ac:dyDescent="0.25">
      <c r="B278" s="13" t="s">
        <v>2364</v>
      </c>
      <c r="C278" s="29" t="s">
        <v>145</v>
      </c>
      <c r="D278" s="13" t="s">
        <v>279</v>
      </c>
      <c r="E278" s="13" t="s">
        <v>1072</v>
      </c>
      <c r="F278" s="18">
        <v>-611500</v>
      </c>
      <c r="G278" s="18">
        <v>-10092.81</v>
      </c>
      <c r="H278" s="18">
        <v>-0.81</v>
      </c>
    </row>
    <row r="279" spans="2:8" x14ac:dyDescent="0.25">
      <c r="B279" s="13" t="s">
        <v>2365</v>
      </c>
      <c r="C279" s="29" t="s">
        <v>145</v>
      </c>
      <c r="D279" s="13" t="s">
        <v>397</v>
      </c>
      <c r="E279" s="13" t="s">
        <v>543</v>
      </c>
      <c r="F279" s="18">
        <v>-1093125</v>
      </c>
      <c r="G279" s="18">
        <v>-10120.15</v>
      </c>
      <c r="H279" s="18">
        <v>-0.81</v>
      </c>
    </row>
    <row r="280" spans="2:8" x14ac:dyDescent="0.25">
      <c r="B280" s="13" t="s">
        <v>1560</v>
      </c>
      <c r="C280" s="29" t="s">
        <v>145</v>
      </c>
      <c r="D280" s="13" t="s">
        <v>268</v>
      </c>
      <c r="E280" s="13" t="s">
        <v>1551</v>
      </c>
      <c r="F280" s="18">
        <v>-9861750</v>
      </c>
      <c r="G280" s="18">
        <v>-10189.16</v>
      </c>
      <c r="H280" s="18">
        <v>-0.82</v>
      </c>
    </row>
    <row r="281" spans="2:8" x14ac:dyDescent="0.25">
      <c r="B281" s="13" t="s">
        <v>2366</v>
      </c>
      <c r="C281" s="29" t="s">
        <v>145</v>
      </c>
      <c r="D281" s="13" t="s">
        <v>301</v>
      </c>
      <c r="E281" s="13" t="s">
        <v>585</v>
      </c>
      <c r="F281" s="18">
        <v>-1661000</v>
      </c>
      <c r="G281" s="18">
        <v>-10545.69</v>
      </c>
      <c r="H281" s="18">
        <v>-0.85</v>
      </c>
    </row>
    <row r="282" spans="2:8" x14ac:dyDescent="0.25">
      <c r="B282" s="13" t="s">
        <v>2052</v>
      </c>
      <c r="C282" s="29" t="s">
        <v>145</v>
      </c>
      <c r="D282" s="13" t="s">
        <v>268</v>
      </c>
      <c r="E282" s="13" t="s">
        <v>276</v>
      </c>
      <c r="F282" s="18">
        <v>-908125</v>
      </c>
      <c r="G282" s="18">
        <v>-10612.8</v>
      </c>
      <c r="H282" s="18">
        <v>-0.85</v>
      </c>
    </row>
    <row r="283" spans="2:8" x14ac:dyDescent="0.25">
      <c r="B283" s="13" t="s">
        <v>2367</v>
      </c>
      <c r="C283" s="29" t="s">
        <v>145</v>
      </c>
      <c r="D283" s="13" t="s">
        <v>293</v>
      </c>
      <c r="E283" s="13" t="s">
        <v>560</v>
      </c>
      <c r="F283" s="18">
        <v>-1947400</v>
      </c>
      <c r="G283" s="18">
        <v>-10859.68</v>
      </c>
      <c r="H283" s="18">
        <v>-0.87</v>
      </c>
    </row>
    <row r="284" spans="2:8" x14ac:dyDescent="0.25">
      <c r="B284" s="13" t="s">
        <v>2199</v>
      </c>
      <c r="C284" s="29" t="s">
        <v>145</v>
      </c>
      <c r="D284" s="13" t="s">
        <v>287</v>
      </c>
      <c r="E284" s="13" t="s">
        <v>778</v>
      </c>
      <c r="F284" s="18">
        <v>-262650</v>
      </c>
      <c r="G284" s="18">
        <v>-11383.51</v>
      </c>
      <c r="H284" s="18">
        <v>-0.92</v>
      </c>
    </row>
    <row r="285" spans="2:8" x14ac:dyDescent="0.25">
      <c r="B285" s="13" t="s">
        <v>2368</v>
      </c>
      <c r="C285" s="29" t="s">
        <v>145</v>
      </c>
      <c r="D285" s="13" t="s">
        <v>324</v>
      </c>
      <c r="E285" s="13" t="s">
        <v>726</v>
      </c>
      <c r="F285" s="18">
        <v>-5040000</v>
      </c>
      <c r="G285" s="18">
        <v>-12108.6</v>
      </c>
      <c r="H285" s="18">
        <v>-0.97</v>
      </c>
    </row>
    <row r="286" spans="2:8" x14ac:dyDescent="0.25">
      <c r="B286" s="13" t="s">
        <v>2050</v>
      </c>
      <c r="C286" s="29" t="s">
        <v>145</v>
      </c>
      <c r="D286" s="13" t="s">
        <v>146</v>
      </c>
      <c r="E286" s="13" t="s">
        <v>148</v>
      </c>
      <c r="F286" s="18">
        <v>-309225</v>
      </c>
      <c r="G286" s="18">
        <v>-12349.98</v>
      </c>
      <c r="H286" s="18">
        <v>-0.99</v>
      </c>
    </row>
    <row r="287" spans="2:8" x14ac:dyDescent="0.25">
      <c r="B287" s="13" t="s">
        <v>1561</v>
      </c>
      <c r="C287" s="29" t="s">
        <v>145</v>
      </c>
      <c r="D287" s="13" t="s">
        <v>378</v>
      </c>
      <c r="E287" s="13" t="s">
        <v>624</v>
      </c>
      <c r="F287" s="18">
        <v>-16605000</v>
      </c>
      <c r="G287" s="18">
        <v>-13270.72</v>
      </c>
      <c r="H287" s="18">
        <v>-1.07</v>
      </c>
    </row>
    <row r="288" spans="2:8" x14ac:dyDescent="0.25">
      <c r="B288" s="13" t="s">
        <v>2369</v>
      </c>
      <c r="C288" s="29" t="s">
        <v>145</v>
      </c>
      <c r="D288" s="13" t="s">
        <v>348</v>
      </c>
      <c r="E288" s="13" t="s">
        <v>638</v>
      </c>
      <c r="F288" s="18">
        <v>-164200000</v>
      </c>
      <c r="G288" s="18">
        <v>-13382.3</v>
      </c>
      <c r="H288" s="18">
        <v>-1.08</v>
      </c>
    </row>
    <row r="289" spans="2:8" x14ac:dyDescent="0.25">
      <c r="B289" s="13" t="s">
        <v>2370</v>
      </c>
      <c r="C289" s="29" t="s">
        <v>145</v>
      </c>
      <c r="D289" s="13" t="s">
        <v>301</v>
      </c>
      <c r="E289" s="13" t="s">
        <v>588</v>
      </c>
      <c r="F289" s="18">
        <v>-2576000</v>
      </c>
      <c r="G289" s="18">
        <v>-13457.02</v>
      </c>
      <c r="H289" s="18">
        <v>-1.08</v>
      </c>
    </row>
    <row r="290" spans="2:8" x14ac:dyDescent="0.25">
      <c r="B290" s="13" t="s">
        <v>2042</v>
      </c>
      <c r="C290" s="29" t="s">
        <v>145</v>
      </c>
      <c r="D290" s="13" t="s">
        <v>146</v>
      </c>
      <c r="E290" s="13" t="s">
        <v>147</v>
      </c>
      <c r="F290" s="18">
        <v>-845200</v>
      </c>
      <c r="G290" s="18">
        <v>-14957.08</v>
      </c>
      <c r="H290" s="18">
        <v>-1.2</v>
      </c>
    </row>
    <row r="291" spans="2:8" x14ac:dyDescent="0.25">
      <c r="B291" s="13" t="s">
        <v>2371</v>
      </c>
      <c r="C291" s="29" t="s">
        <v>145</v>
      </c>
      <c r="D291" s="13" t="s">
        <v>596</v>
      </c>
      <c r="E291" s="13" t="s">
        <v>601</v>
      </c>
      <c r="F291" s="18">
        <v>-353700</v>
      </c>
      <c r="G291" s="18">
        <v>-15118.02</v>
      </c>
      <c r="H291" s="18">
        <v>-1.22</v>
      </c>
    </row>
    <row r="292" spans="2:8" x14ac:dyDescent="0.25">
      <c r="B292" s="13" t="s">
        <v>2051</v>
      </c>
      <c r="C292" s="29" t="s">
        <v>145</v>
      </c>
      <c r="D292" s="13" t="s">
        <v>357</v>
      </c>
      <c r="E292" s="13" t="s">
        <v>625</v>
      </c>
      <c r="F292" s="18">
        <v>-1841400</v>
      </c>
      <c r="G292" s="18">
        <v>-15197.07</v>
      </c>
      <c r="H292" s="18">
        <v>-1.22</v>
      </c>
    </row>
    <row r="293" spans="2:8" x14ac:dyDescent="0.25">
      <c r="B293" s="13" t="s">
        <v>2209</v>
      </c>
      <c r="C293" s="29" t="s">
        <v>145</v>
      </c>
      <c r="D293" s="13" t="s">
        <v>291</v>
      </c>
      <c r="E293" s="13" t="s">
        <v>549</v>
      </c>
      <c r="F293" s="18">
        <v>-4986000</v>
      </c>
      <c r="G293" s="18">
        <v>-15882.9</v>
      </c>
      <c r="H293" s="18">
        <v>-1.28</v>
      </c>
    </row>
    <row r="294" spans="2:8" x14ac:dyDescent="0.25">
      <c r="B294" s="13" t="s">
        <v>2162</v>
      </c>
      <c r="C294" s="29" t="s">
        <v>145</v>
      </c>
      <c r="D294" s="13" t="s">
        <v>318</v>
      </c>
      <c r="E294" s="13" t="s">
        <v>531</v>
      </c>
      <c r="F294" s="18">
        <v>-2725200</v>
      </c>
      <c r="G294" s="18">
        <v>-15935.61</v>
      </c>
      <c r="H294" s="18">
        <v>-1.28</v>
      </c>
    </row>
    <row r="295" spans="2:8" x14ac:dyDescent="0.25">
      <c r="B295" s="13" t="s">
        <v>2372</v>
      </c>
      <c r="C295" s="29" t="s">
        <v>145</v>
      </c>
      <c r="D295" s="13" t="s">
        <v>268</v>
      </c>
      <c r="E295" s="13" t="s">
        <v>322</v>
      </c>
      <c r="F295" s="18">
        <v>-1620500</v>
      </c>
      <c r="G295" s="18">
        <v>-17229.16</v>
      </c>
      <c r="H295" s="18">
        <v>-1.39</v>
      </c>
    </row>
    <row r="296" spans="2:8" x14ac:dyDescent="0.25">
      <c r="B296" s="13" t="s">
        <v>2207</v>
      </c>
      <c r="C296" s="29" t="s">
        <v>145</v>
      </c>
      <c r="D296" s="13" t="s">
        <v>291</v>
      </c>
      <c r="E296" s="13" t="s">
        <v>540</v>
      </c>
      <c r="F296" s="18">
        <v>-3905550</v>
      </c>
      <c r="G296" s="18">
        <v>-17313.3</v>
      </c>
      <c r="H296" s="18">
        <v>-1.39</v>
      </c>
    </row>
    <row r="297" spans="2:8" x14ac:dyDescent="0.25">
      <c r="B297" s="13" t="s">
        <v>2373</v>
      </c>
      <c r="C297" s="29" t="s">
        <v>145</v>
      </c>
      <c r="D297" s="13" t="s">
        <v>473</v>
      </c>
      <c r="E297" s="13" t="s">
        <v>722</v>
      </c>
      <c r="F297" s="18">
        <v>-713650</v>
      </c>
      <c r="G297" s="18">
        <v>-17863.02</v>
      </c>
      <c r="H297" s="18">
        <v>-1.44</v>
      </c>
    </row>
    <row r="298" spans="2:8" x14ac:dyDescent="0.25">
      <c r="B298" s="13" t="s">
        <v>2374</v>
      </c>
      <c r="C298" s="29" t="s">
        <v>145</v>
      </c>
      <c r="D298" s="13" t="s">
        <v>528</v>
      </c>
      <c r="E298" s="13" t="s">
        <v>529</v>
      </c>
      <c r="F298" s="18">
        <v>-3845600</v>
      </c>
      <c r="G298" s="18">
        <v>-17941.650000000001</v>
      </c>
      <c r="H298" s="18">
        <v>-1.44</v>
      </c>
    </row>
    <row r="299" spans="2:8" x14ac:dyDescent="0.25">
      <c r="B299" s="13" t="s">
        <v>1562</v>
      </c>
      <c r="C299" s="29" t="s">
        <v>145</v>
      </c>
      <c r="D299" s="13" t="s">
        <v>268</v>
      </c>
      <c r="E299" s="13" t="s">
        <v>970</v>
      </c>
      <c r="F299" s="18">
        <v>-8608275</v>
      </c>
      <c r="G299" s="18">
        <v>-21731.59</v>
      </c>
      <c r="H299" s="18">
        <v>-1.75</v>
      </c>
    </row>
    <row r="300" spans="2:8" x14ac:dyDescent="0.25">
      <c r="B300" s="13" t="s">
        <v>2202</v>
      </c>
      <c r="C300" s="29" t="s">
        <v>145</v>
      </c>
      <c r="D300" s="13" t="s">
        <v>473</v>
      </c>
      <c r="E300" s="13" t="s">
        <v>673</v>
      </c>
      <c r="F300" s="18">
        <v>-842450</v>
      </c>
      <c r="G300" s="18">
        <v>-23174.11</v>
      </c>
      <c r="H300" s="18">
        <v>-1.86</v>
      </c>
    </row>
    <row r="301" spans="2:8" x14ac:dyDescent="0.25">
      <c r="B301" s="13" t="s">
        <v>2375</v>
      </c>
      <c r="C301" s="29" t="s">
        <v>145</v>
      </c>
      <c r="D301" s="13" t="s">
        <v>473</v>
      </c>
      <c r="E301" s="13" t="s">
        <v>675</v>
      </c>
      <c r="F301" s="18">
        <v>-3563450</v>
      </c>
      <c r="G301" s="18">
        <v>-29925.85</v>
      </c>
      <c r="H301" s="18">
        <v>-2.41</v>
      </c>
    </row>
    <row r="302" spans="2:8" x14ac:dyDescent="0.25">
      <c r="B302" s="13" t="s">
        <v>2057</v>
      </c>
      <c r="C302" s="29" t="s">
        <v>145</v>
      </c>
      <c r="D302" s="13" t="s">
        <v>268</v>
      </c>
      <c r="E302" s="13" t="s">
        <v>269</v>
      </c>
      <c r="F302" s="18">
        <v>-3105850</v>
      </c>
      <c r="G302" s="18">
        <v>-54284.05</v>
      </c>
      <c r="H302" s="18">
        <v>-4.37</v>
      </c>
    </row>
    <row r="303" spans="2:8" x14ac:dyDescent="0.25">
      <c r="B303" s="13" t="s">
        <v>2048</v>
      </c>
      <c r="C303" s="29" t="s">
        <v>145</v>
      </c>
      <c r="D303" s="13" t="s">
        <v>271</v>
      </c>
      <c r="E303" s="13" t="s">
        <v>272</v>
      </c>
      <c r="F303" s="18">
        <v>-4263000</v>
      </c>
      <c r="G303" s="18">
        <v>-57070.91</v>
      </c>
      <c r="H303" s="18">
        <v>-4.59</v>
      </c>
    </row>
    <row r="304" spans="2:8" x14ac:dyDescent="0.25">
      <c r="B304" s="32" t="s">
        <v>157</v>
      </c>
      <c r="C304" s="33"/>
      <c r="D304" s="32"/>
      <c r="E304" s="32"/>
      <c r="F304" s="34"/>
      <c r="G304" s="34">
        <f>SUM(G12:G158)</f>
        <v>836002.16000000073</v>
      </c>
      <c r="H304" s="34">
        <f>SUM(H12:H158)</f>
        <v>67.269999999999982</v>
      </c>
    </row>
    <row r="305" spans="2:8" x14ac:dyDescent="0.25">
      <c r="B305" s="32" t="s">
        <v>851</v>
      </c>
    </row>
    <row r="306" spans="2:8" x14ac:dyDescent="0.25">
      <c r="B306" s="13" t="s">
        <v>14</v>
      </c>
      <c r="C306" s="29" t="s">
        <v>145</v>
      </c>
      <c r="D306" s="13" t="s">
        <v>852</v>
      </c>
      <c r="E306" s="13" t="s">
        <v>1318</v>
      </c>
      <c r="F306" s="18">
        <v>3388551.46</v>
      </c>
      <c r="G306" s="18">
        <v>154658.29</v>
      </c>
      <c r="H306" s="18">
        <v>12.44</v>
      </c>
    </row>
    <row r="307" spans="2:8" x14ac:dyDescent="0.25">
      <c r="B307" s="32" t="s">
        <v>157</v>
      </c>
      <c r="C307" s="33"/>
      <c r="D307" s="32"/>
      <c r="E307" s="32"/>
      <c r="F307" s="34"/>
      <c r="G307" s="34">
        <f>SUM(G305:G306)</f>
        <v>154658.29</v>
      </c>
      <c r="H307" s="34">
        <f>SUM(H305:H306)</f>
        <v>12.44</v>
      </c>
    </row>
    <row r="308" spans="2:8" x14ac:dyDescent="0.25">
      <c r="B308" s="50" t="s">
        <v>139</v>
      </c>
      <c r="C308" s="51" t="s">
        <v>140</v>
      </c>
      <c r="D308" s="50" t="s">
        <v>235</v>
      </c>
      <c r="E308" s="50" t="s">
        <v>142</v>
      </c>
      <c r="F308" s="49" t="s">
        <v>151</v>
      </c>
      <c r="G308" s="49" t="s">
        <v>152</v>
      </c>
      <c r="H308" s="49" t="s">
        <v>153</v>
      </c>
    </row>
    <row r="309" spans="2:8" x14ac:dyDescent="0.25">
      <c r="B309" s="32" t="s">
        <v>236</v>
      </c>
    </row>
    <row r="310" spans="2:8" x14ac:dyDescent="0.25">
      <c r="B310" s="32" t="s">
        <v>144</v>
      </c>
    </row>
    <row r="311" spans="2:8" x14ac:dyDescent="0.25">
      <c r="B311" s="32" t="s">
        <v>1563</v>
      </c>
    </row>
    <row r="312" spans="2:8" x14ac:dyDescent="0.25">
      <c r="B312" s="13" t="s">
        <v>2376</v>
      </c>
      <c r="C312" s="29">
        <v>7.79</v>
      </c>
      <c r="D312" s="13" t="s">
        <v>512</v>
      </c>
      <c r="E312" s="13" t="s">
        <v>1564</v>
      </c>
      <c r="F312" s="18">
        <v>1750</v>
      </c>
      <c r="G312" s="18">
        <v>17503.34</v>
      </c>
      <c r="H312" s="18">
        <v>1.41</v>
      </c>
    </row>
    <row r="313" spans="2:8" x14ac:dyDescent="0.25">
      <c r="B313" s="13" t="s">
        <v>1565</v>
      </c>
      <c r="C313" s="29">
        <v>7.6</v>
      </c>
      <c r="D313" s="13" t="s">
        <v>507</v>
      </c>
      <c r="E313" s="13" t="s">
        <v>1566</v>
      </c>
      <c r="F313" s="18">
        <v>1500</v>
      </c>
      <c r="G313" s="18">
        <v>14787.86</v>
      </c>
      <c r="H313" s="18">
        <v>1.19</v>
      </c>
    </row>
    <row r="314" spans="2:8" x14ac:dyDescent="0.25">
      <c r="B314" s="13" t="s">
        <v>2377</v>
      </c>
      <c r="C314" s="29">
        <v>7.74</v>
      </c>
      <c r="D314" s="13" t="s">
        <v>507</v>
      </c>
      <c r="E314" s="13" t="s">
        <v>1567</v>
      </c>
      <c r="F314" s="18">
        <v>10000</v>
      </c>
      <c r="G314" s="18">
        <v>9988.44</v>
      </c>
      <c r="H314" s="18">
        <v>0.8</v>
      </c>
    </row>
    <row r="315" spans="2:8" x14ac:dyDescent="0.25">
      <c r="B315" s="13" t="s">
        <v>1568</v>
      </c>
      <c r="C315" s="29">
        <v>7.64</v>
      </c>
      <c r="D315" s="13" t="s">
        <v>507</v>
      </c>
      <c r="E315" s="13" t="s">
        <v>1569</v>
      </c>
      <c r="F315" s="18">
        <v>1000</v>
      </c>
      <c r="G315" s="18">
        <v>9962.59</v>
      </c>
      <c r="H315" s="18">
        <v>0.8</v>
      </c>
    </row>
    <row r="316" spans="2:8" x14ac:dyDescent="0.25">
      <c r="B316" s="13" t="s">
        <v>2378</v>
      </c>
      <c r="C316" s="29">
        <v>7.79</v>
      </c>
      <c r="D316" s="13" t="s">
        <v>507</v>
      </c>
      <c r="E316" s="13" t="s">
        <v>1570</v>
      </c>
      <c r="F316" s="18">
        <v>600</v>
      </c>
      <c r="G316" s="18">
        <v>5998.97</v>
      </c>
      <c r="H316" s="18">
        <v>0.48</v>
      </c>
    </row>
    <row r="317" spans="2:8" x14ac:dyDescent="0.25">
      <c r="B317" s="13" t="s">
        <v>2379</v>
      </c>
      <c r="C317" s="29">
        <v>7.79</v>
      </c>
      <c r="D317" s="13" t="s">
        <v>507</v>
      </c>
      <c r="E317" s="13" t="s">
        <v>1571</v>
      </c>
      <c r="F317" s="18">
        <v>5000</v>
      </c>
      <c r="G317" s="18">
        <v>5005.84</v>
      </c>
      <c r="H317" s="18">
        <v>0.4</v>
      </c>
    </row>
    <row r="318" spans="2:8" x14ac:dyDescent="0.25">
      <c r="B318" s="13" t="s">
        <v>2380</v>
      </c>
      <c r="C318" s="29">
        <v>7.91</v>
      </c>
      <c r="D318" s="13" t="s">
        <v>507</v>
      </c>
      <c r="E318" s="13" t="s">
        <v>1572</v>
      </c>
      <c r="F318" s="18">
        <v>500</v>
      </c>
      <c r="G318" s="18">
        <v>4987.5200000000004</v>
      </c>
      <c r="H318" s="18">
        <v>0.4</v>
      </c>
    </row>
    <row r="319" spans="2:8" x14ac:dyDescent="0.25">
      <c r="B319" s="13" t="s">
        <v>2381</v>
      </c>
      <c r="C319" s="29">
        <v>7.74</v>
      </c>
      <c r="D319" s="13" t="s">
        <v>507</v>
      </c>
      <c r="E319" s="13" t="s">
        <v>1573</v>
      </c>
      <c r="F319" s="18">
        <v>500</v>
      </c>
      <c r="G319" s="18">
        <v>4973.67</v>
      </c>
      <c r="H319" s="18">
        <v>0.4</v>
      </c>
    </row>
    <row r="320" spans="2:8" x14ac:dyDescent="0.25">
      <c r="B320" s="13" t="s">
        <v>2382</v>
      </c>
      <c r="C320" s="29">
        <v>7.59</v>
      </c>
      <c r="D320" s="13" t="s">
        <v>507</v>
      </c>
      <c r="E320" s="13" t="s">
        <v>1574</v>
      </c>
      <c r="F320" s="18">
        <v>350</v>
      </c>
      <c r="G320" s="18">
        <v>3500</v>
      </c>
      <c r="H320" s="18">
        <v>0.28000000000000003</v>
      </c>
    </row>
    <row r="321" spans="2:8" x14ac:dyDescent="0.25">
      <c r="B321" s="13" t="s">
        <v>2383</v>
      </c>
      <c r="C321" s="29">
        <v>7.75</v>
      </c>
      <c r="D321" s="13" t="s">
        <v>512</v>
      </c>
      <c r="E321" s="13" t="s">
        <v>1575</v>
      </c>
      <c r="F321" s="18">
        <v>250</v>
      </c>
      <c r="G321" s="18">
        <v>2500.42</v>
      </c>
      <c r="H321" s="18">
        <v>0.2</v>
      </c>
    </row>
    <row r="322" spans="2:8" x14ac:dyDescent="0.25">
      <c r="B322" s="13" t="s">
        <v>2384</v>
      </c>
      <c r="C322" s="29">
        <v>7.91</v>
      </c>
      <c r="D322" s="13" t="s">
        <v>507</v>
      </c>
      <c r="E322" s="13" t="s">
        <v>1576</v>
      </c>
      <c r="F322" s="18">
        <v>250</v>
      </c>
      <c r="G322" s="18">
        <v>2490.23</v>
      </c>
      <c r="H322" s="18">
        <v>0.2</v>
      </c>
    </row>
    <row r="323" spans="2:8" x14ac:dyDescent="0.25">
      <c r="B323" s="13" t="s">
        <v>1577</v>
      </c>
      <c r="C323" s="29">
        <v>7.3</v>
      </c>
      <c r="D323" s="13" t="s">
        <v>507</v>
      </c>
      <c r="E323" s="13" t="s">
        <v>1578</v>
      </c>
      <c r="F323" s="18">
        <v>250</v>
      </c>
      <c r="G323" s="18">
        <v>2485.65</v>
      </c>
      <c r="H323" s="18">
        <v>0.2</v>
      </c>
    </row>
    <row r="324" spans="2:8" x14ac:dyDescent="0.25">
      <c r="B324" s="13" t="s">
        <v>2385</v>
      </c>
      <c r="C324" s="29">
        <v>7.79</v>
      </c>
      <c r="D324" s="13" t="s">
        <v>507</v>
      </c>
      <c r="E324" s="13" t="s">
        <v>1579</v>
      </c>
      <c r="F324" s="18">
        <v>250</v>
      </c>
      <c r="G324" s="18">
        <v>2482.9</v>
      </c>
      <c r="H324" s="18">
        <v>0.2</v>
      </c>
    </row>
    <row r="325" spans="2:8" x14ac:dyDescent="0.25">
      <c r="B325" s="32" t="s">
        <v>519</v>
      </c>
      <c r="C325" s="33"/>
      <c r="D325" s="32"/>
      <c r="E325" s="32"/>
      <c r="F325" s="34"/>
      <c r="G325" s="34">
        <f>SUM(G308:G324)</f>
        <v>86667.429999999978</v>
      </c>
      <c r="H325" s="34">
        <f>SUM(H308:H324)</f>
        <v>6.9600000000000017</v>
      </c>
    </row>
    <row r="326" spans="2:8" x14ac:dyDescent="0.25">
      <c r="B326" s="32" t="s">
        <v>240</v>
      </c>
    </row>
    <row r="327" spans="2:8" x14ac:dyDescent="0.25">
      <c r="B327" s="13" t="s">
        <v>2386</v>
      </c>
      <c r="C327" s="29">
        <v>7.7</v>
      </c>
      <c r="D327" s="13" t="s">
        <v>241</v>
      </c>
      <c r="E327" s="13" t="s">
        <v>1580</v>
      </c>
      <c r="F327" s="18">
        <v>4500</v>
      </c>
      <c r="G327" s="18">
        <v>22108.23</v>
      </c>
      <c r="H327" s="18">
        <v>1.78</v>
      </c>
    </row>
    <row r="328" spans="2:8" x14ac:dyDescent="0.25">
      <c r="B328" s="13" t="s">
        <v>2387</v>
      </c>
      <c r="C328" s="29">
        <v>7.76</v>
      </c>
      <c r="D328" s="13" t="s">
        <v>241</v>
      </c>
      <c r="E328" s="13" t="s">
        <v>1581</v>
      </c>
      <c r="F328" s="18">
        <v>3500</v>
      </c>
      <c r="G328" s="18">
        <v>17047.259999999998</v>
      </c>
      <c r="H328" s="18">
        <v>1.37</v>
      </c>
    </row>
    <row r="329" spans="2:8" x14ac:dyDescent="0.25">
      <c r="B329" s="13" t="s">
        <v>2388</v>
      </c>
      <c r="C329" s="29">
        <v>7.7</v>
      </c>
      <c r="D329" s="13" t="s">
        <v>241</v>
      </c>
      <c r="E329" s="13" t="s">
        <v>1582</v>
      </c>
      <c r="F329" s="18">
        <v>3000</v>
      </c>
      <c r="G329" s="18">
        <v>14656.79</v>
      </c>
      <c r="H329" s="18">
        <v>1.18</v>
      </c>
    </row>
    <row r="330" spans="2:8" x14ac:dyDescent="0.25">
      <c r="B330" s="13" t="s">
        <v>2389</v>
      </c>
      <c r="C330" s="29">
        <v>7.58</v>
      </c>
      <c r="D330" s="13" t="s">
        <v>241</v>
      </c>
      <c r="E330" s="13" t="s">
        <v>1583</v>
      </c>
      <c r="F330" s="18">
        <v>2000</v>
      </c>
      <c r="G330" s="18">
        <v>9830.5</v>
      </c>
      <c r="H330" s="18">
        <v>0.79</v>
      </c>
    </row>
    <row r="331" spans="2:8" x14ac:dyDescent="0.25">
      <c r="B331" s="13" t="s">
        <v>2390</v>
      </c>
      <c r="C331" s="29">
        <v>7.93</v>
      </c>
      <c r="D331" s="13" t="s">
        <v>241</v>
      </c>
      <c r="E331" s="13" t="s">
        <v>1584</v>
      </c>
      <c r="F331" s="18">
        <v>2000</v>
      </c>
      <c r="G331" s="18">
        <v>9806.25</v>
      </c>
      <c r="H331" s="18">
        <v>0.79</v>
      </c>
    </row>
    <row r="332" spans="2:8" x14ac:dyDescent="0.25">
      <c r="B332" s="13" t="s">
        <v>2391</v>
      </c>
      <c r="C332" s="29">
        <v>7.85</v>
      </c>
      <c r="D332" s="13" t="s">
        <v>241</v>
      </c>
      <c r="E332" s="13" t="s">
        <v>1585</v>
      </c>
      <c r="F332" s="18">
        <v>2000</v>
      </c>
      <c r="G332" s="18">
        <v>9779.17</v>
      </c>
      <c r="H332" s="18">
        <v>0.79</v>
      </c>
    </row>
    <row r="333" spans="2:8" x14ac:dyDescent="0.25">
      <c r="B333" s="13" t="s">
        <v>2392</v>
      </c>
      <c r="C333" s="29">
        <v>7.65</v>
      </c>
      <c r="D333" s="13" t="s">
        <v>241</v>
      </c>
      <c r="E333" s="13" t="s">
        <v>1586</v>
      </c>
      <c r="F333" s="18">
        <v>2000</v>
      </c>
      <c r="G333" s="18">
        <v>9762.65</v>
      </c>
      <c r="H333" s="18">
        <v>0.79</v>
      </c>
    </row>
    <row r="334" spans="2:8" x14ac:dyDescent="0.25">
      <c r="B334" s="13" t="s">
        <v>2393</v>
      </c>
      <c r="C334" s="29">
        <v>7.72</v>
      </c>
      <c r="D334" s="13" t="s">
        <v>241</v>
      </c>
      <c r="E334" s="13" t="s">
        <v>1587</v>
      </c>
      <c r="F334" s="18">
        <v>2000</v>
      </c>
      <c r="G334" s="18">
        <v>9754.49</v>
      </c>
      <c r="H334" s="18">
        <v>0.78</v>
      </c>
    </row>
    <row r="335" spans="2:8" x14ac:dyDescent="0.25">
      <c r="B335" s="13" t="s">
        <v>2394</v>
      </c>
      <c r="C335" s="29">
        <v>7.44</v>
      </c>
      <c r="D335" s="13" t="s">
        <v>241</v>
      </c>
      <c r="E335" s="13" t="s">
        <v>1588</v>
      </c>
      <c r="F335" s="18">
        <v>1500</v>
      </c>
      <c r="G335" s="18">
        <v>7395.98</v>
      </c>
      <c r="H335" s="18">
        <v>0.59</v>
      </c>
    </row>
    <row r="336" spans="2:8" x14ac:dyDescent="0.25">
      <c r="B336" s="13" t="s">
        <v>2395</v>
      </c>
      <c r="C336" s="29">
        <v>7.72</v>
      </c>
      <c r="D336" s="13" t="s">
        <v>241</v>
      </c>
      <c r="E336" s="13" t="s">
        <v>1589</v>
      </c>
      <c r="F336" s="18">
        <v>1500</v>
      </c>
      <c r="G336" s="18">
        <v>7326.45</v>
      </c>
      <c r="H336" s="18">
        <v>0.59</v>
      </c>
    </row>
    <row r="337" spans="2:8" x14ac:dyDescent="0.25">
      <c r="B337" s="13" t="s">
        <v>2396</v>
      </c>
      <c r="C337" s="29">
        <v>7.71</v>
      </c>
      <c r="D337" s="13" t="s">
        <v>241</v>
      </c>
      <c r="E337" s="13" t="s">
        <v>1590</v>
      </c>
      <c r="F337" s="18">
        <v>1000</v>
      </c>
      <c r="G337" s="18">
        <v>4880.49</v>
      </c>
      <c r="H337" s="18">
        <v>0.39</v>
      </c>
    </row>
    <row r="338" spans="2:8" x14ac:dyDescent="0.25">
      <c r="B338" s="13" t="s">
        <v>2397</v>
      </c>
      <c r="C338" s="29">
        <v>7.7</v>
      </c>
      <c r="D338" s="13" t="s">
        <v>241</v>
      </c>
      <c r="E338" s="13" t="s">
        <v>1591</v>
      </c>
      <c r="F338" s="18">
        <v>1000</v>
      </c>
      <c r="G338" s="18">
        <v>4867.54</v>
      </c>
      <c r="H338" s="18">
        <v>0.39</v>
      </c>
    </row>
    <row r="339" spans="2:8" x14ac:dyDescent="0.25">
      <c r="B339" s="13" t="s">
        <v>2398</v>
      </c>
      <c r="C339" s="29">
        <v>7.7</v>
      </c>
      <c r="D339" s="13" t="s">
        <v>241</v>
      </c>
      <c r="E339" s="13" t="s">
        <v>1592</v>
      </c>
      <c r="F339" s="18">
        <v>1000</v>
      </c>
      <c r="G339" s="18">
        <v>4865.54</v>
      </c>
      <c r="H339" s="18">
        <v>0.39</v>
      </c>
    </row>
    <row r="340" spans="2:8" x14ac:dyDescent="0.25">
      <c r="B340" s="13" t="s">
        <v>2399</v>
      </c>
      <c r="C340" s="29">
        <v>7.76</v>
      </c>
      <c r="D340" s="13" t="s">
        <v>241</v>
      </c>
      <c r="E340" s="13" t="s">
        <v>1593</v>
      </c>
      <c r="F340" s="18">
        <v>1000</v>
      </c>
      <c r="G340" s="18">
        <v>4856.58</v>
      </c>
      <c r="H340" s="18">
        <v>0.39</v>
      </c>
    </row>
    <row r="341" spans="2:8" x14ac:dyDescent="0.25">
      <c r="B341" s="32" t="s">
        <v>243</v>
      </c>
      <c r="C341" s="33"/>
      <c r="D341" s="32"/>
      <c r="E341" s="32"/>
      <c r="F341" s="34"/>
      <c r="G341" s="34">
        <f>SUM(G326:G340)</f>
        <v>136937.91999999998</v>
      </c>
      <c r="H341" s="34">
        <f>SUM(H326:H340)</f>
        <v>11.010000000000002</v>
      </c>
    </row>
    <row r="342" spans="2:8" x14ac:dyDescent="0.25">
      <c r="B342" s="32" t="s">
        <v>244</v>
      </c>
      <c r="C342" s="33"/>
      <c r="D342" s="32"/>
      <c r="E342" s="32"/>
      <c r="F342" s="34"/>
      <c r="G342" s="34">
        <v>11094.36</v>
      </c>
      <c r="H342" s="34">
        <v>0.89</v>
      </c>
    </row>
    <row r="343" spans="2:8" x14ac:dyDescent="0.25">
      <c r="B343" s="32" t="s">
        <v>245</v>
      </c>
      <c r="C343" s="33"/>
      <c r="D343" s="32"/>
      <c r="E343" s="32"/>
      <c r="F343" s="34"/>
      <c r="G343" s="34">
        <v>11723.06</v>
      </c>
      <c r="H343" s="34">
        <v>0.94</v>
      </c>
    </row>
    <row r="344" spans="2:8" x14ac:dyDescent="0.25">
      <c r="B344" s="32" t="s">
        <v>159</v>
      </c>
      <c r="C344" s="33"/>
      <c r="D344" s="32"/>
      <c r="E344" s="32"/>
      <c r="F344" s="34"/>
      <c r="G344" s="34">
        <v>1237083.22</v>
      </c>
      <c r="H344" s="34">
        <v>99.51</v>
      </c>
    </row>
    <row r="345" spans="2:8" x14ac:dyDescent="0.25">
      <c r="B345" s="32" t="s">
        <v>247</v>
      </c>
      <c r="C345" s="33"/>
      <c r="D345" s="32"/>
      <c r="E345" s="32"/>
      <c r="F345" s="34"/>
      <c r="G345" s="34">
        <v>6162.0047510000131</v>
      </c>
      <c r="H345" s="34">
        <v>0.48999999999999488</v>
      </c>
    </row>
    <row r="346" spans="2:8" x14ac:dyDescent="0.25">
      <c r="B346" s="32" t="s">
        <v>161</v>
      </c>
      <c r="C346" s="33"/>
      <c r="D346" s="32"/>
      <c r="E346" s="32"/>
      <c r="F346" s="34"/>
      <c r="G346" s="34">
        <v>1243245.2247510001</v>
      </c>
      <c r="H346" s="34">
        <v>100</v>
      </c>
    </row>
    <row r="347" spans="2:8" x14ac:dyDescent="0.25">
      <c r="B347" s="13" t="s">
        <v>162</v>
      </c>
    </row>
    <row r="348" spans="2:8" x14ac:dyDescent="0.25">
      <c r="B348" s="32" t="s">
        <v>163</v>
      </c>
    </row>
    <row r="349" spans="2:8" x14ac:dyDescent="0.25">
      <c r="B349" s="32" t="s">
        <v>164</v>
      </c>
      <c r="C349" s="29" t="s">
        <v>165</v>
      </c>
    </row>
    <row r="350" spans="2:8" x14ac:dyDescent="0.25">
      <c r="B350" s="32" t="s">
        <v>168</v>
      </c>
      <c r="C350" s="29" t="s">
        <v>167</v>
      </c>
    </row>
    <row r="351" spans="2:8" x14ac:dyDescent="0.25">
      <c r="B351" s="32" t="s">
        <v>169</v>
      </c>
      <c r="C351" s="29" t="s">
        <v>167</v>
      </c>
    </row>
    <row r="352" spans="2:8" x14ac:dyDescent="0.25">
      <c r="B352" s="32" t="s">
        <v>170</v>
      </c>
      <c r="C352" s="29" t="s">
        <v>171</v>
      </c>
    </row>
    <row r="353" spans="2:3" x14ac:dyDescent="0.25">
      <c r="B353" s="32" t="s">
        <v>1594</v>
      </c>
      <c r="C353" s="33"/>
    </row>
    <row r="354" spans="2:3" x14ac:dyDescent="0.25">
      <c r="B354" s="32" t="s">
        <v>1595</v>
      </c>
      <c r="C354" s="33"/>
    </row>
    <row r="355" spans="2:3" x14ac:dyDescent="0.25">
      <c r="B355" s="32" t="s">
        <v>1596</v>
      </c>
      <c r="C355" s="33"/>
    </row>
    <row r="356" spans="2:3" x14ac:dyDescent="0.25">
      <c r="B356" s="32" t="s">
        <v>1597</v>
      </c>
      <c r="C356" s="33"/>
    </row>
    <row r="357" spans="2:3" x14ac:dyDescent="0.25">
      <c r="B357" s="32" t="s">
        <v>1598</v>
      </c>
      <c r="C357" s="33"/>
    </row>
    <row r="358" spans="2:3" x14ac:dyDescent="0.25">
      <c r="B358" s="32" t="s">
        <v>1599</v>
      </c>
      <c r="C358" s="33"/>
    </row>
    <row r="359" spans="2:3" x14ac:dyDescent="0.25">
      <c r="B359" s="32" t="s">
        <v>1600</v>
      </c>
      <c r="C359" s="33"/>
    </row>
    <row r="360" spans="2:3" x14ac:dyDescent="0.25">
      <c r="B360" s="32" t="s">
        <v>1601</v>
      </c>
      <c r="C360" s="33"/>
    </row>
    <row r="361" spans="2:3" x14ac:dyDescent="0.25">
      <c r="B361" s="32" t="s">
        <v>3811</v>
      </c>
      <c r="C361" s="33"/>
    </row>
    <row r="362" spans="2:3" x14ac:dyDescent="0.25">
      <c r="B362" s="13" t="s">
        <v>180</v>
      </c>
    </row>
    <row r="363" spans="2:3" x14ac:dyDescent="0.25">
      <c r="B363" s="13" t="s">
        <v>250</v>
      </c>
    </row>
    <row r="364" spans="2:3" x14ac:dyDescent="0.25">
      <c r="B364" s="32" t="s">
        <v>3806</v>
      </c>
    </row>
    <row r="366" spans="2:3" x14ac:dyDescent="0.25">
      <c r="B366" s="8" t="s">
        <v>251</v>
      </c>
      <c r="C366" s="9"/>
    </row>
    <row r="367" spans="2:3" ht="30" x14ac:dyDescent="0.25">
      <c r="B367" s="8" t="s">
        <v>252</v>
      </c>
      <c r="C367" s="10" t="s">
        <v>253</v>
      </c>
    </row>
    <row r="368" spans="2:3" x14ac:dyDescent="0.25">
      <c r="B368" s="3" t="s">
        <v>254</v>
      </c>
      <c r="C368" s="148">
        <v>0</v>
      </c>
    </row>
    <row r="369" spans="2:7" x14ac:dyDescent="0.25">
      <c r="B369" s="3" t="s">
        <v>255</v>
      </c>
      <c r="C369" s="148">
        <v>0</v>
      </c>
    </row>
    <row r="370" spans="2:7" x14ac:dyDescent="0.25">
      <c r="B370" s="3" t="s">
        <v>256</v>
      </c>
      <c r="C370" s="148">
        <v>0</v>
      </c>
    </row>
    <row r="371" spans="2:7" x14ac:dyDescent="0.25">
      <c r="B371" s="3" t="s">
        <v>257</v>
      </c>
      <c r="C371" s="148">
        <v>0</v>
      </c>
    </row>
    <row r="372" spans="2:7" x14ac:dyDescent="0.25">
      <c r="B372" s="3" t="s">
        <v>258</v>
      </c>
      <c r="C372" s="148">
        <v>154619.12583</v>
      </c>
    </row>
    <row r="373" spans="2:7" x14ac:dyDescent="0.25">
      <c r="B373" s="3" t="s">
        <v>259</v>
      </c>
      <c r="C373" s="148">
        <v>162921.4256706</v>
      </c>
    </row>
    <row r="374" spans="2:7" x14ac:dyDescent="0.25">
      <c r="B374" s="8" t="s">
        <v>260</v>
      </c>
      <c r="C374" s="149">
        <v>317540.55150060001</v>
      </c>
    </row>
    <row r="376" spans="2:7" x14ac:dyDescent="0.25">
      <c r="B376" s="3" t="s">
        <v>189</v>
      </c>
      <c r="C376" s="4"/>
      <c r="D376" s="3"/>
    </row>
    <row r="377" spans="2:7" ht="30" x14ac:dyDescent="0.25">
      <c r="B377" s="6" t="s">
        <v>190</v>
      </c>
      <c r="C377" s="5" t="s">
        <v>191</v>
      </c>
      <c r="D377" s="6" t="s">
        <v>192</v>
      </c>
    </row>
    <row r="378" spans="2:7" x14ac:dyDescent="0.25">
      <c r="B378" s="3" t="s">
        <v>167</v>
      </c>
      <c r="C378" s="4" t="s">
        <v>167</v>
      </c>
      <c r="D378" s="3" t="s">
        <v>167</v>
      </c>
    </row>
    <row r="380" spans="2:7" x14ac:dyDescent="0.25">
      <c r="B380" s="32" t="s">
        <v>193</v>
      </c>
      <c r="C380" s="150">
        <v>45596</v>
      </c>
    </row>
    <row r="381" spans="2:7" x14ac:dyDescent="0.25">
      <c r="B381" s="8" t="s">
        <v>194</v>
      </c>
      <c r="C381" s="9" t="s">
        <v>195</v>
      </c>
      <c r="D381" s="8" t="s">
        <v>196</v>
      </c>
      <c r="E381" s="38" t="s">
        <v>197</v>
      </c>
      <c r="F381" s="151" t="s">
        <v>198</v>
      </c>
      <c r="G381" s="34"/>
    </row>
    <row r="382" spans="2:7" x14ac:dyDescent="0.25">
      <c r="B382" s="3" t="s">
        <v>2237</v>
      </c>
      <c r="C382" s="4">
        <v>-704000</v>
      </c>
      <c r="D382" s="3">
        <v>517.94000000000005</v>
      </c>
      <c r="E382" s="37">
        <v>513.54999999999995</v>
      </c>
      <c r="F382" s="151">
        <f>C374</f>
        <v>317540.55150060001</v>
      </c>
    </row>
    <row r="383" spans="2:7" x14ac:dyDescent="0.25">
      <c r="B383" s="3" t="s">
        <v>2238</v>
      </c>
      <c r="C383" s="4">
        <v>-79000</v>
      </c>
      <c r="D383" s="3">
        <v>7495.3</v>
      </c>
      <c r="E383" s="37">
        <v>7481.3</v>
      </c>
      <c r="F383" s="152"/>
    </row>
    <row r="384" spans="2:7" x14ac:dyDescent="0.25">
      <c r="B384" s="3" t="s">
        <v>2400</v>
      </c>
      <c r="C384" s="4">
        <v>-7440</v>
      </c>
      <c r="D384" s="3">
        <v>28482.22</v>
      </c>
      <c r="E384" s="37">
        <v>29195.5</v>
      </c>
      <c r="F384" s="152"/>
    </row>
    <row r="385" spans="2:6" x14ac:dyDescent="0.25">
      <c r="B385" s="3" t="s">
        <v>2059</v>
      </c>
      <c r="C385" s="4">
        <v>-6900</v>
      </c>
      <c r="D385" s="3">
        <v>2291.25</v>
      </c>
      <c r="E385" s="37">
        <v>2336.65</v>
      </c>
      <c r="F385" s="152"/>
    </row>
    <row r="386" spans="2:6" x14ac:dyDescent="0.25">
      <c r="B386" s="3" t="s">
        <v>2401</v>
      </c>
      <c r="C386" s="4">
        <v>-279600</v>
      </c>
      <c r="D386" s="3">
        <v>2899.61</v>
      </c>
      <c r="E386" s="37">
        <v>2962.55</v>
      </c>
      <c r="F386" s="152"/>
    </row>
    <row r="387" spans="2:6" x14ac:dyDescent="0.25">
      <c r="B387" s="3" t="s">
        <v>2060</v>
      </c>
      <c r="C387" s="4">
        <v>-152800</v>
      </c>
      <c r="D387" s="3">
        <v>1385.82</v>
      </c>
      <c r="E387" s="37">
        <v>1385.7</v>
      </c>
      <c r="F387" s="152"/>
    </row>
    <row r="388" spans="2:6" x14ac:dyDescent="0.25">
      <c r="B388" s="3" t="s">
        <v>2402</v>
      </c>
      <c r="C388" s="4">
        <v>-1058400</v>
      </c>
      <c r="D388" s="3">
        <v>211.22</v>
      </c>
      <c r="E388" s="37">
        <v>204.17</v>
      </c>
      <c r="F388" s="152"/>
    </row>
    <row r="389" spans="2:6" x14ac:dyDescent="0.25">
      <c r="B389" s="3" t="s">
        <v>2403</v>
      </c>
      <c r="C389" s="4">
        <v>-2441400</v>
      </c>
      <c r="D389" s="3">
        <v>313.77999999999997</v>
      </c>
      <c r="E389" s="37">
        <v>310.25</v>
      </c>
      <c r="F389" s="152"/>
    </row>
    <row r="390" spans="2:6" x14ac:dyDescent="0.25">
      <c r="B390" s="3" t="s">
        <v>2404</v>
      </c>
      <c r="C390" s="4">
        <v>-2000</v>
      </c>
      <c r="D390" s="3">
        <v>5990.06</v>
      </c>
      <c r="E390" s="37">
        <v>5816.9</v>
      </c>
      <c r="F390" s="152"/>
    </row>
    <row r="391" spans="2:6" x14ac:dyDescent="0.25">
      <c r="B391" s="3" t="s">
        <v>2165</v>
      </c>
      <c r="C391" s="4">
        <v>-2725200</v>
      </c>
      <c r="D391" s="3">
        <v>577.76</v>
      </c>
      <c r="E391" s="37">
        <v>584.75</v>
      </c>
      <c r="F391" s="152"/>
    </row>
    <row r="392" spans="2:6" x14ac:dyDescent="0.25">
      <c r="B392" s="3" t="s">
        <v>2239</v>
      </c>
      <c r="C392" s="4">
        <v>-39250</v>
      </c>
      <c r="D392" s="3">
        <v>7018.72</v>
      </c>
      <c r="E392" s="37">
        <v>7056.45</v>
      </c>
      <c r="F392" s="152"/>
    </row>
    <row r="393" spans="2:6" x14ac:dyDescent="0.25">
      <c r="B393" s="3" t="s">
        <v>2405</v>
      </c>
      <c r="C393" s="4">
        <v>-1065000</v>
      </c>
      <c r="D393" s="3">
        <v>207.65</v>
      </c>
      <c r="E393" s="37">
        <v>208.45</v>
      </c>
      <c r="F393" s="152"/>
    </row>
    <row r="394" spans="2:6" x14ac:dyDescent="0.25">
      <c r="B394" s="3" t="s">
        <v>2406</v>
      </c>
      <c r="C394" s="4">
        <v>-28626</v>
      </c>
      <c r="D394" s="3">
        <v>1797.64</v>
      </c>
      <c r="E394" s="37">
        <v>1781.15</v>
      </c>
      <c r="F394" s="152"/>
    </row>
    <row r="395" spans="2:6" x14ac:dyDescent="0.25">
      <c r="B395" s="3" t="s">
        <v>2407</v>
      </c>
      <c r="C395" s="4">
        <v>-85000</v>
      </c>
      <c r="D395" s="3">
        <v>7671.3</v>
      </c>
      <c r="E395" s="37">
        <v>7874.05</v>
      </c>
      <c r="F395" s="152"/>
    </row>
    <row r="396" spans="2:6" x14ac:dyDescent="0.25">
      <c r="B396" s="3" t="s">
        <v>2166</v>
      </c>
      <c r="C396" s="4">
        <v>-653400</v>
      </c>
      <c r="D396" s="3">
        <v>1424.8</v>
      </c>
      <c r="E396" s="37">
        <v>1405.45</v>
      </c>
      <c r="F396" s="152"/>
    </row>
    <row r="397" spans="2:6" x14ac:dyDescent="0.25">
      <c r="B397" s="3" t="s">
        <v>2061</v>
      </c>
      <c r="C397" s="4">
        <v>-908125</v>
      </c>
      <c r="D397" s="3">
        <v>1179.04</v>
      </c>
      <c r="E397" s="37">
        <v>1168.6500000000001</v>
      </c>
      <c r="F397" s="152"/>
    </row>
    <row r="398" spans="2:6" x14ac:dyDescent="0.25">
      <c r="B398" s="3" t="s">
        <v>2062</v>
      </c>
      <c r="C398" s="4">
        <v>-26400</v>
      </c>
      <c r="D398" s="3">
        <v>10068.120000000001</v>
      </c>
      <c r="E398" s="37">
        <v>9887.4</v>
      </c>
      <c r="F398" s="152"/>
    </row>
    <row r="399" spans="2:6" x14ac:dyDescent="0.25">
      <c r="B399" s="3" t="s">
        <v>2408</v>
      </c>
      <c r="C399" s="4">
        <v>-61625</v>
      </c>
      <c r="D399" s="3">
        <v>6987.88</v>
      </c>
      <c r="E399" s="37">
        <v>6933.3</v>
      </c>
      <c r="F399" s="152"/>
    </row>
    <row r="400" spans="2:6" x14ac:dyDescent="0.25">
      <c r="B400" s="3" t="s">
        <v>2240</v>
      </c>
      <c r="C400" s="4">
        <v>-352500</v>
      </c>
      <c r="D400" s="3">
        <v>1754.75</v>
      </c>
      <c r="E400" s="37">
        <v>1759.65</v>
      </c>
      <c r="F400" s="152"/>
    </row>
    <row r="401" spans="2:6" x14ac:dyDescent="0.25">
      <c r="B401" s="3" t="s">
        <v>2409</v>
      </c>
      <c r="C401" s="4">
        <v>-4096400</v>
      </c>
      <c r="D401" s="3">
        <v>182.35</v>
      </c>
      <c r="E401" s="37">
        <v>183.27</v>
      </c>
      <c r="F401" s="152"/>
    </row>
    <row r="402" spans="2:6" x14ac:dyDescent="0.25">
      <c r="B402" s="3" t="s">
        <v>1602</v>
      </c>
      <c r="C402" s="4">
        <v>-8608275</v>
      </c>
      <c r="D402" s="3">
        <v>251.08</v>
      </c>
      <c r="E402" s="37">
        <v>252.45</v>
      </c>
      <c r="F402" s="152"/>
    </row>
    <row r="403" spans="2:6" x14ac:dyDescent="0.25">
      <c r="B403" s="3" t="s">
        <v>2410</v>
      </c>
      <c r="C403" s="4">
        <v>-1692900</v>
      </c>
      <c r="D403" s="3">
        <v>278.12</v>
      </c>
      <c r="E403" s="37">
        <v>286.85000000000002</v>
      </c>
      <c r="F403" s="152"/>
    </row>
    <row r="404" spans="2:6" x14ac:dyDescent="0.25">
      <c r="B404" s="3" t="s">
        <v>2411</v>
      </c>
      <c r="C404" s="4">
        <v>-456000</v>
      </c>
      <c r="D404" s="3">
        <v>1395.29</v>
      </c>
      <c r="E404" s="37">
        <v>1419.2</v>
      </c>
      <c r="F404" s="152"/>
    </row>
    <row r="405" spans="2:6" x14ac:dyDescent="0.25">
      <c r="B405" s="3" t="s">
        <v>2412</v>
      </c>
      <c r="C405" s="4">
        <v>-5040000</v>
      </c>
      <c r="D405" s="3">
        <v>237.86</v>
      </c>
      <c r="E405" s="37">
        <v>240.25</v>
      </c>
      <c r="F405" s="152"/>
    </row>
    <row r="406" spans="2:6" x14ac:dyDescent="0.25">
      <c r="B406" s="3" t="s">
        <v>2413</v>
      </c>
      <c r="C406" s="4">
        <v>-549000</v>
      </c>
      <c r="D406" s="3">
        <v>313.2</v>
      </c>
      <c r="E406" s="37">
        <v>312.95</v>
      </c>
      <c r="F406" s="152"/>
    </row>
    <row r="407" spans="2:6" x14ac:dyDescent="0.25">
      <c r="B407" s="3" t="s">
        <v>2064</v>
      </c>
      <c r="C407" s="4">
        <v>-341525</v>
      </c>
      <c r="D407" s="3">
        <v>1673.97</v>
      </c>
      <c r="E407" s="37">
        <v>1623.45</v>
      </c>
      <c r="F407" s="152"/>
    </row>
    <row r="408" spans="2:6" x14ac:dyDescent="0.25">
      <c r="B408" s="3" t="s">
        <v>2414</v>
      </c>
      <c r="C408" s="4">
        <v>-1987500</v>
      </c>
      <c r="D408" s="3">
        <v>327.11</v>
      </c>
      <c r="E408" s="37">
        <v>317.60000000000002</v>
      </c>
      <c r="F408" s="152"/>
    </row>
    <row r="409" spans="2:6" x14ac:dyDescent="0.25">
      <c r="B409" s="3" t="s">
        <v>2415</v>
      </c>
      <c r="C409" s="4">
        <v>-226000</v>
      </c>
      <c r="D409" s="3">
        <v>555.49</v>
      </c>
      <c r="E409" s="37">
        <v>552.65</v>
      </c>
      <c r="F409" s="152"/>
    </row>
    <row r="410" spans="2:6" x14ac:dyDescent="0.25">
      <c r="B410" s="3" t="s">
        <v>2416</v>
      </c>
      <c r="C410" s="4">
        <v>-75800</v>
      </c>
      <c r="D410" s="3">
        <v>5763.06</v>
      </c>
      <c r="E410" s="37">
        <v>5750.25</v>
      </c>
      <c r="F410" s="152"/>
    </row>
    <row r="411" spans="2:6" x14ac:dyDescent="0.25">
      <c r="B411" s="3" t="s">
        <v>1603</v>
      </c>
      <c r="C411" s="4">
        <v>-9861750</v>
      </c>
      <c r="D411" s="3">
        <v>101.47</v>
      </c>
      <c r="E411" s="37">
        <v>103.32</v>
      </c>
      <c r="F411" s="152"/>
    </row>
    <row r="412" spans="2:6" x14ac:dyDescent="0.25">
      <c r="B412" s="3" t="s">
        <v>2417</v>
      </c>
      <c r="C412" s="4">
        <v>-1900</v>
      </c>
      <c r="D412" s="3">
        <v>446.75</v>
      </c>
      <c r="E412" s="37">
        <v>482.3</v>
      </c>
      <c r="F412" s="152"/>
    </row>
    <row r="413" spans="2:6" x14ac:dyDescent="0.25">
      <c r="B413" s="3" t="s">
        <v>2418</v>
      </c>
      <c r="C413" s="4">
        <v>-223750</v>
      </c>
      <c r="D413" s="3">
        <v>1312.89</v>
      </c>
      <c r="E413" s="37">
        <v>1283.3499999999999</v>
      </c>
      <c r="F413" s="152"/>
    </row>
    <row r="414" spans="2:6" x14ac:dyDescent="0.25">
      <c r="B414" s="3" t="s">
        <v>2419</v>
      </c>
      <c r="C414" s="4">
        <v>-3665000</v>
      </c>
      <c r="D414" s="3">
        <v>175.16</v>
      </c>
      <c r="E414" s="37">
        <v>176.76</v>
      </c>
      <c r="F414" s="152"/>
    </row>
    <row r="415" spans="2:6" x14ac:dyDescent="0.25">
      <c r="B415" s="3" t="s">
        <v>2420</v>
      </c>
      <c r="C415" s="4">
        <v>-123900</v>
      </c>
      <c r="D415" s="3">
        <v>449.08</v>
      </c>
      <c r="E415" s="37">
        <v>454.35</v>
      </c>
      <c r="F415" s="152"/>
    </row>
    <row r="416" spans="2:6" x14ac:dyDescent="0.25">
      <c r="B416" s="3" t="s">
        <v>2421</v>
      </c>
      <c r="C416" s="4">
        <v>-18600</v>
      </c>
      <c r="D416" s="3">
        <v>7806.53</v>
      </c>
      <c r="E416" s="37">
        <v>7665.65</v>
      </c>
      <c r="F416" s="152"/>
    </row>
    <row r="417" spans="2:6" x14ac:dyDescent="0.25">
      <c r="B417" s="3" t="s">
        <v>2422</v>
      </c>
      <c r="C417" s="4">
        <v>-20300</v>
      </c>
      <c r="D417" s="3">
        <v>3084.67</v>
      </c>
      <c r="E417" s="37">
        <v>3063.3</v>
      </c>
      <c r="F417" s="152"/>
    </row>
    <row r="418" spans="2:6" x14ac:dyDescent="0.25">
      <c r="B418" s="3" t="s">
        <v>2423</v>
      </c>
      <c r="C418" s="4">
        <v>-490000</v>
      </c>
      <c r="D418" s="3">
        <v>841.01</v>
      </c>
      <c r="E418" s="37">
        <v>849.05</v>
      </c>
      <c r="F418" s="152"/>
    </row>
    <row r="419" spans="2:6" x14ac:dyDescent="0.25">
      <c r="B419" s="3" t="s">
        <v>2424</v>
      </c>
      <c r="C419" s="4">
        <v>-208600</v>
      </c>
      <c r="D419" s="3">
        <v>1615.76</v>
      </c>
      <c r="E419" s="37">
        <v>1676.05</v>
      </c>
      <c r="F419" s="152"/>
    </row>
    <row r="420" spans="2:6" x14ac:dyDescent="0.25">
      <c r="B420" s="3" t="s">
        <v>2425</v>
      </c>
      <c r="C420" s="4">
        <v>-1902600</v>
      </c>
      <c r="D420" s="3">
        <v>391.71</v>
      </c>
      <c r="E420" s="37">
        <v>393.9</v>
      </c>
      <c r="F420" s="152"/>
    </row>
    <row r="421" spans="2:6" x14ac:dyDescent="0.25">
      <c r="B421" s="3" t="s">
        <v>2426</v>
      </c>
      <c r="C421" s="4">
        <v>-93900</v>
      </c>
      <c r="D421" s="3">
        <v>3493.73</v>
      </c>
      <c r="E421" s="37">
        <v>3527.55</v>
      </c>
      <c r="F421" s="152"/>
    </row>
    <row r="422" spans="2:6" x14ac:dyDescent="0.25">
      <c r="B422" s="3" t="s">
        <v>2427</v>
      </c>
      <c r="C422" s="4">
        <v>-70000</v>
      </c>
      <c r="D422" s="3">
        <v>541.04</v>
      </c>
      <c r="E422" s="37">
        <v>540.20000000000005</v>
      </c>
      <c r="F422" s="152"/>
    </row>
    <row r="423" spans="2:6" x14ac:dyDescent="0.25">
      <c r="B423" s="3" t="s">
        <v>2428</v>
      </c>
      <c r="C423" s="4">
        <v>-1925</v>
      </c>
      <c r="D423" s="3">
        <v>1836.17</v>
      </c>
      <c r="E423" s="37">
        <v>1846.3</v>
      </c>
      <c r="F423" s="152"/>
    </row>
    <row r="424" spans="2:6" x14ac:dyDescent="0.25">
      <c r="B424" s="3" t="s">
        <v>2429</v>
      </c>
      <c r="C424" s="4">
        <v>-5000</v>
      </c>
      <c r="D424" s="3">
        <v>5842.81</v>
      </c>
      <c r="E424" s="37">
        <v>5930.05</v>
      </c>
      <c r="F424" s="152"/>
    </row>
    <row r="425" spans="2:6" x14ac:dyDescent="0.25">
      <c r="B425" s="3" t="s">
        <v>2065</v>
      </c>
      <c r="C425" s="4">
        <v>-1841400</v>
      </c>
      <c r="D425" s="3">
        <v>830.56</v>
      </c>
      <c r="E425" s="37">
        <v>825.3</v>
      </c>
      <c r="F425" s="152"/>
    </row>
    <row r="426" spans="2:6" x14ac:dyDescent="0.25">
      <c r="B426" s="3" t="s">
        <v>2430</v>
      </c>
      <c r="C426" s="4">
        <v>-28125</v>
      </c>
      <c r="D426" s="3">
        <v>1281.77</v>
      </c>
      <c r="E426" s="37">
        <v>1283.3499999999999</v>
      </c>
      <c r="F426" s="152"/>
    </row>
    <row r="427" spans="2:6" x14ac:dyDescent="0.25">
      <c r="B427" s="3" t="s">
        <v>2431</v>
      </c>
      <c r="C427" s="4">
        <v>-188300</v>
      </c>
      <c r="D427" s="3">
        <v>4866.76</v>
      </c>
      <c r="E427" s="37">
        <v>4914.55</v>
      </c>
      <c r="F427" s="152"/>
    </row>
    <row r="428" spans="2:6" x14ac:dyDescent="0.25">
      <c r="B428" s="3" t="s">
        <v>2432</v>
      </c>
      <c r="C428" s="4">
        <v>-16225</v>
      </c>
      <c r="D428" s="3">
        <v>3629.6</v>
      </c>
      <c r="E428" s="37">
        <v>3777</v>
      </c>
      <c r="F428" s="152"/>
    </row>
    <row r="429" spans="2:6" x14ac:dyDescent="0.25">
      <c r="B429" s="3" t="s">
        <v>2433</v>
      </c>
      <c r="C429" s="4">
        <v>-1474200</v>
      </c>
      <c r="D429" s="3">
        <v>463.76</v>
      </c>
      <c r="E429" s="37">
        <v>457.6</v>
      </c>
      <c r="F429" s="152"/>
    </row>
    <row r="430" spans="2:6" x14ac:dyDescent="0.25">
      <c r="B430" s="3" t="s">
        <v>2242</v>
      </c>
      <c r="C430" s="4">
        <v>-650000</v>
      </c>
      <c r="D430" s="3">
        <v>194.26</v>
      </c>
      <c r="E430" s="37">
        <v>204.79</v>
      </c>
      <c r="F430" s="152"/>
    </row>
    <row r="431" spans="2:6" x14ac:dyDescent="0.25">
      <c r="B431" s="3" t="s">
        <v>2243</v>
      </c>
      <c r="C431" s="4">
        <v>-292800</v>
      </c>
      <c r="D431" s="3">
        <v>208.49</v>
      </c>
      <c r="E431" s="37">
        <v>201.35</v>
      </c>
      <c r="F431" s="152"/>
    </row>
    <row r="432" spans="2:6" x14ac:dyDescent="0.25">
      <c r="B432" s="3" t="s">
        <v>2434</v>
      </c>
      <c r="C432" s="4">
        <v>-725</v>
      </c>
      <c r="D432" s="3">
        <v>1688.18</v>
      </c>
      <c r="E432" s="37">
        <v>1701.35</v>
      </c>
      <c r="F432" s="152"/>
    </row>
    <row r="433" spans="2:6" x14ac:dyDescent="0.25">
      <c r="B433" s="3" t="s">
        <v>1604</v>
      </c>
      <c r="C433" s="4">
        <v>-16605000</v>
      </c>
      <c r="D433" s="3">
        <v>80.33</v>
      </c>
      <c r="E433" s="37">
        <v>79.92</v>
      </c>
      <c r="F433" s="152"/>
    </row>
    <row r="434" spans="2:6" x14ac:dyDescent="0.25">
      <c r="B434" s="3" t="s">
        <v>2435</v>
      </c>
      <c r="C434" s="4">
        <v>-778000</v>
      </c>
      <c r="D434" s="3">
        <v>1289.17</v>
      </c>
      <c r="E434" s="37">
        <v>1292.1500000000001</v>
      </c>
      <c r="F434" s="152"/>
    </row>
    <row r="435" spans="2:6" x14ac:dyDescent="0.25">
      <c r="B435" s="3" t="s">
        <v>2436</v>
      </c>
      <c r="C435" s="4">
        <v>-285075</v>
      </c>
      <c r="D435" s="3">
        <v>2952.1</v>
      </c>
      <c r="E435" s="37">
        <v>2897.7</v>
      </c>
      <c r="F435" s="152"/>
    </row>
    <row r="436" spans="2:6" x14ac:dyDescent="0.25">
      <c r="B436" s="3" t="s">
        <v>2437</v>
      </c>
      <c r="C436" s="4">
        <v>-808000</v>
      </c>
      <c r="D436" s="3">
        <v>562.58000000000004</v>
      </c>
      <c r="E436" s="37">
        <v>574.35</v>
      </c>
      <c r="F436" s="152"/>
    </row>
    <row r="437" spans="2:6" x14ac:dyDescent="0.25">
      <c r="B437" s="3" t="s">
        <v>2244</v>
      </c>
      <c r="C437" s="4">
        <v>-265750</v>
      </c>
      <c r="D437" s="3">
        <v>2686.01</v>
      </c>
      <c r="E437" s="37">
        <v>2710.35</v>
      </c>
      <c r="F437" s="152"/>
    </row>
    <row r="438" spans="2:6" x14ac:dyDescent="0.25">
      <c r="B438" s="3" t="s">
        <v>2438</v>
      </c>
      <c r="C438" s="4">
        <v>-16900</v>
      </c>
      <c r="D438" s="3">
        <v>621.59</v>
      </c>
      <c r="E438" s="37">
        <v>628.54999999999995</v>
      </c>
      <c r="F438" s="152"/>
    </row>
    <row r="439" spans="2:6" x14ac:dyDescent="0.25">
      <c r="B439" s="3" t="s">
        <v>2439</v>
      </c>
      <c r="C439" s="4">
        <v>-1250</v>
      </c>
      <c r="D439" s="3">
        <v>522</v>
      </c>
      <c r="E439" s="37">
        <v>522.45000000000005</v>
      </c>
      <c r="F439" s="152"/>
    </row>
    <row r="440" spans="2:6" x14ac:dyDescent="0.25">
      <c r="B440" s="3" t="s">
        <v>2440</v>
      </c>
      <c r="C440" s="4">
        <v>-611500</v>
      </c>
      <c r="D440" s="3">
        <v>1670.05</v>
      </c>
      <c r="E440" s="37">
        <v>1650.5</v>
      </c>
      <c r="F440" s="152"/>
    </row>
    <row r="441" spans="2:6" x14ac:dyDescent="0.25">
      <c r="B441" s="3" t="s">
        <v>2245</v>
      </c>
      <c r="C441" s="4">
        <v>-62650</v>
      </c>
      <c r="D441" s="3">
        <v>1817.82</v>
      </c>
      <c r="E441" s="37">
        <v>1775.8</v>
      </c>
      <c r="F441" s="152"/>
    </row>
    <row r="442" spans="2:6" x14ac:dyDescent="0.25">
      <c r="B442" s="3" t="s">
        <v>2246</v>
      </c>
      <c r="C442" s="4">
        <v>-262650</v>
      </c>
      <c r="D442" s="3">
        <v>4363.58</v>
      </c>
      <c r="E442" s="37">
        <v>4334.1000000000004</v>
      </c>
      <c r="F442" s="152"/>
    </row>
    <row r="443" spans="2:6" x14ac:dyDescent="0.25">
      <c r="B443" s="3" t="s">
        <v>2066</v>
      </c>
      <c r="C443" s="4">
        <v>-3105850</v>
      </c>
      <c r="D443" s="3">
        <v>1746.87</v>
      </c>
      <c r="E443" s="37">
        <v>1747.8</v>
      </c>
      <c r="F443" s="152"/>
    </row>
    <row r="444" spans="2:6" x14ac:dyDescent="0.25">
      <c r="B444" s="3" t="s">
        <v>2441</v>
      </c>
      <c r="C444" s="4">
        <v>-1100</v>
      </c>
      <c r="D444" s="3">
        <v>717.1</v>
      </c>
      <c r="E444" s="37">
        <v>724.2</v>
      </c>
      <c r="F444" s="152"/>
    </row>
    <row r="445" spans="2:6" x14ac:dyDescent="0.25">
      <c r="B445" s="3" t="s">
        <v>2068</v>
      </c>
      <c r="C445" s="4">
        <v>-190400</v>
      </c>
      <c r="D445" s="3">
        <v>695.94</v>
      </c>
      <c r="E445" s="37">
        <v>690.55</v>
      </c>
      <c r="F445" s="152"/>
    </row>
    <row r="446" spans="2:6" x14ac:dyDescent="0.25">
      <c r="B446" s="3" t="s">
        <v>2442</v>
      </c>
      <c r="C446" s="4">
        <v>-353700</v>
      </c>
      <c r="D446" s="3">
        <v>4252.1099999999997</v>
      </c>
      <c r="E446" s="37">
        <v>4274.25</v>
      </c>
      <c r="F446" s="152"/>
    </row>
    <row r="447" spans="2:6" x14ac:dyDescent="0.25">
      <c r="B447" s="3" t="s">
        <v>2443</v>
      </c>
      <c r="C447" s="4">
        <v>-1507850</v>
      </c>
      <c r="D447" s="3">
        <v>291.52</v>
      </c>
      <c r="E447" s="37">
        <v>296.35000000000002</v>
      </c>
      <c r="F447" s="152"/>
    </row>
    <row r="448" spans="2:6" x14ac:dyDescent="0.25">
      <c r="B448" s="3" t="s">
        <v>2444</v>
      </c>
      <c r="C448" s="4">
        <v>-70875</v>
      </c>
      <c r="D448" s="3">
        <v>382.29</v>
      </c>
      <c r="E448" s="37">
        <v>383.4</v>
      </c>
      <c r="F448" s="152"/>
    </row>
    <row r="449" spans="2:6" x14ac:dyDescent="0.25">
      <c r="B449" s="3" t="s">
        <v>2167</v>
      </c>
      <c r="C449" s="4">
        <v>-160500</v>
      </c>
      <c r="D449" s="3">
        <v>2535.06</v>
      </c>
      <c r="E449" s="37">
        <v>2517.35</v>
      </c>
      <c r="F449" s="152"/>
    </row>
    <row r="450" spans="2:6" x14ac:dyDescent="0.25">
      <c r="B450" s="3" t="s">
        <v>2069</v>
      </c>
      <c r="C450" s="4">
        <v>-7700</v>
      </c>
      <c r="D450" s="3">
        <v>1246.1099999999999</v>
      </c>
      <c r="E450" s="37">
        <v>1301.55</v>
      </c>
      <c r="F450" s="152"/>
    </row>
    <row r="451" spans="2:6" x14ac:dyDescent="0.25">
      <c r="B451" s="3" t="s">
        <v>2445</v>
      </c>
      <c r="C451" s="4">
        <v>-63500</v>
      </c>
      <c r="D451" s="3">
        <v>1922.81</v>
      </c>
      <c r="E451" s="37">
        <v>1932.45</v>
      </c>
      <c r="F451" s="152"/>
    </row>
    <row r="452" spans="2:6" x14ac:dyDescent="0.25">
      <c r="B452" s="3" t="s">
        <v>2070</v>
      </c>
      <c r="C452" s="4">
        <v>-33000</v>
      </c>
      <c r="D452" s="3">
        <v>763.06</v>
      </c>
      <c r="E452" s="37">
        <v>746.55</v>
      </c>
      <c r="F452" s="152"/>
    </row>
    <row r="453" spans="2:6" x14ac:dyDescent="0.25">
      <c r="B453" s="3" t="s">
        <v>2446</v>
      </c>
      <c r="C453" s="4">
        <v>-1545000</v>
      </c>
      <c r="D453" s="3">
        <v>73.069999999999993</v>
      </c>
      <c r="E453" s="37">
        <v>66.11</v>
      </c>
      <c r="F453" s="152"/>
    </row>
    <row r="454" spans="2:6" x14ac:dyDescent="0.25">
      <c r="B454" s="3" t="s">
        <v>2447</v>
      </c>
      <c r="C454" s="4">
        <v>-2238750</v>
      </c>
      <c r="D454" s="3">
        <v>180.36</v>
      </c>
      <c r="E454" s="37">
        <v>178.78</v>
      </c>
      <c r="F454" s="152"/>
    </row>
    <row r="455" spans="2:6" x14ac:dyDescent="0.25">
      <c r="B455" s="3" t="s">
        <v>2247</v>
      </c>
      <c r="C455" s="4">
        <v>-325000</v>
      </c>
      <c r="D455" s="3">
        <v>684.83</v>
      </c>
      <c r="E455" s="37">
        <v>681.75</v>
      </c>
      <c r="F455" s="152"/>
    </row>
    <row r="456" spans="2:6" x14ac:dyDescent="0.25">
      <c r="B456" s="3" t="s">
        <v>2448</v>
      </c>
      <c r="C456" s="4">
        <v>-4792125</v>
      </c>
      <c r="D456" s="3">
        <v>146.22999999999999</v>
      </c>
      <c r="E456" s="37">
        <v>143.43</v>
      </c>
      <c r="F456" s="152"/>
    </row>
    <row r="457" spans="2:6" x14ac:dyDescent="0.25">
      <c r="B457" s="3" t="s">
        <v>2449</v>
      </c>
      <c r="C457" s="4">
        <v>-518875</v>
      </c>
      <c r="D457" s="3">
        <v>830.34</v>
      </c>
      <c r="E457" s="37">
        <v>823.6</v>
      </c>
      <c r="F457" s="152"/>
    </row>
    <row r="458" spans="2:6" x14ac:dyDescent="0.25">
      <c r="B458" s="3" t="s">
        <v>2071</v>
      </c>
      <c r="C458" s="4">
        <v>-397800</v>
      </c>
      <c r="D458" s="3">
        <v>347.51</v>
      </c>
      <c r="E458" s="37">
        <v>343.1</v>
      </c>
      <c r="F458" s="152"/>
    </row>
    <row r="459" spans="2:6" x14ac:dyDescent="0.25">
      <c r="B459" s="3" t="s">
        <v>2450</v>
      </c>
      <c r="C459" s="4">
        <v>-1620500</v>
      </c>
      <c r="D459" s="3">
        <v>1092.43</v>
      </c>
      <c r="E459" s="37">
        <v>1063.2</v>
      </c>
      <c r="F459" s="152"/>
    </row>
    <row r="460" spans="2:6" x14ac:dyDescent="0.25">
      <c r="B460" s="3" t="s">
        <v>2072</v>
      </c>
      <c r="C460" s="4">
        <v>-845200</v>
      </c>
      <c r="D460" s="3">
        <v>1847.01</v>
      </c>
      <c r="E460" s="37">
        <v>1769.65</v>
      </c>
      <c r="F460" s="152"/>
    </row>
    <row r="461" spans="2:6" x14ac:dyDescent="0.25">
      <c r="B461" s="3" t="s">
        <v>2451</v>
      </c>
      <c r="C461" s="4">
        <v>-53400</v>
      </c>
      <c r="D461" s="3">
        <v>4112.62</v>
      </c>
      <c r="E461" s="37">
        <v>4076.2</v>
      </c>
      <c r="F461" s="152"/>
    </row>
    <row r="462" spans="2:6" x14ac:dyDescent="0.25">
      <c r="B462" s="3" t="s">
        <v>2168</v>
      </c>
      <c r="C462" s="4">
        <v>-1262400</v>
      </c>
      <c r="D462" s="3">
        <v>491.07</v>
      </c>
      <c r="E462" s="37">
        <v>490.95</v>
      </c>
      <c r="F462" s="152"/>
    </row>
    <row r="463" spans="2:6" x14ac:dyDescent="0.25">
      <c r="B463" s="3" t="s">
        <v>2452</v>
      </c>
      <c r="C463" s="4">
        <v>-1093125</v>
      </c>
      <c r="D463" s="3">
        <v>921.35</v>
      </c>
      <c r="E463" s="37">
        <v>925.8</v>
      </c>
      <c r="F463" s="152"/>
    </row>
    <row r="464" spans="2:6" x14ac:dyDescent="0.25">
      <c r="B464" s="3" t="s">
        <v>2248</v>
      </c>
      <c r="C464" s="4">
        <v>-16875</v>
      </c>
      <c r="D464" s="3">
        <v>963.31</v>
      </c>
      <c r="E464" s="37">
        <v>968.75</v>
      </c>
      <c r="F464" s="152"/>
    </row>
    <row r="465" spans="2:6" x14ac:dyDescent="0.25">
      <c r="B465" s="3" t="s">
        <v>2249</v>
      </c>
      <c r="C465" s="4">
        <v>-149200</v>
      </c>
      <c r="D465" s="3">
        <v>1785.84</v>
      </c>
      <c r="E465" s="37">
        <v>1743.6</v>
      </c>
      <c r="F465" s="152"/>
    </row>
    <row r="466" spans="2:6" x14ac:dyDescent="0.25">
      <c r="B466" s="3" t="s">
        <v>2453</v>
      </c>
      <c r="C466" s="4">
        <v>-673762</v>
      </c>
      <c r="D466" s="3">
        <v>150.83000000000001</v>
      </c>
      <c r="E466" s="37">
        <v>147.13999999999999</v>
      </c>
      <c r="F466" s="152"/>
    </row>
    <row r="467" spans="2:6" x14ac:dyDescent="0.25">
      <c r="B467" s="3" t="s">
        <v>2073</v>
      </c>
      <c r="C467" s="4">
        <v>-186150</v>
      </c>
      <c r="D467" s="3">
        <v>3517.66</v>
      </c>
      <c r="E467" s="37">
        <v>3646.7</v>
      </c>
      <c r="F467" s="152"/>
    </row>
    <row r="468" spans="2:6" x14ac:dyDescent="0.25">
      <c r="B468" s="3" t="s">
        <v>2454</v>
      </c>
      <c r="C468" s="4">
        <v>-1661000</v>
      </c>
      <c r="D468" s="3">
        <v>623.89</v>
      </c>
      <c r="E468" s="37">
        <v>634.9</v>
      </c>
      <c r="F468" s="152"/>
    </row>
    <row r="469" spans="2:6" x14ac:dyDescent="0.25">
      <c r="B469" s="3" t="s">
        <v>2455</v>
      </c>
      <c r="C469" s="4">
        <v>-3000</v>
      </c>
      <c r="D469" s="3">
        <v>5907.29</v>
      </c>
      <c r="E469" s="37">
        <v>5732.25</v>
      </c>
      <c r="F469" s="152"/>
    </row>
    <row r="470" spans="2:6" x14ac:dyDescent="0.25">
      <c r="B470" s="3" t="s">
        <v>2456</v>
      </c>
      <c r="C470" s="4">
        <v>-91800</v>
      </c>
      <c r="D470" s="3">
        <v>2182.9</v>
      </c>
      <c r="E470" s="37">
        <v>2202.4499999999998</v>
      </c>
      <c r="F470" s="152"/>
    </row>
    <row r="471" spans="2:6" x14ac:dyDescent="0.25">
      <c r="B471" s="3" t="s">
        <v>2250</v>
      </c>
      <c r="C471" s="4">
        <v>-842450</v>
      </c>
      <c r="D471" s="3">
        <v>2762.26</v>
      </c>
      <c r="E471" s="37">
        <v>2750.8</v>
      </c>
      <c r="F471" s="152"/>
    </row>
    <row r="472" spans="2:6" x14ac:dyDescent="0.25">
      <c r="B472" s="3" t="s">
        <v>2457</v>
      </c>
      <c r="C472" s="4">
        <v>-1178400</v>
      </c>
      <c r="D472" s="3">
        <v>636.27</v>
      </c>
      <c r="E472" s="37">
        <v>644.85</v>
      </c>
      <c r="F472" s="152"/>
    </row>
    <row r="473" spans="2:6" x14ac:dyDescent="0.25">
      <c r="B473" s="3" t="s">
        <v>2074</v>
      </c>
      <c r="C473" s="4">
        <v>-4600</v>
      </c>
      <c r="D473" s="3">
        <v>11521.55</v>
      </c>
      <c r="E473" s="37">
        <v>11148.95</v>
      </c>
      <c r="F473" s="152"/>
    </row>
    <row r="474" spans="2:6" x14ac:dyDescent="0.25">
      <c r="B474" s="3" t="s">
        <v>2458</v>
      </c>
      <c r="C474" s="4">
        <v>-16800</v>
      </c>
      <c r="D474" s="3">
        <v>1260.2</v>
      </c>
      <c r="E474" s="37">
        <v>1286.8499999999999</v>
      </c>
      <c r="F474" s="152"/>
    </row>
    <row r="475" spans="2:6" x14ac:dyDescent="0.25">
      <c r="B475" s="3" t="s">
        <v>2459</v>
      </c>
      <c r="C475" s="4">
        <v>-166100</v>
      </c>
      <c r="D475" s="3">
        <v>3024.45</v>
      </c>
      <c r="E475" s="37">
        <v>2892.3</v>
      </c>
      <c r="F475" s="152"/>
    </row>
    <row r="476" spans="2:6" x14ac:dyDescent="0.25">
      <c r="B476" s="3" t="s">
        <v>2460</v>
      </c>
      <c r="C476" s="4">
        <v>-2285</v>
      </c>
      <c r="D476" s="3">
        <v>123695.94</v>
      </c>
      <c r="E476" s="37">
        <v>123053.95</v>
      </c>
      <c r="F476" s="152"/>
    </row>
    <row r="477" spans="2:6" x14ac:dyDescent="0.25">
      <c r="B477" s="3" t="s">
        <v>2461</v>
      </c>
      <c r="C477" s="4">
        <v>-273350</v>
      </c>
      <c r="D477" s="3">
        <v>1947.9</v>
      </c>
      <c r="E477" s="37">
        <v>1941.2</v>
      </c>
      <c r="F477" s="152"/>
    </row>
    <row r="478" spans="2:6" x14ac:dyDescent="0.25">
      <c r="B478" s="3" t="s">
        <v>2462</v>
      </c>
      <c r="C478" s="4">
        <v>-3828750</v>
      </c>
      <c r="D478" s="3">
        <v>227.77</v>
      </c>
      <c r="E478" s="37">
        <v>227.4</v>
      </c>
      <c r="F478" s="152"/>
    </row>
    <row r="479" spans="2:6" x14ac:dyDescent="0.25">
      <c r="B479" s="3" t="s">
        <v>2463</v>
      </c>
      <c r="C479" s="4">
        <v>-43400</v>
      </c>
      <c r="D479" s="3">
        <v>3350.3</v>
      </c>
      <c r="E479" s="37">
        <v>3345.45</v>
      </c>
      <c r="F479" s="152"/>
    </row>
    <row r="480" spans="2:6" x14ac:dyDescent="0.25">
      <c r="B480" s="3" t="s">
        <v>2464</v>
      </c>
      <c r="C480" s="4">
        <v>-39200</v>
      </c>
      <c r="D480" s="3">
        <v>2317.9299999999998</v>
      </c>
      <c r="E480" s="37">
        <v>2279.0500000000002</v>
      </c>
      <c r="F480" s="152"/>
    </row>
    <row r="481" spans="2:6" x14ac:dyDescent="0.25">
      <c r="B481" s="3" t="s">
        <v>2465</v>
      </c>
      <c r="C481" s="4">
        <v>-1629000</v>
      </c>
      <c r="D481" s="3">
        <v>225.11</v>
      </c>
      <c r="E481" s="37">
        <v>223.45</v>
      </c>
      <c r="F481" s="152"/>
    </row>
    <row r="482" spans="2:6" x14ac:dyDescent="0.25">
      <c r="B482" s="3" t="s">
        <v>2169</v>
      </c>
      <c r="C482" s="4">
        <v>-1416000</v>
      </c>
      <c r="D482" s="3">
        <v>408.55</v>
      </c>
      <c r="E482" s="37">
        <v>410.45</v>
      </c>
      <c r="F482" s="152"/>
    </row>
    <row r="483" spans="2:6" x14ac:dyDescent="0.25">
      <c r="B483" s="3" t="s">
        <v>2466</v>
      </c>
      <c r="C483" s="4">
        <v>-3500</v>
      </c>
      <c r="D483" s="3">
        <v>1968.88</v>
      </c>
      <c r="E483" s="37">
        <v>1969.85</v>
      </c>
      <c r="F483" s="152"/>
    </row>
    <row r="484" spans="2:6" x14ac:dyDescent="0.25">
      <c r="B484" s="3" t="s">
        <v>1605</v>
      </c>
      <c r="C484" s="4">
        <v>-527450</v>
      </c>
      <c r="D484" s="3">
        <v>268.26</v>
      </c>
      <c r="E484" s="37">
        <v>266.85000000000002</v>
      </c>
      <c r="F484" s="152"/>
    </row>
    <row r="485" spans="2:6" x14ac:dyDescent="0.25">
      <c r="B485" s="3" t="s">
        <v>2467</v>
      </c>
      <c r="C485" s="4">
        <v>-4700</v>
      </c>
      <c r="D485" s="3">
        <v>11065.94</v>
      </c>
      <c r="E485" s="37">
        <v>10959.2</v>
      </c>
      <c r="F485" s="152"/>
    </row>
    <row r="486" spans="2:6" x14ac:dyDescent="0.25">
      <c r="B486" s="3" t="s">
        <v>2468</v>
      </c>
      <c r="C486" s="4">
        <v>-19000</v>
      </c>
      <c r="D486" s="3">
        <v>5662.53</v>
      </c>
      <c r="E486" s="37">
        <v>5399.9</v>
      </c>
      <c r="F486" s="152"/>
    </row>
    <row r="487" spans="2:6" x14ac:dyDescent="0.25">
      <c r="B487" s="3" t="s">
        <v>2469</v>
      </c>
      <c r="C487" s="4">
        <v>-522000</v>
      </c>
      <c r="D487" s="3">
        <v>331.61</v>
      </c>
      <c r="E487" s="37">
        <v>334.7</v>
      </c>
      <c r="F487" s="152"/>
    </row>
    <row r="488" spans="2:6" x14ac:dyDescent="0.25">
      <c r="B488" s="3" t="s">
        <v>2470</v>
      </c>
      <c r="C488" s="4">
        <v>-74250</v>
      </c>
      <c r="D488" s="3">
        <v>3158.19</v>
      </c>
      <c r="E488" s="37">
        <v>3166.35</v>
      </c>
      <c r="F488" s="152"/>
    </row>
    <row r="489" spans="2:6" x14ac:dyDescent="0.25">
      <c r="B489" s="3" t="s">
        <v>2471</v>
      </c>
      <c r="C489" s="4">
        <v>-2174900</v>
      </c>
      <c r="D489" s="3">
        <v>456.15</v>
      </c>
      <c r="E489" s="37">
        <v>455.2</v>
      </c>
      <c r="F489" s="152"/>
    </row>
    <row r="490" spans="2:6" x14ac:dyDescent="0.25">
      <c r="B490" s="3" t="s">
        <v>2252</v>
      </c>
      <c r="C490" s="4">
        <v>-4986000</v>
      </c>
      <c r="D490" s="3">
        <v>318.27999999999997</v>
      </c>
      <c r="E490" s="37">
        <v>318.55</v>
      </c>
      <c r="F490" s="152"/>
    </row>
    <row r="491" spans="2:6" x14ac:dyDescent="0.25">
      <c r="B491" s="3" t="s">
        <v>1606</v>
      </c>
      <c r="C491" s="4">
        <v>-7632000</v>
      </c>
      <c r="D491" s="3">
        <v>100.54</v>
      </c>
      <c r="E491" s="37">
        <v>99.03</v>
      </c>
      <c r="F491" s="152"/>
    </row>
    <row r="492" spans="2:6" x14ac:dyDescent="0.25">
      <c r="B492" s="3" t="s">
        <v>2472</v>
      </c>
      <c r="C492" s="4">
        <v>-43956</v>
      </c>
      <c r="D492" s="3">
        <v>1573.77</v>
      </c>
      <c r="E492" s="37">
        <v>1580.85</v>
      </c>
      <c r="F492" s="152"/>
    </row>
    <row r="493" spans="2:6" x14ac:dyDescent="0.25">
      <c r="B493" s="3" t="s">
        <v>2473</v>
      </c>
      <c r="C493" s="4">
        <v>-232500</v>
      </c>
      <c r="D493" s="3">
        <v>178.56</v>
      </c>
      <c r="E493" s="37">
        <v>171.84</v>
      </c>
      <c r="F493" s="152"/>
    </row>
    <row r="494" spans="2:6" x14ac:dyDescent="0.25">
      <c r="B494" s="3" t="s">
        <v>2474</v>
      </c>
      <c r="C494" s="4">
        <v>-2576000</v>
      </c>
      <c r="D494" s="3">
        <v>529.74</v>
      </c>
      <c r="E494" s="37">
        <v>522.4</v>
      </c>
      <c r="F494" s="152"/>
    </row>
    <row r="495" spans="2:6" x14ac:dyDescent="0.25">
      <c r="B495" s="3" t="s">
        <v>2475</v>
      </c>
      <c r="C495" s="4">
        <v>-500</v>
      </c>
      <c r="D495" s="3">
        <v>1366</v>
      </c>
      <c r="E495" s="37">
        <v>1347.75</v>
      </c>
      <c r="F495" s="152"/>
    </row>
    <row r="496" spans="2:6" x14ac:dyDescent="0.25">
      <c r="B496" s="3" t="s">
        <v>2075</v>
      </c>
      <c r="C496" s="4">
        <v>-4263000</v>
      </c>
      <c r="D496" s="3">
        <v>1348.91</v>
      </c>
      <c r="E496" s="37">
        <v>1338.75</v>
      </c>
      <c r="F496" s="152"/>
    </row>
    <row r="497" spans="2:6" x14ac:dyDescent="0.25">
      <c r="B497" s="3" t="s">
        <v>2476</v>
      </c>
      <c r="C497" s="4">
        <v>-1597500</v>
      </c>
      <c r="D497" s="3">
        <v>190.55</v>
      </c>
      <c r="E497" s="37">
        <v>181.9</v>
      </c>
      <c r="F497" s="152"/>
    </row>
    <row r="498" spans="2:6" x14ac:dyDescent="0.25">
      <c r="B498" s="3" t="s">
        <v>2076</v>
      </c>
      <c r="C498" s="4">
        <v>-388500</v>
      </c>
      <c r="D498" s="3">
        <v>1637.43</v>
      </c>
      <c r="E498" s="37">
        <v>1631.7</v>
      </c>
      <c r="F498" s="152"/>
    </row>
    <row r="499" spans="2:6" x14ac:dyDescent="0.25">
      <c r="B499" s="3" t="s">
        <v>2477</v>
      </c>
      <c r="C499" s="4">
        <v>-147300</v>
      </c>
      <c r="D499" s="3">
        <v>3156.57</v>
      </c>
      <c r="E499" s="37">
        <v>3138.4</v>
      </c>
      <c r="F499" s="152"/>
    </row>
    <row r="500" spans="2:6" x14ac:dyDescent="0.25">
      <c r="B500" s="3" t="s">
        <v>2478</v>
      </c>
      <c r="C500" s="4">
        <v>-99600</v>
      </c>
      <c r="D500" s="3">
        <v>6961.59</v>
      </c>
      <c r="E500" s="37">
        <v>7011.35</v>
      </c>
      <c r="F500" s="152"/>
    </row>
    <row r="501" spans="2:6" x14ac:dyDescent="0.25">
      <c r="B501" s="3" t="s">
        <v>2479</v>
      </c>
      <c r="C501" s="4">
        <v>-106125</v>
      </c>
      <c r="D501" s="3">
        <v>2277.34</v>
      </c>
      <c r="E501" s="37">
        <v>2257.5500000000002</v>
      </c>
      <c r="F501" s="152"/>
    </row>
    <row r="502" spans="2:6" x14ac:dyDescent="0.25">
      <c r="B502" s="3" t="s">
        <v>1041</v>
      </c>
      <c r="C502" s="4">
        <v>-940500</v>
      </c>
      <c r="D502" s="3">
        <v>820.29</v>
      </c>
      <c r="E502" s="37">
        <v>826.15</v>
      </c>
      <c r="F502" s="152"/>
    </row>
    <row r="503" spans="2:6" x14ac:dyDescent="0.25">
      <c r="B503" s="3" t="s">
        <v>2480</v>
      </c>
      <c r="C503" s="4">
        <v>-4572000</v>
      </c>
      <c r="D503" s="3">
        <v>117.73</v>
      </c>
      <c r="E503" s="37">
        <v>116.46</v>
      </c>
      <c r="F503" s="152"/>
    </row>
    <row r="504" spans="2:6" x14ac:dyDescent="0.25">
      <c r="B504" s="3" t="s">
        <v>2481</v>
      </c>
      <c r="C504" s="4">
        <v>-111650</v>
      </c>
      <c r="D504" s="3">
        <v>1889.95</v>
      </c>
      <c r="E504" s="37">
        <v>1860.25</v>
      </c>
      <c r="F504" s="152"/>
    </row>
    <row r="505" spans="2:6" x14ac:dyDescent="0.25">
      <c r="B505" s="3" t="s">
        <v>2482</v>
      </c>
      <c r="C505" s="4">
        <v>-25000</v>
      </c>
      <c r="D505" s="3">
        <v>858.39</v>
      </c>
      <c r="E505" s="37">
        <v>866.15</v>
      </c>
      <c r="F505" s="152"/>
    </row>
    <row r="506" spans="2:6" x14ac:dyDescent="0.25">
      <c r="B506" s="3" t="s">
        <v>2253</v>
      </c>
      <c r="C506" s="4">
        <v>-550</v>
      </c>
      <c r="D506" s="3">
        <v>1142.3499999999999</v>
      </c>
      <c r="E506" s="37">
        <v>1155.95</v>
      </c>
      <c r="F506" s="152"/>
    </row>
    <row r="507" spans="2:6" x14ac:dyDescent="0.25">
      <c r="B507" s="3" t="s">
        <v>2483</v>
      </c>
      <c r="C507" s="4">
        <v>-58500</v>
      </c>
      <c r="D507" s="3">
        <v>1859.95</v>
      </c>
      <c r="E507" s="37">
        <v>1782.95</v>
      </c>
      <c r="F507" s="152"/>
    </row>
    <row r="508" spans="2:6" x14ac:dyDescent="0.25">
      <c r="B508" s="3" t="s">
        <v>2077</v>
      </c>
      <c r="C508" s="4">
        <v>-309225</v>
      </c>
      <c r="D508" s="3">
        <v>4117.6099999999997</v>
      </c>
      <c r="E508" s="37">
        <v>3993.85</v>
      </c>
      <c r="F508" s="152"/>
    </row>
    <row r="509" spans="2:6" x14ac:dyDescent="0.25">
      <c r="B509" s="3" t="s">
        <v>2484</v>
      </c>
      <c r="C509" s="4">
        <v>-57000</v>
      </c>
      <c r="D509" s="3">
        <v>1005.91</v>
      </c>
      <c r="E509" s="37">
        <v>1006.75</v>
      </c>
      <c r="F509" s="152"/>
    </row>
    <row r="510" spans="2:6" x14ac:dyDescent="0.25">
      <c r="B510" s="3" t="s">
        <v>2485</v>
      </c>
      <c r="C510" s="4">
        <v>-3563450</v>
      </c>
      <c r="D510" s="3">
        <v>855.84</v>
      </c>
      <c r="E510" s="37">
        <v>839.8</v>
      </c>
      <c r="F510" s="152"/>
    </row>
    <row r="511" spans="2:6" x14ac:dyDescent="0.25">
      <c r="B511" s="3" t="s">
        <v>2254</v>
      </c>
      <c r="C511" s="4">
        <v>-3905550</v>
      </c>
      <c r="D511" s="3">
        <v>429.26</v>
      </c>
      <c r="E511" s="37">
        <v>443.3</v>
      </c>
      <c r="F511" s="152"/>
    </row>
    <row r="512" spans="2:6" x14ac:dyDescent="0.25">
      <c r="B512" s="3" t="s">
        <v>2255</v>
      </c>
      <c r="C512" s="4">
        <v>-104500</v>
      </c>
      <c r="D512" s="3">
        <v>151.41</v>
      </c>
      <c r="E512" s="37">
        <v>149.58000000000001</v>
      </c>
      <c r="F512" s="152"/>
    </row>
    <row r="513" spans="2:6" x14ac:dyDescent="0.25">
      <c r="B513" s="3" t="s">
        <v>2078</v>
      </c>
      <c r="C513" s="4">
        <v>-48600</v>
      </c>
      <c r="D513" s="3">
        <v>1616.04</v>
      </c>
      <c r="E513" s="37">
        <v>1620.3</v>
      </c>
      <c r="F513" s="152"/>
    </row>
    <row r="514" spans="2:6" x14ac:dyDescent="0.25">
      <c r="B514" s="3" t="s">
        <v>2486</v>
      </c>
      <c r="C514" s="4">
        <v>-28900</v>
      </c>
      <c r="D514" s="3">
        <v>880.74</v>
      </c>
      <c r="E514" s="37">
        <v>890.85</v>
      </c>
      <c r="F514" s="152"/>
    </row>
    <row r="515" spans="2:6" x14ac:dyDescent="0.25">
      <c r="B515" s="3" t="s">
        <v>2079</v>
      </c>
      <c r="C515" s="4">
        <v>-148400</v>
      </c>
      <c r="D515" s="3">
        <v>3304.65</v>
      </c>
      <c r="E515" s="37">
        <v>3285</v>
      </c>
      <c r="F515" s="152"/>
    </row>
    <row r="516" spans="2:6" x14ac:dyDescent="0.25">
      <c r="B516" s="3" t="s">
        <v>2487</v>
      </c>
      <c r="C516" s="4">
        <v>-50250</v>
      </c>
      <c r="D516" s="3">
        <v>3161.98</v>
      </c>
      <c r="E516" s="37">
        <v>3225.95</v>
      </c>
      <c r="F516" s="152"/>
    </row>
    <row r="517" spans="2:6" x14ac:dyDescent="0.25">
      <c r="B517" s="3" t="s">
        <v>2488</v>
      </c>
      <c r="C517" s="4">
        <v>-13600</v>
      </c>
      <c r="D517" s="3">
        <v>7267.52</v>
      </c>
      <c r="E517" s="37">
        <v>7180.45</v>
      </c>
      <c r="F517" s="152"/>
    </row>
    <row r="518" spans="2:6" x14ac:dyDescent="0.25">
      <c r="B518" s="3" t="s">
        <v>2489</v>
      </c>
      <c r="C518" s="4">
        <v>-713650</v>
      </c>
      <c r="D518" s="3">
        <v>2471.4</v>
      </c>
      <c r="E518" s="37">
        <v>2503.0500000000002</v>
      </c>
      <c r="F518" s="152"/>
    </row>
    <row r="519" spans="2:6" x14ac:dyDescent="0.25">
      <c r="B519" s="3" t="s">
        <v>2256</v>
      </c>
      <c r="C519" s="4">
        <v>-70100</v>
      </c>
      <c r="D519" s="3">
        <v>11186.55</v>
      </c>
      <c r="E519" s="37">
        <v>11145.1</v>
      </c>
      <c r="F519" s="152"/>
    </row>
    <row r="520" spans="2:6" x14ac:dyDescent="0.25">
      <c r="B520" s="3" t="s">
        <v>2490</v>
      </c>
      <c r="C520" s="4">
        <v>-4000</v>
      </c>
      <c r="D520" s="3">
        <v>1938.33</v>
      </c>
      <c r="E520" s="37">
        <v>1935.7</v>
      </c>
      <c r="F520" s="152"/>
    </row>
    <row r="521" spans="2:6" x14ac:dyDescent="0.25">
      <c r="B521" s="3" t="s">
        <v>2257</v>
      </c>
      <c r="C521" s="4">
        <v>-257600</v>
      </c>
      <c r="D521" s="3">
        <v>1461.82</v>
      </c>
      <c r="E521" s="37">
        <v>1456.4</v>
      </c>
      <c r="F521" s="152"/>
    </row>
    <row r="522" spans="2:6" x14ac:dyDescent="0.25">
      <c r="B522" s="3" t="s">
        <v>2491</v>
      </c>
      <c r="C522" s="4">
        <v>-1947400</v>
      </c>
      <c r="D522" s="3">
        <v>538.87</v>
      </c>
      <c r="E522" s="37">
        <v>557.65</v>
      </c>
      <c r="F522" s="152"/>
    </row>
    <row r="523" spans="2:6" x14ac:dyDescent="0.25">
      <c r="B523" s="3" t="s">
        <v>2492</v>
      </c>
      <c r="C523" s="4">
        <v>-3845600</v>
      </c>
      <c r="D523" s="3">
        <v>472.97</v>
      </c>
      <c r="E523" s="37">
        <v>466.55</v>
      </c>
      <c r="F523" s="152"/>
    </row>
    <row r="524" spans="2:6" x14ac:dyDescent="0.25">
      <c r="B524" s="3" t="s">
        <v>2493</v>
      </c>
      <c r="C524" s="4">
        <v>-164200000</v>
      </c>
      <c r="D524" s="3">
        <v>8.4499999999999993</v>
      </c>
      <c r="E524" s="37">
        <v>8.15</v>
      </c>
      <c r="F524" s="152"/>
    </row>
    <row r="525" spans="2:6" x14ac:dyDescent="0.25">
      <c r="B525" s="3" t="s">
        <v>2258</v>
      </c>
      <c r="C525" s="4">
        <v>-139500</v>
      </c>
      <c r="D525" s="3">
        <v>541.9</v>
      </c>
      <c r="E525" s="37">
        <v>555.29999999999995</v>
      </c>
      <c r="F525" s="152"/>
    </row>
    <row r="526" spans="2:6" x14ac:dyDescent="0.25">
      <c r="B526" s="3" t="s">
        <v>2494</v>
      </c>
      <c r="C526" s="4">
        <v>-138600</v>
      </c>
      <c r="D526" s="3">
        <v>1027.31</v>
      </c>
      <c r="E526" s="37">
        <v>1008.25</v>
      </c>
      <c r="F526" s="39"/>
    </row>
    <row r="529" spans="2:4" x14ac:dyDescent="0.25">
      <c r="B529" s="32" t="s">
        <v>199</v>
      </c>
      <c r="C529" s="153">
        <v>0.67589999999999995</v>
      </c>
    </row>
    <row r="530" spans="2:4" x14ac:dyDescent="0.25">
      <c r="B530" s="32"/>
    </row>
    <row r="531" spans="2:4" x14ac:dyDescent="0.25">
      <c r="B531" s="32" t="s">
        <v>200</v>
      </c>
    </row>
    <row r="532" spans="2:4" x14ac:dyDescent="0.25">
      <c r="B532" s="38" t="s">
        <v>201</v>
      </c>
      <c r="C532" s="9" t="s">
        <v>202</v>
      </c>
      <c r="D532" s="32"/>
    </row>
    <row r="533" spans="2:4" x14ac:dyDescent="0.25">
      <c r="B533" s="37" t="s">
        <v>2400</v>
      </c>
      <c r="C533" s="4">
        <v>1</v>
      </c>
    </row>
    <row r="534" spans="2:4" x14ac:dyDescent="0.25">
      <c r="B534" s="37" t="s">
        <v>2401</v>
      </c>
      <c r="C534" s="4">
        <v>4</v>
      </c>
    </row>
    <row r="535" spans="2:4" x14ac:dyDescent="0.25">
      <c r="B535" s="37" t="s">
        <v>2060</v>
      </c>
      <c r="C535" s="4">
        <v>33</v>
      </c>
    </row>
    <row r="536" spans="2:4" x14ac:dyDescent="0.25">
      <c r="B536" s="37" t="s">
        <v>2402</v>
      </c>
      <c r="C536" s="4">
        <v>18</v>
      </c>
    </row>
    <row r="537" spans="2:4" x14ac:dyDescent="0.25">
      <c r="B537" s="37" t="s">
        <v>2239</v>
      </c>
      <c r="C537" s="4">
        <v>4</v>
      </c>
    </row>
    <row r="538" spans="2:4" x14ac:dyDescent="0.25">
      <c r="B538" s="37" t="s">
        <v>2408</v>
      </c>
      <c r="C538" s="4">
        <v>175</v>
      </c>
    </row>
    <row r="539" spans="2:4" x14ac:dyDescent="0.25">
      <c r="B539" s="37" t="s">
        <v>2240</v>
      </c>
      <c r="C539" s="4">
        <v>20</v>
      </c>
    </row>
    <row r="540" spans="2:4" x14ac:dyDescent="0.25">
      <c r="B540" s="37" t="s">
        <v>2414</v>
      </c>
      <c r="C540" s="4">
        <v>16</v>
      </c>
    </row>
    <row r="541" spans="2:4" x14ac:dyDescent="0.25">
      <c r="B541" s="37" t="s">
        <v>2415</v>
      </c>
      <c r="C541" s="4">
        <v>25</v>
      </c>
    </row>
    <row r="542" spans="2:4" x14ac:dyDescent="0.25">
      <c r="B542" s="37" t="s">
        <v>2416</v>
      </c>
      <c r="C542" s="4">
        <v>35</v>
      </c>
    </row>
    <row r="543" spans="2:4" x14ac:dyDescent="0.25">
      <c r="B543" s="37" t="s">
        <v>2241</v>
      </c>
      <c r="C543" s="4">
        <v>762</v>
      </c>
    </row>
    <row r="544" spans="2:4" x14ac:dyDescent="0.25">
      <c r="B544" s="37" t="s">
        <v>2420</v>
      </c>
      <c r="C544" s="4">
        <v>20</v>
      </c>
    </row>
    <row r="545" spans="2:3" x14ac:dyDescent="0.25">
      <c r="B545" s="37" t="s">
        <v>2424</v>
      </c>
      <c r="C545" s="4">
        <v>1</v>
      </c>
    </row>
    <row r="546" spans="2:3" x14ac:dyDescent="0.25">
      <c r="B546" s="37" t="s">
        <v>2495</v>
      </c>
      <c r="C546" s="4">
        <v>123</v>
      </c>
    </row>
    <row r="547" spans="2:3" x14ac:dyDescent="0.25">
      <c r="B547" s="37" t="s">
        <v>2433</v>
      </c>
      <c r="C547" s="4">
        <v>27</v>
      </c>
    </row>
    <row r="548" spans="2:3" x14ac:dyDescent="0.25">
      <c r="B548" s="37" t="s">
        <v>2434</v>
      </c>
      <c r="C548" s="4">
        <v>64</v>
      </c>
    </row>
    <row r="549" spans="2:3" x14ac:dyDescent="0.25">
      <c r="B549" s="37" t="s">
        <v>2436</v>
      </c>
      <c r="C549" s="4">
        <v>19</v>
      </c>
    </row>
    <row r="550" spans="2:3" x14ac:dyDescent="0.25">
      <c r="B550" s="37" t="s">
        <v>2067</v>
      </c>
      <c r="C550" s="4">
        <v>24</v>
      </c>
    </row>
    <row r="551" spans="2:3" x14ac:dyDescent="0.25">
      <c r="B551" s="37" t="s">
        <v>2068</v>
      </c>
      <c r="C551" s="4">
        <v>20</v>
      </c>
    </row>
    <row r="552" spans="2:3" x14ac:dyDescent="0.25">
      <c r="B552" s="37" t="s">
        <v>2444</v>
      </c>
      <c r="C552" s="4">
        <v>4</v>
      </c>
    </row>
    <row r="553" spans="2:3" x14ac:dyDescent="0.25">
      <c r="B553" s="37" t="s">
        <v>2446</v>
      </c>
      <c r="C553" s="4">
        <v>661</v>
      </c>
    </row>
    <row r="554" spans="2:3" x14ac:dyDescent="0.25">
      <c r="B554" s="37" t="s">
        <v>2071</v>
      </c>
      <c r="C554" s="4">
        <v>330</v>
      </c>
    </row>
    <row r="555" spans="2:3" x14ac:dyDescent="0.25">
      <c r="B555" s="37" t="s">
        <v>2451</v>
      </c>
      <c r="C555" s="4">
        <v>110</v>
      </c>
    </row>
    <row r="556" spans="2:3" x14ac:dyDescent="0.25">
      <c r="B556" s="37" t="s">
        <v>2248</v>
      </c>
      <c r="C556" s="4">
        <v>29</v>
      </c>
    </row>
    <row r="557" spans="2:3" x14ac:dyDescent="0.25">
      <c r="B557" s="37" t="s">
        <v>2073</v>
      </c>
      <c r="C557" s="4">
        <v>220</v>
      </c>
    </row>
    <row r="558" spans="2:3" x14ac:dyDescent="0.25">
      <c r="B558" s="37" t="s">
        <v>2454</v>
      </c>
      <c r="C558" s="4">
        <v>73</v>
      </c>
    </row>
    <row r="559" spans="2:3" x14ac:dyDescent="0.25">
      <c r="B559" s="37" t="s">
        <v>2455</v>
      </c>
      <c r="C559" s="4">
        <v>142</v>
      </c>
    </row>
    <row r="560" spans="2:3" x14ac:dyDescent="0.25">
      <c r="B560" s="37" t="s">
        <v>2459</v>
      </c>
      <c r="C560" s="4">
        <v>522</v>
      </c>
    </row>
    <row r="561" spans="2:3" x14ac:dyDescent="0.25">
      <c r="B561" s="37" t="s">
        <v>2496</v>
      </c>
      <c r="C561" s="4">
        <v>9</v>
      </c>
    </row>
    <row r="562" spans="2:3" x14ac:dyDescent="0.25">
      <c r="B562" s="37" t="s">
        <v>2169</v>
      </c>
      <c r="C562" s="4">
        <v>31</v>
      </c>
    </row>
    <row r="563" spans="2:3" x14ac:dyDescent="0.25">
      <c r="B563" s="37" t="s">
        <v>2468</v>
      </c>
      <c r="C563" s="4">
        <v>24</v>
      </c>
    </row>
    <row r="564" spans="2:3" x14ac:dyDescent="0.25">
      <c r="B564" s="37" t="s">
        <v>2497</v>
      </c>
      <c r="C564" s="4">
        <v>21</v>
      </c>
    </row>
    <row r="565" spans="2:3" x14ac:dyDescent="0.25">
      <c r="B565" s="37" t="s">
        <v>2498</v>
      </c>
      <c r="C565" s="4">
        <v>12</v>
      </c>
    </row>
    <row r="566" spans="2:3" x14ac:dyDescent="0.25">
      <c r="B566" s="37" t="s">
        <v>2251</v>
      </c>
      <c r="C566" s="4">
        <v>827</v>
      </c>
    </row>
    <row r="567" spans="2:3" x14ac:dyDescent="0.25">
      <c r="B567" s="37" t="s">
        <v>2499</v>
      </c>
      <c r="C567" s="4">
        <v>5</v>
      </c>
    </row>
    <row r="568" spans="2:3" x14ac:dyDescent="0.25">
      <c r="B568" s="37" t="s">
        <v>1041</v>
      </c>
      <c r="C568" s="4">
        <v>47</v>
      </c>
    </row>
    <row r="569" spans="2:3" x14ac:dyDescent="0.25">
      <c r="B569" s="37" t="s">
        <v>2481</v>
      </c>
      <c r="C569" s="4">
        <v>7</v>
      </c>
    </row>
    <row r="570" spans="2:3" x14ac:dyDescent="0.25">
      <c r="B570" s="37" t="s">
        <v>2077</v>
      </c>
      <c r="C570" s="4">
        <v>1056</v>
      </c>
    </row>
    <row r="571" spans="2:3" x14ac:dyDescent="0.25">
      <c r="B571" s="37" t="s">
        <v>2484</v>
      </c>
      <c r="C571" s="4">
        <v>40</v>
      </c>
    </row>
    <row r="572" spans="2:3" x14ac:dyDescent="0.25">
      <c r="B572" s="37" t="s">
        <v>2255</v>
      </c>
      <c r="C572" s="4">
        <v>26</v>
      </c>
    </row>
    <row r="573" spans="2:3" x14ac:dyDescent="0.25">
      <c r="B573" s="37" t="s">
        <v>2488</v>
      </c>
      <c r="C573" s="4">
        <v>150</v>
      </c>
    </row>
    <row r="574" spans="2:3" x14ac:dyDescent="0.25">
      <c r="B574" s="37" t="s">
        <v>2489</v>
      </c>
      <c r="C574" s="4">
        <v>39</v>
      </c>
    </row>
    <row r="575" spans="2:3" x14ac:dyDescent="0.25">
      <c r="B575" s="37" t="s">
        <v>2259</v>
      </c>
      <c r="C575" s="4">
        <v>960</v>
      </c>
    </row>
    <row r="576" spans="2:3" x14ac:dyDescent="0.25">
      <c r="B576" s="37" t="s">
        <v>2260</v>
      </c>
      <c r="C576" s="4">
        <v>701</v>
      </c>
    </row>
    <row r="577" spans="2:3" x14ac:dyDescent="0.25">
      <c r="B577" s="37" t="s">
        <v>2500</v>
      </c>
      <c r="C577" s="4">
        <v>569</v>
      </c>
    </row>
    <row r="578" spans="2:3" x14ac:dyDescent="0.25">
      <c r="B578" s="37" t="s">
        <v>2170</v>
      </c>
      <c r="C578" s="4">
        <v>129</v>
      </c>
    </row>
    <row r="579" spans="2:3" x14ac:dyDescent="0.25">
      <c r="B579" s="37" t="s">
        <v>2501</v>
      </c>
      <c r="C579" s="4">
        <v>1698</v>
      </c>
    </row>
    <row r="580" spans="2:3" x14ac:dyDescent="0.25">
      <c r="B580" s="37" t="s">
        <v>2081</v>
      </c>
      <c r="C580" s="4">
        <v>351</v>
      </c>
    </row>
    <row r="581" spans="2:3" x14ac:dyDescent="0.25">
      <c r="B581" s="37" t="s">
        <v>2502</v>
      </c>
      <c r="C581" s="4">
        <v>398</v>
      </c>
    </row>
    <row r="582" spans="2:3" x14ac:dyDescent="0.25">
      <c r="B582" s="37" t="s">
        <v>2503</v>
      </c>
      <c r="C582" s="4">
        <v>764</v>
      </c>
    </row>
    <row r="583" spans="2:3" x14ac:dyDescent="0.25">
      <c r="B583" s="37" t="s">
        <v>2504</v>
      </c>
      <c r="C583" s="4">
        <v>760</v>
      </c>
    </row>
    <row r="584" spans="2:3" x14ac:dyDescent="0.25">
      <c r="B584" s="37" t="s">
        <v>2171</v>
      </c>
      <c r="C584" s="4">
        <v>3124</v>
      </c>
    </row>
    <row r="585" spans="2:3" x14ac:dyDescent="0.25">
      <c r="B585" s="37" t="s">
        <v>2261</v>
      </c>
      <c r="C585" s="4">
        <v>677</v>
      </c>
    </row>
    <row r="586" spans="2:3" x14ac:dyDescent="0.25">
      <c r="B586" s="37" t="s">
        <v>2505</v>
      </c>
      <c r="C586" s="4">
        <v>304</v>
      </c>
    </row>
    <row r="587" spans="2:3" x14ac:dyDescent="0.25">
      <c r="B587" s="37" t="s">
        <v>2506</v>
      </c>
      <c r="C587" s="4">
        <v>90</v>
      </c>
    </row>
    <row r="588" spans="2:3" x14ac:dyDescent="0.25">
      <c r="B588" s="37" t="s">
        <v>2507</v>
      </c>
      <c r="C588" s="4">
        <v>686</v>
      </c>
    </row>
    <row r="589" spans="2:3" x14ac:dyDescent="0.25">
      <c r="B589" s="37" t="s">
        <v>2172</v>
      </c>
      <c r="C589" s="4">
        <v>1388</v>
      </c>
    </row>
    <row r="590" spans="2:3" x14ac:dyDescent="0.25">
      <c r="B590" s="37" t="s">
        <v>2082</v>
      </c>
      <c r="C590" s="4">
        <v>1585</v>
      </c>
    </row>
    <row r="591" spans="2:3" x14ac:dyDescent="0.25">
      <c r="B591" s="37" t="s">
        <v>2083</v>
      </c>
      <c r="C591" s="4">
        <v>1395</v>
      </c>
    </row>
    <row r="592" spans="2:3" x14ac:dyDescent="0.25">
      <c r="B592" s="37" t="s">
        <v>2508</v>
      </c>
      <c r="C592" s="4">
        <v>1489</v>
      </c>
    </row>
    <row r="593" spans="2:3" x14ac:dyDescent="0.25">
      <c r="B593" s="37" t="s">
        <v>2509</v>
      </c>
      <c r="C593" s="4">
        <v>849</v>
      </c>
    </row>
    <row r="594" spans="2:3" x14ac:dyDescent="0.25">
      <c r="B594" s="37" t="s">
        <v>2031</v>
      </c>
      <c r="C594" s="4">
        <v>15</v>
      </c>
    </row>
    <row r="595" spans="2:3" x14ac:dyDescent="0.25">
      <c r="B595" s="37" t="s">
        <v>2510</v>
      </c>
      <c r="C595" s="4">
        <v>2387</v>
      </c>
    </row>
    <row r="596" spans="2:3" x14ac:dyDescent="0.25">
      <c r="B596" s="37" t="s">
        <v>1607</v>
      </c>
      <c r="C596" s="4">
        <v>2928</v>
      </c>
    </row>
    <row r="597" spans="2:3" x14ac:dyDescent="0.25">
      <c r="B597" s="37" t="s">
        <v>2084</v>
      </c>
      <c r="C597" s="4">
        <v>538</v>
      </c>
    </row>
    <row r="598" spans="2:3" x14ac:dyDescent="0.25">
      <c r="B598" s="37" t="s">
        <v>2511</v>
      </c>
      <c r="C598" s="4">
        <v>827</v>
      </c>
    </row>
    <row r="599" spans="2:3" x14ac:dyDescent="0.25">
      <c r="B599" s="37" t="s">
        <v>2512</v>
      </c>
      <c r="C599" s="4">
        <v>984</v>
      </c>
    </row>
    <row r="600" spans="2:3" x14ac:dyDescent="0.25">
      <c r="B600" s="37" t="s">
        <v>2513</v>
      </c>
      <c r="C600" s="4">
        <v>1987</v>
      </c>
    </row>
    <row r="601" spans="2:3" x14ac:dyDescent="0.25">
      <c r="B601" s="37" t="s">
        <v>2514</v>
      </c>
      <c r="C601" s="4">
        <v>1339</v>
      </c>
    </row>
    <row r="602" spans="2:3" x14ac:dyDescent="0.25">
      <c r="B602" s="37" t="s">
        <v>2085</v>
      </c>
      <c r="C602" s="4">
        <v>824</v>
      </c>
    </row>
    <row r="603" spans="2:3" x14ac:dyDescent="0.25">
      <c r="B603" s="37" t="s">
        <v>2515</v>
      </c>
      <c r="C603" s="4">
        <v>817</v>
      </c>
    </row>
    <row r="604" spans="2:3" x14ac:dyDescent="0.25">
      <c r="B604" s="37" t="s">
        <v>2516</v>
      </c>
      <c r="C604" s="4">
        <v>766</v>
      </c>
    </row>
    <row r="605" spans="2:3" x14ac:dyDescent="0.25">
      <c r="B605" s="37" t="s">
        <v>2517</v>
      </c>
      <c r="C605" s="4">
        <v>587</v>
      </c>
    </row>
    <row r="606" spans="2:3" x14ac:dyDescent="0.25">
      <c r="B606" s="37" t="s">
        <v>1608</v>
      </c>
      <c r="C606" s="4">
        <v>1567</v>
      </c>
    </row>
    <row r="607" spans="2:3" x14ac:dyDescent="0.25">
      <c r="B607" s="37" t="s">
        <v>2518</v>
      </c>
      <c r="C607" s="4">
        <v>292</v>
      </c>
    </row>
    <row r="608" spans="2:3" x14ac:dyDescent="0.25">
      <c r="B608" s="37" t="s">
        <v>2519</v>
      </c>
      <c r="C608" s="4">
        <v>517</v>
      </c>
    </row>
    <row r="609" spans="2:3" x14ac:dyDescent="0.25">
      <c r="B609" s="37" t="s">
        <v>2262</v>
      </c>
      <c r="C609" s="4">
        <v>798</v>
      </c>
    </row>
    <row r="610" spans="2:3" x14ac:dyDescent="0.25">
      <c r="B610" s="37" t="s">
        <v>2520</v>
      </c>
      <c r="C610" s="4">
        <v>822</v>
      </c>
    </row>
    <row r="611" spans="2:3" x14ac:dyDescent="0.25">
      <c r="B611" s="37" t="s">
        <v>2521</v>
      </c>
      <c r="C611" s="4">
        <v>211</v>
      </c>
    </row>
    <row r="612" spans="2:3" x14ac:dyDescent="0.25">
      <c r="B612" s="37" t="s">
        <v>2522</v>
      </c>
      <c r="C612" s="4">
        <v>637</v>
      </c>
    </row>
    <row r="613" spans="2:3" x14ac:dyDescent="0.25">
      <c r="B613" s="37" t="s">
        <v>2523</v>
      </c>
      <c r="C613" s="4">
        <v>847</v>
      </c>
    </row>
    <row r="614" spans="2:3" x14ac:dyDescent="0.25">
      <c r="B614" s="37" t="s">
        <v>2524</v>
      </c>
      <c r="C614" s="4">
        <v>285</v>
      </c>
    </row>
    <row r="615" spans="2:3" x14ac:dyDescent="0.25">
      <c r="B615" s="37" t="s">
        <v>2525</v>
      </c>
      <c r="C615" s="4">
        <v>888</v>
      </c>
    </row>
    <row r="616" spans="2:3" x14ac:dyDescent="0.25">
      <c r="B616" s="37" t="s">
        <v>2526</v>
      </c>
      <c r="C616" s="4">
        <v>280</v>
      </c>
    </row>
    <row r="617" spans="2:3" x14ac:dyDescent="0.25">
      <c r="B617" s="37" t="s">
        <v>2527</v>
      </c>
      <c r="C617" s="4">
        <v>673</v>
      </c>
    </row>
    <row r="618" spans="2:3" x14ac:dyDescent="0.25">
      <c r="B618" s="37" t="s">
        <v>2528</v>
      </c>
      <c r="C618" s="4">
        <v>177</v>
      </c>
    </row>
    <row r="619" spans="2:3" x14ac:dyDescent="0.25">
      <c r="B619" s="37" t="s">
        <v>2529</v>
      </c>
      <c r="C619" s="4">
        <v>35</v>
      </c>
    </row>
    <row r="620" spans="2:3" x14ac:dyDescent="0.25">
      <c r="B620" s="37" t="s">
        <v>2530</v>
      </c>
      <c r="C620" s="4">
        <v>298</v>
      </c>
    </row>
    <row r="621" spans="2:3" x14ac:dyDescent="0.25">
      <c r="B621" s="37" t="s">
        <v>2531</v>
      </c>
      <c r="C621" s="4">
        <v>909</v>
      </c>
    </row>
    <row r="622" spans="2:3" x14ac:dyDescent="0.25">
      <c r="B622" s="37" t="s">
        <v>2086</v>
      </c>
      <c r="C622" s="4">
        <v>2156</v>
      </c>
    </row>
    <row r="623" spans="2:3" x14ac:dyDescent="0.25">
      <c r="B623" s="37" t="s">
        <v>2532</v>
      </c>
      <c r="C623" s="4">
        <v>207</v>
      </c>
    </row>
    <row r="624" spans="2:3" x14ac:dyDescent="0.25">
      <c r="B624" s="37" t="s">
        <v>2533</v>
      </c>
      <c r="C624" s="4">
        <v>1006</v>
      </c>
    </row>
    <row r="625" spans="2:3" x14ac:dyDescent="0.25">
      <c r="B625" s="37" t="s">
        <v>2534</v>
      </c>
      <c r="C625" s="4">
        <v>371</v>
      </c>
    </row>
    <row r="626" spans="2:3" x14ac:dyDescent="0.25">
      <c r="B626" s="37" t="s">
        <v>2535</v>
      </c>
      <c r="C626" s="4">
        <v>1195</v>
      </c>
    </row>
    <row r="627" spans="2:3" x14ac:dyDescent="0.25">
      <c r="B627" s="37" t="s">
        <v>2263</v>
      </c>
      <c r="C627" s="4">
        <v>168</v>
      </c>
    </row>
    <row r="628" spans="2:3" x14ac:dyDescent="0.25">
      <c r="B628" s="37" t="s">
        <v>2536</v>
      </c>
      <c r="C628" s="4">
        <v>53</v>
      </c>
    </row>
    <row r="629" spans="2:3" x14ac:dyDescent="0.25">
      <c r="B629" s="37" t="s">
        <v>2537</v>
      </c>
      <c r="C629" s="4">
        <v>183</v>
      </c>
    </row>
    <row r="630" spans="2:3" x14ac:dyDescent="0.25">
      <c r="B630" s="37" t="s">
        <v>1609</v>
      </c>
      <c r="C630" s="4">
        <v>1503</v>
      </c>
    </row>
    <row r="631" spans="2:3" x14ac:dyDescent="0.25">
      <c r="B631" s="37" t="s">
        <v>2538</v>
      </c>
      <c r="C631" s="4">
        <v>1480</v>
      </c>
    </row>
    <row r="632" spans="2:3" x14ac:dyDescent="0.25">
      <c r="B632" s="37" t="s">
        <v>2539</v>
      </c>
      <c r="C632" s="4">
        <v>1442</v>
      </c>
    </row>
    <row r="633" spans="2:3" x14ac:dyDescent="0.25">
      <c r="B633" s="37" t="s">
        <v>2540</v>
      </c>
      <c r="C633" s="4">
        <v>298</v>
      </c>
    </row>
    <row r="634" spans="2:3" x14ac:dyDescent="0.25">
      <c r="B634" s="37" t="s">
        <v>2264</v>
      </c>
      <c r="C634" s="4">
        <v>1225</v>
      </c>
    </row>
    <row r="635" spans="2:3" x14ac:dyDescent="0.25">
      <c r="B635" s="37" t="s">
        <v>2541</v>
      </c>
      <c r="C635" s="4">
        <v>249</v>
      </c>
    </row>
    <row r="636" spans="2:3" x14ac:dyDescent="0.25">
      <c r="B636" s="37" t="s">
        <v>2542</v>
      </c>
      <c r="C636" s="4">
        <v>1351</v>
      </c>
    </row>
    <row r="637" spans="2:3" x14ac:dyDescent="0.25">
      <c r="B637" s="37" t="s">
        <v>2265</v>
      </c>
      <c r="C637" s="4">
        <v>272</v>
      </c>
    </row>
    <row r="638" spans="2:3" x14ac:dyDescent="0.25">
      <c r="B638" s="37" t="s">
        <v>2266</v>
      </c>
      <c r="C638" s="4">
        <v>2019</v>
      </c>
    </row>
    <row r="639" spans="2:3" x14ac:dyDescent="0.25">
      <c r="B639" s="37" t="s">
        <v>2087</v>
      </c>
      <c r="C639" s="4">
        <v>7272</v>
      </c>
    </row>
    <row r="640" spans="2:3" x14ac:dyDescent="0.25">
      <c r="B640" s="37" t="s">
        <v>2543</v>
      </c>
      <c r="C640" s="4">
        <v>39</v>
      </c>
    </row>
    <row r="641" spans="2:3" x14ac:dyDescent="0.25">
      <c r="B641" s="37" t="s">
        <v>2088</v>
      </c>
      <c r="C641" s="4">
        <v>22</v>
      </c>
    </row>
    <row r="642" spans="2:3" x14ac:dyDescent="0.25">
      <c r="B642" s="37" t="s">
        <v>2089</v>
      </c>
      <c r="C642" s="4">
        <v>248</v>
      </c>
    </row>
    <row r="643" spans="2:3" x14ac:dyDescent="0.25">
      <c r="B643" s="37" t="s">
        <v>2544</v>
      </c>
      <c r="C643" s="4">
        <v>1290</v>
      </c>
    </row>
    <row r="644" spans="2:3" x14ac:dyDescent="0.25">
      <c r="B644" s="37" t="s">
        <v>2545</v>
      </c>
      <c r="C644" s="4">
        <v>543</v>
      </c>
    </row>
    <row r="645" spans="2:3" x14ac:dyDescent="0.25">
      <c r="B645" s="37" t="s">
        <v>2546</v>
      </c>
      <c r="C645" s="4">
        <v>1101</v>
      </c>
    </row>
    <row r="646" spans="2:3" x14ac:dyDescent="0.25">
      <c r="B646" s="37" t="s">
        <v>2173</v>
      </c>
      <c r="C646" s="4">
        <v>180</v>
      </c>
    </row>
    <row r="647" spans="2:3" x14ac:dyDescent="0.25">
      <c r="B647" s="37" t="s">
        <v>2090</v>
      </c>
      <c r="C647" s="4">
        <v>1109</v>
      </c>
    </row>
    <row r="648" spans="2:3" x14ac:dyDescent="0.25">
      <c r="B648" s="37" t="s">
        <v>2547</v>
      </c>
      <c r="C648" s="4">
        <v>90</v>
      </c>
    </row>
    <row r="649" spans="2:3" x14ac:dyDescent="0.25">
      <c r="B649" s="37" t="s">
        <v>2091</v>
      </c>
      <c r="C649" s="4">
        <v>85</v>
      </c>
    </row>
    <row r="650" spans="2:3" x14ac:dyDescent="0.25">
      <c r="B650" s="37" t="s">
        <v>2548</v>
      </c>
      <c r="C650" s="4">
        <v>51</v>
      </c>
    </row>
    <row r="651" spans="2:3" x14ac:dyDescent="0.25">
      <c r="B651" s="37" t="s">
        <v>2549</v>
      </c>
      <c r="C651" s="4">
        <v>1161</v>
      </c>
    </row>
    <row r="652" spans="2:3" x14ac:dyDescent="0.25">
      <c r="B652" s="37" t="s">
        <v>2267</v>
      </c>
      <c r="C652" s="4">
        <v>783</v>
      </c>
    </row>
    <row r="653" spans="2:3" x14ac:dyDescent="0.25">
      <c r="B653" s="37" t="s">
        <v>2550</v>
      </c>
      <c r="C653" s="4">
        <v>1823</v>
      </c>
    </row>
    <row r="654" spans="2:3" x14ac:dyDescent="0.25">
      <c r="B654" s="37" t="s">
        <v>2551</v>
      </c>
      <c r="C654" s="4">
        <v>1122</v>
      </c>
    </row>
    <row r="655" spans="2:3" x14ac:dyDescent="0.25">
      <c r="B655" s="37" t="s">
        <v>2552</v>
      </c>
      <c r="C655" s="4">
        <v>155</v>
      </c>
    </row>
    <row r="656" spans="2:3" x14ac:dyDescent="0.25">
      <c r="B656" s="37" t="s">
        <v>2553</v>
      </c>
      <c r="C656" s="4">
        <v>947</v>
      </c>
    </row>
    <row r="657" spans="2:3" x14ac:dyDescent="0.25">
      <c r="B657" s="37" t="s">
        <v>2554</v>
      </c>
      <c r="C657" s="4">
        <v>3854</v>
      </c>
    </row>
    <row r="658" spans="2:3" x14ac:dyDescent="0.25">
      <c r="B658" s="37" t="s">
        <v>2555</v>
      </c>
      <c r="C658" s="4">
        <v>34</v>
      </c>
    </row>
    <row r="659" spans="2:3" x14ac:dyDescent="0.25">
      <c r="B659" s="37" t="s">
        <v>2268</v>
      </c>
      <c r="C659" s="4">
        <v>2124</v>
      </c>
    </row>
    <row r="660" spans="2:3" x14ac:dyDescent="0.25">
      <c r="B660" s="37" t="s">
        <v>2556</v>
      </c>
      <c r="C660" s="4">
        <v>910</v>
      </c>
    </row>
    <row r="661" spans="2:3" x14ac:dyDescent="0.25">
      <c r="B661" s="37" t="s">
        <v>2174</v>
      </c>
      <c r="C661" s="4">
        <v>1316</v>
      </c>
    </row>
    <row r="662" spans="2:3" x14ac:dyDescent="0.25">
      <c r="B662" s="37" t="s">
        <v>2557</v>
      </c>
      <c r="C662" s="4">
        <v>2160</v>
      </c>
    </row>
    <row r="663" spans="2:3" x14ac:dyDescent="0.25">
      <c r="B663" s="37" t="s">
        <v>2269</v>
      </c>
      <c r="C663" s="4">
        <v>223</v>
      </c>
    </row>
    <row r="664" spans="2:3" x14ac:dyDescent="0.25">
      <c r="B664" s="37" t="s">
        <v>2270</v>
      </c>
      <c r="C664" s="4">
        <v>906</v>
      </c>
    </row>
    <row r="665" spans="2:3" x14ac:dyDescent="0.25">
      <c r="B665" s="37" t="s">
        <v>2558</v>
      </c>
      <c r="C665" s="4">
        <v>328</v>
      </c>
    </row>
    <row r="666" spans="2:3" x14ac:dyDescent="0.25">
      <c r="B666" s="37" t="s">
        <v>2092</v>
      </c>
      <c r="C666" s="4">
        <v>1702</v>
      </c>
    </row>
    <row r="667" spans="2:3" x14ac:dyDescent="0.25">
      <c r="B667" s="37" t="s">
        <v>2559</v>
      </c>
      <c r="C667" s="4">
        <v>950</v>
      </c>
    </row>
    <row r="668" spans="2:3" x14ac:dyDescent="0.25">
      <c r="B668" s="37" t="s">
        <v>2560</v>
      </c>
      <c r="C668" s="4">
        <v>1473</v>
      </c>
    </row>
    <row r="669" spans="2:3" x14ac:dyDescent="0.25">
      <c r="B669" s="37" t="s">
        <v>2561</v>
      </c>
      <c r="C669" s="4">
        <v>304</v>
      </c>
    </row>
    <row r="670" spans="2:3" x14ac:dyDescent="0.25">
      <c r="B670" s="37" t="s">
        <v>2562</v>
      </c>
      <c r="C670" s="4">
        <v>194</v>
      </c>
    </row>
    <row r="671" spans="2:3" x14ac:dyDescent="0.25">
      <c r="B671" s="37" t="s">
        <v>2563</v>
      </c>
      <c r="C671" s="4">
        <v>1</v>
      </c>
    </row>
    <row r="672" spans="2:3" x14ac:dyDescent="0.25">
      <c r="B672" s="37" t="s">
        <v>2271</v>
      </c>
      <c r="C672" s="4">
        <v>2530</v>
      </c>
    </row>
    <row r="673" spans="2:3" x14ac:dyDescent="0.25">
      <c r="B673" s="37" t="s">
        <v>2564</v>
      </c>
      <c r="C673" s="4">
        <v>609</v>
      </c>
    </row>
    <row r="674" spans="2:3" x14ac:dyDescent="0.25">
      <c r="B674" s="37" t="s">
        <v>2565</v>
      </c>
      <c r="C674" s="4">
        <v>592</v>
      </c>
    </row>
    <row r="675" spans="2:3" x14ac:dyDescent="0.25">
      <c r="B675" s="37" t="s">
        <v>2093</v>
      </c>
      <c r="C675" s="4">
        <v>178</v>
      </c>
    </row>
    <row r="676" spans="2:3" x14ac:dyDescent="0.25">
      <c r="B676" s="37" t="s">
        <v>2566</v>
      </c>
      <c r="C676" s="4">
        <v>524</v>
      </c>
    </row>
    <row r="677" spans="2:3" x14ac:dyDescent="0.25">
      <c r="B677" s="37" t="s">
        <v>2567</v>
      </c>
      <c r="C677" s="4">
        <v>1383</v>
      </c>
    </row>
    <row r="678" spans="2:3" x14ac:dyDescent="0.25">
      <c r="B678" s="37" t="s">
        <v>2568</v>
      </c>
      <c r="C678" s="4">
        <v>610</v>
      </c>
    </row>
    <row r="679" spans="2:3" x14ac:dyDescent="0.25">
      <c r="B679" s="37" t="s">
        <v>2569</v>
      </c>
      <c r="C679" s="4">
        <v>781</v>
      </c>
    </row>
    <row r="680" spans="2:3" x14ac:dyDescent="0.25">
      <c r="B680" s="37" t="s">
        <v>2570</v>
      </c>
      <c r="C680" s="4">
        <v>437</v>
      </c>
    </row>
    <row r="681" spans="2:3" x14ac:dyDescent="0.25">
      <c r="B681" s="37" t="s">
        <v>2571</v>
      </c>
      <c r="C681" s="4">
        <v>1092</v>
      </c>
    </row>
    <row r="682" spans="2:3" x14ac:dyDescent="0.25">
      <c r="B682" s="37" t="s">
        <v>2572</v>
      </c>
      <c r="C682" s="4">
        <v>420</v>
      </c>
    </row>
    <row r="683" spans="2:3" x14ac:dyDescent="0.25">
      <c r="B683" s="37" t="s">
        <v>2573</v>
      </c>
      <c r="C683" s="4">
        <v>65</v>
      </c>
    </row>
    <row r="684" spans="2:3" x14ac:dyDescent="0.25">
      <c r="B684" s="37" t="s">
        <v>2574</v>
      </c>
      <c r="C684" s="4">
        <v>1142</v>
      </c>
    </row>
    <row r="685" spans="2:3" x14ac:dyDescent="0.25">
      <c r="B685" s="37" t="s">
        <v>2175</v>
      </c>
      <c r="C685" s="4">
        <v>2110</v>
      </c>
    </row>
    <row r="686" spans="2:3" x14ac:dyDescent="0.25">
      <c r="B686" s="37" t="s">
        <v>2575</v>
      </c>
      <c r="C686" s="4">
        <v>644</v>
      </c>
    </row>
    <row r="687" spans="2:3" x14ac:dyDescent="0.25">
      <c r="B687" s="37" t="s">
        <v>1610</v>
      </c>
      <c r="C687" s="4">
        <v>445</v>
      </c>
    </row>
    <row r="688" spans="2:3" x14ac:dyDescent="0.25">
      <c r="B688" s="37" t="s">
        <v>2576</v>
      </c>
      <c r="C688" s="4">
        <v>76</v>
      </c>
    </row>
    <row r="689" spans="2:3" x14ac:dyDescent="0.25">
      <c r="B689" s="37" t="s">
        <v>2577</v>
      </c>
      <c r="C689" s="4">
        <v>96</v>
      </c>
    </row>
    <row r="690" spans="2:3" x14ac:dyDescent="0.25">
      <c r="B690" s="37" t="s">
        <v>2578</v>
      </c>
      <c r="C690" s="4">
        <v>199</v>
      </c>
    </row>
    <row r="691" spans="2:3" x14ac:dyDescent="0.25">
      <c r="B691" s="37" t="s">
        <v>2579</v>
      </c>
      <c r="C691" s="4">
        <v>635</v>
      </c>
    </row>
    <row r="692" spans="2:3" x14ac:dyDescent="0.25">
      <c r="B692" s="37" t="s">
        <v>2580</v>
      </c>
      <c r="C692" s="4">
        <v>36</v>
      </c>
    </row>
    <row r="693" spans="2:3" x14ac:dyDescent="0.25">
      <c r="B693" s="37" t="s">
        <v>2581</v>
      </c>
      <c r="C693" s="4">
        <v>235</v>
      </c>
    </row>
    <row r="694" spans="2:3" x14ac:dyDescent="0.25">
      <c r="B694" s="37" t="s">
        <v>2582</v>
      </c>
      <c r="C694" s="4">
        <v>658</v>
      </c>
    </row>
    <row r="695" spans="2:3" x14ac:dyDescent="0.25">
      <c r="B695" s="37" t="s">
        <v>2583</v>
      </c>
      <c r="C695" s="4">
        <v>1356</v>
      </c>
    </row>
    <row r="696" spans="2:3" x14ac:dyDescent="0.25">
      <c r="B696" s="37" t="s">
        <v>2584</v>
      </c>
      <c r="C696" s="4">
        <v>1864</v>
      </c>
    </row>
    <row r="697" spans="2:3" x14ac:dyDescent="0.25">
      <c r="B697" s="37" t="s">
        <v>2272</v>
      </c>
      <c r="C697" s="4">
        <v>1561</v>
      </c>
    </row>
    <row r="698" spans="2:3" x14ac:dyDescent="0.25">
      <c r="B698" s="37" t="s">
        <v>1611</v>
      </c>
      <c r="C698" s="4">
        <v>2003</v>
      </c>
    </row>
    <row r="699" spans="2:3" x14ac:dyDescent="0.25">
      <c r="B699" s="37" t="s">
        <v>2585</v>
      </c>
      <c r="C699" s="4">
        <v>105</v>
      </c>
    </row>
    <row r="700" spans="2:3" x14ac:dyDescent="0.25">
      <c r="B700" s="37" t="s">
        <v>2586</v>
      </c>
      <c r="C700" s="4">
        <v>1927</v>
      </c>
    </row>
    <row r="701" spans="2:3" x14ac:dyDescent="0.25">
      <c r="B701" s="37" t="s">
        <v>2587</v>
      </c>
      <c r="C701" s="4">
        <v>2012</v>
      </c>
    </row>
    <row r="702" spans="2:3" x14ac:dyDescent="0.25">
      <c r="B702" s="37" t="s">
        <v>2094</v>
      </c>
      <c r="C702" s="4">
        <v>8090</v>
      </c>
    </row>
    <row r="703" spans="2:3" x14ac:dyDescent="0.25">
      <c r="B703" s="37" t="s">
        <v>2588</v>
      </c>
      <c r="C703" s="4">
        <v>318</v>
      </c>
    </row>
    <row r="704" spans="2:3" x14ac:dyDescent="0.25">
      <c r="B704" s="37" t="s">
        <v>2589</v>
      </c>
      <c r="C704" s="4">
        <v>564</v>
      </c>
    </row>
    <row r="705" spans="2:3" x14ac:dyDescent="0.25">
      <c r="B705" s="37" t="s">
        <v>2095</v>
      </c>
      <c r="C705" s="4">
        <v>1236</v>
      </c>
    </row>
    <row r="706" spans="2:3" x14ac:dyDescent="0.25">
      <c r="B706" s="37" t="s">
        <v>2590</v>
      </c>
      <c r="C706" s="4">
        <v>1</v>
      </c>
    </row>
    <row r="707" spans="2:3" x14ac:dyDescent="0.25">
      <c r="B707" s="37" t="s">
        <v>2591</v>
      </c>
      <c r="C707" s="4">
        <v>475</v>
      </c>
    </row>
    <row r="708" spans="2:3" x14ac:dyDescent="0.25">
      <c r="B708" s="37" t="s">
        <v>2592</v>
      </c>
      <c r="C708" s="4">
        <v>1001</v>
      </c>
    </row>
    <row r="709" spans="2:3" x14ac:dyDescent="0.25">
      <c r="B709" s="37" t="s">
        <v>2593</v>
      </c>
      <c r="C709" s="4">
        <v>1194</v>
      </c>
    </row>
    <row r="710" spans="2:3" x14ac:dyDescent="0.25">
      <c r="B710" s="37" t="s">
        <v>1042</v>
      </c>
      <c r="C710" s="4">
        <v>921</v>
      </c>
    </row>
    <row r="711" spans="2:3" x14ac:dyDescent="0.25">
      <c r="B711" s="37" t="s">
        <v>2594</v>
      </c>
      <c r="C711" s="4">
        <v>1547</v>
      </c>
    </row>
    <row r="712" spans="2:3" x14ac:dyDescent="0.25">
      <c r="B712" s="37" t="s">
        <v>2595</v>
      </c>
      <c r="C712" s="4">
        <v>375</v>
      </c>
    </row>
    <row r="713" spans="2:3" x14ac:dyDescent="0.25">
      <c r="B713" s="37" t="s">
        <v>2596</v>
      </c>
      <c r="C713" s="4">
        <v>20</v>
      </c>
    </row>
    <row r="714" spans="2:3" x14ac:dyDescent="0.25">
      <c r="B714" s="37" t="s">
        <v>2273</v>
      </c>
      <c r="C714" s="4">
        <v>1048</v>
      </c>
    </row>
    <row r="715" spans="2:3" x14ac:dyDescent="0.25">
      <c r="B715" s="37" t="s">
        <v>2597</v>
      </c>
      <c r="C715" s="4">
        <v>149</v>
      </c>
    </row>
    <row r="716" spans="2:3" x14ac:dyDescent="0.25">
      <c r="B716" s="37" t="s">
        <v>2096</v>
      </c>
      <c r="C716" s="4">
        <v>2464</v>
      </c>
    </row>
    <row r="717" spans="2:3" x14ac:dyDescent="0.25">
      <c r="B717" s="37" t="s">
        <v>2598</v>
      </c>
      <c r="C717" s="4">
        <v>927</v>
      </c>
    </row>
    <row r="718" spans="2:3" x14ac:dyDescent="0.25">
      <c r="B718" s="37" t="s">
        <v>2599</v>
      </c>
      <c r="C718" s="4">
        <v>6178</v>
      </c>
    </row>
    <row r="719" spans="2:3" x14ac:dyDescent="0.25">
      <c r="B719" s="37" t="s">
        <v>2274</v>
      </c>
      <c r="C719" s="4">
        <v>3658</v>
      </c>
    </row>
    <row r="720" spans="2:3" x14ac:dyDescent="0.25">
      <c r="B720" s="37" t="s">
        <v>2275</v>
      </c>
      <c r="C720" s="4">
        <v>576</v>
      </c>
    </row>
    <row r="721" spans="2:3" x14ac:dyDescent="0.25">
      <c r="B721" s="37" t="s">
        <v>2097</v>
      </c>
      <c r="C721" s="4">
        <v>79</v>
      </c>
    </row>
    <row r="722" spans="2:3" x14ac:dyDescent="0.25">
      <c r="B722" s="37" t="s">
        <v>2600</v>
      </c>
      <c r="C722" s="4">
        <v>309</v>
      </c>
    </row>
    <row r="723" spans="2:3" x14ac:dyDescent="0.25">
      <c r="B723" s="37" t="s">
        <v>2098</v>
      </c>
      <c r="C723" s="4">
        <v>1327</v>
      </c>
    </row>
    <row r="724" spans="2:3" x14ac:dyDescent="0.25">
      <c r="B724" s="37" t="s">
        <v>2601</v>
      </c>
      <c r="C724" s="4">
        <v>34</v>
      </c>
    </row>
    <row r="725" spans="2:3" x14ac:dyDescent="0.25">
      <c r="B725" s="37" t="s">
        <v>2602</v>
      </c>
      <c r="C725" s="4">
        <v>378</v>
      </c>
    </row>
    <row r="726" spans="2:3" x14ac:dyDescent="0.25">
      <c r="B726" s="37" t="s">
        <v>2603</v>
      </c>
      <c r="C726" s="4">
        <v>2330</v>
      </c>
    </row>
    <row r="727" spans="2:3" x14ac:dyDescent="0.25">
      <c r="B727" s="37" t="s">
        <v>2276</v>
      </c>
      <c r="C727" s="4">
        <v>756</v>
      </c>
    </row>
    <row r="728" spans="2:3" x14ac:dyDescent="0.25">
      <c r="B728" s="37" t="s">
        <v>2604</v>
      </c>
      <c r="C728" s="4">
        <v>7</v>
      </c>
    </row>
    <row r="729" spans="2:3" x14ac:dyDescent="0.25">
      <c r="B729" s="37" t="s">
        <v>2277</v>
      </c>
      <c r="C729" s="4">
        <v>373</v>
      </c>
    </row>
    <row r="730" spans="2:3" x14ac:dyDescent="0.25">
      <c r="B730" s="37" t="s">
        <v>2605</v>
      </c>
      <c r="C730" s="4">
        <v>1657</v>
      </c>
    </row>
    <row r="731" spans="2:3" x14ac:dyDescent="0.25">
      <c r="B731" s="37" t="s">
        <v>2606</v>
      </c>
      <c r="C731" s="4">
        <v>1918</v>
      </c>
    </row>
    <row r="732" spans="2:3" x14ac:dyDescent="0.25">
      <c r="B732" s="37" t="s">
        <v>2607</v>
      </c>
      <c r="C732" s="4">
        <v>4122</v>
      </c>
    </row>
    <row r="733" spans="2:3" x14ac:dyDescent="0.25">
      <c r="B733" s="37" t="s">
        <v>2099</v>
      </c>
      <c r="C733" s="4">
        <v>180</v>
      </c>
    </row>
    <row r="734" spans="2:3" x14ac:dyDescent="0.25">
      <c r="B734" s="37" t="s">
        <v>2278</v>
      </c>
      <c r="C734" s="4">
        <v>1181</v>
      </c>
    </row>
    <row r="735" spans="2:3" x14ac:dyDescent="0.25">
      <c r="B735" s="37" t="s">
        <v>2608</v>
      </c>
      <c r="C735" s="4">
        <v>162</v>
      </c>
    </row>
    <row r="736" spans="2:3" x14ac:dyDescent="0.25">
      <c r="B736" s="37" t="s">
        <v>2609</v>
      </c>
      <c r="C736" s="4">
        <v>90</v>
      </c>
    </row>
    <row r="738" spans="2:3" x14ac:dyDescent="0.25">
      <c r="B738" s="38" t="s">
        <v>203</v>
      </c>
      <c r="C738" s="9" t="s">
        <v>202</v>
      </c>
    </row>
    <row r="739" spans="2:3" x14ac:dyDescent="0.25">
      <c r="B739" s="37" t="s">
        <v>2400</v>
      </c>
      <c r="C739" s="4">
        <v>1</v>
      </c>
    </row>
    <row r="740" spans="2:3" x14ac:dyDescent="0.25">
      <c r="B740" s="37" t="s">
        <v>2401</v>
      </c>
      <c r="C740" s="4">
        <v>4</v>
      </c>
    </row>
    <row r="741" spans="2:3" x14ac:dyDescent="0.25">
      <c r="B741" s="37" t="s">
        <v>2060</v>
      </c>
      <c r="C741" s="4">
        <v>33</v>
      </c>
    </row>
    <row r="742" spans="2:3" x14ac:dyDescent="0.25">
      <c r="B742" s="37" t="s">
        <v>2402</v>
      </c>
      <c r="C742" s="4">
        <v>18</v>
      </c>
    </row>
    <row r="743" spans="2:3" x14ac:dyDescent="0.25">
      <c r="B743" s="37" t="s">
        <v>2239</v>
      </c>
      <c r="C743" s="4">
        <v>4</v>
      </c>
    </row>
    <row r="744" spans="2:3" x14ac:dyDescent="0.25">
      <c r="B744" s="37" t="s">
        <v>2408</v>
      </c>
      <c r="C744" s="4">
        <v>175</v>
      </c>
    </row>
    <row r="745" spans="2:3" x14ac:dyDescent="0.25">
      <c r="B745" s="37" t="s">
        <v>2240</v>
      </c>
      <c r="C745" s="4">
        <v>20</v>
      </c>
    </row>
    <row r="746" spans="2:3" x14ac:dyDescent="0.25">
      <c r="B746" s="37" t="s">
        <v>2414</v>
      </c>
      <c r="C746" s="4">
        <v>16</v>
      </c>
    </row>
    <row r="747" spans="2:3" x14ac:dyDescent="0.25">
      <c r="B747" s="37" t="s">
        <v>2415</v>
      </c>
      <c r="C747" s="4">
        <v>25</v>
      </c>
    </row>
    <row r="748" spans="2:3" x14ac:dyDescent="0.25">
      <c r="B748" s="37" t="s">
        <v>2416</v>
      </c>
      <c r="C748" s="4">
        <v>35</v>
      </c>
    </row>
    <row r="749" spans="2:3" x14ac:dyDescent="0.25">
      <c r="B749" s="37" t="s">
        <v>2241</v>
      </c>
      <c r="C749" s="4">
        <v>762</v>
      </c>
    </row>
    <row r="750" spans="2:3" x14ac:dyDescent="0.25">
      <c r="B750" s="37" t="s">
        <v>2420</v>
      </c>
      <c r="C750" s="4">
        <v>20</v>
      </c>
    </row>
    <row r="751" spans="2:3" x14ac:dyDescent="0.25">
      <c r="B751" s="37" t="s">
        <v>2424</v>
      </c>
      <c r="C751" s="4">
        <v>1</v>
      </c>
    </row>
    <row r="752" spans="2:3" x14ac:dyDescent="0.25">
      <c r="B752" s="37" t="s">
        <v>2495</v>
      </c>
      <c r="C752" s="4">
        <v>123</v>
      </c>
    </row>
    <row r="753" spans="2:3" x14ac:dyDescent="0.25">
      <c r="B753" s="37" t="s">
        <v>2433</v>
      </c>
      <c r="C753" s="4">
        <v>27</v>
      </c>
    </row>
    <row r="754" spans="2:3" x14ac:dyDescent="0.25">
      <c r="B754" s="37" t="s">
        <v>2434</v>
      </c>
      <c r="C754" s="4">
        <v>64</v>
      </c>
    </row>
    <row r="755" spans="2:3" x14ac:dyDescent="0.25">
      <c r="B755" s="37" t="s">
        <v>2436</v>
      </c>
      <c r="C755" s="4">
        <v>19</v>
      </c>
    </row>
    <row r="756" spans="2:3" x14ac:dyDescent="0.25">
      <c r="B756" s="37" t="s">
        <v>2067</v>
      </c>
      <c r="C756" s="4">
        <v>24</v>
      </c>
    </row>
    <row r="757" spans="2:3" x14ac:dyDescent="0.25">
      <c r="B757" s="37" t="s">
        <v>2068</v>
      </c>
      <c r="C757" s="4">
        <v>20</v>
      </c>
    </row>
    <row r="758" spans="2:3" x14ac:dyDescent="0.25">
      <c r="B758" s="37" t="s">
        <v>2444</v>
      </c>
      <c r="C758" s="4">
        <v>4</v>
      </c>
    </row>
    <row r="759" spans="2:3" x14ac:dyDescent="0.25">
      <c r="B759" s="37" t="s">
        <v>2446</v>
      </c>
      <c r="C759" s="4">
        <v>661</v>
      </c>
    </row>
    <row r="760" spans="2:3" x14ac:dyDescent="0.25">
      <c r="B760" s="37" t="s">
        <v>2071</v>
      </c>
      <c r="C760" s="4">
        <v>330</v>
      </c>
    </row>
    <row r="761" spans="2:3" x14ac:dyDescent="0.25">
      <c r="B761" s="37" t="s">
        <v>2451</v>
      </c>
      <c r="C761" s="4">
        <v>110</v>
      </c>
    </row>
    <row r="762" spans="2:3" x14ac:dyDescent="0.25">
      <c r="B762" s="37" t="s">
        <v>2248</v>
      </c>
      <c r="C762" s="4">
        <v>29</v>
      </c>
    </row>
    <row r="763" spans="2:3" x14ac:dyDescent="0.25">
      <c r="B763" s="37" t="s">
        <v>2073</v>
      </c>
      <c r="C763" s="4">
        <v>220</v>
      </c>
    </row>
    <row r="764" spans="2:3" x14ac:dyDescent="0.25">
      <c r="B764" s="37" t="s">
        <v>2454</v>
      </c>
      <c r="C764" s="4">
        <v>73</v>
      </c>
    </row>
    <row r="765" spans="2:3" x14ac:dyDescent="0.25">
      <c r="B765" s="37" t="s">
        <v>2455</v>
      </c>
      <c r="C765" s="4">
        <v>142</v>
      </c>
    </row>
    <row r="766" spans="2:3" x14ac:dyDescent="0.25">
      <c r="B766" s="37" t="s">
        <v>2459</v>
      </c>
      <c r="C766" s="4">
        <v>522</v>
      </c>
    </row>
    <row r="767" spans="2:3" x14ac:dyDescent="0.25">
      <c r="B767" s="37" t="s">
        <v>2496</v>
      </c>
      <c r="C767" s="4">
        <v>9</v>
      </c>
    </row>
    <row r="768" spans="2:3" x14ac:dyDescent="0.25">
      <c r="B768" s="37" t="s">
        <v>2169</v>
      </c>
      <c r="C768" s="4">
        <v>31</v>
      </c>
    </row>
    <row r="769" spans="2:3" x14ac:dyDescent="0.25">
      <c r="B769" s="37" t="s">
        <v>2468</v>
      </c>
      <c r="C769" s="4">
        <v>24</v>
      </c>
    </row>
    <row r="770" spans="2:3" x14ac:dyDescent="0.25">
      <c r="B770" s="37" t="s">
        <v>2497</v>
      </c>
      <c r="C770" s="4">
        <v>21</v>
      </c>
    </row>
    <row r="771" spans="2:3" x14ac:dyDescent="0.25">
      <c r="B771" s="37" t="s">
        <v>2498</v>
      </c>
      <c r="C771" s="4">
        <v>12</v>
      </c>
    </row>
    <row r="772" spans="2:3" x14ac:dyDescent="0.25">
      <c r="B772" s="37" t="s">
        <v>2251</v>
      </c>
      <c r="C772" s="4">
        <v>827</v>
      </c>
    </row>
    <row r="773" spans="2:3" x14ac:dyDescent="0.25">
      <c r="B773" s="37" t="s">
        <v>2499</v>
      </c>
      <c r="C773" s="4">
        <v>5</v>
      </c>
    </row>
    <row r="774" spans="2:3" x14ac:dyDescent="0.25">
      <c r="B774" s="37" t="s">
        <v>1041</v>
      </c>
      <c r="C774" s="4">
        <v>47</v>
      </c>
    </row>
    <row r="775" spans="2:3" x14ac:dyDescent="0.25">
      <c r="B775" s="37" t="s">
        <v>2481</v>
      </c>
      <c r="C775" s="4">
        <v>7</v>
      </c>
    </row>
    <row r="776" spans="2:3" x14ac:dyDescent="0.25">
      <c r="B776" s="37" t="s">
        <v>2077</v>
      </c>
      <c r="C776" s="4">
        <v>1056</v>
      </c>
    </row>
    <row r="777" spans="2:3" x14ac:dyDescent="0.25">
      <c r="B777" s="37" t="s">
        <v>2484</v>
      </c>
      <c r="C777" s="4">
        <v>40</v>
      </c>
    </row>
    <row r="778" spans="2:3" x14ac:dyDescent="0.25">
      <c r="B778" s="37" t="s">
        <v>2255</v>
      </c>
      <c r="C778" s="4">
        <v>26</v>
      </c>
    </row>
    <row r="779" spans="2:3" x14ac:dyDescent="0.25">
      <c r="B779" s="37" t="s">
        <v>2488</v>
      </c>
      <c r="C779" s="4">
        <v>150</v>
      </c>
    </row>
    <row r="780" spans="2:3" x14ac:dyDescent="0.25">
      <c r="B780" s="37" t="s">
        <v>2489</v>
      </c>
      <c r="C780" s="4">
        <v>39</v>
      </c>
    </row>
    <row r="781" spans="2:3" x14ac:dyDescent="0.25">
      <c r="B781" s="37" t="s">
        <v>2259</v>
      </c>
      <c r="C781" s="4">
        <v>960</v>
      </c>
    </row>
    <row r="782" spans="2:3" x14ac:dyDescent="0.25">
      <c r="B782" s="37" t="s">
        <v>2260</v>
      </c>
      <c r="C782" s="4">
        <v>701</v>
      </c>
    </row>
    <row r="783" spans="2:3" x14ac:dyDescent="0.25">
      <c r="B783" s="37" t="s">
        <v>2500</v>
      </c>
      <c r="C783" s="4">
        <v>569</v>
      </c>
    </row>
    <row r="784" spans="2:3" x14ac:dyDescent="0.25">
      <c r="B784" s="37" t="s">
        <v>2170</v>
      </c>
      <c r="C784" s="4">
        <v>129</v>
      </c>
    </row>
    <row r="785" spans="2:3" x14ac:dyDescent="0.25">
      <c r="B785" s="37" t="s">
        <v>2501</v>
      </c>
      <c r="C785" s="4">
        <v>1698</v>
      </c>
    </row>
    <row r="786" spans="2:3" x14ac:dyDescent="0.25">
      <c r="B786" s="37" t="s">
        <v>2081</v>
      </c>
      <c r="C786" s="4">
        <v>351</v>
      </c>
    </row>
    <row r="787" spans="2:3" x14ac:dyDescent="0.25">
      <c r="B787" s="37" t="s">
        <v>2502</v>
      </c>
      <c r="C787" s="4">
        <v>398</v>
      </c>
    </row>
    <row r="788" spans="2:3" x14ac:dyDescent="0.25">
      <c r="B788" s="37" t="s">
        <v>2503</v>
      </c>
      <c r="C788" s="4">
        <v>764</v>
      </c>
    </row>
    <row r="789" spans="2:3" x14ac:dyDescent="0.25">
      <c r="B789" s="37" t="s">
        <v>2504</v>
      </c>
      <c r="C789" s="4">
        <v>760</v>
      </c>
    </row>
    <row r="790" spans="2:3" x14ac:dyDescent="0.25">
      <c r="B790" s="37" t="s">
        <v>2171</v>
      </c>
      <c r="C790" s="4">
        <v>3124</v>
      </c>
    </row>
    <row r="791" spans="2:3" x14ac:dyDescent="0.25">
      <c r="B791" s="37" t="s">
        <v>2261</v>
      </c>
      <c r="C791" s="4">
        <v>677</v>
      </c>
    </row>
    <row r="792" spans="2:3" x14ac:dyDescent="0.25">
      <c r="B792" s="37" t="s">
        <v>2505</v>
      </c>
      <c r="C792" s="4">
        <v>304</v>
      </c>
    </row>
    <row r="793" spans="2:3" x14ac:dyDescent="0.25">
      <c r="B793" s="37" t="s">
        <v>2506</v>
      </c>
      <c r="C793" s="4">
        <v>90</v>
      </c>
    </row>
    <row r="794" spans="2:3" x14ac:dyDescent="0.25">
      <c r="B794" s="37" t="s">
        <v>2507</v>
      </c>
      <c r="C794" s="4">
        <v>686</v>
      </c>
    </row>
    <row r="795" spans="2:3" x14ac:dyDescent="0.25">
      <c r="B795" s="37" t="s">
        <v>2172</v>
      </c>
      <c r="C795" s="4">
        <v>1388</v>
      </c>
    </row>
    <row r="796" spans="2:3" x14ac:dyDescent="0.25">
      <c r="B796" s="37" t="s">
        <v>2082</v>
      </c>
      <c r="C796" s="4">
        <v>1585</v>
      </c>
    </row>
    <row r="797" spans="2:3" x14ac:dyDescent="0.25">
      <c r="B797" s="37" t="s">
        <v>2083</v>
      </c>
      <c r="C797" s="4">
        <v>1395</v>
      </c>
    </row>
    <row r="798" spans="2:3" x14ac:dyDescent="0.25">
      <c r="B798" s="37" t="s">
        <v>2508</v>
      </c>
      <c r="C798" s="4">
        <v>1489</v>
      </c>
    </row>
    <row r="799" spans="2:3" x14ac:dyDescent="0.25">
      <c r="B799" s="37" t="s">
        <v>2509</v>
      </c>
      <c r="C799" s="4">
        <v>849</v>
      </c>
    </row>
    <row r="800" spans="2:3" x14ac:dyDescent="0.25">
      <c r="B800" s="37" t="s">
        <v>2031</v>
      </c>
      <c r="C800" s="4">
        <v>15</v>
      </c>
    </row>
    <row r="801" spans="2:3" x14ac:dyDescent="0.25">
      <c r="B801" s="37" t="s">
        <v>2510</v>
      </c>
      <c r="C801" s="4">
        <v>2387</v>
      </c>
    </row>
    <row r="802" spans="2:3" x14ac:dyDescent="0.25">
      <c r="B802" s="37" t="s">
        <v>1607</v>
      </c>
      <c r="C802" s="4">
        <v>2928</v>
      </c>
    </row>
    <row r="803" spans="2:3" x14ac:dyDescent="0.25">
      <c r="B803" s="37" t="s">
        <v>2084</v>
      </c>
      <c r="C803" s="4">
        <v>538</v>
      </c>
    </row>
    <row r="804" spans="2:3" x14ac:dyDescent="0.25">
      <c r="B804" s="37" t="s">
        <v>2511</v>
      </c>
      <c r="C804" s="4">
        <v>827</v>
      </c>
    </row>
    <row r="805" spans="2:3" x14ac:dyDescent="0.25">
      <c r="B805" s="37" t="s">
        <v>2512</v>
      </c>
      <c r="C805" s="4">
        <v>984</v>
      </c>
    </row>
    <row r="806" spans="2:3" x14ac:dyDescent="0.25">
      <c r="B806" s="37" t="s">
        <v>2513</v>
      </c>
      <c r="C806" s="4">
        <v>1987</v>
      </c>
    </row>
    <row r="807" spans="2:3" x14ac:dyDescent="0.25">
      <c r="B807" s="37" t="s">
        <v>2514</v>
      </c>
      <c r="C807" s="4">
        <v>1339</v>
      </c>
    </row>
    <row r="808" spans="2:3" x14ac:dyDescent="0.25">
      <c r="B808" s="37" t="s">
        <v>2085</v>
      </c>
      <c r="C808" s="4">
        <v>824</v>
      </c>
    </row>
    <row r="809" spans="2:3" x14ac:dyDescent="0.25">
      <c r="B809" s="37" t="s">
        <v>2515</v>
      </c>
      <c r="C809" s="4">
        <v>817</v>
      </c>
    </row>
    <row r="810" spans="2:3" x14ac:dyDescent="0.25">
      <c r="B810" s="37" t="s">
        <v>2516</v>
      </c>
      <c r="C810" s="4">
        <v>766</v>
      </c>
    </row>
    <row r="811" spans="2:3" x14ac:dyDescent="0.25">
      <c r="B811" s="37" t="s">
        <v>2517</v>
      </c>
      <c r="C811" s="4">
        <v>587</v>
      </c>
    </row>
    <row r="812" spans="2:3" x14ac:dyDescent="0.25">
      <c r="B812" s="37" t="s">
        <v>1608</v>
      </c>
      <c r="C812" s="4">
        <v>1567</v>
      </c>
    </row>
    <row r="813" spans="2:3" x14ac:dyDescent="0.25">
      <c r="B813" s="37" t="s">
        <v>2518</v>
      </c>
      <c r="C813" s="4">
        <v>292</v>
      </c>
    </row>
    <row r="814" spans="2:3" x14ac:dyDescent="0.25">
      <c r="B814" s="37" t="s">
        <v>2519</v>
      </c>
      <c r="C814" s="4">
        <v>517</v>
      </c>
    </row>
    <row r="815" spans="2:3" x14ac:dyDescent="0.25">
      <c r="B815" s="37" t="s">
        <v>2262</v>
      </c>
      <c r="C815" s="4">
        <v>798</v>
      </c>
    </row>
    <row r="816" spans="2:3" x14ac:dyDescent="0.25">
      <c r="B816" s="37" t="s">
        <v>2520</v>
      </c>
      <c r="C816" s="4">
        <v>822</v>
      </c>
    </row>
    <row r="817" spans="2:3" x14ac:dyDescent="0.25">
      <c r="B817" s="37" t="s">
        <v>2521</v>
      </c>
      <c r="C817" s="4">
        <v>211</v>
      </c>
    </row>
    <row r="818" spans="2:3" x14ac:dyDescent="0.25">
      <c r="B818" s="37" t="s">
        <v>2522</v>
      </c>
      <c r="C818" s="4">
        <v>637</v>
      </c>
    </row>
    <row r="819" spans="2:3" x14ac:dyDescent="0.25">
      <c r="B819" s="37" t="s">
        <v>2523</v>
      </c>
      <c r="C819" s="4">
        <v>847</v>
      </c>
    </row>
    <row r="820" spans="2:3" x14ac:dyDescent="0.25">
      <c r="B820" s="37" t="s">
        <v>2524</v>
      </c>
      <c r="C820" s="4">
        <v>285</v>
      </c>
    </row>
    <row r="821" spans="2:3" x14ac:dyDescent="0.25">
      <c r="B821" s="37" t="s">
        <v>2525</v>
      </c>
      <c r="C821" s="4">
        <v>888</v>
      </c>
    </row>
    <row r="822" spans="2:3" x14ac:dyDescent="0.25">
      <c r="B822" s="37" t="s">
        <v>2526</v>
      </c>
      <c r="C822" s="4">
        <v>280</v>
      </c>
    </row>
    <row r="823" spans="2:3" x14ac:dyDescent="0.25">
      <c r="B823" s="37" t="s">
        <v>2527</v>
      </c>
      <c r="C823" s="4">
        <v>673</v>
      </c>
    </row>
    <row r="824" spans="2:3" x14ac:dyDescent="0.25">
      <c r="B824" s="37" t="s">
        <v>2528</v>
      </c>
      <c r="C824" s="4">
        <v>177</v>
      </c>
    </row>
    <row r="825" spans="2:3" x14ac:dyDescent="0.25">
      <c r="B825" s="37" t="s">
        <v>2529</v>
      </c>
      <c r="C825" s="4">
        <v>35</v>
      </c>
    </row>
    <row r="826" spans="2:3" x14ac:dyDescent="0.25">
      <c r="B826" s="37" t="s">
        <v>2530</v>
      </c>
      <c r="C826" s="4">
        <v>298</v>
      </c>
    </row>
    <row r="827" spans="2:3" x14ac:dyDescent="0.25">
      <c r="B827" s="37" t="s">
        <v>2531</v>
      </c>
      <c r="C827" s="4">
        <v>909</v>
      </c>
    </row>
    <row r="828" spans="2:3" x14ac:dyDescent="0.25">
      <c r="B828" s="37" t="s">
        <v>2086</v>
      </c>
      <c r="C828" s="4">
        <v>2156</v>
      </c>
    </row>
    <row r="829" spans="2:3" x14ac:dyDescent="0.25">
      <c r="B829" s="37" t="s">
        <v>2532</v>
      </c>
      <c r="C829" s="4">
        <v>207</v>
      </c>
    </row>
    <row r="830" spans="2:3" x14ac:dyDescent="0.25">
      <c r="B830" s="37" t="s">
        <v>2533</v>
      </c>
      <c r="C830" s="4">
        <v>1006</v>
      </c>
    </row>
    <row r="831" spans="2:3" x14ac:dyDescent="0.25">
      <c r="B831" s="37" t="s">
        <v>2534</v>
      </c>
      <c r="C831" s="4">
        <v>371</v>
      </c>
    </row>
    <row r="832" spans="2:3" x14ac:dyDescent="0.25">
      <c r="B832" s="37" t="s">
        <v>2535</v>
      </c>
      <c r="C832" s="4">
        <v>1195</v>
      </c>
    </row>
    <row r="833" spans="2:3" x14ac:dyDescent="0.25">
      <c r="B833" s="37" t="s">
        <v>2263</v>
      </c>
      <c r="C833" s="4">
        <v>168</v>
      </c>
    </row>
    <row r="834" spans="2:3" x14ac:dyDescent="0.25">
      <c r="B834" s="37" t="s">
        <v>2536</v>
      </c>
      <c r="C834" s="4">
        <v>53</v>
      </c>
    </row>
    <row r="835" spans="2:3" x14ac:dyDescent="0.25">
      <c r="B835" s="37" t="s">
        <v>2537</v>
      </c>
      <c r="C835" s="4">
        <v>183</v>
      </c>
    </row>
    <row r="836" spans="2:3" x14ac:dyDescent="0.25">
      <c r="B836" s="37" t="s">
        <v>1609</v>
      </c>
      <c r="C836" s="4">
        <v>1503</v>
      </c>
    </row>
    <row r="837" spans="2:3" x14ac:dyDescent="0.25">
      <c r="B837" s="37" t="s">
        <v>2538</v>
      </c>
      <c r="C837" s="4">
        <v>1480</v>
      </c>
    </row>
    <row r="838" spans="2:3" x14ac:dyDescent="0.25">
      <c r="B838" s="37" t="s">
        <v>2539</v>
      </c>
      <c r="C838" s="4">
        <v>1442</v>
      </c>
    </row>
    <row r="839" spans="2:3" x14ac:dyDescent="0.25">
      <c r="B839" s="37" t="s">
        <v>2540</v>
      </c>
      <c r="C839" s="4">
        <v>298</v>
      </c>
    </row>
    <row r="840" spans="2:3" x14ac:dyDescent="0.25">
      <c r="B840" s="37" t="s">
        <v>2264</v>
      </c>
      <c r="C840" s="4">
        <v>1225</v>
      </c>
    </row>
    <row r="841" spans="2:3" x14ac:dyDescent="0.25">
      <c r="B841" s="37" t="s">
        <v>2541</v>
      </c>
      <c r="C841" s="4">
        <v>249</v>
      </c>
    </row>
    <row r="842" spans="2:3" x14ac:dyDescent="0.25">
      <c r="B842" s="37" t="s">
        <v>2542</v>
      </c>
      <c r="C842" s="4">
        <v>1351</v>
      </c>
    </row>
    <row r="843" spans="2:3" x14ac:dyDescent="0.25">
      <c r="B843" s="37" t="s">
        <v>2265</v>
      </c>
      <c r="C843" s="4">
        <v>272</v>
      </c>
    </row>
    <row r="844" spans="2:3" x14ac:dyDescent="0.25">
      <c r="B844" s="37" t="s">
        <v>2266</v>
      </c>
      <c r="C844" s="4">
        <v>2019</v>
      </c>
    </row>
    <row r="845" spans="2:3" x14ac:dyDescent="0.25">
      <c r="B845" s="37" t="s">
        <v>2087</v>
      </c>
      <c r="C845" s="4">
        <v>7272</v>
      </c>
    </row>
    <row r="846" spans="2:3" x14ac:dyDescent="0.25">
      <c r="B846" s="37" t="s">
        <v>2543</v>
      </c>
      <c r="C846" s="4">
        <v>39</v>
      </c>
    </row>
    <row r="847" spans="2:3" x14ac:dyDescent="0.25">
      <c r="B847" s="37" t="s">
        <v>2088</v>
      </c>
      <c r="C847" s="4">
        <v>22</v>
      </c>
    </row>
    <row r="848" spans="2:3" x14ac:dyDescent="0.25">
      <c r="B848" s="37" t="s">
        <v>2089</v>
      </c>
      <c r="C848" s="4">
        <v>248</v>
      </c>
    </row>
    <row r="849" spans="2:3" x14ac:dyDescent="0.25">
      <c r="B849" s="37" t="s">
        <v>2544</v>
      </c>
      <c r="C849" s="4">
        <v>1290</v>
      </c>
    </row>
    <row r="850" spans="2:3" x14ac:dyDescent="0.25">
      <c r="B850" s="37" t="s">
        <v>2545</v>
      </c>
      <c r="C850" s="4">
        <v>543</v>
      </c>
    </row>
    <row r="851" spans="2:3" x14ac:dyDescent="0.25">
      <c r="B851" s="37" t="s">
        <v>2546</v>
      </c>
      <c r="C851" s="4">
        <v>1101</v>
      </c>
    </row>
    <row r="852" spans="2:3" x14ac:dyDescent="0.25">
      <c r="B852" s="37" t="s">
        <v>2173</v>
      </c>
      <c r="C852" s="4">
        <v>180</v>
      </c>
    </row>
    <row r="853" spans="2:3" x14ac:dyDescent="0.25">
      <c r="B853" s="37" t="s">
        <v>2090</v>
      </c>
      <c r="C853" s="4">
        <v>1109</v>
      </c>
    </row>
    <row r="854" spans="2:3" x14ac:dyDescent="0.25">
      <c r="B854" s="37" t="s">
        <v>2547</v>
      </c>
      <c r="C854" s="4">
        <v>90</v>
      </c>
    </row>
    <row r="855" spans="2:3" x14ac:dyDescent="0.25">
      <c r="B855" s="37" t="s">
        <v>2091</v>
      </c>
      <c r="C855" s="4">
        <v>85</v>
      </c>
    </row>
    <row r="856" spans="2:3" x14ac:dyDescent="0.25">
      <c r="B856" s="37" t="s">
        <v>2548</v>
      </c>
      <c r="C856" s="4">
        <v>51</v>
      </c>
    </row>
    <row r="857" spans="2:3" x14ac:dyDescent="0.25">
      <c r="B857" s="37" t="s">
        <v>2549</v>
      </c>
      <c r="C857" s="4">
        <v>1161</v>
      </c>
    </row>
    <row r="858" spans="2:3" x14ac:dyDescent="0.25">
      <c r="B858" s="37" t="s">
        <v>2267</v>
      </c>
      <c r="C858" s="4">
        <v>783</v>
      </c>
    </row>
    <row r="859" spans="2:3" x14ac:dyDescent="0.25">
      <c r="B859" s="37" t="s">
        <v>2550</v>
      </c>
      <c r="C859" s="4">
        <v>1823</v>
      </c>
    </row>
    <row r="860" spans="2:3" x14ac:dyDescent="0.25">
      <c r="B860" s="37" t="s">
        <v>2551</v>
      </c>
      <c r="C860" s="4">
        <v>1122</v>
      </c>
    </row>
    <row r="861" spans="2:3" x14ac:dyDescent="0.25">
      <c r="B861" s="37" t="s">
        <v>2552</v>
      </c>
      <c r="C861" s="4">
        <v>155</v>
      </c>
    </row>
    <row r="862" spans="2:3" x14ac:dyDescent="0.25">
      <c r="B862" s="37" t="s">
        <v>2553</v>
      </c>
      <c r="C862" s="4">
        <v>947</v>
      </c>
    </row>
    <row r="863" spans="2:3" x14ac:dyDescent="0.25">
      <c r="B863" s="37" t="s">
        <v>2554</v>
      </c>
      <c r="C863" s="4">
        <v>3854</v>
      </c>
    </row>
    <row r="864" spans="2:3" x14ac:dyDescent="0.25">
      <c r="B864" s="37" t="s">
        <v>2555</v>
      </c>
      <c r="C864" s="4">
        <v>34</v>
      </c>
    </row>
    <row r="865" spans="2:3" x14ac:dyDescent="0.25">
      <c r="B865" s="37" t="s">
        <v>2268</v>
      </c>
      <c r="C865" s="4">
        <v>2124</v>
      </c>
    </row>
    <row r="866" spans="2:3" x14ac:dyDescent="0.25">
      <c r="B866" s="37" t="s">
        <v>2556</v>
      </c>
      <c r="C866" s="4">
        <v>910</v>
      </c>
    </row>
    <row r="867" spans="2:3" x14ac:dyDescent="0.25">
      <c r="B867" s="37" t="s">
        <v>2174</v>
      </c>
      <c r="C867" s="4">
        <v>1316</v>
      </c>
    </row>
    <row r="868" spans="2:3" x14ac:dyDescent="0.25">
      <c r="B868" s="37" t="s">
        <v>2557</v>
      </c>
      <c r="C868" s="4">
        <v>2160</v>
      </c>
    </row>
    <row r="869" spans="2:3" x14ac:dyDescent="0.25">
      <c r="B869" s="37" t="s">
        <v>2269</v>
      </c>
      <c r="C869" s="4">
        <v>223</v>
      </c>
    </row>
    <row r="870" spans="2:3" x14ac:dyDescent="0.25">
      <c r="B870" s="37" t="s">
        <v>2270</v>
      </c>
      <c r="C870" s="4">
        <v>906</v>
      </c>
    </row>
    <row r="871" spans="2:3" x14ac:dyDescent="0.25">
      <c r="B871" s="37" t="s">
        <v>2558</v>
      </c>
      <c r="C871" s="4">
        <v>328</v>
      </c>
    </row>
    <row r="872" spans="2:3" x14ac:dyDescent="0.25">
      <c r="B872" s="37" t="s">
        <v>2092</v>
      </c>
      <c r="C872" s="4">
        <v>1702</v>
      </c>
    </row>
    <row r="873" spans="2:3" x14ac:dyDescent="0.25">
      <c r="B873" s="37" t="s">
        <v>2559</v>
      </c>
      <c r="C873" s="4">
        <v>950</v>
      </c>
    </row>
    <row r="874" spans="2:3" x14ac:dyDescent="0.25">
      <c r="B874" s="37" t="s">
        <v>2560</v>
      </c>
      <c r="C874" s="4">
        <v>1473</v>
      </c>
    </row>
    <row r="875" spans="2:3" x14ac:dyDescent="0.25">
      <c r="B875" s="37" t="s">
        <v>2561</v>
      </c>
      <c r="C875" s="4">
        <v>304</v>
      </c>
    </row>
    <row r="876" spans="2:3" x14ac:dyDescent="0.25">
      <c r="B876" s="37" t="s">
        <v>2562</v>
      </c>
      <c r="C876" s="4">
        <v>194</v>
      </c>
    </row>
    <row r="877" spans="2:3" x14ac:dyDescent="0.25">
      <c r="B877" s="37" t="s">
        <v>2563</v>
      </c>
      <c r="C877" s="4">
        <v>1</v>
      </c>
    </row>
    <row r="878" spans="2:3" x14ac:dyDescent="0.25">
      <c r="B878" s="37" t="s">
        <v>2271</v>
      </c>
      <c r="C878" s="4">
        <v>2530</v>
      </c>
    </row>
    <row r="879" spans="2:3" x14ac:dyDescent="0.25">
      <c r="B879" s="37" t="s">
        <v>2564</v>
      </c>
      <c r="C879" s="4">
        <v>609</v>
      </c>
    </row>
    <row r="880" spans="2:3" x14ac:dyDescent="0.25">
      <c r="B880" s="37" t="s">
        <v>2565</v>
      </c>
      <c r="C880" s="4">
        <v>592</v>
      </c>
    </row>
    <row r="881" spans="2:3" x14ac:dyDescent="0.25">
      <c r="B881" s="37" t="s">
        <v>2093</v>
      </c>
      <c r="C881" s="4">
        <v>178</v>
      </c>
    </row>
    <row r="882" spans="2:3" x14ac:dyDescent="0.25">
      <c r="B882" s="37" t="s">
        <v>2566</v>
      </c>
      <c r="C882" s="4">
        <v>524</v>
      </c>
    </row>
    <row r="883" spans="2:3" x14ac:dyDescent="0.25">
      <c r="B883" s="37" t="s">
        <v>2567</v>
      </c>
      <c r="C883" s="4">
        <v>1383</v>
      </c>
    </row>
    <row r="884" spans="2:3" x14ac:dyDescent="0.25">
      <c r="B884" s="37" t="s">
        <v>2568</v>
      </c>
      <c r="C884" s="4">
        <v>610</v>
      </c>
    </row>
    <row r="885" spans="2:3" x14ac:dyDescent="0.25">
      <c r="B885" s="37" t="s">
        <v>2569</v>
      </c>
      <c r="C885" s="4">
        <v>781</v>
      </c>
    </row>
    <row r="886" spans="2:3" x14ac:dyDescent="0.25">
      <c r="B886" s="37" t="s">
        <v>2570</v>
      </c>
      <c r="C886" s="4">
        <v>437</v>
      </c>
    </row>
    <row r="887" spans="2:3" x14ac:dyDescent="0.25">
      <c r="B887" s="37" t="s">
        <v>2571</v>
      </c>
      <c r="C887" s="4">
        <v>1092</v>
      </c>
    </row>
    <row r="888" spans="2:3" x14ac:dyDescent="0.25">
      <c r="B888" s="37" t="s">
        <v>2572</v>
      </c>
      <c r="C888" s="4">
        <v>420</v>
      </c>
    </row>
    <row r="889" spans="2:3" x14ac:dyDescent="0.25">
      <c r="B889" s="37" t="s">
        <v>2573</v>
      </c>
      <c r="C889" s="4">
        <v>65</v>
      </c>
    </row>
    <row r="890" spans="2:3" x14ac:dyDescent="0.25">
      <c r="B890" s="37" t="s">
        <v>2574</v>
      </c>
      <c r="C890" s="4">
        <v>1142</v>
      </c>
    </row>
    <row r="891" spans="2:3" x14ac:dyDescent="0.25">
      <c r="B891" s="37" t="s">
        <v>2175</v>
      </c>
      <c r="C891" s="4">
        <v>2110</v>
      </c>
    </row>
    <row r="892" spans="2:3" x14ac:dyDescent="0.25">
      <c r="B892" s="37" t="s">
        <v>2575</v>
      </c>
      <c r="C892" s="4">
        <v>644</v>
      </c>
    </row>
    <row r="893" spans="2:3" x14ac:dyDescent="0.25">
      <c r="B893" s="37" t="s">
        <v>1610</v>
      </c>
      <c r="C893" s="4">
        <v>445</v>
      </c>
    </row>
    <row r="894" spans="2:3" x14ac:dyDescent="0.25">
      <c r="B894" s="37" t="s">
        <v>2576</v>
      </c>
      <c r="C894" s="4">
        <v>76</v>
      </c>
    </row>
    <row r="895" spans="2:3" x14ac:dyDescent="0.25">
      <c r="B895" s="37" t="s">
        <v>2577</v>
      </c>
      <c r="C895" s="4">
        <v>96</v>
      </c>
    </row>
    <row r="896" spans="2:3" x14ac:dyDescent="0.25">
      <c r="B896" s="37" t="s">
        <v>2578</v>
      </c>
      <c r="C896" s="4">
        <v>199</v>
      </c>
    </row>
    <row r="897" spans="2:3" x14ac:dyDescent="0.25">
      <c r="B897" s="37" t="s">
        <v>2579</v>
      </c>
      <c r="C897" s="4">
        <v>635</v>
      </c>
    </row>
    <row r="898" spans="2:3" x14ac:dyDescent="0.25">
      <c r="B898" s="37" t="s">
        <v>2580</v>
      </c>
      <c r="C898" s="4">
        <v>36</v>
      </c>
    </row>
    <row r="899" spans="2:3" x14ac:dyDescent="0.25">
      <c r="B899" s="37" t="s">
        <v>2581</v>
      </c>
      <c r="C899" s="4">
        <v>235</v>
      </c>
    </row>
    <row r="900" spans="2:3" x14ac:dyDescent="0.25">
      <c r="B900" s="37" t="s">
        <v>2582</v>
      </c>
      <c r="C900" s="4">
        <v>658</v>
      </c>
    </row>
    <row r="901" spans="2:3" x14ac:dyDescent="0.25">
      <c r="B901" s="37" t="s">
        <v>2583</v>
      </c>
      <c r="C901" s="4">
        <v>1356</v>
      </c>
    </row>
    <row r="902" spans="2:3" x14ac:dyDescent="0.25">
      <c r="B902" s="37" t="s">
        <v>2584</v>
      </c>
      <c r="C902" s="4">
        <v>1864</v>
      </c>
    </row>
    <row r="903" spans="2:3" x14ac:dyDescent="0.25">
      <c r="B903" s="37" t="s">
        <v>2272</v>
      </c>
      <c r="C903" s="4">
        <v>1561</v>
      </c>
    </row>
    <row r="904" spans="2:3" x14ac:dyDescent="0.25">
      <c r="B904" s="37" t="s">
        <v>1611</v>
      </c>
      <c r="C904" s="4">
        <v>2003</v>
      </c>
    </row>
    <row r="905" spans="2:3" x14ac:dyDescent="0.25">
      <c r="B905" s="37" t="s">
        <v>2585</v>
      </c>
      <c r="C905" s="4">
        <v>105</v>
      </c>
    </row>
    <row r="906" spans="2:3" x14ac:dyDescent="0.25">
      <c r="B906" s="37" t="s">
        <v>2586</v>
      </c>
      <c r="C906" s="4">
        <v>1927</v>
      </c>
    </row>
    <row r="907" spans="2:3" x14ac:dyDescent="0.25">
      <c r="B907" s="37" t="s">
        <v>2587</v>
      </c>
      <c r="C907" s="4">
        <v>2012</v>
      </c>
    </row>
    <row r="908" spans="2:3" x14ac:dyDescent="0.25">
      <c r="B908" s="37" t="s">
        <v>2094</v>
      </c>
      <c r="C908" s="4">
        <v>8090</v>
      </c>
    </row>
    <row r="909" spans="2:3" x14ac:dyDescent="0.25">
      <c r="B909" s="37" t="s">
        <v>2588</v>
      </c>
      <c r="C909" s="4">
        <v>318</v>
      </c>
    </row>
    <row r="910" spans="2:3" x14ac:dyDescent="0.25">
      <c r="B910" s="37" t="s">
        <v>2589</v>
      </c>
      <c r="C910" s="4">
        <v>564</v>
      </c>
    </row>
    <row r="911" spans="2:3" x14ac:dyDescent="0.25">
      <c r="B911" s="37" t="s">
        <v>2095</v>
      </c>
      <c r="C911" s="4">
        <v>1236</v>
      </c>
    </row>
    <row r="912" spans="2:3" x14ac:dyDescent="0.25">
      <c r="B912" s="37" t="s">
        <v>2590</v>
      </c>
      <c r="C912" s="4">
        <v>1</v>
      </c>
    </row>
    <row r="913" spans="2:3" x14ac:dyDescent="0.25">
      <c r="B913" s="37" t="s">
        <v>2591</v>
      </c>
      <c r="C913" s="4">
        <v>475</v>
      </c>
    </row>
    <row r="914" spans="2:3" x14ac:dyDescent="0.25">
      <c r="B914" s="37" t="s">
        <v>2592</v>
      </c>
      <c r="C914" s="4">
        <v>1001</v>
      </c>
    </row>
    <row r="915" spans="2:3" x14ac:dyDescent="0.25">
      <c r="B915" s="37" t="s">
        <v>2593</v>
      </c>
      <c r="C915" s="4">
        <v>1194</v>
      </c>
    </row>
    <row r="916" spans="2:3" x14ac:dyDescent="0.25">
      <c r="B916" s="37" t="s">
        <v>1042</v>
      </c>
      <c r="C916" s="4">
        <v>921</v>
      </c>
    </row>
    <row r="917" spans="2:3" x14ac:dyDescent="0.25">
      <c r="B917" s="37" t="s">
        <v>2594</v>
      </c>
      <c r="C917" s="4">
        <v>1547</v>
      </c>
    </row>
    <row r="918" spans="2:3" x14ac:dyDescent="0.25">
      <c r="B918" s="37" t="s">
        <v>2595</v>
      </c>
      <c r="C918" s="4">
        <v>375</v>
      </c>
    </row>
    <row r="919" spans="2:3" x14ac:dyDescent="0.25">
      <c r="B919" s="37" t="s">
        <v>2596</v>
      </c>
      <c r="C919" s="4">
        <v>20</v>
      </c>
    </row>
    <row r="920" spans="2:3" x14ac:dyDescent="0.25">
      <c r="B920" s="37" t="s">
        <v>2273</v>
      </c>
      <c r="C920" s="4">
        <v>1048</v>
      </c>
    </row>
    <row r="921" spans="2:3" x14ac:dyDescent="0.25">
      <c r="B921" s="37" t="s">
        <v>2597</v>
      </c>
      <c r="C921" s="4">
        <v>149</v>
      </c>
    </row>
    <row r="922" spans="2:3" x14ac:dyDescent="0.25">
      <c r="B922" s="37" t="s">
        <v>2096</v>
      </c>
      <c r="C922" s="4">
        <v>2464</v>
      </c>
    </row>
    <row r="923" spans="2:3" x14ac:dyDescent="0.25">
      <c r="B923" s="37" t="s">
        <v>2598</v>
      </c>
      <c r="C923" s="4">
        <v>927</v>
      </c>
    </row>
    <row r="924" spans="2:3" x14ac:dyDescent="0.25">
      <c r="B924" s="37" t="s">
        <v>2599</v>
      </c>
      <c r="C924" s="4">
        <v>6178</v>
      </c>
    </row>
    <row r="925" spans="2:3" x14ac:dyDescent="0.25">
      <c r="B925" s="37" t="s">
        <v>2274</v>
      </c>
      <c r="C925" s="4">
        <v>3658</v>
      </c>
    </row>
    <row r="926" spans="2:3" x14ac:dyDescent="0.25">
      <c r="B926" s="37" t="s">
        <v>2275</v>
      </c>
      <c r="C926" s="4">
        <v>576</v>
      </c>
    </row>
    <row r="927" spans="2:3" x14ac:dyDescent="0.25">
      <c r="B927" s="37" t="s">
        <v>2097</v>
      </c>
      <c r="C927" s="4">
        <v>79</v>
      </c>
    </row>
    <row r="928" spans="2:3" x14ac:dyDescent="0.25">
      <c r="B928" s="37" t="s">
        <v>2600</v>
      </c>
      <c r="C928" s="4">
        <v>309</v>
      </c>
    </row>
    <row r="929" spans="2:3" x14ac:dyDescent="0.25">
      <c r="B929" s="37" t="s">
        <v>2098</v>
      </c>
      <c r="C929" s="4">
        <v>1327</v>
      </c>
    </row>
    <row r="930" spans="2:3" x14ac:dyDescent="0.25">
      <c r="B930" s="37" t="s">
        <v>2601</v>
      </c>
      <c r="C930" s="4">
        <v>34</v>
      </c>
    </row>
    <row r="931" spans="2:3" x14ac:dyDescent="0.25">
      <c r="B931" s="37" t="s">
        <v>2602</v>
      </c>
      <c r="C931" s="4">
        <v>378</v>
      </c>
    </row>
    <row r="932" spans="2:3" x14ac:dyDescent="0.25">
      <c r="B932" s="37" t="s">
        <v>2603</v>
      </c>
      <c r="C932" s="4">
        <v>2330</v>
      </c>
    </row>
    <row r="933" spans="2:3" x14ac:dyDescent="0.25">
      <c r="B933" s="37" t="s">
        <v>2276</v>
      </c>
      <c r="C933" s="4">
        <v>756</v>
      </c>
    </row>
    <row r="934" spans="2:3" x14ac:dyDescent="0.25">
      <c r="B934" s="37" t="s">
        <v>2604</v>
      </c>
      <c r="C934" s="4">
        <v>7</v>
      </c>
    </row>
    <row r="935" spans="2:3" x14ac:dyDescent="0.25">
      <c r="B935" s="37" t="s">
        <v>2277</v>
      </c>
      <c r="C935" s="4">
        <v>373</v>
      </c>
    </row>
    <row r="936" spans="2:3" x14ac:dyDescent="0.25">
      <c r="B936" s="37" t="s">
        <v>2605</v>
      </c>
      <c r="C936" s="4">
        <v>1657</v>
      </c>
    </row>
    <row r="937" spans="2:3" x14ac:dyDescent="0.25">
      <c r="B937" s="37" t="s">
        <v>2606</v>
      </c>
      <c r="C937" s="4">
        <v>1918</v>
      </c>
    </row>
    <row r="938" spans="2:3" x14ac:dyDescent="0.25">
      <c r="B938" s="37" t="s">
        <v>2607</v>
      </c>
      <c r="C938" s="4">
        <v>4122</v>
      </c>
    </row>
    <row r="939" spans="2:3" x14ac:dyDescent="0.25">
      <c r="B939" s="37" t="s">
        <v>2099</v>
      </c>
      <c r="C939" s="4">
        <v>180</v>
      </c>
    </row>
    <row r="940" spans="2:3" x14ac:dyDescent="0.25">
      <c r="B940" s="37" t="s">
        <v>2278</v>
      </c>
      <c r="C940" s="4">
        <v>1181</v>
      </c>
    </row>
    <row r="941" spans="2:3" x14ac:dyDescent="0.25">
      <c r="B941" s="37" t="s">
        <v>2608</v>
      </c>
      <c r="C941" s="4">
        <v>162</v>
      </c>
    </row>
    <row r="942" spans="2:3" x14ac:dyDescent="0.25">
      <c r="B942" s="37" t="s">
        <v>2609</v>
      </c>
      <c r="C942" s="4">
        <v>90</v>
      </c>
    </row>
    <row r="945" spans="2:3" x14ac:dyDescent="0.25">
      <c r="B945" s="38" t="s">
        <v>961</v>
      </c>
      <c r="C945" s="9" t="s">
        <v>205</v>
      </c>
    </row>
    <row r="946" spans="2:3" x14ac:dyDescent="0.25">
      <c r="B946" s="37" t="s">
        <v>2400</v>
      </c>
      <c r="C946" s="154">
        <v>576040</v>
      </c>
    </row>
    <row r="947" spans="2:3" x14ac:dyDescent="0.25">
      <c r="B947" s="37" t="s">
        <v>2401</v>
      </c>
      <c r="C947" s="154">
        <v>3577305</v>
      </c>
    </row>
    <row r="948" spans="2:3" x14ac:dyDescent="0.25">
      <c r="B948" s="37" t="s">
        <v>2060</v>
      </c>
      <c r="C948" s="154">
        <v>17989099.84</v>
      </c>
    </row>
    <row r="949" spans="2:3" x14ac:dyDescent="0.25">
      <c r="B949" s="37" t="s">
        <v>2402</v>
      </c>
      <c r="C949" s="154">
        <v>19725768</v>
      </c>
    </row>
    <row r="950" spans="2:3" x14ac:dyDescent="0.25">
      <c r="B950" s="37" t="s">
        <v>2239</v>
      </c>
      <c r="C950" s="154">
        <v>3529943.75</v>
      </c>
    </row>
    <row r="951" spans="2:3" x14ac:dyDescent="0.25">
      <c r="B951" s="37" t="s">
        <v>2408</v>
      </c>
      <c r="C951" s="154">
        <v>151599000</v>
      </c>
    </row>
    <row r="952" spans="2:3" x14ac:dyDescent="0.25">
      <c r="B952" s="37" t="s">
        <v>2240</v>
      </c>
      <c r="C952" s="154">
        <v>17509850</v>
      </c>
    </row>
    <row r="953" spans="2:3" x14ac:dyDescent="0.25">
      <c r="B953" s="37" t="s">
        <v>2414</v>
      </c>
      <c r="C953" s="154">
        <v>12603751.25</v>
      </c>
    </row>
    <row r="954" spans="2:3" x14ac:dyDescent="0.25">
      <c r="B954" s="37" t="s">
        <v>2415</v>
      </c>
      <c r="C954" s="154">
        <v>13807650</v>
      </c>
    </row>
    <row r="955" spans="2:3" x14ac:dyDescent="0.25">
      <c r="B955" s="37" t="s">
        <v>2416</v>
      </c>
      <c r="C955" s="154">
        <v>40255499.840000004</v>
      </c>
    </row>
    <row r="956" spans="2:3" x14ac:dyDescent="0.25">
      <c r="B956" s="37" t="s">
        <v>2241</v>
      </c>
      <c r="C956" s="154">
        <v>760417227.04999995</v>
      </c>
    </row>
    <row r="957" spans="2:3" x14ac:dyDescent="0.25">
      <c r="B957" s="37" t="s">
        <v>2420</v>
      </c>
      <c r="C957" s="154">
        <v>19017495</v>
      </c>
    </row>
    <row r="958" spans="2:3" x14ac:dyDescent="0.25">
      <c r="B958" s="37" t="s">
        <v>2424</v>
      </c>
      <c r="C958" s="154">
        <v>1177015</v>
      </c>
    </row>
    <row r="959" spans="2:3" x14ac:dyDescent="0.25">
      <c r="B959" s="37" t="s">
        <v>2495</v>
      </c>
      <c r="C959" s="154">
        <v>177459220.18000001</v>
      </c>
    </row>
    <row r="960" spans="2:3" x14ac:dyDescent="0.25">
      <c r="B960" s="37" t="s">
        <v>2433</v>
      </c>
      <c r="C960" s="154">
        <v>22145221.800000001</v>
      </c>
    </row>
    <row r="961" spans="2:3" x14ac:dyDescent="0.25">
      <c r="B961" s="37" t="s">
        <v>2434</v>
      </c>
      <c r="C961" s="154">
        <v>78327116.159999996</v>
      </c>
    </row>
    <row r="962" spans="2:3" x14ac:dyDescent="0.25">
      <c r="B962" s="37" t="s">
        <v>2436</v>
      </c>
      <c r="C962" s="154">
        <v>12242317.5</v>
      </c>
    </row>
    <row r="963" spans="2:3" x14ac:dyDescent="0.25">
      <c r="B963" s="37" t="s">
        <v>2067</v>
      </c>
      <c r="C963" s="154">
        <v>17687774.879999999</v>
      </c>
    </row>
    <row r="964" spans="2:3" x14ac:dyDescent="0.25">
      <c r="B964" s="37" t="s">
        <v>2068</v>
      </c>
      <c r="C964" s="154">
        <v>19344640</v>
      </c>
    </row>
    <row r="965" spans="2:3" x14ac:dyDescent="0.25">
      <c r="B965" s="37" t="s">
        <v>2444</v>
      </c>
      <c r="C965" s="154">
        <v>3078000</v>
      </c>
    </row>
    <row r="966" spans="2:3" x14ac:dyDescent="0.25">
      <c r="B966" s="37" t="s">
        <v>2446</v>
      </c>
      <c r="C966" s="154">
        <v>324684954</v>
      </c>
    </row>
    <row r="967" spans="2:3" x14ac:dyDescent="0.25">
      <c r="B967" s="37" t="s">
        <v>2071</v>
      </c>
      <c r="C967" s="154">
        <v>380358000</v>
      </c>
    </row>
    <row r="968" spans="2:3" x14ac:dyDescent="0.25">
      <c r="B968" s="37" t="s">
        <v>2451</v>
      </c>
      <c r="C968" s="154">
        <v>133730835.20999999</v>
      </c>
    </row>
    <row r="969" spans="2:3" x14ac:dyDescent="0.25">
      <c r="B969" s="37" t="s">
        <v>2248</v>
      </c>
      <c r="C969" s="154">
        <v>18956936.989999998</v>
      </c>
    </row>
    <row r="970" spans="2:3" x14ac:dyDescent="0.25">
      <c r="B970" s="37" t="s">
        <v>2073</v>
      </c>
      <c r="C970" s="154">
        <v>120428752.8</v>
      </c>
    </row>
    <row r="971" spans="2:3" x14ac:dyDescent="0.25">
      <c r="B971" s="37" t="s">
        <v>2454</v>
      </c>
      <c r="C971" s="154">
        <v>45661500</v>
      </c>
    </row>
    <row r="972" spans="2:3" x14ac:dyDescent="0.25">
      <c r="B972" s="37" t="s">
        <v>2455</v>
      </c>
      <c r="C972" s="154">
        <v>121425915.69</v>
      </c>
    </row>
    <row r="973" spans="2:3" x14ac:dyDescent="0.25">
      <c r="B973" s="37" t="s">
        <v>2459</v>
      </c>
      <c r="C973" s="154">
        <v>413788057.76999998</v>
      </c>
    </row>
    <row r="974" spans="2:3" x14ac:dyDescent="0.25">
      <c r="B974" s="37" t="s">
        <v>2496</v>
      </c>
      <c r="C974" s="154">
        <v>11578620.060000001</v>
      </c>
    </row>
    <row r="975" spans="2:3" x14ac:dyDescent="0.25">
      <c r="B975" s="37" t="s">
        <v>2169</v>
      </c>
      <c r="C975" s="154">
        <v>18959099.25</v>
      </c>
    </row>
    <row r="976" spans="2:3" x14ac:dyDescent="0.25">
      <c r="B976" s="37" t="s">
        <v>2468</v>
      </c>
      <c r="C976" s="154">
        <v>25749279.920000002</v>
      </c>
    </row>
    <row r="977" spans="2:3" x14ac:dyDescent="0.25">
      <c r="B977" s="37" t="s">
        <v>2497</v>
      </c>
      <c r="C977" s="154">
        <v>23707362.530000001</v>
      </c>
    </row>
    <row r="978" spans="2:3" x14ac:dyDescent="0.25">
      <c r="B978" s="37" t="s">
        <v>2498</v>
      </c>
      <c r="C978" s="154">
        <v>9660825</v>
      </c>
    </row>
    <row r="979" spans="2:3" x14ac:dyDescent="0.25">
      <c r="B979" s="37" t="s">
        <v>2251</v>
      </c>
      <c r="C979" s="154">
        <v>662633750</v>
      </c>
    </row>
    <row r="980" spans="2:3" x14ac:dyDescent="0.25">
      <c r="B980" s="37" t="s">
        <v>2499</v>
      </c>
      <c r="C980" s="154">
        <v>2679160</v>
      </c>
    </row>
    <row r="981" spans="2:3" x14ac:dyDescent="0.25">
      <c r="B981" s="37" t="s">
        <v>1041</v>
      </c>
      <c r="C981" s="154">
        <v>28931099.100000001</v>
      </c>
    </row>
    <row r="982" spans="2:3" x14ac:dyDescent="0.25">
      <c r="B982" s="37" t="s">
        <v>2481</v>
      </c>
      <c r="C982" s="154">
        <v>4568952.57</v>
      </c>
    </row>
    <row r="983" spans="2:3" x14ac:dyDescent="0.25">
      <c r="B983" s="37" t="s">
        <v>2077</v>
      </c>
      <c r="C983" s="154">
        <v>741128115.55999994</v>
      </c>
    </row>
    <row r="984" spans="2:3" x14ac:dyDescent="0.25">
      <c r="B984" s="37" t="s">
        <v>2484</v>
      </c>
      <c r="C984" s="154">
        <v>18727942.800000001</v>
      </c>
    </row>
    <row r="985" spans="2:3" x14ac:dyDescent="0.25">
      <c r="B985" s="37" t="s">
        <v>2255</v>
      </c>
      <c r="C985" s="154">
        <v>21309860</v>
      </c>
    </row>
    <row r="986" spans="2:3" x14ac:dyDescent="0.25">
      <c r="B986" s="37" t="s">
        <v>2488</v>
      </c>
      <c r="C986" s="154">
        <v>214681500</v>
      </c>
    </row>
    <row r="987" spans="2:3" x14ac:dyDescent="0.25">
      <c r="B987" s="37" t="s">
        <v>2489</v>
      </c>
      <c r="C987" s="154">
        <v>34165232.5</v>
      </c>
    </row>
    <row r="988" spans="2:3" x14ac:dyDescent="0.25">
      <c r="B988" s="37" t="s">
        <v>2259</v>
      </c>
      <c r="C988" s="154">
        <v>491726438.5</v>
      </c>
    </row>
    <row r="989" spans="2:3" x14ac:dyDescent="0.25">
      <c r="B989" s="37" t="s">
        <v>2260</v>
      </c>
      <c r="C989" s="154">
        <v>674895662.62</v>
      </c>
    </row>
    <row r="990" spans="2:3" x14ac:dyDescent="0.25">
      <c r="B990" s="37" t="s">
        <v>2500</v>
      </c>
      <c r="C990" s="154">
        <v>324494778.20999998</v>
      </c>
    </row>
    <row r="991" spans="2:3" x14ac:dyDescent="0.25">
      <c r="B991" s="37" t="s">
        <v>2170</v>
      </c>
      <c r="C991" s="154">
        <v>90276345.060000002</v>
      </c>
    </row>
    <row r="992" spans="2:3" x14ac:dyDescent="0.25">
      <c r="B992" s="37" t="s">
        <v>2501</v>
      </c>
      <c r="C992" s="154">
        <v>1454827876.53</v>
      </c>
    </row>
    <row r="993" spans="2:3" x14ac:dyDescent="0.25">
      <c r="B993" s="37" t="s">
        <v>2081</v>
      </c>
      <c r="C993" s="154">
        <v>193324460.40000001</v>
      </c>
    </row>
    <row r="994" spans="2:3" x14ac:dyDescent="0.25">
      <c r="B994" s="37" t="s">
        <v>2502</v>
      </c>
      <c r="C994" s="154">
        <v>476332178.04000002</v>
      </c>
    </row>
    <row r="995" spans="2:3" x14ac:dyDescent="0.25">
      <c r="B995" s="37" t="s">
        <v>2503</v>
      </c>
      <c r="C995" s="154">
        <v>618980697.91999996</v>
      </c>
    </row>
    <row r="996" spans="2:3" x14ac:dyDescent="0.25">
      <c r="B996" s="37" t="s">
        <v>2504</v>
      </c>
      <c r="C996" s="154">
        <v>469227934.26999998</v>
      </c>
    </row>
    <row r="997" spans="2:3" x14ac:dyDescent="0.25">
      <c r="B997" s="37" t="s">
        <v>2171</v>
      </c>
      <c r="C997" s="154">
        <v>1615281732.54</v>
      </c>
    </row>
    <row r="998" spans="2:3" x14ac:dyDescent="0.25">
      <c r="B998" s="37" t="s">
        <v>2261</v>
      </c>
      <c r="C998" s="154">
        <v>593010438.47000003</v>
      </c>
    </row>
    <row r="999" spans="2:3" x14ac:dyDescent="0.25">
      <c r="B999" s="37" t="s">
        <v>2505</v>
      </c>
      <c r="C999" s="154">
        <v>322254852</v>
      </c>
    </row>
    <row r="1000" spans="2:3" x14ac:dyDescent="0.25">
      <c r="B1000" s="37" t="s">
        <v>2506</v>
      </c>
      <c r="C1000" s="154">
        <v>58307289.560000002</v>
      </c>
    </row>
    <row r="1001" spans="2:3" x14ac:dyDescent="0.25">
      <c r="B1001" s="37" t="s">
        <v>2507</v>
      </c>
      <c r="C1001" s="154">
        <v>526847413.87</v>
      </c>
    </row>
    <row r="1002" spans="2:3" x14ac:dyDescent="0.25">
      <c r="B1002" s="37" t="s">
        <v>2172</v>
      </c>
      <c r="C1002" s="154">
        <v>1087759040.97</v>
      </c>
    </row>
    <row r="1003" spans="2:3" x14ac:dyDescent="0.25">
      <c r="B1003" s="37" t="s">
        <v>2082</v>
      </c>
      <c r="C1003" s="154">
        <v>1165427331.45</v>
      </c>
    </row>
    <row r="1004" spans="2:3" x14ac:dyDescent="0.25">
      <c r="B1004" s="37" t="s">
        <v>2083</v>
      </c>
      <c r="C1004" s="154">
        <v>1074317554.02</v>
      </c>
    </row>
    <row r="1005" spans="2:3" x14ac:dyDescent="0.25">
      <c r="B1005" s="37" t="s">
        <v>2508</v>
      </c>
      <c r="C1005" s="154">
        <v>1321718192.73</v>
      </c>
    </row>
    <row r="1006" spans="2:3" x14ac:dyDescent="0.25">
      <c r="B1006" s="37" t="s">
        <v>2509</v>
      </c>
      <c r="C1006" s="154">
        <v>740379020.45000005</v>
      </c>
    </row>
    <row r="1007" spans="2:3" x14ac:dyDescent="0.25">
      <c r="B1007" s="37" t="s">
        <v>2031</v>
      </c>
      <c r="C1007" s="154">
        <v>13307790</v>
      </c>
    </row>
    <row r="1008" spans="2:3" x14ac:dyDescent="0.25">
      <c r="B1008" s="37" t="s">
        <v>2510</v>
      </c>
      <c r="C1008" s="154">
        <v>1246661399.76</v>
      </c>
    </row>
    <row r="1009" spans="2:3" x14ac:dyDescent="0.25">
      <c r="B1009" s="37" t="s">
        <v>1607</v>
      </c>
      <c r="C1009" s="154">
        <v>2139745069.24</v>
      </c>
    </row>
    <row r="1010" spans="2:3" x14ac:dyDescent="0.25">
      <c r="B1010" s="37" t="s">
        <v>2084</v>
      </c>
      <c r="C1010" s="154">
        <v>408276529.45999998</v>
      </c>
    </row>
    <row r="1011" spans="2:3" x14ac:dyDescent="0.25">
      <c r="B1011" s="37" t="s">
        <v>2511</v>
      </c>
      <c r="C1011" s="154">
        <v>650375116.91999996</v>
      </c>
    </row>
    <row r="1012" spans="2:3" x14ac:dyDescent="0.25">
      <c r="B1012" s="37" t="s">
        <v>2512</v>
      </c>
      <c r="C1012" s="154">
        <v>688325772.75</v>
      </c>
    </row>
    <row r="1013" spans="2:3" x14ac:dyDescent="0.25">
      <c r="B1013" s="37" t="s">
        <v>2513</v>
      </c>
      <c r="C1013" s="154">
        <v>1239450683.8900001</v>
      </c>
    </row>
    <row r="1014" spans="2:3" x14ac:dyDescent="0.25">
      <c r="B1014" s="37" t="s">
        <v>2514</v>
      </c>
      <c r="C1014" s="154">
        <v>815746240.25999999</v>
      </c>
    </row>
    <row r="1015" spans="2:3" x14ac:dyDescent="0.25">
      <c r="B1015" s="37" t="s">
        <v>2085</v>
      </c>
      <c r="C1015" s="154">
        <v>654847945.75</v>
      </c>
    </row>
    <row r="1016" spans="2:3" x14ac:dyDescent="0.25">
      <c r="B1016" s="37" t="s">
        <v>2515</v>
      </c>
      <c r="C1016" s="154">
        <v>668239211</v>
      </c>
    </row>
    <row r="1017" spans="2:3" x14ac:dyDescent="0.25">
      <c r="B1017" s="37" t="s">
        <v>2516</v>
      </c>
      <c r="C1017" s="154">
        <v>446037298.30000001</v>
      </c>
    </row>
    <row r="1018" spans="2:3" x14ac:dyDescent="0.25">
      <c r="B1018" s="37" t="s">
        <v>2517</v>
      </c>
      <c r="C1018" s="154">
        <v>685232470.62</v>
      </c>
    </row>
    <row r="1019" spans="2:3" x14ac:dyDescent="0.25">
      <c r="B1019" s="37" t="s">
        <v>1608</v>
      </c>
      <c r="C1019" s="154">
        <v>1067111722.87</v>
      </c>
    </row>
    <row r="1020" spans="2:3" x14ac:dyDescent="0.25">
      <c r="B1020" s="37" t="s">
        <v>2518</v>
      </c>
      <c r="C1020" s="154">
        <v>278487757.60000002</v>
      </c>
    </row>
    <row r="1021" spans="2:3" x14ac:dyDescent="0.25">
      <c r="B1021" s="37" t="s">
        <v>2519</v>
      </c>
      <c r="C1021" s="154">
        <v>428173807.75999999</v>
      </c>
    </row>
    <row r="1022" spans="2:3" x14ac:dyDescent="0.25">
      <c r="B1022" s="37" t="s">
        <v>2262</v>
      </c>
      <c r="C1022" s="154">
        <v>764114117.13999999</v>
      </c>
    </row>
    <row r="1023" spans="2:3" x14ac:dyDescent="0.25">
      <c r="B1023" s="37" t="s">
        <v>2520</v>
      </c>
      <c r="C1023" s="154">
        <v>708796731</v>
      </c>
    </row>
    <row r="1024" spans="2:3" x14ac:dyDescent="0.25">
      <c r="B1024" s="37" t="s">
        <v>2521</v>
      </c>
      <c r="C1024" s="154">
        <v>208994937.06</v>
      </c>
    </row>
    <row r="1025" spans="2:3" x14ac:dyDescent="0.25">
      <c r="B1025" s="37" t="s">
        <v>2522</v>
      </c>
      <c r="C1025" s="154">
        <v>716036550.60000002</v>
      </c>
    </row>
    <row r="1026" spans="2:3" x14ac:dyDescent="0.25">
      <c r="B1026" s="37" t="s">
        <v>2523</v>
      </c>
      <c r="C1026" s="154">
        <v>729490258.79999995</v>
      </c>
    </row>
    <row r="1027" spans="2:3" x14ac:dyDescent="0.25">
      <c r="B1027" s="37" t="s">
        <v>2524</v>
      </c>
      <c r="C1027" s="154">
        <v>320407289.93000001</v>
      </c>
    </row>
    <row r="1028" spans="2:3" x14ac:dyDescent="0.25">
      <c r="B1028" s="37" t="s">
        <v>2525</v>
      </c>
      <c r="C1028" s="154">
        <v>622516919.22000003</v>
      </c>
    </row>
    <row r="1029" spans="2:3" x14ac:dyDescent="0.25">
      <c r="B1029" s="37" t="s">
        <v>2526</v>
      </c>
      <c r="C1029" s="154">
        <v>296325298.88999999</v>
      </c>
    </row>
    <row r="1030" spans="2:3" x14ac:dyDescent="0.25">
      <c r="B1030" s="37" t="s">
        <v>2527</v>
      </c>
      <c r="C1030" s="154">
        <v>476153007.27999997</v>
      </c>
    </row>
    <row r="1031" spans="2:3" x14ac:dyDescent="0.25">
      <c r="B1031" s="37" t="s">
        <v>2528</v>
      </c>
      <c r="C1031" s="154">
        <v>88711603.700000003</v>
      </c>
    </row>
    <row r="1032" spans="2:3" x14ac:dyDescent="0.25">
      <c r="B1032" s="37" t="s">
        <v>2529</v>
      </c>
      <c r="C1032" s="154">
        <v>29432159.760000002</v>
      </c>
    </row>
    <row r="1033" spans="2:3" x14ac:dyDescent="0.25">
      <c r="B1033" s="37" t="s">
        <v>2530</v>
      </c>
      <c r="C1033" s="154">
        <v>346226271.45999998</v>
      </c>
    </row>
    <row r="1034" spans="2:3" x14ac:dyDescent="0.25">
      <c r="B1034" s="37" t="s">
        <v>2531</v>
      </c>
      <c r="C1034" s="154">
        <v>1330572309.8399999</v>
      </c>
    </row>
    <row r="1035" spans="2:3" x14ac:dyDescent="0.25">
      <c r="B1035" s="37" t="s">
        <v>2086</v>
      </c>
      <c r="C1035" s="154">
        <v>1470720157.8299999</v>
      </c>
    </row>
    <row r="1036" spans="2:3" x14ac:dyDescent="0.25">
      <c r="B1036" s="37" t="s">
        <v>2532</v>
      </c>
      <c r="C1036" s="154">
        <v>506150088.16000003</v>
      </c>
    </row>
    <row r="1037" spans="2:3" x14ac:dyDescent="0.25">
      <c r="B1037" s="37" t="s">
        <v>2533</v>
      </c>
      <c r="C1037" s="154">
        <v>853875222.30999994</v>
      </c>
    </row>
    <row r="1038" spans="2:3" x14ac:dyDescent="0.25">
      <c r="B1038" s="37" t="s">
        <v>2534</v>
      </c>
      <c r="C1038" s="154">
        <v>366426900.41000003</v>
      </c>
    </row>
    <row r="1039" spans="2:3" x14ac:dyDescent="0.25">
      <c r="B1039" s="37" t="s">
        <v>2535</v>
      </c>
      <c r="C1039" s="154">
        <v>1010615414.58</v>
      </c>
    </row>
    <row r="1040" spans="2:3" x14ac:dyDescent="0.25">
      <c r="B1040" s="37" t="s">
        <v>2263</v>
      </c>
      <c r="C1040" s="154">
        <v>160688293</v>
      </c>
    </row>
    <row r="1041" spans="2:3" x14ac:dyDescent="0.25">
      <c r="B1041" s="37" t="s">
        <v>2536</v>
      </c>
      <c r="C1041" s="154">
        <v>53420632.579999998</v>
      </c>
    </row>
    <row r="1042" spans="2:3" x14ac:dyDescent="0.25">
      <c r="B1042" s="37" t="s">
        <v>2537</v>
      </c>
      <c r="C1042" s="154">
        <v>225850733.13999999</v>
      </c>
    </row>
    <row r="1043" spans="2:3" x14ac:dyDescent="0.25">
      <c r="B1043" s="37" t="s">
        <v>1609</v>
      </c>
      <c r="C1043" s="154">
        <v>1352342372.6700001</v>
      </c>
    </row>
    <row r="1044" spans="2:3" x14ac:dyDescent="0.25">
      <c r="B1044" s="37" t="s">
        <v>2538</v>
      </c>
      <c r="C1044" s="154">
        <v>947841124.64999998</v>
      </c>
    </row>
    <row r="1045" spans="2:3" x14ac:dyDescent="0.25">
      <c r="B1045" s="37" t="s">
        <v>2539</v>
      </c>
      <c r="C1045" s="154">
        <v>960080702.20000005</v>
      </c>
    </row>
    <row r="1046" spans="2:3" x14ac:dyDescent="0.25">
      <c r="B1046" s="37" t="s">
        <v>2540</v>
      </c>
      <c r="C1046" s="154">
        <v>336154798.39999998</v>
      </c>
    </row>
    <row r="1047" spans="2:3" x14ac:dyDescent="0.25">
      <c r="B1047" s="37" t="s">
        <v>2264</v>
      </c>
      <c r="C1047" s="154">
        <v>826325276.20000005</v>
      </c>
    </row>
    <row r="1048" spans="2:3" x14ac:dyDescent="0.25">
      <c r="B1048" s="37" t="s">
        <v>2541</v>
      </c>
      <c r="C1048" s="154">
        <v>208331827.72999999</v>
      </c>
    </row>
    <row r="1049" spans="2:3" x14ac:dyDescent="0.25">
      <c r="B1049" s="37" t="s">
        <v>2542</v>
      </c>
      <c r="C1049" s="154">
        <v>1163307253.95</v>
      </c>
    </row>
    <row r="1050" spans="2:3" x14ac:dyDescent="0.25">
      <c r="B1050" s="37" t="s">
        <v>2265</v>
      </c>
      <c r="C1050" s="154">
        <v>173681480.75</v>
      </c>
    </row>
    <row r="1051" spans="2:3" x14ac:dyDescent="0.25">
      <c r="B1051" s="37" t="s">
        <v>2266</v>
      </c>
      <c r="C1051" s="154">
        <v>1319193995.25</v>
      </c>
    </row>
    <row r="1052" spans="2:3" x14ac:dyDescent="0.25">
      <c r="B1052" s="37" t="s">
        <v>2087</v>
      </c>
      <c r="C1052" s="154">
        <v>6924050356.8500004</v>
      </c>
    </row>
    <row r="1053" spans="2:3" x14ac:dyDescent="0.25">
      <c r="B1053" s="37" t="s">
        <v>2543</v>
      </c>
      <c r="C1053" s="154">
        <v>30913630.440000001</v>
      </c>
    </row>
    <row r="1054" spans="2:3" x14ac:dyDescent="0.25">
      <c r="B1054" s="37" t="s">
        <v>2088</v>
      </c>
      <c r="C1054" s="154">
        <v>17262952.530000001</v>
      </c>
    </row>
    <row r="1055" spans="2:3" x14ac:dyDescent="0.25">
      <c r="B1055" s="37" t="s">
        <v>2089</v>
      </c>
      <c r="C1055" s="154">
        <v>245592547.06</v>
      </c>
    </row>
    <row r="1056" spans="2:3" x14ac:dyDescent="0.25">
      <c r="B1056" s="37" t="s">
        <v>2544</v>
      </c>
      <c r="C1056" s="154">
        <v>1649793199.8299999</v>
      </c>
    </row>
    <row r="1057" spans="2:3" x14ac:dyDescent="0.25">
      <c r="B1057" s="37" t="s">
        <v>2545</v>
      </c>
      <c r="C1057" s="154">
        <v>428522355.92000002</v>
      </c>
    </row>
    <row r="1058" spans="2:3" x14ac:dyDescent="0.25">
      <c r="B1058" s="37" t="s">
        <v>2546</v>
      </c>
      <c r="C1058" s="154">
        <v>974774163.14999998</v>
      </c>
    </row>
    <row r="1059" spans="2:3" x14ac:dyDescent="0.25">
      <c r="B1059" s="37" t="s">
        <v>2173</v>
      </c>
      <c r="C1059" s="154">
        <v>138376846.05000001</v>
      </c>
    </row>
    <row r="1060" spans="2:3" x14ac:dyDescent="0.25">
      <c r="B1060" s="37" t="s">
        <v>2090</v>
      </c>
      <c r="C1060" s="154">
        <v>984067761.52999997</v>
      </c>
    </row>
    <row r="1061" spans="2:3" x14ac:dyDescent="0.25">
      <c r="B1061" s="37" t="s">
        <v>2547</v>
      </c>
      <c r="C1061" s="154">
        <v>85320900.5</v>
      </c>
    </row>
    <row r="1062" spans="2:3" x14ac:dyDescent="0.25">
      <c r="B1062" s="37" t="s">
        <v>2091</v>
      </c>
      <c r="C1062" s="154">
        <v>96324449.400000006</v>
      </c>
    </row>
    <row r="1063" spans="2:3" x14ac:dyDescent="0.25">
      <c r="B1063" s="37" t="s">
        <v>2548</v>
      </c>
      <c r="C1063" s="154">
        <v>39402509.579999998</v>
      </c>
    </row>
    <row r="1064" spans="2:3" x14ac:dyDescent="0.25">
      <c r="B1064" s="37" t="s">
        <v>2549</v>
      </c>
      <c r="C1064" s="154">
        <v>818669104.14999998</v>
      </c>
    </row>
    <row r="1065" spans="2:3" x14ac:dyDescent="0.25">
      <c r="B1065" s="37" t="s">
        <v>2267</v>
      </c>
      <c r="C1065" s="154">
        <v>536943546.89999998</v>
      </c>
    </row>
    <row r="1066" spans="2:3" x14ac:dyDescent="0.25">
      <c r="B1066" s="37" t="s">
        <v>2550</v>
      </c>
      <c r="C1066" s="154">
        <v>1351608235.6099999</v>
      </c>
    </row>
    <row r="1067" spans="2:3" x14ac:dyDescent="0.25">
      <c r="B1067" s="37" t="s">
        <v>2551</v>
      </c>
      <c r="C1067" s="154">
        <v>837051553.26999998</v>
      </c>
    </row>
    <row r="1068" spans="2:3" x14ac:dyDescent="0.25">
      <c r="B1068" s="37" t="s">
        <v>2552</v>
      </c>
      <c r="C1068" s="154">
        <v>117632486.67</v>
      </c>
    </row>
    <row r="1069" spans="2:3" x14ac:dyDescent="0.25">
      <c r="B1069" s="37" t="s">
        <v>2553</v>
      </c>
      <c r="C1069" s="154">
        <v>1158050561.76</v>
      </c>
    </row>
    <row r="1070" spans="2:3" x14ac:dyDescent="0.25">
      <c r="B1070" s="37" t="s">
        <v>2554</v>
      </c>
      <c r="C1070" s="154">
        <v>2134151988.3499999</v>
      </c>
    </row>
    <row r="1071" spans="2:3" x14ac:dyDescent="0.25">
      <c r="B1071" s="37" t="s">
        <v>2555</v>
      </c>
      <c r="C1071" s="154">
        <v>42304169.82</v>
      </c>
    </row>
    <row r="1072" spans="2:3" x14ac:dyDescent="0.25">
      <c r="B1072" s="37" t="s">
        <v>2268</v>
      </c>
      <c r="C1072" s="154">
        <v>1560036721.5999999</v>
      </c>
    </row>
    <row r="1073" spans="2:3" x14ac:dyDescent="0.25">
      <c r="B1073" s="37" t="s">
        <v>2556</v>
      </c>
      <c r="C1073" s="154">
        <v>1212743144.7</v>
      </c>
    </row>
    <row r="1074" spans="2:3" x14ac:dyDescent="0.25">
      <c r="B1074" s="37" t="s">
        <v>2174</v>
      </c>
      <c r="C1074" s="154">
        <v>1023662102.72</v>
      </c>
    </row>
    <row r="1075" spans="2:3" x14ac:dyDescent="0.25">
      <c r="B1075" s="37" t="s">
        <v>2557</v>
      </c>
      <c r="C1075" s="154">
        <v>1264260706.29</v>
      </c>
    </row>
    <row r="1076" spans="2:3" x14ac:dyDescent="0.25">
      <c r="B1076" s="37" t="s">
        <v>2269</v>
      </c>
      <c r="C1076" s="154">
        <v>149545980.75</v>
      </c>
    </row>
    <row r="1077" spans="2:3" x14ac:dyDescent="0.25">
      <c r="B1077" s="37" t="s">
        <v>2270</v>
      </c>
      <c r="C1077" s="154">
        <v>661987240.79999995</v>
      </c>
    </row>
    <row r="1078" spans="2:3" x14ac:dyDescent="0.25">
      <c r="B1078" s="37" t="s">
        <v>2558</v>
      </c>
      <c r="C1078" s="154">
        <v>238392260.97999999</v>
      </c>
    </row>
    <row r="1079" spans="2:3" x14ac:dyDescent="0.25">
      <c r="B1079" s="37" t="s">
        <v>2092</v>
      </c>
      <c r="C1079" s="154">
        <v>905061342.88</v>
      </c>
    </row>
    <row r="1080" spans="2:3" x14ac:dyDescent="0.25">
      <c r="B1080" s="37" t="s">
        <v>2559</v>
      </c>
      <c r="C1080" s="154">
        <v>768304907.95000005</v>
      </c>
    </row>
    <row r="1081" spans="2:3" x14ac:dyDescent="0.25">
      <c r="B1081" s="37" t="s">
        <v>2560</v>
      </c>
      <c r="C1081" s="154">
        <v>918773169.5</v>
      </c>
    </row>
    <row r="1082" spans="2:3" x14ac:dyDescent="0.25">
      <c r="B1082" s="37" t="s">
        <v>2561</v>
      </c>
      <c r="C1082" s="154">
        <v>270609668.38999999</v>
      </c>
    </row>
    <row r="1083" spans="2:3" x14ac:dyDescent="0.25">
      <c r="B1083" s="37" t="s">
        <v>2562</v>
      </c>
      <c r="C1083" s="154">
        <v>180937205.31999999</v>
      </c>
    </row>
    <row r="1084" spans="2:3" x14ac:dyDescent="0.25">
      <c r="B1084" s="37" t="s">
        <v>2563</v>
      </c>
      <c r="C1084" s="154">
        <v>782340</v>
      </c>
    </row>
    <row r="1085" spans="2:3" x14ac:dyDescent="0.25">
      <c r="B1085" s="37" t="s">
        <v>2271</v>
      </c>
      <c r="C1085" s="154">
        <v>2528824456.8200002</v>
      </c>
    </row>
    <row r="1086" spans="2:3" x14ac:dyDescent="0.25">
      <c r="B1086" s="37" t="s">
        <v>2564</v>
      </c>
      <c r="C1086" s="154">
        <v>332153048.39999998</v>
      </c>
    </row>
    <row r="1087" spans="2:3" x14ac:dyDescent="0.25">
      <c r="B1087" s="37" t="s">
        <v>2565</v>
      </c>
      <c r="C1087" s="154">
        <v>452753052.12</v>
      </c>
    </row>
    <row r="1088" spans="2:3" x14ac:dyDescent="0.25">
      <c r="B1088" s="37" t="s">
        <v>2093</v>
      </c>
      <c r="C1088" s="154">
        <v>113188859.93000001</v>
      </c>
    </row>
    <row r="1089" spans="2:3" x14ac:dyDescent="0.25">
      <c r="B1089" s="37" t="s">
        <v>2566</v>
      </c>
      <c r="C1089" s="154">
        <v>499634841.83999997</v>
      </c>
    </row>
    <row r="1090" spans="2:3" x14ac:dyDescent="0.25">
      <c r="B1090" s="37" t="s">
        <v>2567</v>
      </c>
      <c r="C1090" s="154">
        <v>1140903667.1600001</v>
      </c>
    </row>
    <row r="1091" spans="2:3" x14ac:dyDescent="0.25">
      <c r="B1091" s="37" t="s">
        <v>2568</v>
      </c>
      <c r="C1091" s="154">
        <v>381848533.00999999</v>
      </c>
    </row>
    <row r="1092" spans="2:3" x14ac:dyDescent="0.25">
      <c r="B1092" s="37" t="s">
        <v>2569</v>
      </c>
      <c r="C1092" s="154">
        <v>1019459321.34</v>
      </c>
    </row>
    <row r="1093" spans="2:3" x14ac:dyDescent="0.25">
      <c r="B1093" s="37" t="s">
        <v>2570</v>
      </c>
      <c r="C1093" s="154">
        <v>465313835.10000002</v>
      </c>
    </row>
    <row r="1094" spans="2:3" x14ac:dyDescent="0.25">
      <c r="B1094" s="37" t="s">
        <v>2571</v>
      </c>
      <c r="C1094" s="154">
        <v>927890710.50999999</v>
      </c>
    </row>
    <row r="1095" spans="2:3" x14ac:dyDescent="0.25">
      <c r="B1095" s="37" t="s">
        <v>2572</v>
      </c>
      <c r="C1095" s="154">
        <v>245865856.99000001</v>
      </c>
    </row>
    <row r="1096" spans="2:3" x14ac:dyDescent="0.25">
      <c r="B1096" s="37" t="s">
        <v>2573</v>
      </c>
      <c r="C1096" s="154">
        <v>29419290</v>
      </c>
    </row>
    <row r="1097" spans="2:3" x14ac:dyDescent="0.25">
      <c r="B1097" s="37" t="s">
        <v>2574</v>
      </c>
      <c r="C1097" s="154">
        <v>1139834047.05</v>
      </c>
    </row>
    <row r="1098" spans="2:3" x14ac:dyDescent="0.25">
      <c r="B1098" s="37" t="s">
        <v>2175</v>
      </c>
      <c r="C1098" s="154">
        <v>1293432312</v>
      </c>
    </row>
    <row r="1099" spans="2:3" x14ac:dyDescent="0.25">
      <c r="B1099" s="37" t="s">
        <v>2575</v>
      </c>
      <c r="C1099" s="154">
        <v>881288588.32000005</v>
      </c>
    </row>
    <row r="1100" spans="2:3" x14ac:dyDescent="0.25">
      <c r="B1100" s="37" t="s">
        <v>1610</v>
      </c>
      <c r="C1100" s="154">
        <v>236437649.52000001</v>
      </c>
    </row>
    <row r="1101" spans="2:3" x14ac:dyDescent="0.25">
      <c r="B1101" s="37" t="s">
        <v>2576</v>
      </c>
      <c r="C1101" s="154">
        <v>83774284.930000007</v>
      </c>
    </row>
    <row r="1102" spans="2:3" x14ac:dyDescent="0.25">
      <c r="B1102" s="37" t="s">
        <v>2577</v>
      </c>
      <c r="C1102" s="154">
        <v>62445249.009999998</v>
      </c>
    </row>
    <row r="1103" spans="2:3" x14ac:dyDescent="0.25">
      <c r="B1103" s="37" t="s">
        <v>2578</v>
      </c>
      <c r="C1103" s="154">
        <v>222778110.38</v>
      </c>
    </row>
    <row r="1104" spans="2:3" x14ac:dyDescent="0.25">
      <c r="B1104" s="37" t="s">
        <v>2579</v>
      </c>
      <c r="C1104" s="154">
        <v>673839737.70000005</v>
      </c>
    </row>
    <row r="1105" spans="2:3" x14ac:dyDescent="0.25">
      <c r="B1105" s="37" t="s">
        <v>2580</v>
      </c>
      <c r="C1105" s="154">
        <v>41250137.5</v>
      </c>
    </row>
    <row r="1106" spans="2:3" x14ac:dyDescent="0.25">
      <c r="B1106" s="37" t="s">
        <v>2581</v>
      </c>
      <c r="C1106" s="154">
        <v>185143787.56</v>
      </c>
    </row>
    <row r="1107" spans="2:3" x14ac:dyDescent="0.25">
      <c r="B1107" s="37" t="s">
        <v>2582</v>
      </c>
      <c r="C1107" s="154">
        <v>532143338.87</v>
      </c>
    </row>
    <row r="1108" spans="2:3" x14ac:dyDescent="0.25">
      <c r="B1108" s="37" t="s">
        <v>2583</v>
      </c>
      <c r="C1108" s="154">
        <v>1159774307.3499999</v>
      </c>
    </row>
    <row r="1109" spans="2:3" x14ac:dyDescent="0.25">
      <c r="B1109" s="37" t="s">
        <v>2584</v>
      </c>
      <c r="C1109" s="154">
        <v>1108191390.9300001</v>
      </c>
    </row>
    <row r="1110" spans="2:3" x14ac:dyDescent="0.25">
      <c r="B1110" s="37" t="s">
        <v>2272</v>
      </c>
      <c r="C1110" s="154">
        <v>1803363126.1199999</v>
      </c>
    </row>
    <row r="1111" spans="2:3" x14ac:dyDescent="0.25">
      <c r="B1111" s="37" t="s">
        <v>1611</v>
      </c>
      <c r="C1111" s="154">
        <v>1597385833.5999999</v>
      </c>
    </row>
    <row r="1112" spans="2:3" x14ac:dyDescent="0.25">
      <c r="B1112" s="37" t="s">
        <v>2585</v>
      </c>
      <c r="C1112" s="154">
        <v>67102497</v>
      </c>
    </row>
    <row r="1113" spans="2:3" x14ac:dyDescent="0.25">
      <c r="B1113" s="37" t="s">
        <v>2586</v>
      </c>
      <c r="C1113" s="154">
        <v>856806070.75</v>
      </c>
    </row>
    <row r="1114" spans="2:3" x14ac:dyDescent="0.25">
      <c r="B1114" s="37" t="s">
        <v>2587</v>
      </c>
      <c r="C1114" s="154">
        <v>2153458270</v>
      </c>
    </row>
    <row r="1115" spans="2:3" x14ac:dyDescent="0.25">
      <c r="B1115" s="37" t="s">
        <v>2094</v>
      </c>
      <c r="C1115" s="154">
        <v>5702281001.5799999</v>
      </c>
    </row>
    <row r="1116" spans="2:3" x14ac:dyDescent="0.25">
      <c r="B1116" s="37" t="s">
        <v>2588</v>
      </c>
      <c r="C1116" s="154">
        <v>438184437.80000001</v>
      </c>
    </row>
    <row r="1117" spans="2:3" x14ac:dyDescent="0.25">
      <c r="B1117" s="37" t="s">
        <v>2589</v>
      </c>
      <c r="C1117" s="154">
        <v>337191356</v>
      </c>
    </row>
    <row r="1118" spans="2:3" x14ac:dyDescent="0.25">
      <c r="B1118" s="37" t="s">
        <v>2095</v>
      </c>
      <c r="C1118" s="154">
        <v>760754778.44000006</v>
      </c>
    </row>
    <row r="1119" spans="2:3" x14ac:dyDescent="0.25">
      <c r="B1119" s="37" t="s">
        <v>2590</v>
      </c>
      <c r="C1119" s="154">
        <v>653445</v>
      </c>
    </row>
    <row r="1120" spans="2:3" x14ac:dyDescent="0.25">
      <c r="B1120" s="37" t="s">
        <v>2591</v>
      </c>
      <c r="C1120" s="154">
        <v>482855431.62</v>
      </c>
    </row>
    <row r="1121" spans="2:3" x14ac:dyDescent="0.25">
      <c r="B1121" s="37" t="s">
        <v>2592</v>
      </c>
      <c r="C1121" s="154">
        <v>1083152454.5999999</v>
      </c>
    </row>
    <row r="1122" spans="2:3" x14ac:dyDescent="0.25">
      <c r="B1122" s="37" t="s">
        <v>2593</v>
      </c>
      <c r="C1122" s="154">
        <v>1018209752.21</v>
      </c>
    </row>
    <row r="1123" spans="2:3" x14ac:dyDescent="0.25">
      <c r="B1123" s="37" t="s">
        <v>1042</v>
      </c>
      <c r="C1123" s="154">
        <v>563495351.54999995</v>
      </c>
    </row>
    <row r="1124" spans="2:3" x14ac:dyDescent="0.25">
      <c r="B1124" s="37" t="s">
        <v>2594</v>
      </c>
      <c r="C1124" s="154">
        <v>736710476</v>
      </c>
    </row>
    <row r="1125" spans="2:3" x14ac:dyDescent="0.25">
      <c r="B1125" s="37" t="s">
        <v>2595</v>
      </c>
      <c r="C1125" s="154">
        <v>246041951.78999999</v>
      </c>
    </row>
    <row r="1126" spans="2:3" x14ac:dyDescent="0.25">
      <c r="B1126" s="37" t="s">
        <v>2596</v>
      </c>
      <c r="C1126" s="154">
        <v>17784399.600000001</v>
      </c>
    </row>
    <row r="1127" spans="2:3" x14ac:dyDescent="0.25">
      <c r="B1127" s="37" t="s">
        <v>2273</v>
      </c>
      <c r="C1127" s="154">
        <v>646855797.05999994</v>
      </c>
    </row>
    <row r="1128" spans="2:3" x14ac:dyDescent="0.25">
      <c r="B1128" s="37" t="s">
        <v>2597</v>
      </c>
      <c r="C1128" s="154">
        <v>143691399.94999999</v>
      </c>
    </row>
    <row r="1129" spans="2:3" x14ac:dyDescent="0.25">
      <c r="B1129" s="37" t="s">
        <v>2096</v>
      </c>
      <c r="C1129" s="154">
        <v>1760677730.53</v>
      </c>
    </row>
    <row r="1130" spans="2:3" x14ac:dyDescent="0.25">
      <c r="B1130" s="37" t="s">
        <v>2598</v>
      </c>
      <c r="C1130" s="154">
        <v>419841866.18000001</v>
      </c>
    </row>
    <row r="1131" spans="2:3" x14ac:dyDescent="0.25">
      <c r="B1131" s="37" t="s">
        <v>2599</v>
      </c>
      <c r="C1131" s="154">
        <v>2911430415.4499998</v>
      </c>
    </row>
    <row r="1132" spans="2:3" x14ac:dyDescent="0.25">
      <c r="B1132" s="37" t="s">
        <v>2274</v>
      </c>
      <c r="C1132" s="154">
        <v>2123645122.6600001</v>
      </c>
    </row>
    <row r="1133" spans="2:3" x14ac:dyDescent="0.25">
      <c r="B1133" s="37" t="s">
        <v>2275</v>
      </c>
      <c r="C1133" s="154">
        <v>512218770.80000001</v>
      </c>
    </row>
    <row r="1134" spans="2:3" x14ac:dyDescent="0.25">
      <c r="B1134" s="37" t="s">
        <v>2097</v>
      </c>
      <c r="C1134" s="154">
        <v>76250010</v>
      </c>
    </row>
    <row r="1135" spans="2:3" x14ac:dyDescent="0.25">
      <c r="B1135" s="37" t="s">
        <v>2600</v>
      </c>
      <c r="C1135" s="154">
        <v>224374286.16</v>
      </c>
    </row>
    <row r="1136" spans="2:3" x14ac:dyDescent="0.25">
      <c r="B1136" s="37" t="s">
        <v>2098</v>
      </c>
      <c r="C1136" s="154">
        <v>785153068.75</v>
      </c>
    </row>
    <row r="1137" spans="2:3" x14ac:dyDescent="0.25">
      <c r="B1137" s="37" t="s">
        <v>2601</v>
      </c>
      <c r="C1137" s="154">
        <v>28478912.329999998</v>
      </c>
    </row>
    <row r="1138" spans="2:3" x14ac:dyDescent="0.25">
      <c r="B1138" s="37" t="s">
        <v>2602</v>
      </c>
      <c r="C1138" s="154">
        <v>552747099.89999998</v>
      </c>
    </row>
    <row r="1139" spans="2:3" x14ac:dyDescent="0.25">
      <c r="B1139" s="37" t="s">
        <v>2603</v>
      </c>
      <c r="C1139" s="154">
        <v>2025247535.5999999</v>
      </c>
    </row>
    <row r="1140" spans="2:3" x14ac:dyDescent="0.25">
      <c r="B1140" s="37" t="s">
        <v>2276</v>
      </c>
      <c r="C1140" s="154">
        <v>841687985.83000004</v>
      </c>
    </row>
    <row r="1141" spans="2:3" x14ac:dyDescent="0.25">
      <c r="B1141" s="37" t="s">
        <v>2604</v>
      </c>
      <c r="C1141" s="154">
        <v>5814580</v>
      </c>
    </row>
    <row r="1142" spans="2:3" x14ac:dyDescent="0.25">
      <c r="B1142" s="37" t="s">
        <v>2277</v>
      </c>
      <c r="C1142" s="154">
        <v>381456529.30000001</v>
      </c>
    </row>
    <row r="1143" spans="2:3" x14ac:dyDescent="0.25">
      <c r="B1143" s="37" t="s">
        <v>2605</v>
      </c>
      <c r="C1143" s="154">
        <v>1158373009.5599999</v>
      </c>
    </row>
    <row r="1144" spans="2:3" x14ac:dyDescent="0.25">
      <c r="B1144" s="37" t="s">
        <v>2606</v>
      </c>
      <c r="C1144" s="154">
        <v>2077070438.97</v>
      </c>
    </row>
    <row r="1145" spans="2:3" x14ac:dyDescent="0.25">
      <c r="B1145" s="37" t="s">
        <v>2607</v>
      </c>
      <c r="C1145" s="154">
        <v>1381438116</v>
      </c>
    </row>
    <row r="1146" spans="2:3" x14ac:dyDescent="0.25">
      <c r="B1146" s="37" t="s">
        <v>2099</v>
      </c>
      <c r="C1146" s="154">
        <v>199652670</v>
      </c>
    </row>
    <row r="1147" spans="2:3" x14ac:dyDescent="0.25">
      <c r="B1147" s="37" t="s">
        <v>2278</v>
      </c>
      <c r="C1147" s="154">
        <v>938122989.75</v>
      </c>
    </row>
    <row r="1148" spans="2:3" x14ac:dyDescent="0.25">
      <c r="B1148" s="37" t="s">
        <v>2608</v>
      </c>
      <c r="C1148" s="154">
        <v>146149018.91999999</v>
      </c>
    </row>
    <row r="1149" spans="2:3" x14ac:dyDescent="0.25">
      <c r="B1149" s="37" t="s">
        <v>2609</v>
      </c>
      <c r="C1149" s="154">
        <v>51292170</v>
      </c>
    </row>
    <row r="1150" spans="2:3" x14ac:dyDescent="0.25">
      <c r="C1150" s="155">
        <f>SUM(C945:C1149)</f>
        <v>128852376152.23</v>
      </c>
    </row>
    <row r="1152" spans="2:3" x14ac:dyDescent="0.25">
      <c r="B1152" s="38" t="s">
        <v>204</v>
      </c>
      <c r="C1152" s="9" t="s">
        <v>205</v>
      </c>
    </row>
    <row r="1153" spans="2:3" x14ac:dyDescent="0.25">
      <c r="B1153" s="37" t="s">
        <v>2400</v>
      </c>
      <c r="C1153" s="154">
        <v>569604.84</v>
      </c>
    </row>
    <row r="1154" spans="2:3" x14ac:dyDescent="0.25">
      <c r="B1154" s="37" t="s">
        <v>2401</v>
      </c>
      <c r="C1154" s="154">
        <v>3479535.48</v>
      </c>
    </row>
    <row r="1155" spans="2:3" x14ac:dyDescent="0.25">
      <c r="B1155" s="37" t="s">
        <v>2060</v>
      </c>
      <c r="C1155" s="154">
        <v>18301081.91</v>
      </c>
    </row>
    <row r="1156" spans="2:3" x14ac:dyDescent="0.25">
      <c r="B1156" s="37" t="s">
        <v>2402</v>
      </c>
      <c r="C1156" s="154">
        <v>20589605.309999999</v>
      </c>
    </row>
    <row r="1157" spans="2:3" x14ac:dyDescent="0.25">
      <c r="B1157" s="37" t="s">
        <v>2239</v>
      </c>
      <c r="C1157" s="154">
        <v>3498418.2</v>
      </c>
    </row>
    <row r="1158" spans="2:3" x14ac:dyDescent="0.25">
      <c r="B1158" s="37" t="s">
        <v>2408</v>
      </c>
      <c r="C1158" s="154">
        <v>152859770.41999999</v>
      </c>
    </row>
    <row r="1159" spans="2:3" x14ac:dyDescent="0.25">
      <c r="B1159" s="37" t="s">
        <v>2240</v>
      </c>
      <c r="C1159" s="154">
        <v>17556326.370000001</v>
      </c>
    </row>
    <row r="1160" spans="2:3" x14ac:dyDescent="0.25">
      <c r="B1160" s="37" t="s">
        <v>2414</v>
      </c>
      <c r="C1160" s="154">
        <v>13084288.99</v>
      </c>
    </row>
    <row r="1161" spans="2:3" x14ac:dyDescent="0.25">
      <c r="B1161" s="37" t="s">
        <v>2415</v>
      </c>
      <c r="C1161" s="154">
        <v>13920870.140000001</v>
      </c>
    </row>
    <row r="1162" spans="2:3" x14ac:dyDescent="0.25">
      <c r="B1162" s="37" t="s">
        <v>2416</v>
      </c>
      <c r="C1162" s="154">
        <v>40341418.450000003</v>
      </c>
    </row>
    <row r="1163" spans="2:3" x14ac:dyDescent="0.25">
      <c r="B1163" s="37" t="s">
        <v>2241</v>
      </c>
      <c r="C1163" s="154">
        <v>735010667.82000005</v>
      </c>
    </row>
    <row r="1164" spans="2:3" x14ac:dyDescent="0.25">
      <c r="B1164" s="37" t="s">
        <v>2420</v>
      </c>
      <c r="C1164" s="154">
        <v>18861400.879999999</v>
      </c>
    </row>
    <row r="1165" spans="2:3" x14ac:dyDescent="0.25">
      <c r="B1165" s="37" t="s">
        <v>2424</v>
      </c>
      <c r="C1165" s="154">
        <v>1131030.28</v>
      </c>
    </row>
    <row r="1166" spans="2:3" x14ac:dyDescent="0.25">
      <c r="B1166" s="37" t="s">
        <v>2495</v>
      </c>
      <c r="C1166" s="154">
        <v>183782105.40000001</v>
      </c>
    </row>
    <row r="1167" spans="2:3" x14ac:dyDescent="0.25">
      <c r="B1167" s="37" t="s">
        <v>2433</v>
      </c>
      <c r="C1167" s="154">
        <v>22589624.899999999</v>
      </c>
    </row>
    <row r="1168" spans="2:3" x14ac:dyDescent="0.25">
      <c r="B1168" s="37" t="s">
        <v>2434</v>
      </c>
      <c r="C1168" s="154">
        <v>78331515.950000003</v>
      </c>
    </row>
    <row r="1169" spans="2:3" x14ac:dyDescent="0.25">
      <c r="B1169" s="37" t="s">
        <v>2436</v>
      </c>
      <c r="C1169" s="154">
        <v>12656365.050000001</v>
      </c>
    </row>
    <row r="1170" spans="2:3" x14ac:dyDescent="0.25">
      <c r="B1170" s="37" t="s">
        <v>2067</v>
      </c>
      <c r="C1170" s="154">
        <v>19195935.030000001</v>
      </c>
    </row>
    <row r="1171" spans="2:3" x14ac:dyDescent="0.25">
      <c r="B1171" s="37" t="s">
        <v>2068</v>
      </c>
      <c r="C1171" s="154">
        <v>19486294.800000001</v>
      </c>
    </row>
    <row r="1172" spans="2:3" x14ac:dyDescent="0.25">
      <c r="B1172" s="37" t="s">
        <v>2444</v>
      </c>
      <c r="C1172" s="154">
        <v>3096588.27</v>
      </c>
    </row>
    <row r="1173" spans="2:3" x14ac:dyDescent="0.25">
      <c r="B1173" s="37" t="s">
        <v>2446</v>
      </c>
      <c r="C1173" s="154">
        <v>362266463.79000002</v>
      </c>
    </row>
    <row r="1174" spans="2:3" x14ac:dyDescent="0.25">
      <c r="B1174" s="37" t="s">
        <v>2071</v>
      </c>
      <c r="C1174" s="154">
        <v>406142496.49000001</v>
      </c>
    </row>
    <row r="1175" spans="2:3" x14ac:dyDescent="0.25">
      <c r="B1175" s="37" t="s">
        <v>2451</v>
      </c>
      <c r="C1175" s="154">
        <v>147959109.47999999</v>
      </c>
    </row>
    <row r="1176" spans="2:3" x14ac:dyDescent="0.25">
      <c r="B1176" s="37" t="s">
        <v>2248</v>
      </c>
      <c r="C1176" s="154">
        <v>18856724.73</v>
      </c>
    </row>
    <row r="1177" spans="2:3" x14ac:dyDescent="0.25">
      <c r="B1177" s="37" t="s">
        <v>2073</v>
      </c>
      <c r="C1177" s="154">
        <v>114488325.78</v>
      </c>
    </row>
    <row r="1178" spans="2:3" x14ac:dyDescent="0.25">
      <c r="B1178" s="37" t="s">
        <v>2454</v>
      </c>
      <c r="C1178" s="154">
        <v>45543936.280000001</v>
      </c>
    </row>
    <row r="1179" spans="2:3" x14ac:dyDescent="0.25">
      <c r="B1179" s="37" t="s">
        <v>2455</v>
      </c>
      <c r="C1179" s="154">
        <v>125825174.59999999</v>
      </c>
    </row>
    <row r="1180" spans="2:3" x14ac:dyDescent="0.25">
      <c r="B1180" s="37" t="s">
        <v>2459</v>
      </c>
      <c r="C1180" s="154">
        <v>434159868.49000001</v>
      </c>
    </row>
    <row r="1181" spans="2:3" x14ac:dyDescent="0.25">
      <c r="B1181" s="37" t="s">
        <v>2496</v>
      </c>
      <c r="C1181" s="154">
        <v>11905819.98</v>
      </c>
    </row>
    <row r="1182" spans="2:3" x14ac:dyDescent="0.25">
      <c r="B1182" s="37" t="s">
        <v>2169</v>
      </c>
      <c r="C1182" s="154">
        <v>18997425.5</v>
      </c>
    </row>
    <row r="1183" spans="2:3" x14ac:dyDescent="0.25">
      <c r="B1183" s="37" t="s">
        <v>2468</v>
      </c>
      <c r="C1183" s="154">
        <v>27180137.120000001</v>
      </c>
    </row>
    <row r="1184" spans="2:3" x14ac:dyDescent="0.25">
      <c r="B1184" s="37" t="s">
        <v>2497</v>
      </c>
      <c r="C1184" s="154">
        <v>23201350</v>
      </c>
    </row>
    <row r="1185" spans="2:3" x14ac:dyDescent="0.25">
      <c r="B1185" s="37" t="s">
        <v>2498</v>
      </c>
      <c r="C1185" s="154">
        <v>9411375</v>
      </c>
    </row>
    <row r="1186" spans="2:3" x14ac:dyDescent="0.25">
      <c r="B1186" s="37" t="s">
        <v>2251</v>
      </c>
      <c r="C1186" s="154">
        <v>675720493.77999997</v>
      </c>
    </row>
    <row r="1187" spans="2:3" x14ac:dyDescent="0.25">
      <c r="B1187" s="37" t="s">
        <v>2499</v>
      </c>
      <c r="C1187" s="154">
        <v>2968120</v>
      </c>
    </row>
    <row r="1188" spans="2:3" x14ac:dyDescent="0.25">
      <c r="B1188" s="37" t="s">
        <v>1041</v>
      </c>
      <c r="C1188" s="154">
        <v>28882768.620000001</v>
      </c>
    </row>
    <row r="1189" spans="2:3" x14ac:dyDescent="0.25">
      <c r="B1189" s="37" t="s">
        <v>2481</v>
      </c>
      <c r="C1189" s="154">
        <v>4630380.84</v>
      </c>
    </row>
    <row r="1190" spans="2:3" x14ac:dyDescent="0.25">
      <c r="B1190" s="37" t="s">
        <v>2077</v>
      </c>
      <c r="C1190" s="154">
        <v>761101001.19000006</v>
      </c>
    </row>
    <row r="1191" spans="2:3" x14ac:dyDescent="0.25">
      <c r="B1191" s="37" t="s">
        <v>2484</v>
      </c>
      <c r="C1191" s="154">
        <v>18347715.66</v>
      </c>
    </row>
    <row r="1192" spans="2:3" x14ac:dyDescent="0.25">
      <c r="B1192" s="37" t="s">
        <v>2255</v>
      </c>
      <c r="C1192" s="154">
        <v>21755124.82</v>
      </c>
    </row>
    <row r="1193" spans="2:3" x14ac:dyDescent="0.25">
      <c r="B1193" s="37" t="s">
        <v>2488</v>
      </c>
      <c r="C1193" s="154">
        <v>227369461.09999999</v>
      </c>
    </row>
    <row r="1194" spans="2:3" x14ac:dyDescent="0.25">
      <c r="B1194" s="37" t="s">
        <v>2489</v>
      </c>
      <c r="C1194" s="154">
        <v>33722069.740000002</v>
      </c>
    </row>
    <row r="1195" spans="2:3" x14ac:dyDescent="0.25">
      <c r="B1195" s="37" t="s">
        <v>2259</v>
      </c>
      <c r="C1195" s="154">
        <v>559856467.29999995</v>
      </c>
    </row>
    <row r="1196" spans="2:3" x14ac:dyDescent="0.25">
      <c r="B1196" s="37" t="s">
        <v>2260</v>
      </c>
      <c r="C1196" s="154">
        <v>706144926.23000002</v>
      </c>
    </row>
    <row r="1197" spans="2:3" x14ac:dyDescent="0.25">
      <c r="B1197" s="37" t="s">
        <v>2500</v>
      </c>
      <c r="C1197" s="154">
        <v>322991268.44999999</v>
      </c>
    </row>
    <row r="1198" spans="2:3" x14ac:dyDescent="0.25">
      <c r="B1198" s="37" t="s">
        <v>2170</v>
      </c>
      <c r="C1198" s="154">
        <v>92326004.459999993</v>
      </c>
    </row>
    <row r="1199" spans="2:3" x14ac:dyDescent="0.25">
      <c r="B1199" s="37" t="s">
        <v>2501</v>
      </c>
      <c r="C1199" s="154">
        <v>1576241431.0799999</v>
      </c>
    </row>
    <row r="1200" spans="2:3" x14ac:dyDescent="0.25">
      <c r="B1200" s="37" t="s">
        <v>2081</v>
      </c>
      <c r="C1200" s="154">
        <v>195141831.96000001</v>
      </c>
    </row>
    <row r="1201" spans="2:3" x14ac:dyDescent="0.25">
      <c r="B1201" s="37" t="s">
        <v>2502</v>
      </c>
      <c r="C1201" s="154">
        <v>500819751.97000003</v>
      </c>
    </row>
    <row r="1202" spans="2:3" x14ac:dyDescent="0.25">
      <c r="B1202" s="37" t="s">
        <v>2503</v>
      </c>
      <c r="C1202" s="154">
        <v>684206513.89999998</v>
      </c>
    </row>
    <row r="1203" spans="2:3" x14ac:dyDescent="0.25">
      <c r="B1203" s="37" t="s">
        <v>2504</v>
      </c>
      <c r="C1203" s="154">
        <v>462280679.22000003</v>
      </c>
    </row>
    <row r="1204" spans="2:3" x14ac:dyDescent="0.25">
      <c r="B1204" s="37" t="s">
        <v>2171</v>
      </c>
      <c r="C1204" s="154">
        <v>1743994527.71</v>
      </c>
    </row>
    <row r="1205" spans="2:3" x14ac:dyDescent="0.25">
      <c r="B1205" s="37" t="s">
        <v>2261</v>
      </c>
      <c r="C1205" s="154">
        <v>604104193.65999997</v>
      </c>
    </row>
    <row r="1206" spans="2:3" x14ac:dyDescent="0.25">
      <c r="B1206" s="37" t="s">
        <v>2505</v>
      </c>
      <c r="C1206" s="154">
        <v>323964236</v>
      </c>
    </row>
    <row r="1207" spans="2:3" x14ac:dyDescent="0.25">
      <c r="B1207" s="37" t="s">
        <v>2506</v>
      </c>
      <c r="C1207" s="154">
        <v>65232451.810000002</v>
      </c>
    </row>
    <row r="1208" spans="2:3" x14ac:dyDescent="0.25">
      <c r="B1208" s="37" t="s">
        <v>2507</v>
      </c>
      <c r="C1208" s="154">
        <v>536618591.11000001</v>
      </c>
    </row>
    <row r="1209" spans="2:3" x14ac:dyDescent="0.25">
      <c r="B1209" s="37" t="s">
        <v>2172</v>
      </c>
      <c r="C1209" s="154">
        <v>1148221800.0799999</v>
      </c>
    </row>
    <row r="1210" spans="2:3" x14ac:dyDescent="0.25">
      <c r="B1210" s="37" t="s">
        <v>2082</v>
      </c>
      <c r="C1210" s="154">
        <v>1163373777.5599999</v>
      </c>
    </row>
    <row r="1211" spans="2:3" x14ac:dyDescent="0.25">
      <c r="B1211" s="37" t="s">
        <v>2083</v>
      </c>
      <c r="C1211" s="154">
        <v>1184154861.76</v>
      </c>
    </row>
    <row r="1212" spans="2:3" x14ac:dyDescent="0.25">
      <c r="B1212" s="37" t="s">
        <v>2508</v>
      </c>
      <c r="C1212" s="154">
        <v>1379978085.8299999</v>
      </c>
    </row>
    <row r="1213" spans="2:3" x14ac:dyDescent="0.25">
      <c r="B1213" s="37" t="s">
        <v>2509</v>
      </c>
      <c r="C1213" s="154">
        <v>754062288</v>
      </c>
    </row>
    <row r="1214" spans="2:3" x14ac:dyDescent="0.25">
      <c r="B1214" s="37" t="s">
        <v>2031</v>
      </c>
      <c r="C1214" s="154">
        <v>13220264.91</v>
      </c>
    </row>
    <row r="1215" spans="2:3" x14ac:dyDescent="0.25">
      <c r="B1215" s="37" t="s">
        <v>2510</v>
      </c>
      <c r="C1215" s="154">
        <v>1395988853.8399999</v>
      </c>
    </row>
    <row r="1216" spans="2:3" x14ac:dyDescent="0.25">
      <c r="B1216" s="37" t="s">
        <v>1607</v>
      </c>
      <c r="C1216" s="154">
        <v>2093562613.6900001</v>
      </c>
    </row>
    <row r="1217" spans="2:3" x14ac:dyDescent="0.25">
      <c r="B1217" s="37" t="s">
        <v>2084</v>
      </c>
      <c r="C1217" s="154">
        <v>441877857.82999998</v>
      </c>
    </row>
    <row r="1218" spans="2:3" x14ac:dyDescent="0.25">
      <c r="B1218" s="37" t="s">
        <v>2511</v>
      </c>
      <c r="C1218" s="154">
        <v>680327143.28999996</v>
      </c>
    </row>
    <row r="1219" spans="2:3" x14ac:dyDescent="0.25">
      <c r="B1219" s="37" t="s">
        <v>2512</v>
      </c>
      <c r="C1219" s="154">
        <v>725894321.12</v>
      </c>
    </row>
    <row r="1220" spans="2:3" x14ac:dyDescent="0.25">
      <c r="B1220" s="37" t="s">
        <v>2513</v>
      </c>
      <c r="C1220" s="154">
        <v>1413095315.0699999</v>
      </c>
    </row>
    <row r="1221" spans="2:3" x14ac:dyDescent="0.25">
      <c r="B1221" s="37" t="s">
        <v>2514</v>
      </c>
      <c r="C1221" s="154">
        <v>828434323.29999995</v>
      </c>
    </row>
    <row r="1222" spans="2:3" x14ac:dyDescent="0.25">
      <c r="B1222" s="37" t="s">
        <v>2085</v>
      </c>
      <c r="C1222" s="154">
        <v>665353635.88</v>
      </c>
    </row>
    <row r="1223" spans="2:3" x14ac:dyDescent="0.25">
      <c r="B1223" s="37" t="s">
        <v>2515</v>
      </c>
      <c r="C1223" s="154">
        <v>750659434.04999995</v>
      </c>
    </row>
    <row r="1224" spans="2:3" x14ac:dyDescent="0.25">
      <c r="B1224" s="37" t="s">
        <v>2516</v>
      </c>
      <c r="C1224" s="154">
        <v>459865778.63999999</v>
      </c>
    </row>
    <row r="1225" spans="2:3" x14ac:dyDescent="0.25">
      <c r="B1225" s="37" t="s">
        <v>2517</v>
      </c>
      <c r="C1225" s="154">
        <v>697008940</v>
      </c>
    </row>
    <row r="1226" spans="2:3" x14ac:dyDescent="0.25">
      <c r="B1226" s="37" t="s">
        <v>1608</v>
      </c>
      <c r="C1226" s="154">
        <v>1150337215.71</v>
      </c>
    </row>
    <row r="1227" spans="2:3" x14ac:dyDescent="0.25">
      <c r="B1227" s="37" t="s">
        <v>2518</v>
      </c>
      <c r="C1227" s="154">
        <v>296168396.64999998</v>
      </c>
    </row>
    <row r="1228" spans="2:3" x14ac:dyDescent="0.25">
      <c r="B1228" s="37" t="s">
        <v>2519</v>
      </c>
      <c r="C1228" s="154">
        <v>470823286.73000002</v>
      </c>
    </row>
    <row r="1229" spans="2:3" x14ac:dyDescent="0.25">
      <c r="B1229" s="37" t="s">
        <v>2262</v>
      </c>
      <c r="C1229" s="154">
        <v>805198388.01999998</v>
      </c>
    </row>
    <row r="1230" spans="2:3" x14ac:dyDescent="0.25">
      <c r="B1230" s="37" t="s">
        <v>2520</v>
      </c>
      <c r="C1230" s="154">
        <v>697529603</v>
      </c>
    </row>
    <row r="1231" spans="2:3" x14ac:dyDescent="0.25">
      <c r="B1231" s="37" t="s">
        <v>2521</v>
      </c>
      <c r="C1231" s="154">
        <v>221236679.37</v>
      </c>
    </row>
    <row r="1232" spans="2:3" x14ac:dyDescent="0.25">
      <c r="B1232" s="37" t="s">
        <v>2522</v>
      </c>
      <c r="C1232" s="154">
        <v>691756686.49000001</v>
      </c>
    </row>
    <row r="1233" spans="2:3" x14ac:dyDescent="0.25">
      <c r="B1233" s="37" t="s">
        <v>2523</v>
      </c>
      <c r="C1233" s="154">
        <v>756985485.58000004</v>
      </c>
    </row>
    <row r="1234" spans="2:3" x14ac:dyDescent="0.25">
      <c r="B1234" s="37" t="s">
        <v>2524</v>
      </c>
      <c r="C1234" s="154">
        <v>325778356.75</v>
      </c>
    </row>
    <row r="1235" spans="2:3" x14ac:dyDescent="0.25">
      <c r="B1235" s="37" t="s">
        <v>2525</v>
      </c>
      <c r="C1235" s="154">
        <v>671260015.84000003</v>
      </c>
    </row>
    <row r="1236" spans="2:3" x14ac:dyDescent="0.25">
      <c r="B1236" s="37" t="s">
        <v>2526</v>
      </c>
      <c r="C1236" s="154">
        <v>316090846.01999998</v>
      </c>
    </row>
    <row r="1237" spans="2:3" x14ac:dyDescent="0.25">
      <c r="B1237" s="37" t="s">
        <v>2527</v>
      </c>
      <c r="C1237" s="154">
        <v>476644006.13999999</v>
      </c>
    </row>
    <row r="1238" spans="2:3" x14ac:dyDescent="0.25">
      <c r="B1238" s="37" t="s">
        <v>2528</v>
      </c>
      <c r="C1238" s="154">
        <v>93061562.340000004</v>
      </c>
    </row>
    <row r="1239" spans="2:3" x14ac:dyDescent="0.25">
      <c r="B1239" s="37" t="s">
        <v>2529</v>
      </c>
      <c r="C1239" s="154">
        <v>29867940.059999999</v>
      </c>
    </row>
    <row r="1240" spans="2:3" x14ac:dyDescent="0.25">
      <c r="B1240" s="37" t="s">
        <v>2530</v>
      </c>
      <c r="C1240" s="154">
        <v>328634501.06</v>
      </c>
    </row>
    <row r="1241" spans="2:3" x14ac:dyDescent="0.25">
      <c r="B1241" s="37" t="s">
        <v>2531</v>
      </c>
      <c r="C1241" s="154">
        <v>1316911755.1500001</v>
      </c>
    </row>
    <row r="1242" spans="2:3" x14ac:dyDescent="0.25">
      <c r="B1242" s="37" t="s">
        <v>2086</v>
      </c>
      <c r="C1242" s="154">
        <v>1600617715.6300001</v>
      </c>
    </row>
    <row r="1243" spans="2:3" x14ac:dyDescent="0.25">
      <c r="B1243" s="37" t="s">
        <v>2532</v>
      </c>
      <c r="C1243" s="154">
        <v>502815648.69</v>
      </c>
    </row>
    <row r="1244" spans="2:3" x14ac:dyDescent="0.25">
      <c r="B1244" s="37" t="s">
        <v>2533</v>
      </c>
      <c r="C1244" s="154">
        <v>831501256.07000005</v>
      </c>
    </row>
    <row r="1245" spans="2:3" x14ac:dyDescent="0.25">
      <c r="B1245" s="37" t="s">
        <v>2534</v>
      </c>
      <c r="C1245" s="154">
        <v>432265544.51999998</v>
      </c>
    </row>
    <row r="1246" spans="2:3" x14ac:dyDescent="0.25">
      <c r="B1246" s="37" t="s">
        <v>2535</v>
      </c>
      <c r="C1246" s="154">
        <v>1036620218.34</v>
      </c>
    </row>
    <row r="1247" spans="2:3" x14ac:dyDescent="0.25">
      <c r="B1247" s="37" t="s">
        <v>2263</v>
      </c>
      <c r="C1247" s="154">
        <v>165663761</v>
      </c>
    </row>
    <row r="1248" spans="2:3" x14ac:dyDescent="0.25">
      <c r="B1248" s="37" t="s">
        <v>2536</v>
      </c>
      <c r="C1248" s="154">
        <v>51733528.369999997</v>
      </c>
    </row>
    <row r="1249" spans="2:3" x14ac:dyDescent="0.25">
      <c r="B1249" s="37" t="s">
        <v>2537</v>
      </c>
      <c r="C1249" s="154">
        <v>224602027.50999999</v>
      </c>
    </row>
    <row r="1250" spans="2:3" x14ac:dyDescent="0.25">
      <c r="B1250" s="37" t="s">
        <v>1609</v>
      </c>
      <c r="C1250" s="154">
        <v>1613103534.01</v>
      </c>
    </row>
    <row r="1251" spans="2:3" x14ac:dyDescent="0.25">
      <c r="B1251" s="37" t="s">
        <v>2538</v>
      </c>
      <c r="C1251" s="154">
        <v>985949151.04999995</v>
      </c>
    </row>
    <row r="1252" spans="2:3" x14ac:dyDescent="0.25">
      <c r="B1252" s="37" t="s">
        <v>2539</v>
      </c>
      <c r="C1252" s="154">
        <v>1008436430.08</v>
      </c>
    </row>
    <row r="1253" spans="2:3" x14ac:dyDescent="0.25">
      <c r="B1253" s="37" t="s">
        <v>2540</v>
      </c>
      <c r="C1253" s="154">
        <v>336977897.19999999</v>
      </c>
    </row>
    <row r="1254" spans="2:3" x14ac:dyDescent="0.25">
      <c r="B1254" s="37" t="s">
        <v>2264</v>
      </c>
      <c r="C1254" s="154">
        <v>817017084.34000003</v>
      </c>
    </row>
    <row r="1255" spans="2:3" x14ac:dyDescent="0.25">
      <c r="B1255" s="37" t="s">
        <v>2541</v>
      </c>
      <c r="C1255" s="154">
        <v>223514912.91999999</v>
      </c>
    </row>
    <row r="1256" spans="2:3" x14ac:dyDescent="0.25">
      <c r="B1256" s="37" t="s">
        <v>2542</v>
      </c>
      <c r="C1256" s="154">
        <v>1290470497.8900001</v>
      </c>
    </row>
    <row r="1257" spans="2:3" x14ac:dyDescent="0.25">
      <c r="B1257" s="37" t="s">
        <v>2265</v>
      </c>
      <c r="C1257" s="154">
        <v>169937389.97</v>
      </c>
    </row>
    <row r="1258" spans="2:3" x14ac:dyDescent="0.25">
      <c r="B1258" s="37" t="s">
        <v>2266</v>
      </c>
      <c r="C1258" s="154">
        <v>1366874967.23</v>
      </c>
    </row>
    <row r="1259" spans="2:3" x14ac:dyDescent="0.25">
      <c r="B1259" s="37" t="s">
        <v>2087</v>
      </c>
      <c r="C1259" s="154">
        <v>6876946806.6599998</v>
      </c>
    </row>
    <row r="1260" spans="2:3" x14ac:dyDescent="0.25">
      <c r="B1260" s="37" t="s">
        <v>2543</v>
      </c>
      <c r="C1260" s="154">
        <v>30718164.620000001</v>
      </c>
    </row>
    <row r="1261" spans="2:3" x14ac:dyDescent="0.25">
      <c r="B1261" s="37" t="s">
        <v>2088</v>
      </c>
      <c r="C1261" s="154">
        <v>17343877.5</v>
      </c>
    </row>
    <row r="1262" spans="2:3" x14ac:dyDescent="0.25">
      <c r="B1262" s="37" t="s">
        <v>2089</v>
      </c>
      <c r="C1262" s="154">
        <v>252346224.62</v>
      </c>
    </row>
    <row r="1263" spans="2:3" x14ac:dyDescent="0.25">
      <c r="B1263" s="37" t="s">
        <v>2544</v>
      </c>
      <c r="C1263" s="154">
        <v>1690392998.54</v>
      </c>
    </row>
    <row r="1264" spans="2:3" x14ac:dyDescent="0.25">
      <c r="B1264" s="37" t="s">
        <v>2545</v>
      </c>
      <c r="C1264" s="154">
        <v>485088083.04000002</v>
      </c>
    </row>
    <row r="1265" spans="2:3" x14ac:dyDescent="0.25">
      <c r="B1265" s="37" t="s">
        <v>2546</v>
      </c>
      <c r="C1265" s="154">
        <v>920805966.09000003</v>
      </c>
    </row>
    <row r="1266" spans="2:3" x14ac:dyDescent="0.25">
      <c r="B1266" s="37" t="s">
        <v>2173</v>
      </c>
      <c r="C1266" s="154">
        <v>139236570.12</v>
      </c>
    </row>
    <row r="1267" spans="2:3" x14ac:dyDescent="0.25">
      <c r="B1267" s="37" t="s">
        <v>2090</v>
      </c>
      <c r="C1267" s="154">
        <v>964213080.46000004</v>
      </c>
    </row>
    <row r="1268" spans="2:3" x14ac:dyDescent="0.25">
      <c r="B1268" s="37" t="s">
        <v>2547</v>
      </c>
      <c r="C1268" s="154">
        <v>89218299.299999997</v>
      </c>
    </row>
    <row r="1269" spans="2:3" x14ac:dyDescent="0.25">
      <c r="B1269" s="37" t="s">
        <v>2091</v>
      </c>
      <c r="C1269" s="154">
        <v>96508100.890000001</v>
      </c>
    </row>
    <row r="1270" spans="2:3" x14ac:dyDescent="0.25">
      <c r="B1270" s="37" t="s">
        <v>2548</v>
      </c>
      <c r="C1270" s="154">
        <v>47035425.240000002</v>
      </c>
    </row>
    <row r="1271" spans="2:3" x14ac:dyDescent="0.25">
      <c r="B1271" s="37" t="s">
        <v>2549</v>
      </c>
      <c r="C1271" s="154">
        <v>948907995.75999999</v>
      </c>
    </row>
    <row r="1272" spans="2:3" x14ac:dyDescent="0.25">
      <c r="B1272" s="37" t="s">
        <v>2267</v>
      </c>
      <c r="C1272" s="154">
        <v>553556953.20000005</v>
      </c>
    </row>
    <row r="1273" spans="2:3" x14ac:dyDescent="0.25">
      <c r="B1273" s="37" t="s">
        <v>2550</v>
      </c>
      <c r="C1273" s="154">
        <v>1515853898.3900001</v>
      </c>
    </row>
    <row r="1274" spans="2:3" x14ac:dyDescent="0.25">
      <c r="B1274" s="37" t="s">
        <v>2551</v>
      </c>
      <c r="C1274" s="154">
        <v>889309569.95000005</v>
      </c>
    </row>
    <row r="1275" spans="2:3" x14ac:dyDescent="0.25">
      <c r="B1275" s="37" t="s">
        <v>2552</v>
      </c>
      <c r="C1275" s="154">
        <v>119671618.69</v>
      </c>
    </row>
    <row r="1276" spans="2:3" x14ac:dyDescent="0.25">
      <c r="B1276" s="37" t="s">
        <v>2553</v>
      </c>
      <c r="C1276" s="154">
        <v>1264105406.53</v>
      </c>
    </row>
    <row r="1277" spans="2:3" x14ac:dyDescent="0.25">
      <c r="B1277" s="37" t="s">
        <v>2554</v>
      </c>
      <c r="C1277" s="154">
        <v>2604453446.3600001</v>
      </c>
    </row>
    <row r="1278" spans="2:3" x14ac:dyDescent="0.25">
      <c r="B1278" s="37" t="s">
        <v>2555</v>
      </c>
      <c r="C1278" s="154">
        <v>41669332.630000003</v>
      </c>
    </row>
    <row r="1279" spans="2:3" x14ac:dyDescent="0.25">
      <c r="B1279" s="37" t="s">
        <v>2268</v>
      </c>
      <c r="C1279" s="154">
        <v>1597069549.24</v>
      </c>
    </row>
    <row r="1280" spans="2:3" x14ac:dyDescent="0.25">
      <c r="B1280" s="37" t="s">
        <v>2556</v>
      </c>
      <c r="C1280" s="154">
        <v>1219231667.9400001</v>
      </c>
    </row>
    <row r="1281" spans="2:3" x14ac:dyDescent="0.25">
      <c r="B1281" s="37" t="s">
        <v>2174</v>
      </c>
      <c r="C1281" s="154">
        <v>1069059687.78</v>
      </c>
    </row>
    <row r="1282" spans="2:3" x14ac:dyDescent="0.25">
      <c r="B1282" s="37" t="s">
        <v>2557</v>
      </c>
      <c r="C1282" s="154">
        <v>1367981946.2</v>
      </c>
    </row>
    <row r="1283" spans="2:3" x14ac:dyDescent="0.25">
      <c r="B1283" s="37" t="s">
        <v>2269</v>
      </c>
      <c r="C1283" s="154">
        <v>149759961.96000001</v>
      </c>
    </row>
    <row r="1284" spans="2:3" x14ac:dyDescent="0.25">
      <c r="B1284" s="37" t="s">
        <v>2270</v>
      </c>
      <c r="C1284" s="154">
        <v>671039599.24000001</v>
      </c>
    </row>
    <row r="1285" spans="2:3" x14ac:dyDescent="0.25">
      <c r="B1285" s="37" t="s">
        <v>2558</v>
      </c>
      <c r="C1285" s="154">
        <v>244250858.34999999</v>
      </c>
    </row>
    <row r="1286" spans="2:3" x14ac:dyDescent="0.25">
      <c r="B1286" s="37" t="s">
        <v>2092</v>
      </c>
      <c r="C1286" s="154">
        <v>892569544.63</v>
      </c>
    </row>
    <row r="1287" spans="2:3" x14ac:dyDescent="0.25">
      <c r="B1287" s="37" t="s">
        <v>2559</v>
      </c>
      <c r="C1287" s="154">
        <v>760031648.50999999</v>
      </c>
    </row>
    <row r="1288" spans="2:3" x14ac:dyDescent="0.25">
      <c r="B1288" s="37" t="s">
        <v>2560</v>
      </c>
      <c r="C1288" s="154">
        <v>948474889.10000002</v>
      </c>
    </row>
    <row r="1289" spans="2:3" x14ac:dyDescent="0.25">
      <c r="B1289" s="37" t="s">
        <v>2561</v>
      </c>
      <c r="C1289" s="154">
        <v>278575552.64999998</v>
      </c>
    </row>
    <row r="1290" spans="2:3" x14ac:dyDescent="0.25">
      <c r="B1290" s="37" t="s">
        <v>2562</v>
      </c>
      <c r="C1290" s="154">
        <v>180668305.68000001</v>
      </c>
    </row>
    <row r="1291" spans="2:3" x14ac:dyDescent="0.25">
      <c r="B1291" s="37" t="s">
        <v>2563</v>
      </c>
      <c r="C1291" s="154">
        <v>784460</v>
      </c>
    </row>
    <row r="1292" spans="2:3" x14ac:dyDescent="0.25">
      <c r="B1292" s="37" t="s">
        <v>2271</v>
      </c>
      <c r="C1292" s="154">
        <v>2680308702.2399998</v>
      </c>
    </row>
    <row r="1293" spans="2:3" x14ac:dyDescent="0.25">
      <c r="B1293" s="37" t="s">
        <v>2564</v>
      </c>
      <c r="C1293" s="154">
        <v>377855802.87</v>
      </c>
    </row>
    <row r="1294" spans="2:3" x14ac:dyDescent="0.25">
      <c r="B1294" s="37" t="s">
        <v>2565</v>
      </c>
      <c r="C1294" s="154">
        <v>476086440.48000002</v>
      </c>
    </row>
    <row r="1295" spans="2:3" x14ac:dyDescent="0.25">
      <c r="B1295" s="37" t="s">
        <v>2093</v>
      </c>
      <c r="C1295" s="154">
        <v>115555078.95999999</v>
      </c>
    </row>
    <row r="1296" spans="2:3" x14ac:dyDescent="0.25">
      <c r="B1296" s="37" t="s">
        <v>2566</v>
      </c>
      <c r="C1296" s="154">
        <v>497487249.80000001</v>
      </c>
    </row>
    <row r="1297" spans="2:3" x14ac:dyDescent="0.25">
      <c r="B1297" s="37" t="s">
        <v>2567</v>
      </c>
      <c r="C1297" s="154">
        <v>1113945156.9000001</v>
      </c>
    </row>
    <row r="1298" spans="2:3" x14ac:dyDescent="0.25">
      <c r="B1298" s="37" t="s">
        <v>2568</v>
      </c>
      <c r="C1298" s="154">
        <v>422663416.66000003</v>
      </c>
    </row>
    <row r="1299" spans="2:3" x14ac:dyDescent="0.25">
      <c r="B1299" s="37" t="s">
        <v>2569</v>
      </c>
      <c r="C1299" s="154">
        <v>935048094.29999995</v>
      </c>
    </row>
    <row r="1300" spans="2:3" x14ac:dyDescent="0.25">
      <c r="B1300" s="37" t="s">
        <v>2570</v>
      </c>
      <c r="C1300" s="154">
        <v>469047571.52999997</v>
      </c>
    </row>
    <row r="1301" spans="2:3" x14ac:dyDescent="0.25">
      <c r="B1301" s="37" t="s">
        <v>2571</v>
      </c>
      <c r="C1301" s="154">
        <v>813748338.65999997</v>
      </c>
    </row>
    <row r="1302" spans="2:3" x14ac:dyDescent="0.25">
      <c r="B1302" s="37" t="s">
        <v>2572</v>
      </c>
      <c r="C1302" s="154">
        <v>250011111.09999999</v>
      </c>
    </row>
    <row r="1303" spans="2:3" x14ac:dyDescent="0.25">
      <c r="B1303" s="37" t="s">
        <v>2573</v>
      </c>
      <c r="C1303" s="154">
        <v>34552410.100000001</v>
      </c>
    </row>
    <row r="1304" spans="2:3" x14ac:dyDescent="0.25">
      <c r="B1304" s="37" t="s">
        <v>2574</v>
      </c>
      <c r="C1304" s="154">
        <v>1170022271.79</v>
      </c>
    </row>
    <row r="1305" spans="2:3" x14ac:dyDescent="0.25">
      <c r="B1305" s="37" t="s">
        <v>2175</v>
      </c>
      <c r="C1305" s="154">
        <v>1360584830.21</v>
      </c>
    </row>
    <row r="1306" spans="2:3" x14ac:dyDescent="0.25">
      <c r="B1306" s="37" t="s">
        <v>2575</v>
      </c>
      <c r="C1306" s="154">
        <v>861293998.46000004</v>
      </c>
    </row>
    <row r="1307" spans="2:3" x14ac:dyDescent="0.25">
      <c r="B1307" s="37" t="s">
        <v>1610</v>
      </c>
      <c r="C1307" s="154">
        <v>247578973.38999999</v>
      </c>
    </row>
    <row r="1308" spans="2:3" x14ac:dyDescent="0.25">
      <c r="B1308" s="37" t="s">
        <v>2576</v>
      </c>
      <c r="C1308" s="154">
        <v>84266330.030000001</v>
      </c>
    </row>
    <row r="1309" spans="2:3" x14ac:dyDescent="0.25">
      <c r="B1309" s="37" t="s">
        <v>2577</v>
      </c>
      <c r="C1309" s="154">
        <v>61558775.240000002</v>
      </c>
    </row>
    <row r="1310" spans="2:3" x14ac:dyDescent="0.25">
      <c r="B1310" s="37" t="s">
        <v>2578</v>
      </c>
      <c r="C1310" s="154">
        <v>218229815.80000001</v>
      </c>
    </row>
    <row r="1311" spans="2:3" x14ac:dyDescent="0.25">
      <c r="B1311" s="37" t="s">
        <v>2579</v>
      </c>
      <c r="C1311" s="154">
        <v>637321725.96000004</v>
      </c>
    </row>
    <row r="1312" spans="2:3" x14ac:dyDescent="0.25">
      <c r="B1312" s="37" t="s">
        <v>2580</v>
      </c>
      <c r="C1312" s="154">
        <v>41105124.630000003</v>
      </c>
    </row>
    <row r="1313" spans="2:3" x14ac:dyDescent="0.25">
      <c r="B1313" s="37" t="s">
        <v>2581</v>
      </c>
      <c r="C1313" s="154">
        <v>187876107.94</v>
      </c>
    </row>
    <row r="1314" spans="2:3" x14ac:dyDescent="0.25">
      <c r="B1314" s="37" t="s">
        <v>2582</v>
      </c>
      <c r="C1314" s="154">
        <v>528062828.98000002</v>
      </c>
    </row>
    <row r="1315" spans="2:3" x14ac:dyDescent="0.25">
      <c r="B1315" s="37" t="s">
        <v>2583</v>
      </c>
      <c r="C1315" s="154">
        <v>1171650323.51</v>
      </c>
    </row>
    <row r="1316" spans="2:3" x14ac:dyDescent="0.25">
      <c r="B1316" s="37" t="s">
        <v>2584</v>
      </c>
      <c r="C1316" s="154">
        <v>1176434533.27</v>
      </c>
    </row>
    <row r="1317" spans="2:3" x14ac:dyDescent="0.25">
      <c r="B1317" s="37" t="s">
        <v>2272</v>
      </c>
      <c r="C1317" s="154">
        <v>1911527834.76</v>
      </c>
    </row>
    <row r="1318" spans="2:3" x14ac:dyDescent="0.25">
      <c r="B1318" s="37" t="s">
        <v>1611</v>
      </c>
      <c r="C1318" s="154">
        <v>1696313829.5999999</v>
      </c>
    </row>
    <row r="1319" spans="2:3" x14ac:dyDescent="0.25">
      <c r="B1319" s="37" t="s">
        <v>2585</v>
      </c>
      <c r="C1319" s="154">
        <v>67402637.730000004</v>
      </c>
    </row>
    <row r="1320" spans="2:3" x14ac:dyDescent="0.25">
      <c r="B1320" s="37" t="s">
        <v>2586</v>
      </c>
      <c r="C1320" s="154">
        <v>1025095929.17</v>
      </c>
    </row>
    <row r="1321" spans="2:3" x14ac:dyDescent="0.25">
      <c r="B1321" s="37" t="s">
        <v>2587</v>
      </c>
      <c r="C1321" s="154">
        <v>2157144991.54</v>
      </c>
    </row>
    <row r="1322" spans="2:3" x14ac:dyDescent="0.25">
      <c r="B1322" s="37" t="s">
        <v>2094</v>
      </c>
      <c r="C1322" s="154">
        <v>6288696002</v>
      </c>
    </row>
    <row r="1323" spans="2:3" x14ac:dyDescent="0.25">
      <c r="B1323" s="37" t="s">
        <v>2588</v>
      </c>
      <c r="C1323" s="154">
        <v>465782059.86000001</v>
      </c>
    </row>
    <row r="1324" spans="2:3" x14ac:dyDescent="0.25">
      <c r="B1324" s="37" t="s">
        <v>2589</v>
      </c>
      <c r="C1324" s="154">
        <v>353436682.80000001</v>
      </c>
    </row>
    <row r="1325" spans="2:3" x14ac:dyDescent="0.25">
      <c r="B1325" s="37" t="s">
        <v>2095</v>
      </c>
      <c r="C1325" s="154">
        <v>802158788.07000005</v>
      </c>
    </row>
    <row r="1326" spans="2:3" x14ac:dyDescent="0.25">
      <c r="B1326" s="37" t="s">
        <v>2590</v>
      </c>
      <c r="C1326" s="154">
        <v>662808.75</v>
      </c>
    </row>
    <row r="1327" spans="2:3" x14ac:dyDescent="0.25">
      <c r="B1327" s="37" t="s">
        <v>2591</v>
      </c>
      <c r="C1327" s="154">
        <v>491379360</v>
      </c>
    </row>
    <row r="1328" spans="2:3" x14ac:dyDescent="0.25">
      <c r="B1328" s="37" t="s">
        <v>2592</v>
      </c>
      <c r="C1328" s="154">
        <v>1072580147.49</v>
      </c>
    </row>
    <row r="1329" spans="2:3" x14ac:dyDescent="0.25">
      <c r="B1329" s="37" t="s">
        <v>2593</v>
      </c>
      <c r="C1329" s="154">
        <v>1085272625.76</v>
      </c>
    </row>
    <row r="1330" spans="2:3" x14ac:dyDescent="0.25">
      <c r="B1330" s="37" t="s">
        <v>1042</v>
      </c>
      <c r="C1330" s="154">
        <v>548588129.71000004</v>
      </c>
    </row>
    <row r="1331" spans="2:3" x14ac:dyDescent="0.25">
      <c r="B1331" s="37" t="s">
        <v>2594</v>
      </c>
      <c r="C1331" s="154">
        <v>846815347.14999998</v>
      </c>
    </row>
    <row r="1332" spans="2:3" x14ac:dyDescent="0.25">
      <c r="B1332" s="37" t="s">
        <v>2595</v>
      </c>
      <c r="C1332" s="154">
        <v>246817636.97</v>
      </c>
    </row>
    <row r="1333" spans="2:3" x14ac:dyDescent="0.25">
      <c r="B1333" s="37" t="s">
        <v>2596</v>
      </c>
      <c r="C1333" s="154">
        <v>17840349.399999999</v>
      </c>
    </row>
    <row r="1334" spans="2:3" x14ac:dyDescent="0.25">
      <c r="B1334" s="37" t="s">
        <v>2273</v>
      </c>
      <c r="C1334" s="154">
        <v>641892983.88999999</v>
      </c>
    </row>
    <row r="1335" spans="2:3" x14ac:dyDescent="0.25">
      <c r="B1335" s="37" t="s">
        <v>2597</v>
      </c>
      <c r="C1335" s="154">
        <v>153283350.38</v>
      </c>
    </row>
    <row r="1336" spans="2:3" x14ac:dyDescent="0.25">
      <c r="B1336" s="37" t="s">
        <v>2096</v>
      </c>
      <c r="C1336" s="154">
        <v>1811917517.0899999</v>
      </c>
    </row>
    <row r="1337" spans="2:3" x14ac:dyDescent="0.25">
      <c r="B1337" s="37" t="s">
        <v>2598</v>
      </c>
      <c r="C1337" s="154">
        <v>478660707.19</v>
      </c>
    </row>
    <row r="1338" spans="2:3" x14ac:dyDescent="0.25">
      <c r="B1338" s="37" t="s">
        <v>2599</v>
      </c>
      <c r="C1338" s="154">
        <v>3394539419.5700002</v>
      </c>
    </row>
    <row r="1339" spans="2:3" x14ac:dyDescent="0.25">
      <c r="B1339" s="37" t="s">
        <v>2274</v>
      </c>
      <c r="C1339" s="154">
        <v>2300245659.8600001</v>
      </c>
    </row>
    <row r="1340" spans="2:3" x14ac:dyDescent="0.25">
      <c r="B1340" s="37" t="s">
        <v>2275</v>
      </c>
      <c r="C1340" s="154">
        <v>516656162.16000003</v>
      </c>
    </row>
    <row r="1341" spans="2:3" x14ac:dyDescent="0.25">
      <c r="B1341" s="37" t="s">
        <v>2097</v>
      </c>
      <c r="C1341" s="154">
        <v>76421219.640000001</v>
      </c>
    </row>
    <row r="1342" spans="2:3" x14ac:dyDescent="0.25">
      <c r="B1342" s="37" t="s">
        <v>2600</v>
      </c>
      <c r="C1342" s="154">
        <v>226258265.61000001</v>
      </c>
    </row>
    <row r="1343" spans="2:3" x14ac:dyDescent="0.25">
      <c r="B1343" s="37" t="s">
        <v>2098</v>
      </c>
      <c r="C1343" s="154">
        <v>842657604.85000002</v>
      </c>
    </row>
    <row r="1344" spans="2:3" x14ac:dyDescent="0.25">
      <c r="B1344" s="37" t="s">
        <v>2601</v>
      </c>
      <c r="C1344" s="154">
        <v>28288762.550000001</v>
      </c>
    </row>
    <row r="1345" spans="2:3" x14ac:dyDescent="0.25">
      <c r="B1345" s="37" t="s">
        <v>2602</v>
      </c>
      <c r="C1345" s="154">
        <v>564570279.88</v>
      </c>
    </row>
    <row r="1346" spans="2:3" x14ac:dyDescent="0.25">
      <c r="B1346" s="37" t="s">
        <v>2603</v>
      </c>
      <c r="C1346" s="154">
        <v>2227599500.6900001</v>
      </c>
    </row>
    <row r="1347" spans="2:3" x14ac:dyDescent="0.25">
      <c r="B1347" s="37" t="s">
        <v>2276</v>
      </c>
      <c r="C1347" s="154">
        <v>879378769.82000005</v>
      </c>
    </row>
    <row r="1348" spans="2:3" x14ac:dyDescent="0.25">
      <c r="B1348" s="37" t="s">
        <v>2604</v>
      </c>
      <c r="C1348" s="154">
        <v>6011791.5700000003</v>
      </c>
    </row>
    <row r="1349" spans="2:3" x14ac:dyDescent="0.25">
      <c r="B1349" s="37" t="s">
        <v>2277</v>
      </c>
      <c r="C1349" s="154">
        <v>387576572.58999997</v>
      </c>
    </row>
    <row r="1350" spans="2:3" x14ac:dyDescent="0.25">
      <c r="B1350" s="37" t="s">
        <v>2605</v>
      </c>
      <c r="C1350" s="154">
        <v>1299088602.3699999</v>
      </c>
    </row>
    <row r="1351" spans="2:3" x14ac:dyDescent="0.25">
      <c r="B1351" s="37" t="s">
        <v>2606</v>
      </c>
      <c r="C1351" s="154">
        <v>2038060256.73</v>
      </c>
    </row>
    <row r="1352" spans="2:3" x14ac:dyDescent="0.25">
      <c r="B1352" s="37" t="s">
        <v>2607</v>
      </c>
      <c r="C1352" s="154">
        <v>1968791276</v>
      </c>
    </row>
    <row r="1353" spans="2:3" x14ac:dyDescent="0.25">
      <c r="B1353" s="37" t="s">
        <v>2099</v>
      </c>
      <c r="C1353" s="154">
        <v>194828430.36000001</v>
      </c>
    </row>
    <row r="1354" spans="2:3" x14ac:dyDescent="0.25">
      <c r="B1354" s="37" t="s">
        <v>2278</v>
      </c>
      <c r="C1354" s="154">
        <v>954828685.22000003</v>
      </c>
    </row>
    <row r="1355" spans="2:3" x14ac:dyDescent="0.25">
      <c r="B1355" s="37" t="s">
        <v>2608</v>
      </c>
      <c r="C1355" s="154">
        <v>153423945.53999999</v>
      </c>
    </row>
    <row r="1356" spans="2:3" x14ac:dyDescent="0.25">
      <c r="B1356" s="37" t="s">
        <v>2609</v>
      </c>
      <c r="C1356" s="154">
        <v>50440465.869999997</v>
      </c>
    </row>
    <row r="1357" spans="2:3" x14ac:dyDescent="0.25">
      <c r="C1357" s="155">
        <f>SUM(C1152:C1356)</f>
        <v>135506276143.79007</v>
      </c>
    </row>
    <row r="1360" spans="2:3" x14ac:dyDescent="0.25">
      <c r="B1360" s="8" t="s">
        <v>206</v>
      </c>
      <c r="C1360" s="155">
        <f xml:space="preserve"> C1357-C1150</f>
        <v>6653899991.5600739</v>
      </c>
    </row>
    <row r="1362" spans="2:7" x14ac:dyDescent="0.25">
      <c r="B1362" s="8" t="s">
        <v>207</v>
      </c>
      <c r="C1362" s="44">
        <v>45596</v>
      </c>
      <c r="D1362" s="3"/>
      <c r="E1362" s="37"/>
      <c r="F1362" s="43"/>
    </row>
    <row r="1363" spans="2:7" x14ac:dyDescent="0.25">
      <c r="B1363" s="8" t="s">
        <v>194</v>
      </c>
      <c r="C1363" s="9" t="s">
        <v>195</v>
      </c>
      <c r="D1363" s="8" t="s">
        <v>196</v>
      </c>
      <c r="E1363" s="38" t="s">
        <v>197</v>
      </c>
      <c r="F1363" s="36" t="s">
        <v>198</v>
      </c>
      <c r="G1363" s="34"/>
    </row>
    <row r="1364" spans="2:7" x14ac:dyDescent="0.25">
      <c r="B1364" s="41" t="s">
        <v>167</v>
      </c>
      <c r="C1364" s="42" t="s">
        <v>167</v>
      </c>
      <c r="D1364" s="41" t="s">
        <v>167</v>
      </c>
      <c r="E1364" s="40" t="s">
        <v>167</v>
      </c>
      <c r="F1364" s="39" t="s">
        <v>167</v>
      </c>
    </row>
    <row r="1365" spans="2:7" x14ac:dyDescent="0.25">
      <c r="B1365" s="32" t="s">
        <v>199</v>
      </c>
    </row>
    <row r="1366" spans="2:7" x14ac:dyDescent="0.25">
      <c r="B1366" s="32"/>
    </row>
    <row r="1367" spans="2:7" x14ac:dyDescent="0.25">
      <c r="B1367" s="32" t="s">
        <v>200</v>
      </c>
    </row>
    <row r="1368" spans="2:7" x14ac:dyDescent="0.25">
      <c r="B1368" s="8" t="s">
        <v>201</v>
      </c>
      <c r="C1368" s="9" t="s">
        <v>202</v>
      </c>
      <c r="D1368" s="32"/>
    </row>
    <row r="1369" spans="2:7" x14ac:dyDescent="0.25">
      <c r="B1369" s="3" t="s">
        <v>167</v>
      </c>
      <c r="C1369" s="4" t="s">
        <v>167</v>
      </c>
    </row>
    <row r="1371" spans="2:7" x14ac:dyDescent="0.25">
      <c r="B1371" s="8" t="s">
        <v>203</v>
      </c>
      <c r="C1371" s="9" t="s">
        <v>202</v>
      </c>
    </row>
    <row r="1372" spans="2:7" x14ac:dyDescent="0.25">
      <c r="B1372" s="3" t="s">
        <v>167</v>
      </c>
      <c r="C1372" s="4" t="s">
        <v>167</v>
      </c>
    </row>
    <row r="1374" spans="2:7" x14ac:dyDescent="0.25">
      <c r="B1374" s="8" t="s">
        <v>167</v>
      </c>
      <c r="C1374" s="9" t="s">
        <v>167</v>
      </c>
    </row>
    <row r="1375" spans="2:7" x14ac:dyDescent="0.25">
      <c r="B1375" s="3" t="s">
        <v>167</v>
      </c>
      <c r="C1375" s="4" t="s">
        <v>167</v>
      </c>
    </row>
    <row r="1377" spans="2:80" x14ac:dyDescent="0.25">
      <c r="B1377" s="38" t="s">
        <v>204</v>
      </c>
      <c r="C1377" s="9" t="s">
        <v>205</v>
      </c>
    </row>
    <row r="1378" spans="2:80" x14ac:dyDescent="0.25">
      <c r="B1378" s="37" t="s">
        <v>167</v>
      </c>
      <c r="C1378" s="4" t="s">
        <v>167</v>
      </c>
    </row>
    <row r="1380" spans="2:80" x14ac:dyDescent="0.25">
      <c r="B1380" s="8" t="s">
        <v>206</v>
      </c>
      <c r="C1380" s="9" t="s">
        <v>167</v>
      </c>
    </row>
    <row r="1383" spans="2:80" x14ac:dyDescent="0.25">
      <c r="B1383" s="32" t="s">
        <v>208</v>
      </c>
    </row>
    <row r="1385" spans="2:80" x14ac:dyDescent="0.25">
      <c r="B1385" s="8" t="s">
        <v>194</v>
      </c>
      <c r="C1385" s="9" t="s">
        <v>209</v>
      </c>
      <c r="D1385" s="8" t="s">
        <v>210</v>
      </c>
      <c r="E1385" s="8" t="s">
        <v>211</v>
      </c>
      <c r="F1385" s="34"/>
    </row>
    <row r="1386" spans="2:80" x14ac:dyDescent="0.25">
      <c r="B1386" s="3" t="s">
        <v>167</v>
      </c>
      <c r="C1386" s="4" t="s">
        <v>167</v>
      </c>
      <c r="D1386" s="3" t="s">
        <v>167</v>
      </c>
      <c r="E1386" s="3" t="s">
        <v>167</v>
      </c>
    </row>
    <row r="1389" spans="2:80" x14ac:dyDescent="0.25">
      <c r="B1389" s="32" t="s">
        <v>212</v>
      </c>
      <c r="C1389" s="33" t="s">
        <v>167</v>
      </c>
      <c r="D1389" s="32"/>
      <c r="E1389" s="32"/>
      <c r="F1389" s="34"/>
      <c r="G1389" s="34"/>
      <c r="H1389" s="34"/>
      <c r="I1389" s="32"/>
      <c r="J1389" s="32"/>
      <c r="K1389" s="32"/>
      <c r="L1389" s="32"/>
      <c r="M1389" s="32"/>
      <c r="N1389" s="32"/>
      <c r="O1389" s="32"/>
      <c r="P1389" s="32"/>
      <c r="Q1389" s="32"/>
      <c r="R1389" s="32"/>
      <c r="S1389" s="32"/>
      <c r="T1389" s="32"/>
      <c r="U1389" s="32"/>
      <c r="V1389" s="32"/>
      <c r="W1389" s="32"/>
      <c r="X1389" s="32"/>
      <c r="Y1389" s="32"/>
      <c r="Z1389" s="32"/>
      <c r="AA1389" s="32"/>
      <c r="AB1389" s="32"/>
      <c r="AC1389" s="32"/>
      <c r="AD1389" s="32"/>
      <c r="AE1389" s="32"/>
      <c r="AF1389" s="32"/>
      <c r="AG1389" s="32"/>
      <c r="AH1389" s="32"/>
      <c r="AI1389" s="32"/>
      <c r="AJ1389" s="32"/>
      <c r="AK1389" s="32"/>
      <c r="AL1389" s="32"/>
      <c r="AM1389" s="32"/>
      <c r="AN1389" s="32"/>
      <c r="AO1389" s="32"/>
      <c r="AP1389" s="32"/>
      <c r="AQ1389" s="32"/>
      <c r="AR1389" s="32"/>
      <c r="AS1389" s="32"/>
      <c r="AT1389" s="32"/>
      <c r="AU1389" s="32"/>
      <c r="AV1389" s="32"/>
      <c r="AW1389" s="32"/>
      <c r="AX1389" s="32"/>
      <c r="AY1389" s="32"/>
      <c r="AZ1389" s="32"/>
      <c r="BA1389" s="32"/>
      <c r="BB1389" s="32"/>
      <c r="BC1389" s="32"/>
      <c r="BD1389" s="32"/>
      <c r="BE1389" s="32"/>
      <c r="BF1389" s="32"/>
      <c r="BG1389" s="32"/>
      <c r="BH1389" s="32"/>
      <c r="BI1389" s="32"/>
      <c r="BJ1389" s="32"/>
      <c r="BK1389" s="32"/>
      <c r="BL1389" s="32"/>
      <c r="BM1389" s="32"/>
      <c r="BN1389" s="32"/>
      <c r="BO1389" s="32"/>
      <c r="BP1389" s="32"/>
      <c r="BQ1389" s="32"/>
      <c r="BR1389" s="32"/>
      <c r="BS1389" s="32"/>
      <c r="BT1389" s="32"/>
      <c r="BU1389" s="32"/>
      <c r="BV1389" s="32"/>
      <c r="BW1389" s="32"/>
      <c r="BX1389" s="32"/>
      <c r="BY1389" s="32"/>
      <c r="BZ1389" s="32"/>
      <c r="CA1389" s="32"/>
      <c r="CB1389" s="32"/>
    </row>
    <row r="1391" spans="2:80" x14ac:dyDescent="0.25">
      <c r="B1391" s="32" t="s">
        <v>213</v>
      </c>
    </row>
    <row r="1393" spans="2:7" x14ac:dyDescent="0.25">
      <c r="B1393" s="8" t="s">
        <v>214</v>
      </c>
      <c r="C1393" s="9" t="s">
        <v>202</v>
      </c>
      <c r="D1393" s="32"/>
    </row>
    <row r="1394" spans="2:7" x14ac:dyDescent="0.25">
      <c r="B1394" s="3" t="s">
        <v>167</v>
      </c>
      <c r="C1394" s="4" t="s">
        <v>167</v>
      </c>
    </row>
    <row r="1397" spans="2:7" x14ac:dyDescent="0.25">
      <c r="B1397" s="8" t="s">
        <v>215</v>
      </c>
      <c r="C1397" s="9" t="s">
        <v>216</v>
      </c>
      <c r="D1397" s="32"/>
    </row>
    <row r="1398" spans="2:7" x14ac:dyDescent="0.25">
      <c r="B1398" s="3" t="s">
        <v>167</v>
      </c>
      <c r="C1398" s="4" t="s">
        <v>167</v>
      </c>
    </row>
    <row r="1401" spans="2:7" x14ac:dyDescent="0.25">
      <c r="B1401" s="32" t="s">
        <v>217</v>
      </c>
    </row>
    <row r="1404" spans="2:7" x14ac:dyDescent="0.25">
      <c r="B1404" s="32" t="s">
        <v>218</v>
      </c>
    </row>
    <row r="1406" spans="2:7" x14ac:dyDescent="0.25">
      <c r="B1406" s="8" t="s">
        <v>194</v>
      </c>
      <c r="C1406" s="9" t="s">
        <v>219</v>
      </c>
      <c r="D1406" s="8" t="s">
        <v>209</v>
      </c>
      <c r="E1406" s="8" t="s">
        <v>210</v>
      </c>
      <c r="F1406" s="36" t="s">
        <v>211</v>
      </c>
      <c r="G1406" s="34"/>
    </row>
    <row r="1407" spans="2:7" x14ac:dyDescent="0.25">
      <c r="B1407" s="3" t="s">
        <v>167</v>
      </c>
      <c r="C1407" s="4" t="s">
        <v>167</v>
      </c>
      <c r="D1407" s="3" t="s">
        <v>167</v>
      </c>
      <c r="E1407" s="3" t="s">
        <v>167</v>
      </c>
      <c r="F1407" s="35" t="s">
        <v>167</v>
      </c>
    </row>
    <row r="1410" spans="2:80" x14ac:dyDescent="0.25">
      <c r="B1410" s="32" t="s">
        <v>212</v>
      </c>
      <c r="C1410" s="33" t="s">
        <v>167</v>
      </c>
      <c r="D1410" s="32"/>
      <c r="E1410" s="32"/>
      <c r="F1410" s="34"/>
      <c r="G1410" s="34"/>
      <c r="H1410" s="34"/>
      <c r="I1410" s="32"/>
      <c r="J1410" s="32"/>
      <c r="K1410" s="32"/>
      <c r="L1410" s="32"/>
      <c r="M1410" s="32"/>
      <c r="N1410" s="32"/>
      <c r="O1410" s="32"/>
      <c r="P1410" s="32"/>
      <c r="Q1410" s="32"/>
      <c r="R1410" s="32"/>
      <c r="S1410" s="32"/>
      <c r="T1410" s="32"/>
      <c r="U1410" s="32"/>
      <c r="V1410" s="32"/>
      <c r="W1410" s="32"/>
      <c r="X1410" s="32"/>
      <c r="Y1410" s="32"/>
      <c r="Z1410" s="32"/>
      <c r="AA1410" s="32"/>
      <c r="AB1410" s="32"/>
      <c r="AC1410" s="32"/>
      <c r="AD1410" s="32"/>
      <c r="AE1410" s="32"/>
      <c r="AF1410" s="32"/>
      <c r="AG1410" s="32"/>
      <c r="AH1410" s="32"/>
      <c r="AI1410" s="32"/>
      <c r="AJ1410" s="32"/>
      <c r="AK1410" s="32"/>
      <c r="AL1410" s="32"/>
      <c r="AM1410" s="32"/>
      <c r="AN1410" s="32"/>
      <c r="AO1410" s="32"/>
      <c r="AP1410" s="32"/>
      <c r="AQ1410" s="32"/>
      <c r="AR1410" s="32"/>
      <c r="AS1410" s="32"/>
      <c r="AT1410" s="32"/>
      <c r="AU1410" s="32"/>
      <c r="AV1410" s="32"/>
      <c r="AW1410" s="32"/>
      <c r="AX1410" s="32"/>
      <c r="AY1410" s="32"/>
      <c r="AZ1410" s="32"/>
      <c r="BA1410" s="32"/>
      <c r="BB1410" s="32"/>
      <c r="BC1410" s="32"/>
      <c r="BD1410" s="32"/>
      <c r="BE1410" s="32"/>
      <c r="BF1410" s="32"/>
      <c r="BG1410" s="32"/>
      <c r="BH1410" s="32"/>
      <c r="BI1410" s="32"/>
      <c r="BJ1410" s="32"/>
      <c r="BK1410" s="32"/>
      <c r="BL1410" s="32"/>
      <c r="BM1410" s="32"/>
      <c r="BN1410" s="32"/>
      <c r="BO1410" s="32"/>
      <c r="BP1410" s="32"/>
      <c r="BQ1410" s="32"/>
      <c r="BR1410" s="32"/>
      <c r="BS1410" s="32"/>
      <c r="BT1410" s="32"/>
      <c r="BU1410" s="32"/>
      <c r="BV1410" s="32"/>
      <c r="BW1410" s="32"/>
      <c r="BX1410" s="32"/>
      <c r="BY1410" s="32"/>
      <c r="BZ1410" s="32"/>
      <c r="CA1410" s="32"/>
      <c r="CB1410" s="32"/>
    </row>
    <row r="1412" spans="2:80" x14ac:dyDescent="0.25">
      <c r="B1412" s="32" t="s">
        <v>213</v>
      </c>
    </row>
    <row r="1414" spans="2:80" x14ac:dyDescent="0.25">
      <c r="B1414" s="8" t="s">
        <v>214</v>
      </c>
      <c r="C1414" s="9" t="s">
        <v>202</v>
      </c>
      <c r="D1414" s="32"/>
    </row>
    <row r="1415" spans="2:80" x14ac:dyDescent="0.25">
      <c r="B1415" s="3" t="s">
        <v>167</v>
      </c>
      <c r="C1415" s="4" t="s">
        <v>167</v>
      </c>
    </row>
    <row r="1418" spans="2:80" x14ac:dyDescent="0.25">
      <c r="B1418" s="8" t="s">
        <v>215</v>
      </c>
      <c r="C1418" s="9" t="s">
        <v>216</v>
      </c>
      <c r="D1418" s="32"/>
    </row>
    <row r="1419" spans="2:80" x14ac:dyDescent="0.25">
      <c r="B1419" s="3" t="s">
        <v>167</v>
      </c>
      <c r="C1419" s="4" t="s">
        <v>167</v>
      </c>
    </row>
    <row r="1422" spans="2:80" x14ac:dyDescent="0.25">
      <c r="B1422" s="32" t="s">
        <v>217</v>
      </c>
    </row>
    <row r="1425" spans="2:7" x14ac:dyDescent="0.25">
      <c r="B1425" s="32" t="s">
        <v>220</v>
      </c>
    </row>
    <row r="1426" spans="2:7" x14ac:dyDescent="0.25">
      <c r="B1426" s="8" t="s">
        <v>194</v>
      </c>
      <c r="C1426" s="9" t="s">
        <v>221</v>
      </c>
      <c r="D1426" s="8" t="s">
        <v>222</v>
      </c>
      <c r="E1426" s="8" t="s">
        <v>223</v>
      </c>
      <c r="F1426" s="36" t="s">
        <v>224</v>
      </c>
      <c r="G1426" s="34"/>
    </row>
    <row r="1427" spans="2:7" x14ac:dyDescent="0.25">
      <c r="B1427" s="3" t="s">
        <v>167</v>
      </c>
      <c r="C1427" s="4" t="s">
        <v>167</v>
      </c>
      <c r="D1427" s="3" t="s">
        <v>167</v>
      </c>
      <c r="E1427" s="3" t="s">
        <v>167</v>
      </c>
      <c r="F1427" s="35" t="s">
        <v>167</v>
      </c>
    </row>
    <row r="1428" spans="2:7" x14ac:dyDescent="0.25">
      <c r="B1428" s="13" t="s">
        <v>225</v>
      </c>
    </row>
  </sheetData>
  <mergeCells count="3">
    <mergeCell ref="B1:E1"/>
    <mergeCell ref="C3:C7"/>
    <mergeCell ref="D3:D7"/>
  </mergeCells>
  <hyperlinks>
    <hyperlink ref="A1" location="Index!A1" display="Index" xr:uid="{C57547D5-4582-4FB5-AAD5-5EC50BB4AF58}"/>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239A5-209B-42B9-89C4-E55B34EAA13E}">
  <dimension ref="A1:CB249"/>
  <sheetViews>
    <sheetView workbookViewId="0"/>
  </sheetViews>
  <sheetFormatPr defaultRowHeight="15" x14ac:dyDescent="0.25"/>
  <cols>
    <col min="1" max="1" width="5.42578125" style="13" bestFit="1" customWidth="1"/>
    <col min="2" max="2" width="97.8554687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ol min="9" max="256" width="9.140625" style="13"/>
    <col min="257" max="257" width="5.42578125" style="13" bestFit="1" customWidth="1"/>
    <col min="258" max="258" width="130.7109375" style="13" bestFit="1" customWidth="1"/>
    <col min="259" max="259" width="23.14062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3.14062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3.14062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3.14062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3.14062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3.14062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3.14062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3.14062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3.14062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3.14062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3.14062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3.14062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3.14062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3.14062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3.14062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3.14062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3.14062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3.14062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3.14062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3.14062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3.14062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3.14062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3.14062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3.14062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3.14062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3.14062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3.14062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3.14062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3.14062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3.14062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3.14062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3.14062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3.14062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3.14062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3.14062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3.14062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3.14062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3.14062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3.14062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3.14062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3.14062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3.14062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3.14062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3.14062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3.14062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3.14062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3.14062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3.14062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3.14062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3.14062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3.14062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3.14062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3.14062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3.14062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3.14062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3.14062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3.14062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3.14062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3.14062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3.14062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3.14062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3.14062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3.14062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5" x14ac:dyDescent="0.25">
      <c r="A1" s="58" t="s">
        <v>0</v>
      </c>
      <c r="B1" s="201" t="s">
        <v>126</v>
      </c>
      <c r="C1" s="201"/>
      <c r="D1" s="201"/>
      <c r="E1" s="201"/>
    </row>
    <row r="3" spans="1:5" x14ac:dyDescent="0.25">
      <c r="B3" s="1" t="s">
        <v>2815</v>
      </c>
      <c r="C3" s="202"/>
      <c r="D3" s="203"/>
    </row>
    <row r="4" spans="1:5" x14ac:dyDescent="0.25">
      <c r="B4" s="7" t="s">
        <v>2814</v>
      </c>
      <c r="C4" s="202"/>
      <c r="D4" s="203"/>
    </row>
    <row r="5" spans="1:5" x14ac:dyDescent="0.25">
      <c r="B5" s="2" t="s">
        <v>133</v>
      </c>
      <c r="C5" s="202"/>
      <c r="D5" s="203"/>
    </row>
    <row r="6" spans="1:5" x14ac:dyDescent="0.25">
      <c r="B6" s="2" t="s">
        <v>2813</v>
      </c>
      <c r="C6" s="202"/>
      <c r="D6" s="203"/>
    </row>
    <row r="7" spans="1:5" x14ac:dyDescent="0.25">
      <c r="B7" s="7" t="s">
        <v>2812</v>
      </c>
      <c r="C7" s="202"/>
      <c r="D7" s="203"/>
    </row>
    <row r="8" spans="1:5" x14ac:dyDescent="0.25">
      <c r="B8" s="3" t="s">
        <v>136</v>
      </c>
      <c r="C8" s="202"/>
      <c r="D8" s="203"/>
    </row>
    <row r="9" spans="1:5" x14ac:dyDescent="0.25">
      <c r="B9" s="3"/>
      <c r="C9" s="57" t="s">
        <v>137</v>
      </c>
      <c r="D9" s="57" t="s">
        <v>138</v>
      </c>
    </row>
    <row r="10" spans="1:5" x14ac:dyDescent="0.25">
      <c r="C10" s="56"/>
    </row>
    <row r="11" spans="1:5" x14ac:dyDescent="0.25">
      <c r="B11" s="215" t="s">
        <v>2811</v>
      </c>
      <c r="C11" s="215"/>
      <c r="D11" s="215"/>
      <c r="E11" s="215"/>
    </row>
    <row r="12" spans="1:5" x14ac:dyDescent="0.25">
      <c r="B12" s="52" t="s">
        <v>2810</v>
      </c>
      <c r="C12" s="216" t="s">
        <v>2809</v>
      </c>
      <c r="D12" s="215" t="s">
        <v>2808</v>
      </c>
      <c r="E12" s="215" t="s">
        <v>2807</v>
      </c>
    </row>
    <row r="13" spans="1:5" x14ac:dyDescent="0.25">
      <c r="B13" s="52" t="s">
        <v>2806</v>
      </c>
      <c r="C13" s="216"/>
      <c r="D13" s="215"/>
      <c r="E13" s="215"/>
    </row>
    <row r="14" spans="1:5" x14ac:dyDescent="0.25">
      <c r="B14" s="1" t="s">
        <v>2805</v>
      </c>
      <c r="C14" s="54"/>
      <c r="D14" s="55" t="s">
        <v>2804</v>
      </c>
      <c r="E14" s="12"/>
    </row>
    <row r="15" spans="1:5" x14ac:dyDescent="0.25">
      <c r="B15" s="1" t="s">
        <v>2803</v>
      </c>
      <c r="C15" s="54"/>
      <c r="D15" s="12"/>
      <c r="E15" s="12"/>
    </row>
    <row r="16" spans="1:5" x14ac:dyDescent="0.25">
      <c r="B16" s="1" t="s">
        <v>2802</v>
      </c>
      <c r="C16" s="54"/>
      <c r="D16" s="12"/>
      <c r="E16" s="12"/>
    </row>
    <row r="17" spans="2:8" x14ac:dyDescent="0.25">
      <c r="B17" s="8" t="s">
        <v>2801</v>
      </c>
      <c r="C17" s="53"/>
      <c r="D17" s="52"/>
      <c r="E17" s="52"/>
    </row>
    <row r="20" spans="2:8" x14ac:dyDescent="0.25">
      <c r="B20" s="13" t="s">
        <v>150</v>
      </c>
    </row>
    <row r="22" spans="2:8" x14ac:dyDescent="0.25">
      <c r="B22" s="50" t="s">
        <v>139</v>
      </c>
      <c r="C22" s="51" t="s">
        <v>140</v>
      </c>
      <c r="D22" s="50" t="s">
        <v>235</v>
      </c>
      <c r="E22" s="50" t="s">
        <v>142</v>
      </c>
      <c r="F22" s="49" t="s">
        <v>151</v>
      </c>
      <c r="G22" s="49" t="s">
        <v>152</v>
      </c>
      <c r="H22" s="49" t="s">
        <v>153</v>
      </c>
    </row>
    <row r="23" spans="2:8" x14ac:dyDescent="0.25">
      <c r="B23" s="32" t="s">
        <v>236</v>
      </c>
    </row>
    <row r="24" spans="2:8" x14ac:dyDescent="0.25">
      <c r="B24" s="32" t="s">
        <v>144</v>
      </c>
    </row>
    <row r="25" spans="2:8" x14ac:dyDescent="0.25">
      <c r="B25" s="32" t="s">
        <v>237</v>
      </c>
    </row>
    <row r="26" spans="2:8" x14ac:dyDescent="0.25">
      <c r="B26" s="13" t="s">
        <v>2800</v>
      </c>
      <c r="C26" s="29">
        <v>6.7</v>
      </c>
      <c r="D26" s="13" t="s">
        <v>238</v>
      </c>
      <c r="E26" s="13" t="s">
        <v>2799</v>
      </c>
      <c r="F26" s="18">
        <v>75500000</v>
      </c>
      <c r="G26" s="18">
        <v>75496</v>
      </c>
      <c r="H26" s="18">
        <v>3.17</v>
      </c>
    </row>
    <row r="27" spans="2:8" x14ac:dyDescent="0.25">
      <c r="B27" s="13" t="s">
        <v>2798</v>
      </c>
      <c r="C27" s="29">
        <v>6.54</v>
      </c>
      <c r="D27" s="13" t="s">
        <v>238</v>
      </c>
      <c r="E27" s="13" t="s">
        <v>2797</v>
      </c>
      <c r="F27" s="18">
        <v>34000000</v>
      </c>
      <c r="G27" s="18">
        <v>34015.440000000002</v>
      </c>
      <c r="H27" s="18">
        <v>1.43</v>
      </c>
    </row>
    <row r="28" spans="2:8" x14ac:dyDescent="0.25">
      <c r="B28" s="32" t="s">
        <v>239</v>
      </c>
      <c r="C28" s="33"/>
      <c r="D28" s="32"/>
      <c r="E28" s="32"/>
      <c r="F28" s="34"/>
      <c r="G28" s="34">
        <f>SUM(G22:G27)</f>
        <v>109511.44</v>
      </c>
      <c r="H28" s="34">
        <f>SUM(H22:H27)</f>
        <v>4.5999999999999996</v>
      </c>
    </row>
    <row r="29" spans="2:8" x14ac:dyDescent="0.25">
      <c r="B29" s="32" t="s">
        <v>240</v>
      </c>
    </row>
    <row r="30" spans="2:8" x14ac:dyDescent="0.25">
      <c r="B30" s="13" t="s">
        <v>2796</v>
      </c>
      <c r="C30" s="29">
        <v>6.45</v>
      </c>
      <c r="D30" s="13" t="s">
        <v>238</v>
      </c>
      <c r="E30" s="13" t="s">
        <v>2795</v>
      </c>
      <c r="F30" s="18">
        <v>100000000</v>
      </c>
      <c r="G30" s="18">
        <v>99770.8</v>
      </c>
      <c r="H30" s="18">
        <v>4.1900000000000004</v>
      </c>
    </row>
    <row r="31" spans="2:8" x14ac:dyDescent="0.25">
      <c r="B31" s="13" t="s">
        <v>2794</v>
      </c>
      <c r="C31" s="29">
        <v>7.56</v>
      </c>
      <c r="D31" s="13" t="s">
        <v>241</v>
      </c>
      <c r="E31" s="13" t="s">
        <v>2793</v>
      </c>
      <c r="F31" s="18">
        <v>20000</v>
      </c>
      <c r="G31" s="18">
        <v>98873.7</v>
      </c>
      <c r="H31" s="18">
        <v>4.1500000000000004</v>
      </c>
    </row>
    <row r="32" spans="2:8" x14ac:dyDescent="0.25">
      <c r="B32" s="13" t="s">
        <v>2792</v>
      </c>
      <c r="C32" s="29">
        <v>7.08</v>
      </c>
      <c r="D32" s="13" t="s">
        <v>241</v>
      </c>
      <c r="E32" s="13" t="s">
        <v>2791</v>
      </c>
      <c r="F32" s="18">
        <v>15000</v>
      </c>
      <c r="G32" s="18">
        <v>74537.33</v>
      </c>
      <c r="H32" s="18">
        <v>3.13</v>
      </c>
    </row>
    <row r="33" spans="2:8" x14ac:dyDescent="0.25">
      <c r="B33" s="13" t="s">
        <v>2790</v>
      </c>
      <c r="C33" s="29">
        <v>7.02</v>
      </c>
      <c r="D33" s="13" t="s">
        <v>242</v>
      </c>
      <c r="E33" s="13" t="s">
        <v>2789</v>
      </c>
      <c r="F33" s="18">
        <v>14500</v>
      </c>
      <c r="G33" s="18">
        <v>72015.27</v>
      </c>
      <c r="H33" s="18">
        <v>3.02</v>
      </c>
    </row>
    <row r="34" spans="2:8" x14ac:dyDescent="0.25">
      <c r="B34" s="13" t="s">
        <v>2788</v>
      </c>
      <c r="C34" s="29">
        <v>7.17</v>
      </c>
      <c r="D34" s="13" t="s">
        <v>241</v>
      </c>
      <c r="E34" s="13" t="s">
        <v>2787</v>
      </c>
      <c r="F34" s="18">
        <v>14500</v>
      </c>
      <c r="G34" s="18">
        <v>71474.559999999998</v>
      </c>
      <c r="H34" s="18">
        <v>3</v>
      </c>
    </row>
    <row r="35" spans="2:8" x14ac:dyDescent="0.25">
      <c r="B35" s="13" t="s">
        <v>2786</v>
      </c>
      <c r="C35" s="29">
        <v>6.45</v>
      </c>
      <c r="D35" s="13" t="s">
        <v>238</v>
      </c>
      <c r="E35" s="13" t="s">
        <v>2785</v>
      </c>
      <c r="F35" s="18">
        <v>60000000</v>
      </c>
      <c r="G35" s="18">
        <v>59568.24</v>
      </c>
      <c r="H35" s="18">
        <v>2.5</v>
      </c>
    </row>
    <row r="36" spans="2:8" x14ac:dyDescent="0.25">
      <c r="B36" s="13" t="s">
        <v>2784</v>
      </c>
      <c r="C36" s="29">
        <v>6.5</v>
      </c>
      <c r="D36" s="13" t="s">
        <v>238</v>
      </c>
      <c r="E36" s="13" t="s">
        <v>2783</v>
      </c>
      <c r="F36" s="18">
        <v>53500000</v>
      </c>
      <c r="G36" s="18">
        <v>52850.559999999998</v>
      </c>
      <c r="H36" s="18">
        <v>2.2200000000000002</v>
      </c>
    </row>
    <row r="37" spans="2:8" x14ac:dyDescent="0.25">
      <c r="B37" s="13" t="s">
        <v>2782</v>
      </c>
      <c r="C37" s="29">
        <v>7.1</v>
      </c>
      <c r="D37" s="13" t="s">
        <v>241</v>
      </c>
      <c r="E37" s="13" t="s">
        <v>2781</v>
      </c>
      <c r="F37" s="18">
        <v>10000</v>
      </c>
      <c r="G37" s="18">
        <v>49932</v>
      </c>
      <c r="H37" s="18">
        <v>2.1</v>
      </c>
    </row>
    <row r="38" spans="2:8" x14ac:dyDescent="0.25">
      <c r="B38" s="13" t="s">
        <v>2780</v>
      </c>
      <c r="C38" s="29">
        <v>7.16</v>
      </c>
      <c r="D38" s="13" t="s">
        <v>2703</v>
      </c>
      <c r="E38" s="13" t="s">
        <v>2779</v>
      </c>
      <c r="F38" s="18">
        <v>10000</v>
      </c>
      <c r="G38" s="18">
        <v>49892.35</v>
      </c>
      <c r="H38" s="18">
        <v>2.09</v>
      </c>
    </row>
    <row r="39" spans="2:8" x14ac:dyDescent="0.25">
      <c r="B39" s="13" t="s">
        <v>2778</v>
      </c>
      <c r="C39" s="29">
        <v>7.4</v>
      </c>
      <c r="D39" s="13" t="s">
        <v>241</v>
      </c>
      <c r="E39" s="13" t="s">
        <v>2777</v>
      </c>
      <c r="F39" s="18">
        <v>10000</v>
      </c>
      <c r="G39" s="18">
        <v>49868.55</v>
      </c>
      <c r="H39" s="18">
        <v>2.09</v>
      </c>
    </row>
    <row r="40" spans="2:8" x14ac:dyDescent="0.25">
      <c r="B40" s="13" t="s">
        <v>2776</v>
      </c>
      <c r="C40" s="29">
        <v>7.03</v>
      </c>
      <c r="D40" s="13" t="s">
        <v>241</v>
      </c>
      <c r="E40" s="13" t="s">
        <v>2775</v>
      </c>
      <c r="F40" s="18">
        <v>10000</v>
      </c>
      <c r="G40" s="18">
        <v>49741.35</v>
      </c>
      <c r="H40" s="18">
        <v>2.09</v>
      </c>
    </row>
    <row r="41" spans="2:8" x14ac:dyDescent="0.25">
      <c r="B41" s="13" t="s">
        <v>2774</v>
      </c>
      <c r="C41" s="29">
        <v>7.17</v>
      </c>
      <c r="D41" s="13" t="s">
        <v>241</v>
      </c>
      <c r="E41" s="13" t="s">
        <v>2773</v>
      </c>
      <c r="F41" s="18">
        <v>10000</v>
      </c>
      <c r="G41" s="18">
        <v>49658.6</v>
      </c>
      <c r="H41" s="18">
        <v>2.08</v>
      </c>
    </row>
    <row r="42" spans="2:8" x14ac:dyDescent="0.25">
      <c r="B42" s="13" t="s">
        <v>2772</v>
      </c>
      <c r="C42" s="29">
        <v>7.17</v>
      </c>
      <c r="D42" s="13" t="s">
        <v>241</v>
      </c>
      <c r="E42" s="13" t="s">
        <v>2771</v>
      </c>
      <c r="F42" s="18">
        <v>10000</v>
      </c>
      <c r="G42" s="18">
        <v>49629.55</v>
      </c>
      <c r="H42" s="18">
        <v>2.08</v>
      </c>
    </row>
    <row r="43" spans="2:8" x14ac:dyDescent="0.25">
      <c r="B43" s="13" t="s">
        <v>2770</v>
      </c>
      <c r="C43" s="29">
        <v>7.06</v>
      </c>
      <c r="D43" s="13" t="s">
        <v>241</v>
      </c>
      <c r="E43" s="13" t="s">
        <v>2769</v>
      </c>
      <c r="F43" s="18">
        <v>10000</v>
      </c>
      <c r="G43" s="18">
        <v>49625.65</v>
      </c>
      <c r="H43" s="18">
        <v>2.08</v>
      </c>
    </row>
    <row r="44" spans="2:8" x14ac:dyDescent="0.25">
      <c r="B44" s="13" t="s">
        <v>2768</v>
      </c>
      <c r="C44" s="29">
        <v>7.08</v>
      </c>
      <c r="D44" s="13" t="s">
        <v>241</v>
      </c>
      <c r="E44" s="13" t="s">
        <v>2767</v>
      </c>
      <c r="F44" s="18">
        <v>10000</v>
      </c>
      <c r="G44" s="18">
        <v>49605.5</v>
      </c>
      <c r="H44" s="18">
        <v>2.08</v>
      </c>
    </row>
    <row r="45" spans="2:8" x14ac:dyDescent="0.25">
      <c r="B45" s="13" t="s">
        <v>2766</v>
      </c>
      <c r="C45" s="29">
        <v>7.19</v>
      </c>
      <c r="D45" s="13" t="s">
        <v>241</v>
      </c>
      <c r="E45" s="13" t="s">
        <v>2765</v>
      </c>
      <c r="F45" s="18">
        <v>10000</v>
      </c>
      <c r="G45" s="18">
        <v>49406.75</v>
      </c>
      <c r="H45" s="18">
        <v>2.0699999999999998</v>
      </c>
    </row>
    <row r="46" spans="2:8" x14ac:dyDescent="0.25">
      <c r="B46" s="13" t="s">
        <v>2764</v>
      </c>
      <c r="C46" s="29">
        <v>7.19</v>
      </c>
      <c r="D46" s="13" t="s">
        <v>241</v>
      </c>
      <c r="E46" s="13" t="s">
        <v>2763</v>
      </c>
      <c r="F46" s="18">
        <v>10000</v>
      </c>
      <c r="G46" s="18">
        <v>49406.1</v>
      </c>
      <c r="H46" s="18">
        <v>2.0699999999999998</v>
      </c>
    </row>
    <row r="47" spans="2:8" x14ac:dyDescent="0.25">
      <c r="B47" s="13" t="s">
        <v>2762</v>
      </c>
      <c r="C47" s="29">
        <v>7.27</v>
      </c>
      <c r="D47" s="13" t="s">
        <v>2703</v>
      </c>
      <c r="E47" s="13" t="s">
        <v>2761</v>
      </c>
      <c r="F47" s="18">
        <v>10000</v>
      </c>
      <c r="G47" s="18">
        <v>49342</v>
      </c>
      <c r="H47" s="18">
        <v>2.0699999999999998</v>
      </c>
    </row>
    <row r="48" spans="2:8" x14ac:dyDescent="0.25">
      <c r="B48" s="13" t="s">
        <v>2760</v>
      </c>
      <c r="C48" s="29">
        <v>7.15</v>
      </c>
      <c r="D48" s="13" t="s">
        <v>242</v>
      </c>
      <c r="E48" s="13" t="s">
        <v>2759</v>
      </c>
      <c r="F48" s="18">
        <v>10000</v>
      </c>
      <c r="G48" s="18">
        <v>49333.65</v>
      </c>
      <c r="H48" s="18">
        <v>2.0699999999999998</v>
      </c>
    </row>
    <row r="49" spans="2:8" x14ac:dyDescent="0.25">
      <c r="B49" s="13" t="s">
        <v>2758</v>
      </c>
      <c r="C49" s="29">
        <v>7.27</v>
      </c>
      <c r="D49" s="13" t="s">
        <v>2703</v>
      </c>
      <c r="E49" s="13" t="s">
        <v>2757</v>
      </c>
      <c r="F49" s="18">
        <v>10000</v>
      </c>
      <c r="G49" s="18">
        <v>49187.4</v>
      </c>
      <c r="H49" s="18">
        <v>2.06</v>
      </c>
    </row>
    <row r="50" spans="2:8" x14ac:dyDescent="0.25">
      <c r="B50" s="13" t="s">
        <v>2756</v>
      </c>
      <c r="C50" s="29">
        <v>7.36</v>
      </c>
      <c r="D50" s="13" t="s">
        <v>241</v>
      </c>
      <c r="E50" s="13" t="s">
        <v>2755</v>
      </c>
      <c r="F50" s="18">
        <v>10000</v>
      </c>
      <c r="G50" s="18">
        <v>49167.25</v>
      </c>
      <c r="H50" s="18">
        <v>2.06</v>
      </c>
    </row>
    <row r="51" spans="2:8" x14ac:dyDescent="0.25">
      <c r="B51" s="13" t="s">
        <v>2754</v>
      </c>
      <c r="C51" s="29">
        <v>7.08</v>
      </c>
      <c r="D51" s="13" t="s">
        <v>241</v>
      </c>
      <c r="E51" s="13" t="s">
        <v>2753</v>
      </c>
      <c r="F51" s="18">
        <v>9700</v>
      </c>
      <c r="G51" s="18">
        <v>48172.959999999999</v>
      </c>
      <c r="H51" s="18">
        <v>2.02</v>
      </c>
    </row>
    <row r="52" spans="2:8" x14ac:dyDescent="0.25">
      <c r="B52" s="13" t="s">
        <v>2752</v>
      </c>
      <c r="C52" s="29">
        <v>7.16</v>
      </c>
      <c r="D52" s="13" t="s">
        <v>241</v>
      </c>
      <c r="E52" s="13" t="s">
        <v>2751</v>
      </c>
      <c r="F52" s="18">
        <v>9000</v>
      </c>
      <c r="G52" s="18">
        <v>44545.59</v>
      </c>
      <c r="H52" s="18">
        <v>1.87</v>
      </c>
    </row>
    <row r="53" spans="2:8" x14ac:dyDescent="0.25">
      <c r="B53" s="13" t="s">
        <v>2750</v>
      </c>
      <c r="C53" s="29">
        <v>6.4</v>
      </c>
      <c r="D53" s="13" t="s">
        <v>238</v>
      </c>
      <c r="E53" s="13" t="s">
        <v>2749</v>
      </c>
      <c r="F53" s="18">
        <v>44000000</v>
      </c>
      <c r="G53" s="18">
        <v>43892.24</v>
      </c>
      <c r="H53" s="18">
        <v>1.84</v>
      </c>
    </row>
    <row r="54" spans="2:8" x14ac:dyDescent="0.25">
      <c r="B54" s="13" t="s">
        <v>2748</v>
      </c>
      <c r="C54" s="29">
        <v>7.1</v>
      </c>
      <c r="D54" s="13" t="s">
        <v>241</v>
      </c>
      <c r="E54" s="13" t="s">
        <v>2747</v>
      </c>
      <c r="F54" s="18">
        <v>8000</v>
      </c>
      <c r="G54" s="18">
        <v>39953.360000000001</v>
      </c>
      <c r="H54" s="18">
        <v>1.68</v>
      </c>
    </row>
    <row r="55" spans="2:8" x14ac:dyDescent="0.25">
      <c r="B55" s="13" t="s">
        <v>2746</v>
      </c>
      <c r="C55" s="29">
        <v>7.41</v>
      </c>
      <c r="D55" s="13" t="s">
        <v>241</v>
      </c>
      <c r="E55" s="13" t="s">
        <v>2745</v>
      </c>
      <c r="F55" s="18">
        <v>6900</v>
      </c>
      <c r="G55" s="18">
        <v>34472.019999999997</v>
      </c>
      <c r="H55" s="18">
        <v>1.45</v>
      </c>
    </row>
    <row r="56" spans="2:8" x14ac:dyDescent="0.25">
      <c r="B56" s="13" t="s">
        <v>2744</v>
      </c>
      <c r="C56" s="29">
        <v>7.06</v>
      </c>
      <c r="D56" s="13" t="s">
        <v>241</v>
      </c>
      <c r="E56" s="13" t="s">
        <v>2743</v>
      </c>
      <c r="F56" s="18">
        <v>6500</v>
      </c>
      <c r="G56" s="18">
        <v>32300.09</v>
      </c>
      <c r="H56" s="18">
        <v>1.36</v>
      </c>
    </row>
    <row r="57" spans="2:8" x14ac:dyDescent="0.25">
      <c r="B57" s="13" t="s">
        <v>2742</v>
      </c>
      <c r="C57" s="29">
        <v>7.05</v>
      </c>
      <c r="D57" s="13" t="s">
        <v>241</v>
      </c>
      <c r="E57" s="13" t="s">
        <v>2741</v>
      </c>
      <c r="F57" s="18">
        <v>6500</v>
      </c>
      <c r="G57" s="18">
        <v>32287.97</v>
      </c>
      <c r="H57" s="18">
        <v>1.35</v>
      </c>
    </row>
    <row r="58" spans="2:8" x14ac:dyDescent="0.25">
      <c r="B58" s="13" t="s">
        <v>2740</v>
      </c>
      <c r="C58" s="29">
        <v>7.13</v>
      </c>
      <c r="D58" s="13" t="s">
        <v>241</v>
      </c>
      <c r="E58" s="13" t="s">
        <v>2739</v>
      </c>
      <c r="F58" s="18">
        <v>6000</v>
      </c>
      <c r="G58" s="18">
        <v>29941.56</v>
      </c>
      <c r="H58" s="18">
        <v>1.26</v>
      </c>
    </row>
    <row r="59" spans="2:8" x14ac:dyDescent="0.25">
      <c r="B59" s="13" t="s">
        <v>2738</v>
      </c>
      <c r="C59" s="29">
        <v>7.62</v>
      </c>
      <c r="D59" s="13" t="s">
        <v>241</v>
      </c>
      <c r="E59" s="13" t="s">
        <v>2737</v>
      </c>
      <c r="F59" s="18">
        <v>6000</v>
      </c>
      <c r="G59" s="18">
        <v>29825.79</v>
      </c>
      <c r="H59" s="18">
        <v>1.25</v>
      </c>
    </row>
    <row r="60" spans="2:8" x14ac:dyDescent="0.25">
      <c r="B60" s="13" t="s">
        <v>2736</v>
      </c>
      <c r="C60" s="29">
        <v>6.51</v>
      </c>
      <c r="D60" s="13" t="s">
        <v>238</v>
      </c>
      <c r="E60" s="13" t="s">
        <v>2735</v>
      </c>
      <c r="F60" s="18">
        <v>30000000</v>
      </c>
      <c r="G60" s="18">
        <v>29526.06</v>
      </c>
      <c r="H60" s="18">
        <v>1.24</v>
      </c>
    </row>
    <row r="61" spans="2:8" x14ac:dyDescent="0.25">
      <c r="B61" s="13" t="s">
        <v>2734</v>
      </c>
      <c r="C61" s="29">
        <v>6.45</v>
      </c>
      <c r="D61" s="13" t="s">
        <v>238</v>
      </c>
      <c r="E61" s="13" t="s">
        <v>2733</v>
      </c>
      <c r="F61" s="18">
        <v>29000000</v>
      </c>
      <c r="G61" s="18">
        <v>28897.86</v>
      </c>
      <c r="H61" s="18">
        <v>1.21</v>
      </c>
    </row>
    <row r="62" spans="2:8" x14ac:dyDescent="0.25">
      <c r="B62" s="13" t="s">
        <v>2732</v>
      </c>
      <c r="C62" s="29">
        <v>6.45</v>
      </c>
      <c r="D62" s="13" t="s">
        <v>238</v>
      </c>
      <c r="E62" s="13" t="s">
        <v>2731</v>
      </c>
      <c r="F62" s="18">
        <v>27500000</v>
      </c>
      <c r="G62" s="18">
        <v>27369.4</v>
      </c>
      <c r="H62" s="18">
        <v>1.1499999999999999</v>
      </c>
    </row>
    <row r="63" spans="2:8" x14ac:dyDescent="0.25">
      <c r="B63" s="13" t="s">
        <v>2730</v>
      </c>
      <c r="C63" s="29">
        <v>7.05</v>
      </c>
      <c r="D63" s="13" t="s">
        <v>241</v>
      </c>
      <c r="E63" s="13" t="s">
        <v>2729</v>
      </c>
      <c r="F63" s="18">
        <v>5500</v>
      </c>
      <c r="G63" s="18">
        <v>27315.34</v>
      </c>
      <c r="H63" s="18">
        <v>1.1499999999999999</v>
      </c>
    </row>
    <row r="64" spans="2:8" x14ac:dyDescent="0.25">
      <c r="B64" s="13" t="s">
        <v>2728</v>
      </c>
      <c r="C64" s="29">
        <v>6.5</v>
      </c>
      <c r="D64" s="13" t="s">
        <v>238</v>
      </c>
      <c r="E64" s="13" t="s">
        <v>2727</v>
      </c>
      <c r="F64" s="18">
        <v>26000000</v>
      </c>
      <c r="G64" s="18">
        <v>25589.8</v>
      </c>
      <c r="H64" s="18">
        <v>1.07</v>
      </c>
    </row>
    <row r="65" spans="2:8" x14ac:dyDescent="0.25">
      <c r="B65" s="13" t="s">
        <v>2726</v>
      </c>
      <c r="C65" s="29">
        <v>7.4</v>
      </c>
      <c r="D65" s="13" t="s">
        <v>241</v>
      </c>
      <c r="E65" s="13" t="s">
        <v>2725</v>
      </c>
      <c r="F65" s="18">
        <v>5000</v>
      </c>
      <c r="G65" s="18">
        <v>24914.13</v>
      </c>
      <c r="H65" s="18">
        <v>1.05</v>
      </c>
    </row>
    <row r="66" spans="2:8" x14ac:dyDescent="0.25">
      <c r="B66" s="13" t="s">
        <v>2724</v>
      </c>
      <c r="C66" s="29">
        <v>7.03</v>
      </c>
      <c r="D66" s="13" t="s">
        <v>241</v>
      </c>
      <c r="E66" s="13" t="s">
        <v>2723</v>
      </c>
      <c r="F66" s="18">
        <v>5000</v>
      </c>
      <c r="G66" s="18">
        <v>24870.68</v>
      </c>
      <c r="H66" s="18">
        <v>1.04</v>
      </c>
    </row>
    <row r="67" spans="2:8" x14ac:dyDescent="0.25">
      <c r="B67" s="13" t="s">
        <v>2722</v>
      </c>
      <c r="C67" s="29">
        <v>7.28</v>
      </c>
      <c r="D67" s="13" t="s">
        <v>241</v>
      </c>
      <c r="E67" s="13" t="s">
        <v>2721</v>
      </c>
      <c r="F67" s="18">
        <v>5000</v>
      </c>
      <c r="G67" s="18">
        <v>24699.599999999999</v>
      </c>
      <c r="H67" s="18">
        <v>1.04</v>
      </c>
    </row>
    <row r="68" spans="2:8" x14ac:dyDescent="0.25">
      <c r="B68" s="13" t="s">
        <v>2720</v>
      </c>
      <c r="C68" s="29">
        <v>7.27</v>
      </c>
      <c r="D68" s="13" t="s">
        <v>2703</v>
      </c>
      <c r="E68" s="13" t="s">
        <v>2719</v>
      </c>
      <c r="F68" s="18">
        <v>5000</v>
      </c>
      <c r="G68" s="18">
        <v>24675.85</v>
      </c>
      <c r="H68" s="18">
        <v>1.04</v>
      </c>
    </row>
    <row r="69" spans="2:8" x14ac:dyDescent="0.25">
      <c r="B69" s="13" t="s">
        <v>2718</v>
      </c>
      <c r="C69" s="29">
        <v>6.5</v>
      </c>
      <c r="D69" s="13" t="s">
        <v>238</v>
      </c>
      <c r="E69" s="13" t="s">
        <v>2717</v>
      </c>
      <c r="F69" s="18">
        <v>23500000</v>
      </c>
      <c r="G69" s="18">
        <v>23186.18</v>
      </c>
      <c r="H69" s="18">
        <v>0.97</v>
      </c>
    </row>
    <row r="70" spans="2:8" x14ac:dyDescent="0.25">
      <c r="B70" s="13" t="s">
        <v>2716</v>
      </c>
      <c r="C70" s="29">
        <v>7.03</v>
      </c>
      <c r="D70" s="13" t="s">
        <v>241</v>
      </c>
      <c r="E70" s="13" t="s">
        <v>2715</v>
      </c>
      <c r="F70" s="18">
        <v>4500</v>
      </c>
      <c r="G70" s="18">
        <v>22413.67</v>
      </c>
      <c r="H70" s="18">
        <v>0.94</v>
      </c>
    </row>
    <row r="71" spans="2:8" x14ac:dyDescent="0.25">
      <c r="B71" s="13" t="s">
        <v>2714</v>
      </c>
      <c r="C71" s="29">
        <v>9.1199999999999992</v>
      </c>
      <c r="D71" s="13" t="s">
        <v>241</v>
      </c>
      <c r="E71" s="13" t="s">
        <v>2713</v>
      </c>
      <c r="F71" s="18">
        <v>4500</v>
      </c>
      <c r="G71" s="18">
        <v>22349.32</v>
      </c>
      <c r="H71" s="18">
        <v>0.94</v>
      </c>
    </row>
    <row r="72" spans="2:8" x14ac:dyDescent="0.25">
      <c r="B72" s="13" t="s">
        <v>2712</v>
      </c>
      <c r="C72" s="29">
        <v>9.15</v>
      </c>
      <c r="D72" s="13" t="s">
        <v>241</v>
      </c>
      <c r="E72" s="13" t="s">
        <v>2711</v>
      </c>
      <c r="F72" s="18">
        <v>4500</v>
      </c>
      <c r="G72" s="18">
        <v>22276.62</v>
      </c>
      <c r="H72" s="18">
        <v>0.93</v>
      </c>
    </row>
    <row r="73" spans="2:8" x14ac:dyDescent="0.25">
      <c r="B73" s="13" t="s">
        <v>2710</v>
      </c>
      <c r="C73" s="29">
        <v>6.45</v>
      </c>
      <c r="D73" s="13" t="s">
        <v>238</v>
      </c>
      <c r="E73" s="13" t="s">
        <v>2709</v>
      </c>
      <c r="F73" s="18">
        <v>22000000</v>
      </c>
      <c r="G73" s="18">
        <v>21841.69</v>
      </c>
      <c r="H73" s="18">
        <v>0.92</v>
      </c>
    </row>
    <row r="74" spans="2:8" x14ac:dyDescent="0.25">
      <c r="B74" s="13" t="s">
        <v>2708</v>
      </c>
      <c r="C74" s="29">
        <v>6.47</v>
      </c>
      <c r="D74" s="13" t="s">
        <v>238</v>
      </c>
      <c r="E74" s="13" t="s">
        <v>2707</v>
      </c>
      <c r="F74" s="18">
        <v>20500000</v>
      </c>
      <c r="G74" s="18">
        <v>20302.07</v>
      </c>
      <c r="H74" s="18">
        <v>0.85</v>
      </c>
    </row>
    <row r="75" spans="2:8" x14ac:dyDescent="0.25">
      <c r="B75" s="13" t="s">
        <v>2706</v>
      </c>
      <c r="C75" s="29">
        <v>6.46</v>
      </c>
      <c r="D75" s="13" t="s">
        <v>238</v>
      </c>
      <c r="E75" s="13" t="s">
        <v>2705</v>
      </c>
      <c r="F75" s="18">
        <v>20000000</v>
      </c>
      <c r="G75" s="18">
        <v>19978.78</v>
      </c>
      <c r="H75" s="18">
        <v>0.84</v>
      </c>
    </row>
    <row r="76" spans="2:8" x14ac:dyDescent="0.25">
      <c r="B76" s="13" t="s">
        <v>2704</v>
      </c>
      <c r="C76" s="29">
        <v>7.24</v>
      </c>
      <c r="D76" s="13" t="s">
        <v>2703</v>
      </c>
      <c r="E76" s="13" t="s">
        <v>2702</v>
      </c>
      <c r="F76" s="18">
        <v>4000</v>
      </c>
      <c r="G76" s="18">
        <v>19869.939999999999</v>
      </c>
      <c r="H76" s="18">
        <v>0.83</v>
      </c>
    </row>
    <row r="77" spans="2:8" x14ac:dyDescent="0.25">
      <c r="B77" s="13" t="s">
        <v>2701</v>
      </c>
      <c r="C77" s="29">
        <v>7.15</v>
      </c>
      <c r="D77" s="13" t="s">
        <v>241</v>
      </c>
      <c r="E77" s="13" t="s">
        <v>2700</v>
      </c>
      <c r="F77" s="18">
        <v>4000</v>
      </c>
      <c r="G77" s="18">
        <v>19794.48</v>
      </c>
      <c r="H77" s="18">
        <v>0.83</v>
      </c>
    </row>
    <row r="78" spans="2:8" x14ac:dyDescent="0.25">
      <c r="B78" s="13" t="s">
        <v>2699</v>
      </c>
      <c r="C78" s="29">
        <v>7.23</v>
      </c>
      <c r="D78" s="13" t="s">
        <v>241</v>
      </c>
      <c r="E78" s="13" t="s">
        <v>2698</v>
      </c>
      <c r="F78" s="18">
        <v>4000</v>
      </c>
      <c r="G78" s="18">
        <v>19680.34</v>
      </c>
      <c r="H78" s="18">
        <v>0.83</v>
      </c>
    </row>
    <row r="79" spans="2:8" x14ac:dyDescent="0.25">
      <c r="B79" s="13" t="s">
        <v>2697</v>
      </c>
      <c r="C79" s="29">
        <v>8.1</v>
      </c>
      <c r="D79" s="13" t="s">
        <v>241</v>
      </c>
      <c r="E79" s="13" t="s">
        <v>2696</v>
      </c>
      <c r="F79" s="18">
        <v>3500</v>
      </c>
      <c r="G79" s="18">
        <v>17395.72</v>
      </c>
      <c r="H79" s="18">
        <v>0.73</v>
      </c>
    </row>
    <row r="80" spans="2:8" x14ac:dyDescent="0.25">
      <c r="B80" s="13" t="s">
        <v>2695</v>
      </c>
      <c r="C80" s="29">
        <v>8.85</v>
      </c>
      <c r="D80" s="13" t="s">
        <v>241</v>
      </c>
      <c r="E80" s="13" t="s">
        <v>2694</v>
      </c>
      <c r="F80" s="18">
        <v>3500</v>
      </c>
      <c r="G80" s="18">
        <v>17352.740000000002</v>
      </c>
      <c r="H80" s="18">
        <v>0.73</v>
      </c>
    </row>
    <row r="81" spans="2:8" x14ac:dyDescent="0.25">
      <c r="B81" s="13" t="s">
        <v>2693</v>
      </c>
      <c r="C81" s="29">
        <v>8.1</v>
      </c>
      <c r="D81" s="13" t="s">
        <v>241</v>
      </c>
      <c r="E81" s="13" t="s">
        <v>2692</v>
      </c>
      <c r="F81" s="18">
        <v>3000</v>
      </c>
      <c r="G81" s="18">
        <v>14933.7</v>
      </c>
      <c r="H81" s="18">
        <v>0.63</v>
      </c>
    </row>
    <row r="82" spans="2:8" x14ac:dyDescent="0.25">
      <c r="B82" s="13" t="s">
        <v>2691</v>
      </c>
      <c r="C82" s="29">
        <v>7.58</v>
      </c>
      <c r="D82" s="13" t="s">
        <v>241</v>
      </c>
      <c r="E82" s="13" t="s">
        <v>2690</v>
      </c>
      <c r="F82" s="18">
        <v>3000</v>
      </c>
      <c r="G82" s="18">
        <v>14925.62</v>
      </c>
      <c r="H82" s="18">
        <v>0.63</v>
      </c>
    </row>
    <row r="83" spans="2:8" x14ac:dyDescent="0.25">
      <c r="B83" s="13" t="s">
        <v>2689</v>
      </c>
      <c r="C83" s="29">
        <v>8.1</v>
      </c>
      <c r="D83" s="13" t="s">
        <v>241</v>
      </c>
      <c r="E83" s="13" t="s">
        <v>2688</v>
      </c>
      <c r="F83" s="18">
        <v>3000</v>
      </c>
      <c r="G83" s="18">
        <v>14907.33</v>
      </c>
      <c r="H83" s="18">
        <v>0.63</v>
      </c>
    </row>
    <row r="84" spans="2:8" x14ac:dyDescent="0.25">
      <c r="B84" s="13" t="s">
        <v>2687</v>
      </c>
      <c r="C84" s="29">
        <v>7.45</v>
      </c>
      <c r="D84" s="13" t="s">
        <v>241</v>
      </c>
      <c r="E84" s="13" t="s">
        <v>2686</v>
      </c>
      <c r="F84" s="18">
        <v>3000</v>
      </c>
      <c r="G84" s="18">
        <v>14884.56</v>
      </c>
      <c r="H84" s="18">
        <v>0.62</v>
      </c>
    </row>
    <row r="85" spans="2:8" x14ac:dyDescent="0.25">
      <c r="B85" s="13" t="s">
        <v>2685</v>
      </c>
      <c r="C85" s="29">
        <v>9.3000000000000007</v>
      </c>
      <c r="D85" s="13" t="s">
        <v>241</v>
      </c>
      <c r="E85" s="13" t="s">
        <v>2684</v>
      </c>
      <c r="F85" s="18">
        <v>3000</v>
      </c>
      <c r="G85" s="18">
        <v>14844.92</v>
      </c>
      <c r="H85" s="18">
        <v>0.62</v>
      </c>
    </row>
    <row r="86" spans="2:8" x14ac:dyDescent="0.25">
      <c r="B86" s="13" t="s">
        <v>2683</v>
      </c>
      <c r="C86" s="29">
        <v>7.62</v>
      </c>
      <c r="D86" s="13" t="s">
        <v>241</v>
      </c>
      <c r="E86" s="13" t="s">
        <v>2682</v>
      </c>
      <c r="F86" s="18">
        <v>3000</v>
      </c>
      <c r="G86" s="18">
        <v>14839.02</v>
      </c>
      <c r="H86" s="18">
        <v>0.62</v>
      </c>
    </row>
    <row r="87" spans="2:8" x14ac:dyDescent="0.25">
      <c r="B87" s="13" t="s">
        <v>2681</v>
      </c>
      <c r="C87" s="29">
        <v>7.86</v>
      </c>
      <c r="D87" s="13" t="s">
        <v>241</v>
      </c>
      <c r="E87" s="13" t="s">
        <v>2680</v>
      </c>
      <c r="F87" s="18">
        <v>3000</v>
      </c>
      <c r="G87" s="18">
        <v>14755.19</v>
      </c>
      <c r="H87" s="18">
        <v>0.62</v>
      </c>
    </row>
    <row r="88" spans="2:8" x14ac:dyDescent="0.25">
      <c r="B88" s="13" t="s">
        <v>2679</v>
      </c>
      <c r="C88" s="29">
        <v>8.9700000000000006</v>
      </c>
      <c r="D88" s="13" t="s">
        <v>241</v>
      </c>
      <c r="E88" s="13" t="s">
        <v>2678</v>
      </c>
      <c r="F88" s="18">
        <v>3000</v>
      </c>
      <c r="G88" s="18">
        <v>14700.33</v>
      </c>
      <c r="H88" s="18">
        <v>0.62</v>
      </c>
    </row>
    <row r="89" spans="2:8" x14ac:dyDescent="0.25">
      <c r="B89" s="13" t="s">
        <v>2677</v>
      </c>
      <c r="C89" s="29">
        <v>7.7</v>
      </c>
      <c r="D89" s="13" t="s">
        <v>241</v>
      </c>
      <c r="E89" s="13" t="s">
        <v>2676</v>
      </c>
      <c r="F89" s="18">
        <v>2500</v>
      </c>
      <c r="G89" s="18">
        <v>12318.1</v>
      </c>
      <c r="H89" s="18">
        <v>0.52</v>
      </c>
    </row>
    <row r="90" spans="2:8" x14ac:dyDescent="0.25">
      <c r="B90" s="13" t="s">
        <v>2675</v>
      </c>
      <c r="C90" s="29">
        <v>7.84</v>
      </c>
      <c r="D90" s="13" t="s">
        <v>241</v>
      </c>
      <c r="E90" s="13" t="s">
        <v>2674</v>
      </c>
      <c r="F90" s="18">
        <v>2500</v>
      </c>
      <c r="G90" s="18">
        <v>12281.19</v>
      </c>
      <c r="H90" s="18">
        <v>0.52</v>
      </c>
    </row>
    <row r="91" spans="2:8" x14ac:dyDescent="0.25">
      <c r="B91" s="13" t="s">
        <v>2673</v>
      </c>
      <c r="C91" s="29">
        <v>6.5</v>
      </c>
      <c r="D91" s="13" t="s">
        <v>238</v>
      </c>
      <c r="E91" s="13" t="s">
        <v>2672</v>
      </c>
      <c r="F91" s="18">
        <v>12000000</v>
      </c>
      <c r="G91" s="18">
        <v>11854.33</v>
      </c>
      <c r="H91" s="18">
        <v>0.5</v>
      </c>
    </row>
    <row r="92" spans="2:8" x14ac:dyDescent="0.25">
      <c r="B92" s="13" t="s">
        <v>2671</v>
      </c>
      <c r="C92" s="29">
        <v>7.58</v>
      </c>
      <c r="D92" s="13" t="s">
        <v>241</v>
      </c>
      <c r="E92" s="13" t="s">
        <v>2670</v>
      </c>
      <c r="F92" s="18">
        <v>2000</v>
      </c>
      <c r="G92" s="18">
        <v>9987.57</v>
      </c>
      <c r="H92" s="18">
        <v>0.42</v>
      </c>
    </row>
    <row r="93" spans="2:8" x14ac:dyDescent="0.25">
      <c r="B93" s="13" t="s">
        <v>2669</v>
      </c>
      <c r="C93" s="29">
        <v>7.6</v>
      </c>
      <c r="D93" s="13" t="s">
        <v>241</v>
      </c>
      <c r="E93" s="13" t="s">
        <v>2668</v>
      </c>
      <c r="F93" s="18">
        <v>2000</v>
      </c>
      <c r="G93" s="18">
        <v>9975.08</v>
      </c>
      <c r="H93" s="18">
        <v>0.42</v>
      </c>
    </row>
    <row r="94" spans="2:8" x14ac:dyDescent="0.25">
      <c r="B94" s="13" t="s">
        <v>2667</v>
      </c>
      <c r="C94" s="29">
        <v>7.31</v>
      </c>
      <c r="D94" s="13" t="s">
        <v>241</v>
      </c>
      <c r="E94" s="13" t="s">
        <v>2666</v>
      </c>
      <c r="F94" s="18">
        <v>2000</v>
      </c>
      <c r="G94" s="18">
        <v>9962.1200000000008</v>
      </c>
      <c r="H94" s="18">
        <v>0.42</v>
      </c>
    </row>
    <row r="95" spans="2:8" x14ac:dyDescent="0.25">
      <c r="B95" s="13" t="s">
        <v>2665</v>
      </c>
      <c r="C95" s="29">
        <v>8.1300000000000008</v>
      </c>
      <c r="D95" s="13" t="s">
        <v>241</v>
      </c>
      <c r="E95" s="13" t="s">
        <v>2664</v>
      </c>
      <c r="F95" s="18">
        <v>2000</v>
      </c>
      <c r="G95" s="18">
        <v>9938.02</v>
      </c>
      <c r="H95" s="18">
        <v>0.42</v>
      </c>
    </row>
    <row r="96" spans="2:8" x14ac:dyDescent="0.25">
      <c r="B96" s="13" t="s">
        <v>2663</v>
      </c>
      <c r="C96" s="29">
        <v>7.45</v>
      </c>
      <c r="D96" s="13" t="s">
        <v>241</v>
      </c>
      <c r="E96" s="13" t="s">
        <v>2662</v>
      </c>
      <c r="F96" s="18">
        <v>2000</v>
      </c>
      <c r="G96" s="18">
        <v>9929.07</v>
      </c>
      <c r="H96" s="18">
        <v>0.42</v>
      </c>
    </row>
    <row r="97" spans="2:8" x14ac:dyDescent="0.25">
      <c r="B97" s="13" t="s">
        <v>2661</v>
      </c>
      <c r="C97" s="29">
        <v>7.08</v>
      </c>
      <c r="D97" s="13" t="s">
        <v>241</v>
      </c>
      <c r="E97" s="13" t="s">
        <v>2660</v>
      </c>
      <c r="F97" s="18">
        <v>2000</v>
      </c>
      <c r="G97" s="18">
        <v>9923.01</v>
      </c>
      <c r="H97" s="18">
        <v>0.42</v>
      </c>
    </row>
    <row r="98" spans="2:8" x14ac:dyDescent="0.25">
      <c r="B98" s="13" t="s">
        <v>2659</v>
      </c>
      <c r="C98" s="29">
        <v>8.17</v>
      </c>
      <c r="D98" s="13" t="s">
        <v>241</v>
      </c>
      <c r="E98" s="13" t="s">
        <v>2658</v>
      </c>
      <c r="F98" s="18">
        <v>2000</v>
      </c>
      <c r="G98" s="18">
        <v>9922.32</v>
      </c>
      <c r="H98" s="18">
        <v>0.42</v>
      </c>
    </row>
    <row r="99" spans="2:8" x14ac:dyDescent="0.25">
      <c r="B99" s="13" t="s">
        <v>2657</v>
      </c>
      <c r="C99" s="29">
        <v>7.05</v>
      </c>
      <c r="D99" s="13" t="s">
        <v>241</v>
      </c>
      <c r="E99" s="13" t="s">
        <v>2656</v>
      </c>
      <c r="F99" s="18">
        <v>2000</v>
      </c>
      <c r="G99" s="18">
        <v>9919.5300000000007</v>
      </c>
      <c r="H99" s="18">
        <v>0.42</v>
      </c>
    </row>
    <row r="100" spans="2:8" x14ac:dyDescent="0.25">
      <c r="B100" s="13" t="s">
        <v>2655</v>
      </c>
      <c r="C100" s="29">
        <v>8.11</v>
      </c>
      <c r="D100" s="13" t="s">
        <v>241</v>
      </c>
      <c r="E100" s="13" t="s">
        <v>2654</v>
      </c>
      <c r="F100" s="18">
        <v>2000</v>
      </c>
      <c r="G100" s="18">
        <v>9916.24</v>
      </c>
      <c r="H100" s="18">
        <v>0.42</v>
      </c>
    </row>
    <row r="101" spans="2:8" x14ac:dyDescent="0.25">
      <c r="B101" s="13" t="s">
        <v>2653</v>
      </c>
      <c r="C101" s="29">
        <v>8.85</v>
      </c>
      <c r="D101" s="13" t="s">
        <v>241</v>
      </c>
      <c r="E101" s="13" t="s">
        <v>2652</v>
      </c>
      <c r="F101" s="18">
        <v>2000</v>
      </c>
      <c r="G101" s="18">
        <v>9906.32</v>
      </c>
      <c r="H101" s="18">
        <v>0.42</v>
      </c>
    </row>
    <row r="102" spans="2:8" x14ac:dyDescent="0.25">
      <c r="B102" s="13" t="s">
        <v>2651</v>
      </c>
      <c r="C102" s="29">
        <v>7.24</v>
      </c>
      <c r="D102" s="13" t="s">
        <v>241</v>
      </c>
      <c r="E102" s="13" t="s">
        <v>2650</v>
      </c>
      <c r="F102" s="18">
        <v>2000</v>
      </c>
      <c r="G102" s="18">
        <v>9838.0300000000007</v>
      </c>
      <c r="H102" s="18">
        <v>0.41</v>
      </c>
    </row>
    <row r="103" spans="2:8" x14ac:dyDescent="0.25">
      <c r="B103" s="13" t="s">
        <v>2649</v>
      </c>
      <c r="C103" s="29">
        <v>7.84</v>
      </c>
      <c r="D103" s="13" t="s">
        <v>241</v>
      </c>
      <c r="E103" s="13" t="s">
        <v>2648</v>
      </c>
      <c r="F103" s="18">
        <v>2000</v>
      </c>
      <c r="G103" s="18">
        <v>9824.9500000000007</v>
      </c>
      <c r="H103" s="18">
        <v>0.41</v>
      </c>
    </row>
    <row r="104" spans="2:8" x14ac:dyDescent="0.25">
      <c r="B104" s="13" t="s">
        <v>2647</v>
      </c>
      <c r="C104" s="29">
        <v>7.5</v>
      </c>
      <c r="D104" s="13" t="s">
        <v>241</v>
      </c>
      <c r="E104" s="13" t="s">
        <v>2646</v>
      </c>
      <c r="F104" s="18">
        <v>1500</v>
      </c>
      <c r="G104" s="18">
        <v>7483.1</v>
      </c>
      <c r="H104" s="18">
        <v>0.31</v>
      </c>
    </row>
    <row r="105" spans="2:8" x14ac:dyDescent="0.25">
      <c r="B105" s="13" t="s">
        <v>2645</v>
      </c>
      <c r="C105" s="29">
        <v>7.18</v>
      </c>
      <c r="D105" s="13" t="s">
        <v>241</v>
      </c>
      <c r="E105" s="13" t="s">
        <v>2644</v>
      </c>
      <c r="F105" s="18">
        <v>1500</v>
      </c>
      <c r="G105" s="18">
        <v>7398.13</v>
      </c>
      <c r="H105" s="18">
        <v>0.31</v>
      </c>
    </row>
    <row r="106" spans="2:8" x14ac:dyDescent="0.25">
      <c r="B106" s="13" t="s">
        <v>2643</v>
      </c>
      <c r="C106" s="29">
        <v>7.35</v>
      </c>
      <c r="D106" s="13" t="s">
        <v>241</v>
      </c>
      <c r="E106" s="13" t="s">
        <v>2642</v>
      </c>
      <c r="F106" s="18">
        <v>1000</v>
      </c>
      <c r="G106" s="18">
        <v>4980.95</v>
      </c>
      <c r="H106" s="18">
        <v>0.21</v>
      </c>
    </row>
    <row r="107" spans="2:8" x14ac:dyDescent="0.25">
      <c r="B107" s="13" t="s">
        <v>2641</v>
      </c>
      <c r="C107" s="29">
        <v>7.55</v>
      </c>
      <c r="D107" s="13" t="s">
        <v>241</v>
      </c>
      <c r="E107" s="13" t="s">
        <v>2640</v>
      </c>
      <c r="F107" s="18">
        <v>1000</v>
      </c>
      <c r="G107" s="18">
        <v>4971.2299999999996</v>
      </c>
      <c r="H107" s="18">
        <v>0.21</v>
      </c>
    </row>
    <row r="108" spans="2:8" x14ac:dyDescent="0.25">
      <c r="B108" s="13" t="s">
        <v>2639</v>
      </c>
      <c r="C108" s="29">
        <v>7.08</v>
      </c>
      <c r="D108" s="13" t="s">
        <v>241</v>
      </c>
      <c r="E108" s="13" t="s">
        <v>2638</v>
      </c>
      <c r="F108" s="18">
        <v>1000</v>
      </c>
      <c r="G108" s="18">
        <v>4954.83</v>
      </c>
      <c r="H108" s="18">
        <v>0.21</v>
      </c>
    </row>
    <row r="109" spans="2:8" x14ac:dyDescent="0.25">
      <c r="B109" s="13" t="s">
        <v>2637</v>
      </c>
      <c r="C109" s="29">
        <v>7.73</v>
      </c>
      <c r="D109" s="13" t="s">
        <v>241</v>
      </c>
      <c r="E109" s="13" t="s">
        <v>2636</v>
      </c>
      <c r="F109" s="18">
        <v>1000</v>
      </c>
      <c r="G109" s="18">
        <v>4948.68</v>
      </c>
      <c r="H109" s="18">
        <v>0.21</v>
      </c>
    </row>
    <row r="110" spans="2:8" x14ac:dyDescent="0.25">
      <c r="B110" s="13" t="s">
        <v>2635</v>
      </c>
      <c r="C110" s="29">
        <v>8.17</v>
      </c>
      <c r="D110" s="13" t="s">
        <v>241</v>
      </c>
      <c r="E110" s="13" t="s">
        <v>2634</v>
      </c>
      <c r="F110" s="18">
        <v>1000</v>
      </c>
      <c r="G110" s="18">
        <v>4942.51</v>
      </c>
      <c r="H110" s="18">
        <v>0.21</v>
      </c>
    </row>
    <row r="111" spans="2:8" x14ac:dyDescent="0.25">
      <c r="B111" s="13" t="s">
        <v>2633</v>
      </c>
      <c r="C111" s="29">
        <v>6.45</v>
      </c>
      <c r="D111" s="13" t="s">
        <v>238</v>
      </c>
      <c r="E111" s="13" t="s">
        <v>2632</v>
      </c>
      <c r="F111" s="18">
        <v>3000000</v>
      </c>
      <c r="G111" s="18">
        <v>2982.08</v>
      </c>
      <c r="H111" s="18">
        <v>0.13</v>
      </c>
    </row>
    <row r="112" spans="2:8" x14ac:dyDescent="0.25">
      <c r="B112" s="13" t="s">
        <v>2631</v>
      </c>
      <c r="C112" s="29">
        <v>6.45</v>
      </c>
      <c r="D112" s="13" t="s">
        <v>238</v>
      </c>
      <c r="E112" s="13" t="s">
        <v>2630</v>
      </c>
      <c r="F112" s="18">
        <v>2500000</v>
      </c>
      <c r="G112" s="18">
        <v>2491.1999999999998</v>
      </c>
      <c r="H112" s="18">
        <v>0.1</v>
      </c>
    </row>
    <row r="113" spans="2:8" x14ac:dyDescent="0.25">
      <c r="B113" s="13" t="s">
        <v>2629</v>
      </c>
      <c r="C113" s="29">
        <v>8.06</v>
      </c>
      <c r="D113" s="13" t="s">
        <v>241</v>
      </c>
      <c r="E113" s="13" t="s">
        <v>2628</v>
      </c>
      <c r="F113" s="18">
        <v>500</v>
      </c>
      <c r="G113" s="18">
        <v>2489.0100000000002</v>
      </c>
      <c r="H113" s="18">
        <v>0.1</v>
      </c>
    </row>
    <row r="114" spans="2:8" x14ac:dyDescent="0.25">
      <c r="B114" s="13" t="s">
        <v>2627</v>
      </c>
      <c r="C114" s="29">
        <v>9.02</v>
      </c>
      <c r="D114" s="13" t="s">
        <v>241</v>
      </c>
      <c r="E114" s="13" t="s">
        <v>2626</v>
      </c>
      <c r="F114" s="18">
        <v>500</v>
      </c>
      <c r="G114" s="18">
        <v>2449.7800000000002</v>
      </c>
      <c r="H114" s="18">
        <v>0.1</v>
      </c>
    </row>
    <row r="115" spans="2:8" x14ac:dyDescent="0.25">
      <c r="B115" s="32" t="s">
        <v>243</v>
      </c>
      <c r="C115" s="33"/>
      <c r="D115" s="32"/>
      <c r="E115" s="32"/>
      <c r="F115" s="34"/>
      <c r="G115" s="34">
        <f>SUM(G29:G114)</f>
        <v>2366957.0599999996</v>
      </c>
      <c r="H115" s="34">
        <f>SUM(H29:H114)</f>
        <v>99.359999999999985</v>
      </c>
    </row>
    <row r="116" spans="2:8" x14ac:dyDescent="0.25">
      <c r="B116" s="32" t="s">
        <v>2625</v>
      </c>
    </row>
    <row r="117" spans="2:8" x14ac:dyDescent="0.25">
      <c r="B117" s="13" t="s">
        <v>2624</v>
      </c>
      <c r="C117" s="29" t="s">
        <v>145</v>
      </c>
      <c r="E117" s="13" t="s">
        <v>2623</v>
      </c>
      <c r="F117" s="18">
        <v>57861.417000000001</v>
      </c>
      <c r="G117" s="18">
        <v>6037.25</v>
      </c>
      <c r="H117" s="18">
        <v>0.25</v>
      </c>
    </row>
    <row r="118" spans="2:8" x14ac:dyDescent="0.25">
      <c r="B118" s="32" t="s">
        <v>2622</v>
      </c>
      <c r="C118" s="33"/>
      <c r="D118" s="32"/>
      <c r="E118" s="32"/>
      <c r="F118" s="34"/>
      <c r="G118" s="34">
        <f>SUM(G116:G117)</f>
        <v>6037.25</v>
      </c>
      <c r="H118" s="34">
        <f>SUM(H116:H117)</f>
        <v>0.25</v>
      </c>
    </row>
    <row r="119" spans="2:8" x14ac:dyDescent="0.25">
      <c r="B119" s="32" t="s">
        <v>244</v>
      </c>
      <c r="C119" s="33"/>
      <c r="D119" s="32"/>
      <c r="E119" s="32"/>
      <c r="F119" s="34"/>
      <c r="G119" s="34">
        <v>20389.64</v>
      </c>
      <c r="H119" s="34">
        <v>0.86</v>
      </c>
    </row>
    <row r="120" spans="2:8" x14ac:dyDescent="0.25">
      <c r="B120" s="32" t="s">
        <v>245</v>
      </c>
      <c r="C120" s="33"/>
      <c r="D120" s="32"/>
      <c r="E120" s="32"/>
      <c r="F120" s="34"/>
      <c r="G120" s="34">
        <v>10960.07</v>
      </c>
      <c r="H120" s="34">
        <v>0.46</v>
      </c>
    </row>
    <row r="121" spans="2:8" x14ac:dyDescent="0.25">
      <c r="B121" s="32" t="s">
        <v>159</v>
      </c>
      <c r="C121" s="33"/>
      <c r="D121" s="32"/>
      <c r="E121" s="32"/>
      <c r="F121" s="34"/>
      <c r="G121" s="34">
        <v>2513855.46</v>
      </c>
      <c r="H121" s="34">
        <v>105.53</v>
      </c>
    </row>
    <row r="122" spans="2:8" x14ac:dyDescent="0.25">
      <c r="B122" s="32" t="s">
        <v>160</v>
      </c>
      <c r="C122" s="33"/>
      <c r="D122" s="32"/>
      <c r="E122" s="32"/>
      <c r="F122" s="34"/>
      <c r="G122" s="34">
        <v>-130621.24908821986</v>
      </c>
      <c r="H122" s="34">
        <v>-5.5300000000000011</v>
      </c>
    </row>
    <row r="123" spans="2:8" x14ac:dyDescent="0.25">
      <c r="B123" s="32" t="s">
        <v>161</v>
      </c>
      <c r="C123" s="33"/>
      <c r="D123" s="32"/>
      <c r="E123" s="32"/>
      <c r="F123" s="34"/>
      <c r="G123" s="34">
        <v>2383234.2109117801</v>
      </c>
      <c r="H123" s="34">
        <v>100</v>
      </c>
    </row>
    <row r="124" spans="2:8" x14ac:dyDescent="0.25">
      <c r="B124" s="13" t="s">
        <v>162</v>
      </c>
    </row>
    <row r="125" spans="2:8" x14ac:dyDescent="0.25">
      <c r="B125" s="13" t="s">
        <v>163</v>
      </c>
    </row>
    <row r="126" spans="2:8" x14ac:dyDescent="0.25">
      <c r="B126" s="13" t="s">
        <v>164</v>
      </c>
      <c r="C126" s="29" t="s">
        <v>165</v>
      </c>
    </row>
    <row r="127" spans="2:8" x14ac:dyDescent="0.25">
      <c r="B127" s="32"/>
    </row>
    <row r="128" spans="2:8" ht="30" x14ac:dyDescent="0.25">
      <c r="B128" s="48" t="s">
        <v>166</v>
      </c>
      <c r="C128" s="29" t="s">
        <v>167</v>
      </c>
    </row>
    <row r="129" spans="2:3" x14ac:dyDescent="0.25">
      <c r="B129" s="32"/>
    </row>
    <row r="130" spans="2:3" x14ac:dyDescent="0.25">
      <c r="B130" s="32" t="s">
        <v>168</v>
      </c>
      <c r="C130" s="29" t="s">
        <v>167</v>
      </c>
    </row>
    <row r="131" spans="2:3" x14ac:dyDescent="0.25">
      <c r="B131" s="32" t="s">
        <v>170</v>
      </c>
      <c r="C131" s="29" t="s">
        <v>171</v>
      </c>
    </row>
    <row r="132" spans="2:3" x14ac:dyDescent="0.25">
      <c r="B132" s="32" t="s">
        <v>2621</v>
      </c>
      <c r="C132" s="33"/>
    </row>
    <row r="133" spans="2:3" x14ac:dyDescent="0.25">
      <c r="B133" s="32" t="s">
        <v>2620</v>
      </c>
      <c r="C133" s="33"/>
    </row>
    <row r="134" spans="2:3" x14ac:dyDescent="0.25">
      <c r="B134" s="32" t="s">
        <v>2619</v>
      </c>
      <c r="C134" s="33"/>
    </row>
    <row r="135" spans="2:3" x14ac:dyDescent="0.25">
      <c r="B135" s="32" t="s">
        <v>2618</v>
      </c>
      <c r="C135" s="33"/>
    </row>
    <row r="136" spans="2:3" x14ac:dyDescent="0.25">
      <c r="B136" s="32" t="s">
        <v>2617</v>
      </c>
      <c r="C136" s="33"/>
    </row>
    <row r="137" spans="2:3" x14ac:dyDescent="0.25">
      <c r="B137" s="32" t="s">
        <v>2616</v>
      </c>
      <c r="C137" s="33"/>
    </row>
    <row r="138" spans="2:3" x14ac:dyDescent="0.25">
      <c r="B138" s="32" t="s">
        <v>2615</v>
      </c>
      <c r="C138" s="33"/>
    </row>
    <row r="139" spans="2:3" x14ac:dyDescent="0.25">
      <c r="B139" s="32" t="s">
        <v>2614</v>
      </c>
      <c r="C139" s="33"/>
    </row>
    <row r="140" spans="2:3" x14ac:dyDescent="0.25">
      <c r="B140" s="32" t="s">
        <v>2613</v>
      </c>
      <c r="C140" s="33"/>
    </row>
    <row r="141" spans="2:3" x14ac:dyDescent="0.25">
      <c r="B141" s="32" t="s">
        <v>2612</v>
      </c>
    </row>
    <row r="143" spans="2:3" x14ac:dyDescent="0.25">
      <c r="B143" s="3"/>
      <c r="C143" s="4" t="s">
        <v>181</v>
      </c>
    </row>
    <row r="144" spans="2:3" x14ac:dyDescent="0.25">
      <c r="B144" s="3" t="s">
        <v>182</v>
      </c>
      <c r="C144" s="5" t="s">
        <v>126</v>
      </c>
    </row>
    <row r="145" spans="2:5" x14ac:dyDescent="0.25">
      <c r="B145" s="3" t="s">
        <v>183</v>
      </c>
      <c r="C145" s="4"/>
    </row>
    <row r="146" spans="2:5" x14ac:dyDescent="0.25">
      <c r="B146" s="3"/>
      <c r="C146" s="4"/>
    </row>
    <row r="147" spans="2:5" x14ac:dyDescent="0.25">
      <c r="B147" s="3" t="s">
        <v>184</v>
      </c>
      <c r="C147" s="47">
        <v>7.17E-2</v>
      </c>
    </row>
    <row r="148" spans="2:5" x14ac:dyDescent="0.25">
      <c r="B148" s="3"/>
      <c r="C148" s="46"/>
    </row>
    <row r="149" spans="2:5" x14ac:dyDescent="0.25">
      <c r="B149" s="3" t="s">
        <v>185</v>
      </c>
      <c r="C149" s="46" t="s">
        <v>2611</v>
      </c>
    </row>
    <row r="150" spans="2:5" x14ac:dyDescent="0.25">
      <c r="B150" s="3" t="s">
        <v>186</v>
      </c>
      <c r="C150" s="46" t="s">
        <v>2611</v>
      </c>
    </row>
    <row r="151" spans="2:5" x14ac:dyDescent="0.25">
      <c r="B151" s="3"/>
      <c r="C151" s="4"/>
    </row>
    <row r="152" spans="2:5" x14ac:dyDescent="0.25">
      <c r="B152" s="3" t="s">
        <v>187</v>
      </c>
      <c r="C152" s="4" t="s">
        <v>165</v>
      </c>
    </row>
    <row r="153" spans="2:5" x14ac:dyDescent="0.25">
      <c r="B153" s="204" t="s">
        <v>188</v>
      </c>
      <c r="C153" s="204"/>
    </row>
    <row r="155" spans="2:5" x14ac:dyDescent="0.25">
      <c r="B155" s="3" t="s">
        <v>189</v>
      </c>
      <c r="C155" s="4"/>
      <c r="D155" s="3"/>
    </row>
    <row r="156" spans="2:5" ht="30" x14ac:dyDescent="0.25">
      <c r="B156" s="6" t="s">
        <v>190</v>
      </c>
      <c r="C156" s="5" t="s">
        <v>191</v>
      </c>
      <c r="D156" s="6" t="s">
        <v>192</v>
      </c>
    </row>
    <row r="157" spans="2:5" x14ac:dyDescent="0.25">
      <c r="B157" s="3" t="s">
        <v>167</v>
      </c>
      <c r="C157" s="4" t="s">
        <v>167</v>
      </c>
      <c r="D157" s="3" t="s">
        <v>167</v>
      </c>
    </row>
    <row r="158" spans="2:5" x14ac:dyDescent="0.25">
      <c r="C158" s="13"/>
    </row>
    <row r="159" spans="2:5" x14ac:dyDescent="0.25">
      <c r="B159" s="214" t="s">
        <v>2610</v>
      </c>
      <c r="C159" s="214"/>
      <c r="D159" s="214"/>
      <c r="E159" s="214"/>
    </row>
    <row r="161" spans="2:7" x14ac:dyDescent="0.25">
      <c r="B161" s="8" t="s">
        <v>193</v>
      </c>
      <c r="C161" s="44">
        <v>45596</v>
      </c>
      <c r="D161" s="3"/>
      <c r="E161" s="37"/>
      <c r="F161" s="43"/>
    </row>
    <row r="162" spans="2:7" x14ac:dyDescent="0.25">
      <c r="B162" s="8" t="s">
        <v>194</v>
      </c>
      <c r="C162" s="9" t="s">
        <v>195</v>
      </c>
      <c r="D162" s="8" t="s">
        <v>196</v>
      </c>
      <c r="E162" s="38" t="s">
        <v>197</v>
      </c>
      <c r="F162" s="36" t="s">
        <v>198</v>
      </c>
      <c r="G162" s="34"/>
    </row>
    <row r="163" spans="2:7" x14ac:dyDescent="0.25">
      <c r="B163" s="41" t="s">
        <v>167</v>
      </c>
      <c r="C163" s="42" t="s">
        <v>167</v>
      </c>
      <c r="D163" s="41" t="s">
        <v>167</v>
      </c>
      <c r="E163" s="40" t="s">
        <v>167</v>
      </c>
      <c r="F163" s="39" t="s">
        <v>167</v>
      </c>
    </row>
    <row r="166" spans="2:7" x14ac:dyDescent="0.25">
      <c r="B166" s="32" t="s">
        <v>199</v>
      </c>
    </row>
    <row r="167" spans="2:7" x14ac:dyDescent="0.25">
      <c r="B167" s="32"/>
    </row>
    <row r="168" spans="2:7" x14ac:dyDescent="0.25">
      <c r="B168" s="32" t="s">
        <v>200</v>
      </c>
    </row>
    <row r="169" spans="2:7" x14ac:dyDescent="0.25">
      <c r="B169" s="8" t="s">
        <v>201</v>
      </c>
      <c r="C169" s="9" t="s">
        <v>202</v>
      </c>
      <c r="D169" s="32"/>
    </row>
    <row r="170" spans="2:7" x14ac:dyDescent="0.25">
      <c r="B170" s="3" t="s">
        <v>167</v>
      </c>
      <c r="C170" s="4" t="s">
        <v>167</v>
      </c>
    </row>
    <row r="172" spans="2:7" x14ac:dyDescent="0.25">
      <c r="B172" s="8" t="s">
        <v>203</v>
      </c>
      <c r="C172" s="9" t="s">
        <v>202</v>
      </c>
    </row>
    <row r="173" spans="2:7" x14ac:dyDescent="0.25">
      <c r="B173" s="3" t="s">
        <v>167</v>
      </c>
      <c r="C173" s="4" t="s">
        <v>167</v>
      </c>
    </row>
    <row r="175" spans="2:7" x14ac:dyDescent="0.25">
      <c r="B175" s="8" t="s">
        <v>167</v>
      </c>
      <c r="C175" s="9" t="s">
        <v>167</v>
      </c>
    </row>
    <row r="176" spans="2:7" x14ac:dyDescent="0.25">
      <c r="B176" s="3" t="s">
        <v>167</v>
      </c>
      <c r="C176" s="4" t="s">
        <v>167</v>
      </c>
    </row>
    <row r="178" spans="2:7" x14ac:dyDescent="0.25">
      <c r="B178" s="38" t="s">
        <v>204</v>
      </c>
      <c r="C178" s="9" t="s">
        <v>205</v>
      </c>
    </row>
    <row r="179" spans="2:7" x14ac:dyDescent="0.25">
      <c r="B179" s="37" t="s">
        <v>167</v>
      </c>
      <c r="C179" s="4" t="s">
        <v>167</v>
      </c>
    </row>
    <row r="181" spans="2:7" x14ac:dyDescent="0.25">
      <c r="B181" s="8" t="s">
        <v>206</v>
      </c>
      <c r="C181" s="9" t="s">
        <v>167</v>
      </c>
    </row>
    <row r="183" spans="2:7" x14ac:dyDescent="0.25">
      <c r="B183" s="8" t="s">
        <v>207</v>
      </c>
      <c r="C183" s="44">
        <v>45596</v>
      </c>
      <c r="D183" s="3"/>
      <c r="E183" s="37"/>
      <c r="F183" s="43"/>
    </row>
    <row r="184" spans="2:7" x14ac:dyDescent="0.25">
      <c r="B184" s="8" t="s">
        <v>194</v>
      </c>
      <c r="C184" s="9" t="s">
        <v>195</v>
      </c>
      <c r="D184" s="8" t="s">
        <v>196</v>
      </c>
      <c r="E184" s="38" t="s">
        <v>197</v>
      </c>
      <c r="F184" s="36" t="s">
        <v>198</v>
      </c>
      <c r="G184" s="34"/>
    </row>
    <row r="185" spans="2:7" x14ac:dyDescent="0.25">
      <c r="B185" s="41" t="s">
        <v>167</v>
      </c>
      <c r="C185" s="42" t="s">
        <v>167</v>
      </c>
      <c r="D185" s="41" t="s">
        <v>167</v>
      </c>
      <c r="E185" s="40" t="s">
        <v>167</v>
      </c>
      <c r="F185" s="39" t="s">
        <v>167</v>
      </c>
    </row>
    <row r="186" spans="2:7" x14ac:dyDescent="0.25">
      <c r="B186" s="32" t="s">
        <v>199</v>
      </c>
    </row>
    <row r="187" spans="2:7" x14ac:dyDescent="0.25">
      <c r="B187" s="32"/>
    </row>
    <row r="188" spans="2:7" x14ac:dyDescent="0.25">
      <c r="B188" s="32" t="s">
        <v>200</v>
      </c>
    </row>
    <row r="189" spans="2:7" x14ac:dyDescent="0.25">
      <c r="B189" s="8" t="s">
        <v>201</v>
      </c>
      <c r="C189" s="9" t="s">
        <v>202</v>
      </c>
      <c r="D189" s="32"/>
    </row>
    <row r="190" spans="2:7" x14ac:dyDescent="0.25">
      <c r="B190" s="3" t="s">
        <v>167</v>
      </c>
      <c r="C190" s="4" t="s">
        <v>167</v>
      </c>
    </row>
    <row r="192" spans="2:7" x14ac:dyDescent="0.25">
      <c r="B192" s="8" t="s">
        <v>203</v>
      </c>
      <c r="C192" s="9" t="s">
        <v>202</v>
      </c>
    </row>
    <row r="193" spans="2:6" x14ac:dyDescent="0.25">
      <c r="B193" s="3" t="s">
        <v>167</v>
      </c>
      <c r="C193" s="4" t="s">
        <v>167</v>
      </c>
    </row>
    <row r="195" spans="2:6" x14ac:dyDescent="0.25">
      <c r="B195" s="8" t="s">
        <v>167</v>
      </c>
      <c r="C195" s="9" t="s">
        <v>167</v>
      </c>
    </row>
    <row r="196" spans="2:6" x14ac:dyDescent="0.25">
      <c r="B196" s="3" t="s">
        <v>167</v>
      </c>
      <c r="C196" s="4" t="s">
        <v>167</v>
      </c>
    </row>
    <row r="198" spans="2:6" x14ac:dyDescent="0.25">
      <c r="B198" s="38" t="s">
        <v>204</v>
      </c>
      <c r="C198" s="9" t="s">
        <v>205</v>
      </c>
    </row>
    <row r="199" spans="2:6" x14ac:dyDescent="0.25">
      <c r="B199" s="37" t="s">
        <v>167</v>
      </c>
      <c r="C199" s="4" t="s">
        <v>167</v>
      </c>
    </row>
    <row r="201" spans="2:6" x14ac:dyDescent="0.25">
      <c r="B201" s="8" t="s">
        <v>206</v>
      </c>
      <c r="C201" s="9" t="s">
        <v>167</v>
      </c>
    </row>
    <row r="204" spans="2:6" x14ac:dyDescent="0.25">
      <c r="B204" s="32" t="s">
        <v>208</v>
      </c>
    </row>
    <row r="206" spans="2:6" x14ac:dyDescent="0.25">
      <c r="B206" s="8" t="s">
        <v>194</v>
      </c>
      <c r="C206" s="9" t="s">
        <v>209</v>
      </c>
      <c r="D206" s="8" t="s">
        <v>210</v>
      </c>
      <c r="E206" s="8" t="s">
        <v>211</v>
      </c>
      <c r="F206" s="34"/>
    </row>
    <row r="207" spans="2:6" x14ac:dyDescent="0.25">
      <c r="B207" s="3" t="s">
        <v>167</v>
      </c>
      <c r="C207" s="4" t="s">
        <v>167</v>
      </c>
      <c r="D207" s="3" t="s">
        <v>167</v>
      </c>
      <c r="E207" s="3" t="s">
        <v>167</v>
      </c>
    </row>
    <row r="210" spans="2:80" x14ac:dyDescent="0.25">
      <c r="B210" s="32" t="s">
        <v>212</v>
      </c>
      <c r="C210" s="33" t="s">
        <v>167</v>
      </c>
      <c r="D210" s="32"/>
      <c r="E210" s="32"/>
      <c r="F210" s="34"/>
      <c r="G210" s="34"/>
      <c r="H210" s="34"/>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c r="AF210" s="32"/>
      <c r="AG210" s="32"/>
      <c r="AH210" s="32"/>
      <c r="AI210" s="32"/>
      <c r="AJ210" s="32"/>
      <c r="AK210" s="32"/>
      <c r="AL210" s="32"/>
      <c r="AM210" s="32"/>
      <c r="AN210" s="32"/>
      <c r="AO210" s="32"/>
      <c r="AP210" s="32"/>
      <c r="AQ210" s="32"/>
      <c r="AR210" s="32"/>
      <c r="AS210" s="32"/>
      <c r="AT210" s="32"/>
      <c r="AU210" s="32"/>
      <c r="AV210" s="32"/>
      <c r="AW210" s="32"/>
      <c r="AX210" s="32"/>
      <c r="AY210" s="32"/>
      <c r="AZ210" s="32"/>
      <c r="BA210" s="32"/>
      <c r="BB210" s="32"/>
      <c r="BC210" s="32"/>
      <c r="BD210" s="32"/>
      <c r="BE210" s="32"/>
      <c r="BF210" s="32"/>
      <c r="BG210" s="32"/>
      <c r="BH210" s="32"/>
      <c r="BI210" s="32"/>
      <c r="BJ210" s="32"/>
      <c r="BK210" s="32"/>
      <c r="BL210" s="32"/>
      <c r="BM210" s="32"/>
      <c r="BN210" s="32"/>
      <c r="BO210" s="32"/>
      <c r="BP210" s="32"/>
      <c r="BQ210" s="32"/>
      <c r="BR210" s="32"/>
      <c r="BS210" s="32"/>
      <c r="BT210" s="32"/>
      <c r="BU210" s="32"/>
      <c r="BV210" s="32"/>
      <c r="BW210" s="32"/>
      <c r="BX210" s="32"/>
      <c r="BY210" s="32"/>
      <c r="BZ210" s="32"/>
      <c r="CA210" s="32"/>
      <c r="CB210" s="32"/>
    </row>
    <row r="212" spans="2:80" x14ac:dyDescent="0.25">
      <c r="B212" s="32" t="s">
        <v>213</v>
      </c>
    </row>
    <row r="214" spans="2:80" x14ac:dyDescent="0.25">
      <c r="B214" s="8" t="s">
        <v>214</v>
      </c>
      <c r="C214" s="9" t="s">
        <v>202</v>
      </c>
      <c r="D214" s="32"/>
    </row>
    <row r="215" spans="2:80" x14ac:dyDescent="0.25">
      <c r="B215" s="3" t="s">
        <v>167</v>
      </c>
      <c r="C215" s="4" t="s">
        <v>167</v>
      </c>
    </row>
    <row r="218" spans="2:80" x14ac:dyDescent="0.25">
      <c r="B218" s="8" t="s">
        <v>215</v>
      </c>
      <c r="C218" s="9" t="s">
        <v>216</v>
      </c>
      <c r="D218" s="32"/>
    </row>
    <row r="219" spans="2:80" x14ac:dyDescent="0.25">
      <c r="B219" s="3" t="s">
        <v>167</v>
      </c>
      <c r="C219" s="4" t="s">
        <v>167</v>
      </c>
    </row>
    <row r="222" spans="2:80" x14ac:dyDescent="0.25">
      <c r="B222" s="32" t="s">
        <v>217</v>
      </c>
    </row>
    <row r="225" spans="2:80" x14ac:dyDescent="0.25">
      <c r="B225" s="32" t="s">
        <v>218</v>
      </c>
    </row>
    <row r="227" spans="2:80" x14ac:dyDescent="0.25">
      <c r="B227" s="8" t="s">
        <v>194</v>
      </c>
      <c r="C227" s="9" t="s">
        <v>219</v>
      </c>
      <c r="D227" s="8" t="s">
        <v>209</v>
      </c>
      <c r="E227" s="8" t="s">
        <v>210</v>
      </c>
      <c r="F227" s="36" t="s">
        <v>211</v>
      </c>
      <c r="G227" s="34"/>
    </row>
    <row r="228" spans="2:80" x14ac:dyDescent="0.25">
      <c r="B228" s="3" t="s">
        <v>167</v>
      </c>
      <c r="C228" s="4" t="s">
        <v>167</v>
      </c>
      <c r="D228" s="3" t="s">
        <v>167</v>
      </c>
      <c r="E228" s="3" t="s">
        <v>167</v>
      </c>
      <c r="F228" s="35" t="s">
        <v>167</v>
      </c>
    </row>
    <row r="231" spans="2:80" x14ac:dyDescent="0.25">
      <c r="B231" s="32" t="s">
        <v>212</v>
      </c>
      <c r="C231" s="33" t="s">
        <v>167</v>
      </c>
      <c r="D231" s="32"/>
      <c r="E231" s="32"/>
      <c r="F231" s="34"/>
      <c r="G231" s="34"/>
      <c r="H231" s="34"/>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c r="AN231" s="32"/>
      <c r="AO231" s="32"/>
      <c r="AP231" s="32"/>
      <c r="AQ231" s="32"/>
      <c r="AR231" s="32"/>
      <c r="AS231" s="32"/>
      <c r="AT231" s="32"/>
      <c r="AU231" s="32"/>
      <c r="AV231" s="32"/>
      <c r="AW231" s="32"/>
      <c r="AX231" s="32"/>
      <c r="AY231" s="32"/>
      <c r="AZ231" s="32"/>
      <c r="BA231" s="32"/>
      <c r="BB231" s="32"/>
      <c r="BC231" s="32"/>
      <c r="BD231" s="32"/>
      <c r="BE231" s="32"/>
      <c r="BF231" s="32"/>
      <c r="BG231" s="32"/>
      <c r="BH231" s="32"/>
      <c r="BI231" s="32"/>
      <c r="BJ231" s="32"/>
      <c r="BK231" s="32"/>
      <c r="BL231" s="32"/>
      <c r="BM231" s="32"/>
      <c r="BN231" s="32"/>
      <c r="BO231" s="32"/>
      <c r="BP231" s="32"/>
      <c r="BQ231" s="32"/>
      <c r="BR231" s="32"/>
      <c r="BS231" s="32"/>
      <c r="BT231" s="32"/>
      <c r="BU231" s="32"/>
      <c r="BV231" s="32"/>
      <c r="BW231" s="32"/>
      <c r="BX231" s="32"/>
      <c r="BY231" s="32"/>
      <c r="BZ231" s="32"/>
      <c r="CA231" s="32"/>
      <c r="CB231" s="32"/>
    </row>
    <row r="233" spans="2:80" x14ac:dyDescent="0.25">
      <c r="B233" s="32" t="s">
        <v>213</v>
      </c>
    </row>
    <row r="235" spans="2:80" x14ac:dyDescent="0.25">
      <c r="B235" s="8" t="s">
        <v>214</v>
      </c>
      <c r="C235" s="9" t="s">
        <v>202</v>
      </c>
      <c r="D235" s="32"/>
    </row>
    <row r="236" spans="2:80" x14ac:dyDescent="0.25">
      <c r="B236" s="3" t="s">
        <v>167</v>
      </c>
      <c r="C236" s="4" t="s">
        <v>167</v>
      </c>
    </row>
    <row r="239" spans="2:80" x14ac:dyDescent="0.25">
      <c r="B239" s="8" t="s">
        <v>215</v>
      </c>
      <c r="C239" s="9" t="s">
        <v>216</v>
      </c>
      <c r="D239" s="32"/>
    </row>
    <row r="240" spans="2:80" x14ac:dyDescent="0.25">
      <c r="B240" s="3" t="s">
        <v>167</v>
      </c>
      <c r="C240" s="4" t="s">
        <v>167</v>
      </c>
    </row>
    <row r="243" spans="2:7" x14ac:dyDescent="0.25">
      <c r="B243" s="32" t="s">
        <v>217</v>
      </c>
    </row>
    <row r="246" spans="2:7" x14ac:dyDescent="0.25">
      <c r="B246" s="32" t="s">
        <v>220</v>
      </c>
    </row>
    <row r="247" spans="2:7" x14ac:dyDescent="0.25">
      <c r="B247" s="8" t="s">
        <v>194</v>
      </c>
      <c r="C247" s="9" t="s">
        <v>221</v>
      </c>
      <c r="D247" s="8" t="s">
        <v>222</v>
      </c>
      <c r="E247" s="8" t="s">
        <v>223</v>
      </c>
      <c r="F247" s="36" t="s">
        <v>224</v>
      </c>
      <c r="G247" s="34"/>
    </row>
    <row r="248" spans="2:7" x14ac:dyDescent="0.25">
      <c r="B248" s="3" t="s">
        <v>167</v>
      </c>
      <c r="C248" s="4" t="s">
        <v>167</v>
      </c>
      <c r="D248" s="3" t="s">
        <v>167</v>
      </c>
      <c r="E248" s="3" t="s">
        <v>167</v>
      </c>
      <c r="F248" s="35" t="s">
        <v>167</v>
      </c>
    </row>
    <row r="249" spans="2:7" x14ac:dyDescent="0.25">
      <c r="B249" s="13" t="s">
        <v>225</v>
      </c>
    </row>
  </sheetData>
  <mergeCells count="9">
    <mergeCell ref="B159:E159"/>
    <mergeCell ref="B153:C153"/>
    <mergeCell ref="B1:E1"/>
    <mergeCell ref="C3:C8"/>
    <mergeCell ref="D3:D8"/>
    <mergeCell ref="B11:E11"/>
    <mergeCell ref="C12:C13"/>
    <mergeCell ref="D12:D13"/>
    <mergeCell ref="E12:E13"/>
  </mergeCells>
  <hyperlinks>
    <hyperlink ref="A1" location="Index!A1" display="Index" xr:uid="{DE80B948-A87F-4C90-997F-948A4C9826A6}"/>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1D33C-FDFA-47B6-A009-06E73792D149}">
  <dimension ref="A1:CB243"/>
  <sheetViews>
    <sheetView workbookViewId="0"/>
  </sheetViews>
  <sheetFormatPr defaultRowHeight="15" x14ac:dyDescent="0.25"/>
  <cols>
    <col min="1" max="1" width="5.42578125" style="13" bestFit="1" customWidth="1"/>
    <col min="2" max="2" width="97.8554687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ol min="9" max="256" width="9.140625" style="13"/>
    <col min="257" max="257" width="5.42578125" style="13" bestFit="1" customWidth="1"/>
    <col min="258" max="258" width="130.7109375" style="13" bestFit="1" customWidth="1"/>
    <col min="259" max="259" width="23.14062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3.14062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3.14062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3.14062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3.14062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3.14062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3.14062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3.14062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3.14062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3.14062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3.14062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3.14062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3.14062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3.14062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3.14062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3.14062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3.14062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3.14062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3.14062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3.14062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3.14062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3.14062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3.14062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3.14062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3.14062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3.14062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3.14062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3.14062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3.14062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3.14062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3.14062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3.14062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3.14062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3.14062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3.14062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3.14062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3.14062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3.14062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3.14062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3.14062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3.14062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3.14062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3.14062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3.14062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3.14062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3.14062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3.14062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3.14062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3.14062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3.14062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3.14062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3.14062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3.14062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3.14062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3.14062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3.14062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3.14062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3.14062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3.14062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3.14062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3.14062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3.14062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3.14062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5" x14ac:dyDescent="0.25">
      <c r="A1" s="58" t="s">
        <v>0</v>
      </c>
      <c r="B1" s="201" t="s">
        <v>30</v>
      </c>
      <c r="C1" s="201"/>
      <c r="D1" s="201"/>
      <c r="E1" s="201"/>
    </row>
    <row r="3" spans="1:5" x14ac:dyDescent="0.25">
      <c r="B3" s="1" t="s">
        <v>2963</v>
      </c>
      <c r="C3" s="202"/>
      <c r="D3" s="203"/>
    </row>
    <row r="4" spans="1:5" ht="45" x14ac:dyDescent="0.25">
      <c r="B4" s="2" t="s">
        <v>2962</v>
      </c>
      <c r="C4" s="202"/>
      <c r="D4" s="203"/>
      <c r="E4" s="66"/>
    </row>
    <row r="5" spans="1:5" x14ac:dyDescent="0.25">
      <c r="B5" s="2" t="s">
        <v>133</v>
      </c>
      <c r="C5" s="202"/>
      <c r="D5" s="203"/>
    </row>
    <row r="6" spans="1:5" x14ac:dyDescent="0.25">
      <c r="B6" s="2" t="s">
        <v>2961</v>
      </c>
      <c r="C6" s="202"/>
      <c r="D6" s="203"/>
    </row>
    <row r="7" spans="1:5" ht="30" x14ac:dyDescent="0.25">
      <c r="B7" s="2" t="s">
        <v>2960</v>
      </c>
      <c r="C7" s="202"/>
      <c r="D7" s="203"/>
    </row>
    <row r="8" spans="1:5" x14ac:dyDescent="0.25">
      <c r="B8" s="3" t="s">
        <v>136</v>
      </c>
      <c r="C8" s="57" t="s">
        <v>137</v>
      </c>
      <c r="D8" s="57" t="s">
        <v>138</v>
      </c>
    </row>
    <row r="9" spans="1:5" x14ac:dyDescent="0.25">
      <c r="C9" s="56"/>
    </row>
    <row r="10" spans="1:5" x14ac:dyDescent="0.25">
      <c r="B10" s="217"/>
      <c r="C10" s="217"/>
      <c r="D10" s="217"/>
      <c r="E10" s="217"/>
    </row>
    <row r="11" spans="1:5" x14ac:dyDescent="0.25">
      <c r="B11" s="215" t="s">
        <v>2811</v>
      </c>
      <c r="C11" s="215"/>
      <c r="D11" s="215"/>
      <c r="E11" s="215"/>
    </row>
    <row r="12" spans="1:5" x14ac:dyDescent="0.25">
      <c r="B12" s="52" t="s">
        <v>2810</v>
      </c>
      <c r="C12" s="216" t="s">
        <v>2809</v>
      </c>
      <c r="D12" s="215" t="s">
        <v>2808</v>
      </c>
      <c r="E12" s="215" t="s">
        <v>2807</v>
      </c>
    </row>
    <row r="13" spans="1:5" x14ac:dyDescent="0.25">
      <c r="B13" s="52" t="s">
        <v>2806</v>
      </c>
      <c r="C13" s="216"/>
      <c r="D13" s="215"/>
      <c r="E13" s="215"/>
    </row>
    <row r="14" spans="1:5" x14ac:dyDescent="0.25">
      <c r="B14" s="64" t="s">
        <v>2805</v>
      </c>
      <c r="C14" s="54"/>
      <c r="D14" s="65" t="s">
        <v>2804</v>
      </c>
      <c r="E14" s="12"/>
    </row>
    <row r="15" spans="1:5" x14ac:dyDescent="0.25">
      <c r="B15" s="64" t="s">
        <v>2803</v>
      </c>
      <c r="C15" s="63"/>
      <c r="D15" s="62"/>
      <c r="E15" s="12"/>
    </row>
    <row r="16" spans="1:5" x14ac:dyDescent="0.25">
      <c r="B16" s="1" t="s">
        <v>2802</v>
      </c>
      <c r="C16" s="54"/>
      <c r="D16" s="12"/>
      <c r="E16" s="12"/>
    </row>
    <row r="17" spans="2:8" x14ac:dyDescent="0.25">
      <c r="B17" s="8" t="s">
        <v>2801</v>
      </c>
      <c r="C17" s="53"/>
      <c r="D17" s="52"/>
      <c r="E17" s="52"/>
    </row>
    <row r="20" spans="2:8" x14ac:dyDescent="0.25">
      <c r="B20" s="13" t="s">
        <v>150</v>
      </c>
    </row>
    <row r="22" spans="2:8" x14ac:dyDescent="0.25">
      <c r="B22" s="50" t="s">
        <v>139</v>
      </c>
      <c r="C22" s="51" t="s">
        <v>140</v>
      </c>
      <c r="D22" s="50" t="s">
        <v>235</v>
      </c>
      <c r="E22" s="50" t="s">
        <v>142</v>
      </c>
      <c r="F22" s="49" t="s">
        <v>151</v>
      </c>
      <c r="G22" s="49" t="s">
        <v>152</v>
      </c>
      <c r="H22" s="49" t="s">
        <v>153</v>
      </c>
    </row>
    <row r="23" spans="2:8" x14ac:dyDescent="0.25">
      <c r="B23" s="32" t="s">
        <v>236</v>
      </c>
    </row>
    <row r="24" spans="2:8" x14ac:dyDescent="0.25">
      <c r="B24" s="32" t="s">
        <v>144</v>
      </c>
    </row>
    <row r="25" spans="2:8" x14ac:dyDescent="0.25">
      <c r="B25" s="32" t="s">
        <v>237</v>
      </c>
    </row>
    <row r="26" spans="2:8" x14ac:dyDescent="0.25">
      <c r="B26" s="13" t="s">
        <v>1444</v>
      </c>
      <c r="C26" s="29">
        <v>6.67</v>
      </c>
      <c r="D26" s="13" t="s">
        <v>238</v>
      </c>
      <c r="E26" s="13" t="s">
        <v>1445</v>
      </c>
      <c r="F26" s="18">
        <v>500000</v>
      </c>
      <c r="G26" s="18">
        <v>500.11</v>
      </c>
      <c r="H26" s="18">
        <v>0.15</v>
      </c>
    </row>
    <row r="27" spans="2:8" x14ac:dyDescent="0.25">
      <c r="B27" s="32" t="s">
        <v>239</v>
      </c>
      <c r="C27" s="33"/>
      <c r="D27" s="32"/>
      <c r="E27" s="32"/>
      <c r="F27" s="34"/>
      <c r="G27" s="34">
        <f>SUM(G22:G26)</f>
        <v>500.11</v>
      </c>
      <c r="H27" s="34">
        <f>SUM(H22:H26)</f>
        <v>0.15</v>
      </c>
    </row>
    <row r="28" spans="2:8" x14ac:dyDescent="0.25">
      <c r="B28" s="32" t="s">
        <v>506</v>
      </c>
    </row>
    <row r="29" spans="2:8" x14ac:dyDescent="0.25">
      <c r="B29" s="13" t="s">
        <v>1577</v>
      </c>
      <c r="C29" s="29">
        <v>7.3</v>
      </c>
      <c r="D29" s="13" t="s">
        <v>507</v>
      </c>
      <c r="E29" s="13" t="s">
        <v>1578</v>
      </c>
      <c r="F29" s="18">
        <v>2000</v>
      </c>
      <c r="G29" s="18">
        <v>19885.16</v>
      </c>
      <c r="H29" s="18">
        <v>5.91</v>
      </c>
    </row>
    <row r="30" spans="2:8" x14ac:dyDescent="0.25">
      <c r="B30" s="13" t="s">
        <v>1482</v>
      </c>
      <c r="C30" s="29">
        <v>7.57</v>
      </c>
      <c r="D30" s="13" t="s">
        <v>507</v>
      </c>
      <c r="E30" s="13" t="s">
        <v>1483</v>
      </c>
      <c r="F30" s="18">
        <v>1250</v>
      </c>
      <c r="G30" s="18">
        <v>12455.06</v>
      </c>
      <c r="H30" s="18">
        <v>3.7</v>
      </c>
    </row>
    <row r="31" spans="2:8" x14ac:dyDescent="0.25">
      <c r="B31" s="13" t="s">
        <v>1030</v>
      </c>
      <c r="C31" s="29">
        <v>8.1</v>
      </c>
      <c r="D31" s="13" t="s">
        <v>516</v>
      </c>
      <c r="E31" s="13" t="s">
        <v>1031</v>
      </c>
      <c r="F31" s="18">
        <v>7000</v>
      </c>
      <c r="G31" s="18">
        <v>6769.87</v>
      </c>
      <c r="H31" s="18">
        <v>2.0099999999999998</v>
      </c>
    </row>
    <row r="32" spans="2:8" x14ac:dyDescent="0.25">
      <c r="B32" s="13" t="s">
        <v>2959</v>
      </c>
      <c r="C32" s="29">
        <v>8.81</v>
      </c>
      <c r="D32" s="13" t="s">
        <v>1511</v>
      </c>
      <c r="E32" s="13" t="s">
        <v>2958</v>
      </c>
      <c r="F32" s="18">
        <v>5000</v>
      </c>
      <c r="G32" s="18">
        <v>5023.28</v>
      </c>
      <c r="H32" s="18">
        <v>1.49</v>
      </c>
    </row>
    <row r="33" spans="2:8" x14ac:dyDescent="0.25">
      <c r="B33" s="13" t="s">
        <v>2214</v>
      </c>
      <c r="C33" s="29">
        <v>8.89</v>
      </c>
      <c r="D33" s="13" t="s">
        <v>1477</v>
      </c>
      <c r="E33" s="13" t="s">
        <v>1478</v>
      </c>
      <c r="F33" s="18">
        <v>5000</v>
      </c>
      <c r="G33" s="18">
        <v>5010.6000000000004</v>
      </c>
      <c r="H33" s="18">
        <v>1.49</v>
      </c>
    </row>
    <row r="34" spans="2:8" x14ac:dyDescent="0.25">
      <c r="B34" s="13" t="s">
        <v>2957</v>
      </c>
      <c r="C34" s="29">
        <v>7.34</v>
      </c>
      <c r="D34" s="13" t="s">
        <v>507</v>
      </c>
      <c r="E34" s="13" t="s">
        <v>2956</v>
      </c>
      <c r="F34" s="18">
        <v>500</v>
      </c>
      <c r="G34" s="18">
        <v>5008.4399999999996</v>
      </c>
      <c r="H34" s="18">
        <v>1.49</v>
      </c>
    </row>
    <row r="35" spans="2:8" x14ac:dyDescent="0.25">
      <c r="B35" s="13" t="s">
        <v>2955</v>
      </c>
      <c r="C35" s="29">
        <v>7.24</v>
      </c>
      <c r="D35" s="13" t="s">
        <v>516</v>
      </c>
      <c r="E35" s="13" t="s">
        <v>2954</v>
      </c>
      <c r="F35" s="18">
        <v>500</v>
      </c>
      <c r="G35" s="18">
        <v>5006.91</v>
      </c>
      <c r="H35" s="18">
        <v>1.49</v>
      </c>
    </row>
    <row r="36" spans="2:8" x14ac:dyDescent="0.25">
      <c r="B36" s="13" t="s">
        <v>2953</v>
      </c>
      <c r="C36" s="29">
        <v>7.34</v>
      </c>
      <c r="D36" s="13" t="s">
        <v>516</v>
      </c>
      <c r="E36" s="13" t="s">
        <v>2952</v>
      </c>
      <c r="F36" s="18">
        <v>500</v>
      </c>
      <c r="G36" s="18">
        <v>5006.8100000000004</v>
      </c>
      <c r="H36" s="18">
        <v>1.49</v>
      </c>
    </row>
    <row r="37" spans="2:8" x14ac:dyDescent="0.25">
      <c r="B37" s="13" t="s">
        <v>1467</v>
      </c>
      <c r="C37" s="29">
        <v>7.55</v>
      </c>
      <c r="D37" s="13" t="s">
        <v>507</v>
      </c>
      <c r="E37" s="13" t="s">
        <v>1468</v>
      </c>
      <c r="F37" s="18">
        <v>5000</v>
      </c>
      <c r="G37" s="18">
        <v>4990.58</v>
      </c>
      <c r="H37" s="18">
        <v>1.48</v>
      </c>
    </row>
    <row r="38" spans="2:8" x14ac:dyDescent="0.25">
      <c r="B38" s="13" t="s">
        <v>2951</v>
      </c>
      <c r="C38" s="29">
        <v>7.54</v>
      </c>
      <c r="D38" s="13" t="s">
        <v>512</v>
      </c>
      <c r="E38" s="13" t="s">
        <v>2950</v>
      </c>
      <c r="F38" s="18">
        <v>4000</v>
      </c>
      <c r="G38" s="18">
        <v>4005.86</v>
      </c>
      <c r="H38" s="18">
        <v>1.19</v>
      </c>
    </row>
    <row r="39" spans="2:8" x14ac:dyDescent="0.25">
      <c r="B39" s="13" t="s">
        <v>2949</v>
      </c>
      <c r="C39" s="29">
        <v>8.1199999999999992</v>
      </c>
      <c r="D39" s="13" t="s">
        <v>512</v>
      </c>
      <c r="E39" s="13" t="s">
        <v>2948</v>
      </c>
      <c r="F39" s="18">
        <v>2500</v>
      </c>
      <c r="G39" s="18">
        <v>2507.84</v>
      </c>
      <c r="H39" s="18">
        <v>0.75</v>
      </c>
    </row>
    <row r="40" spans="2:8" x14ac:dyDescent="0.25">
      <c r="B40" s="13" t="s">
        <v>2947</v>
      </c>
      <c r="C40" s="29">
        <v>9.24</v>
      </c>
      <c r="D40" s="13" t="s">
        <v>1511</v>
      </c>
      <c r="E40" s="13" t="s">
        <v>2946</v>
      </c>
      <c r="F40" s="18">
        <v>2500</v>
      </c>
      <c r="G40" s="18">
        <v>2505.4</v>
      </c>
      <c r="H40" s="18">
        <v>0.75</v>
      </c>
    </row>
    <row r="41" spans="2:8" x14ac:dyDescent="0.25">
      <c r="B41" s="13" t="s">
        <v>2223</v>
      </c>
      <c r="C41" s="29">
        <v>8.84</v>
      </c>
      <c r="D41" s="13" t="s">
        <v>512</v>
      </c>
      <c r="E41" s="13" t="s">
        <v>1499</v>
      </c>
      <c r="F41" s="18">
        <v>2500</v>
      </c>
      <c r="G41" s="18">
        <v>2503.25</v>
      </c>
      <c r="H41" s="18">
        <v>0.74</v>
      </c>
    </row>
    <row r="42" spans="2:8" x14ac:dyDescent="0.25">
      <c r="B42" s="13" t="s">
        <v>2945</v>
      </c>
      <c r="C42" s="29">
        <v>7.87</v>
      </c>
      <c r="D42" s="13" t="s">
        <v>512</v>
      </c>
      <c r="E42" s="13" t="s">
        <v>2944</v>
      </c>
      <c r="F42" s="18">
        <v>2500</v>
      </c>
      <c r="G42" s="18">
        <v>2501.27</v>
      </c>
      <c r="H42" s="18">
        <v>0.74</v>
      </c>
    </row>
    <row r="43" spans="2:8" x14ac:dyDescent="0.25">
      <c r="B43" s="13" t="s">
        <v>2943</v>
      </c>
      <c r="C43" s="29">
        <v>8.2100000000000009</v>
      </c>
      <c r="D43" s="13" t="s">
        <v>1213</v>
      </c>
      <c r="E43" s="13" t="s">
        <v>1227</v>
      </c>
      <c r="F43" s="18">
        <v>2500</v>
      </c>
      <c r="G43" s="18">
        <v>2495.98</v>
      </c>
      <c r="H43" s="18">
        <v>0.74</v>
      </c>
    </row>
    <row r="44" spans="2:8" x14ac:dyDescent="0.25">
      <c r="B44" s="13" t="s">
        <v>2942</v>
      </c>
      <c r="C44" s="29">
        <v>7.33</v>
      </c>
      <c r="D44" s="13" t="s">
        <v>507</v>
      </c>
      <c r="E44" s="13" t="s">
        <v>2941</v>
      </c>
      <c r="F44" s="18">
        <v>250</v>
      </c>
      <c r="G44" s="18">
        <v>2488.9899999999998</v>
      </c>
      <c r="H44" s="18">
        <v>0.74</v>
      </c>
    </row>
    <row r="45" spans="2:8" x14ac:dyDescent="0.25">
      <c r="B45" s="13" t="s">
        <v>2940</v>
      </c>
      <c r="C45" s="29">
        <v>7.4</v>
      </c>
      <c r="D45" s="13" t="s">
        <v>507</v>
      </c>
      <c r="E45" s="13" t="s">
        <v>2939</v>
      </c>
      <c r="F45" s="18">
        <v>250</v>
      </c>
      <c r="G45" s="18">
        <v>2484.31</v>
      </c>
      <c r="H45" s="18">
        <v>0.74</v>
      </c>
    </row>
    <row r="46" spans="2:8" x14ac:dyDescent="0.25">
      <c r="B46" s="13" t="s">
        <v>2938</v>
      </c>
      <c r="C46" s="29">
        <v>7.88</v>
      </c>
      <c r="D46" s="13" t="s">
        <v>1511</v>
      </c>
      <c r="E46" s="13" t="s">
        <v>2937</v>
      </c>
      <c r="F46" s="18">
        <v>2000</v>
      </c>
      <c r="G46" s="18">
        <v>2001.23</v>
      </c>
      <c r="H46" s="18">
        <v>0.6</v>
      </c>
    </row>
    <row r="47" spans="2:8" x14ac:dyDescent="0.25">
      <c r="B47" s="13" t="s">
        <v>2936</v>
      </c>
      <c r="C47" s="29">
        <v>8.18</v>
      </c>
      <c r="D47" s="13" t="s">
        <v>507</v>
      </c>
      <c r="E47" s="13" t="s">
        <v>2935</v>
      </c>
      <c r="F47" s="18">
        <v>196</v>
      </c>
      <c r="G47" s="18">
        <v>1757.4</v>
      </c>
      <c r="H47" s="18">
        <v>0.52</v>
      </c>
    </row>
    <row r="48" spans="2:8" x14ac:dyDescent="0.25">
      <c r="B48" s="13" t="s">
        <v>2934</v>
      </c>
      <c r="C48" s="29">
        <v>8.18</v>
      </c>
      <c r="D48" s="13" t="s">
        <v>507</v>
      </c>
      <c r="E48" s="13" t="s">
        <v>2933</v>
      </c>
      <c r="F48" s="18">
        <v>133</v>
      </c>
      <c r="G48" s="18">
        <v>1152.79</v>
      </c>
      <c r="H48" s="18">
        <v>0.34</v>
      </c>
    </row>
    <row r="49" spans="2:8" x14ac:dyDescent="0.25">
      <c r="B49" s="13" t="s">
        <v>2932</v>
      </c>
      <c r="C49" s="29">
        <v>8.18</v>
      </c>
      <c r="D49" s="13" t="s">
        <v>507</v>
      </c>
      <c r="E49" s="13" t="s">
        <v>2931</v>
      </c>
      <c r="F49" s="18">
        <v>129</v>
      </c>
      <c r="G49" s="18">
        <v>1118.0899999999999</v>
      </c>
      <c r="H49" s="18">
        <v>0.33</v>
      </c>
    </row>
    <row r="50" spans="2:8" x14ac:dyDescent="0.25">
      <c r="B50" s="13" t="s">
        <v>2930</v>
      </c>
      <c r="C50" s="29">
        <v>8.18</v>
      </c>
      <c r="D50" s="13" t="s">
        <v>507</v>
      </c>
      <c r="E50" s="13" t="s">
        <v>2929</v>
      </c>
      <c r="F50" s="18">
        <v>100</v>
      </c>
      <c r="G50" s="18">
        <v>881.68</v>
      </c>
      <c r="H50" s="18">
        <v>0.26</v>
      </c>
    </row>
    <row r="51" spans="2:8" x14ac:dyDescent="0.25">
      <c r="B51" s="13" t="s">
        <v>2928</v>
      </c>
      <c r="C51" s="29">
        <v>8.9499999999999993</v>
      </c>
      <c r="D51" s="13" t="s">
        <v>512</v>
      </c>
      <c r="E51" s="13" t="s">
        <v>2927</v>
      </c>
      <c r="F51" s="18">
        <v>500</v>
      </c>
      <c r="G51" s="18">
        <v>501.31</v>
      </c>
      <c r="H51" s="18">
        <v>0.15</v>
      </c>
    </row>
    <row r="52" spans="2:8" x14ac:dyDescent="0.25">
      <c r="B52" s="32" t="s">
        <v>519</v>
      </c>
      <c r="C52" s="33"/>
      <c r="D52" s="32"/>
      <c r="E52" s="32"/>
      <c r="F52" s="34"/>
      <c r="G52" s="34">
        <f>SUM(G28:G51)</f>
        <v>98062.109999999971</v>
      </c>
      <c r="H52" s="34">
        <f>SUM(H28:H51)</f>
        <v>29.13999999999999</v>
      </c>
    </row>
    <row r="53" spans="2:8" x14ac:dyDescent="0.25">
      <c r="B53" s="32" t="s">
        <v>240</v>
      </c>
    </row>
    <row r="54" spans="2:8" x14ac:dyDescent="0.25">
      <c r="B54" s="13" t="s">
        <v>2926</v>
      </c>
      <c r="C54" s="29">
        <v>7.3</v>
      </c>
      <c r="D54" s="13" t="s">
        <v>241</v>
      </c>
      <c r="E54" s="13" t="s">
        <v>2925</v>
      </c>
      <c r="F54" s="18">
        <v>3000</v>
      </c>
      <c r="G54" s="18">
        <v>14631.29</v>
      </c>
      <c r="H54" s="18">
        <v>4.3499999999999996</v>
      </c>
    </row>
    <row r="55" spans="2:8" x14ac:dyDescent="0.25">
      <c r="B55" s="13" t="s">
        <v>2924</v>
      </c>
      <c r="C55" s="29">
        <v>6.64</v>
      </c>
      <c r="D55" s="13" t="s">
        <v>238</v>
      </c>
      <c r="E55" s="13" t="s">
        <v>2923</v>
      </c>
      <c r="F55" s="18">
        <v>13000000</v>
      </c>
      <c r="G55" s="18">
        <v>12601.42</v>
      </c>
      <c r="H55" s="18">
        <v>3.75</v>
      </c>
    </row>
    <row r="56" spans="2:8" x14ac:dyDescent="0.25">
      <c r="B56" s="13" t="s">
        <v>2922</v>
      </c>
      <c r="C56" s="29">
        <v>7.31</v>
      </c>
      <c r="D56" s="13" t="s">
        <v>241</v>
      </c>
      <c r="E56" s="13" t="s">
        <v>2921</v>
      </c>
      <c r="F56" s="18">
        <v>2500</v>
      </c>
      <c r="G56" s="18">
        <v>12194.93</v>
      </c>
      <c r="H56" s="18">
        <v>3.63</v>
      </c>
    </row>
    <row r="57" spans="2:8" x14ac:dyDescent="0.25">
      <c r="B57" s="13" t="s">
        <v>2920</v>
      </c>
      <c r="C57" s="29">
        <v>6.56</v>
      </c>
      <c r="D57" s="13" t="s">
        <v>238</v>
      </c>
      <c r="E57" s="13" t="s">
        <v>2919</v>
      </c>
      <c r="F57" s="18">
        <v>10000000</v>
      </c>
      <c r="G57" s="18">
        <v>9780.2800000000007</v>
      </c>
      <c r="H57" s="18">
        <v>2.91</v>
      </c>
    </row>
    <row r="58" spans="2:8" x14ac:dyDescent="0.25">
      <c r="B58" s="13" t="s">
        <v>2918</v>
      </c>
      <c r="C58" s="29">
        <v>7.22</v>
      </c>
      <c r="D58" s="13" t="s">
        <v>241</v>
      </c>
      <c r="E58" s="13" t="s">
        <v>2917</v>
      </c>
      <c r="F58" s="18">
        <v>2000</v>
      </c>
      <c r="G58" s="18">
        <v>9770.18</v>
      </c>
      <c r="H58" s="18">
        <v>2.91</v>
      </c>
    </row>
    <row r="59" spans="2:8" x14ac:dyDescent="0.25">
      <c r="B59" s="13" t="s">
        <v>2916</v>
      </c>
      <c r="C59" s="29">
        <v>7.29</v>
      </c>
      <c r="D59" s="13" t="s">
        <v>242</v>
      </c>
      <c r="E59" s="13" t="s">
        <v>2915</v>
      </c>
      <c r="F59" s="18">
        <v>2000</v>
      </c>
      <c r="G59" s="18">
        <v>9748.99</v>
      </c>
      <c r="H59" s="18">
        <v>2.9</v>
      </c>
    </row>
    <row r="60" spans="2:8" x14ac:dyDescent="0.25">
      <c r="B60" s="13" t="s">
        <v>2914</v>
      </c>
      <c r="C60" s="29">
        <v>7.25</v>
      </c>
      <c r="D60" s="13" t="s">
        <v>241</v>
      </c>
      <c r="E60" s="13" t="s">
        <v>2913</v>
      </c>
      <c r="F60" s="18">
        <v>1500</v>
      </c>
      <c r="G60" s="18">
        <v>7328.17</v>
      </c>
      <c r="H60" s="18">
        <v>2.1800000000000002</v>
      </c>
    </row>
    <row r="61" spans="2:8" x14ac:dyDescent="0.25">
      <c r="B61" s="13" t="s">
        <v>2912</v>
      </c>
      <c r="C61" s="29">
        <v>7.28</v>
      </c>
      <c r="D61" s="13" t="s">
        <v>241</v>
      </c>
      <c r="E61" s="13" t="s">
        <v>2911</v>
      </c>
      <c r="F61" s="18">
        <v>1500</v>
      </c>
      <c r="G61" s="18">
        <v>7296.2</v>
      </c>
      <c r="H61" s="18">
        <v>2.17</v>
      </c>
    </row>
    <row r="62" spans="2:8" x14ac:dyDescent="0.25">
      <c r="B62" s="13" t="s">
        <v>2742</v>
      </c>
      <c r="C62" s="29">
        <v>7.05</v>
      </c>
      <c r="D62" s="13" t="s">
        <v>241</v>
      </c>
      <c r="E62" s="13" t="s">
        <v>2741</v>
      </c>
      <c r="F62" s="18">
        <v>1000</v>
      </c>
      <c r="G62" s="18">
        <v>4967.38</v>
      </c>
      <c r="H62" s="18">
        <v>1.48</v>
      </c>
    </row>
    <row r="63" spans="2:8" x14ac:dyDescent="0.25">
      <c r="B63" s="13" t="s">
        <v>2754</v>
      </c>
      <c r="C63" s="29">
        <v>7.08</v>
      </c>
      <c r="D63" s="13" t="s">
        <v>241</v>
      </c>
      <c r="E63" s="13" t="s">
        <v>2753</v>
      </c>
      <c r="F63" s="18">
        <v>1000</v>
      </c>
      <c r="G63" s="18">
        <v>4966.29</v>
      </c>
      <c r="H63" s="18">
        <v>1.48</v>
      </c>
    </row>
    <row r="64" spans="2:8" x14ac:dyDescent="0.25">
      <c r="B64" s="13" t="s">
        <v>2910</v>
      </c>
      <c r="C64" s="29">
        <v>6.45</v>
      </c>
      <c r="D64" s="13" t="s">
        <v>238</v>
      </c>
      <c r="E64" s="13" t="s">
        <v>2909</v>
      </c>
      <c r="F64" s="18">
        <v>5000000</v>
      </c>
      <c r="G64" s="18">
        <v>4964.0200000000004</v>
      </c>
      <c r="H64" s="18">
        <v>1.48</v>
      </c>
    </row>
    <row r="65" spans="2:8" x14ac:dyDescent="0.25">
      <c r="B65" s="13" t="s">
        <v>2685</v>
      </c>
      <c r="C65" s="29">
        <v>9.3000000000000007</v>
      </c>
      <c r="D65" s="13" t="s">
        <v>241</v>
      </c>
      <c r="E65" s="13" t="s">
        <v>2684</v>
      </c>
      <c r="F65" s="18">
        <v>1000</v>
      </c>
      <c r="G65" s="18">
        <v>4948.3100000000004</v>
      </c>
      <c r="H65" s="18">
        <v>1.47</v>
      </c>
    </row>
    <row r="66" spans="2:8" x14ac:dyDescent="0.25">
      <c r="B66" s="13" t="s">
        <v>2908</v>
      </c>
      <c r="C66" s="29">
        <v>7.59</v>
      </c>
      <c r="D66" s="13" t="s">
        <v>2703</v>
      </c>
      <c r="E66" s="13" t="s">
        <v>2907</v>
      </c>
      <c r="F66" s="18">
        <v>1000</v>
      </c>
      <c r="G66" s="18">
        <v>4942.45</v>
      </c>
      <c r="H66" s="18">
        <v>1.47</v>
      </c>
    </row>
    <row r="67" spans="2:8" x14ac:dyDescent="0.25">
      <c r="B67" s="13" t="s">
        <v>2906</v>
      </c>
      <c r="C67" s="29">
        <v>7.19</v>
      </c>
      <c r="D67" s="13" t="s">
        <v>241</v>
      </c>
      <c r="E67" s="13" t="s">
        <v>2905</v>
      </c>
      <c r="F67" s="18">
        <v>1000</v>
      </c>
      <c r="G67" s="18">
        <v>4911.8900000000003</v>
      </c>
      <c r="H67" s="18">
        <v>1.46</v>
      </c>
    </row>
    <row r="68" spans="2:8" x14ac:dyDescent="0.25">
      <c r="B68" s="13" t="s">
        <v>2904</v>
      </c>
      <c r="C68" s="29">
        <v>7.85</v>
      </c>
      <c r="D68" s="13" t="s">
        <v>241</v>
      </c>
      <c r="E68" s="13" t="s">
        <v>2903</v>
      </c>
      <c r="F68" s="18">
        <v>1000</v>
      </c>
      <c r="G68" s="18">
        <v>4893.7</v>
      </c>
      <c r="H68" s="18">
        <v>1.46</v>
      </c>
    </row>
    <row r="69" spans="2:8" x14ac:dyDescent="0.25">
      <c r="B69" s="13" t="s">
        <v>2902</v>
      </c>
      <c r="C69" s="29">
        <v>7.25</v>
      </c>
      <c r="D69" s="13" t="s">
        <v>241</v>
      </c>
      <c r="E69" s="13" t="s">
        <v>2901</v>
      </c>
      <c r="F69" s="18">
        <v>1000</v>
      </c>
      <c r="G69" s="18">
        <v>4887.3900000000003</v>
      </c>
      <c r="H69" s="18">
        <v>1.45</v>
      </c>
    </row>
    <row r="70" spans="2:8" x14ac:dyDescent="0.25">
      <c r="B70" s="13" t="s">
        <v>2900</v>
      </c>
      <c r="C70" s="29">
        <v>7.23</v>
      </c>
      <c r="D70" s="13" t="s">
        <v>241</v>
      </c>
      <c r="E70" s="13" t="s">
        <v>2899</v>
      </c>
      <c r="F70" s="18">
        <v>1000</v>
      </c>
      <c r="G70" s="18">
        <v>4885.84</v>
      </c>
      <c r="H70" s="18">
        <v>1.45</v>
      </c>
    </row>
    <row r="71" spans="2:8" x14ac:dyDescent="0.25">
      <c r="B71" s="13" t="s">
        <v>2898</v>
      </c>
      <c r="C71" s="29">
        <v>7.27</v>
      </c>
      <c r="D71" s="13" t="s">
        <v>241</v>
      </c>
      <c r="E71" s="13" t="s">
        <v>2897</v>
      </c>
      <c r="F71" s="18">
        <v>1000</v>
      </c>
      <c r="G71" s="18">
        <v>4884.24</v>
      </c>
      <c r="H71" s="18">
        <v>1.45</v>
      </c>
    </row>
    <row r="72" spans="2:8" x14ac:dyDescent="0.25">
      <c r="B72" s="13" t="s">
        <v>2896</v>
      </c>
      <c r="C72" s="29">
        <v>7.85</v>
      </c>
      <c r="D72" s="13" t="s">
        <v>241</v>
      </c>
      <c r="E72" s="13" t="s">
        <v>2895</v>
      </c>
      <c r="F72" s="18">
        <v>1000</v>
      </c>
      <c r="G72" s="18">
        <v>4882.3999999999996</v>
      </c>
      <c r="H72" s="18">
        <v>1.45</v>
      </c>
    </row>
    <row r="73" spans="2:8" x14ac:dyDescent="0.25">
      <c r="B73" s="13" t="s">
        <v>2392</v>
      </c>
      <c r="C73" s="29">
        <v>7.65</v>
      </c>
      <c r="D73" s="13" t="s">
        <v>241</v>
      </c>
      <c r="E73" s="13" t="s">
        <v>1586</v>
      </c>
      <c r="F73" s="18">
        <v>1000</v>
      </c>
      <c r="G73" s="18">
        <v>4881.33</v>
      </c>
      <c r="H73" s="18">
        <v>1.45</v>
      </c>
    </row>
    <row r="74" spans="2:8" x14ac:dyDescent="0.25">
      <c r="B74" s="13" t="s">
        <v>2894</v>
      </c>
      <c r="C74" s="29">
        <v>7.38</v>
      </c>
      <c r="D74" s="13" t="s">
        <v>241</v>
      </c>
      <c r="E74" s="13" t="s">
        <v>2893</v>
      </c>
      <c r="F74" s="18">
        <v>1000</v>
      </c>
      <c r="G74" s="18">
        <v>4875.87</v>
      </c>
      <c r="H74" s="18">
        <v>1.45</v>
      </c>
    </row>
    <row r="75" spans="2:8" x14ac:dyDescent="0.25">
      <c r="B75" s="13" t="s">
        <v>2892</v>
      </c>
      <c r="C75" s="29">
        <v>9.5</v>
      </c>
      <c r="D75" s="13" t="s">
        <v>241</v>
      </c>
      <c r="E75" s="13" t="s">
        <v>2891</v>
      </c>
      <c r="F75" s="18">
        <v>1000</v>
      </c>
      <c r="G75" s="18">
        <v>4863.3</v>
      </c>
      <c r="H75" s="18">
        <v>1.45</v>
      </c>
    </row>
    <row r="76" spans="2:8" x14ac:dyDescent="0.25">
      <c r="B76" s="13" t="s">
        <v>2890</v>
      </c>
      <c r="C76" s="29">
        <v>7.4</v>
      </c>
      <c r="D76" s="13" t="s">
        <v>241</v>
      </c>
      <c r="E76" s="13" t="s">
        <v>2889</v>
      </c>
      <c r="F76" s="18">
        <v>1000</v>
      </c>
      <c r="G76" s="18">
        <v>4850.63</v>
      </c>
      <c r="H76" s="18">
        <v>1.44</v>
      </c>
    </row>
    <row r="77" spans="2:8" x14ac:dyDescent="0.25">
      <c r="B77" s="13" t="s">
        <v>2888</v>
      </c>
      <c r="C77" s="29">
        <v>8.0399999999999991</v>
      </c>
      <c r="D77" s="13" t="s">
        <v>241</v>
      </c>
      <c r="E77" s="13" t="s">
        <v>2887</v>
      </c>
      <c r="F77" s="18">
        <v>1000</v>
      </c>
      <c r="G77" s="18">
        <v>4850.49</v>
      </c>
      <c r="H77" s="18">
        <v>1.44</v>
      </c>
    </row>
    <row r="78" spans="2:8" x14ac:dyDescent="0.25">
      <c r="B78" s="13" t="s">
        <v>2886</v>
      </c>
      <c r="C78" s="29">
        <v>7.38</v>
      </c>
      <c r="D78" s="13" t="s">
        <v>242</v>
      </c>
      <c r="E78" s="13" t="s">
        <v>2885</v>
      </c>
      <c r="F78" s="18">
        <v>1000</v>
      </c>
      <c r="G78" s="18">
        <v>4819.72</v>
      </c>
      <c r="H78" s="18">
        <v>1.43</v>
      </c>
    </row>
    <row r="79" spans="2:8" x14ac:dyDescent="0.25">
      <c r="B79" s="13" t="s">
        <v>2884</v>
      </c>
      <c r="C79" s="29">
        <v>7.56</v>
      </c>
      <c r="D79" s="13" t="s">
        <v>241</v>
      </c>
      <c r="E79" s="13" t="s">
        <v>2883</v>
      </c>
      <c r="F79" s="18">
        <v>1000</v>
      </c>
      <c r="G79" s="18">
        <v>4806.9799999999996</v>
      </c>
      <c r="H79" s="18">
        <v>1.43</v>
      </c>
    </row>
    <row r="80" spans="2:8" x14ac:dyDescent="0.25">
      <c r="B80" s="13" t="s">
        <v>2882</v>
      </c>
      <c r="C80" s="29">
        <v>9.4</v>
      </c>
      <c r="D80" s="13" t="s">
        <v>241</v>
      </c>
      <c r="E80" s="13" t="s">
        <v>2881</v>
      </c>
      <c r="F80" s="18">
        <v>1000</v>
      </c>
      <c r="G80" s="18">
        <v>4613.84</v>
      </c>
      <c r="H80" s="18">
        <v>1.37</v>
      </c>
    </row>
    <row r="81" spans="2:8" x14ac:dyDescent="0.25">
      <c r="B81" s="13" t="s">
        <v>2880</v>
      </c>
      <c r="C81" s="29">
        <v>8.06</v>
      </c>
      <c r="D81" s="13" t="s">
        <v>241</v>
      </c>
      <c r="E81" s="13" t="s">
        <v>2879</v>
      </c>
      <c r="F81" s="18">
        <v>500</v>
      </c>
      <c r="G81" s="18">
        <v>2486.2800000000002</v>
      </c>
      <c r="H81" s="18">
        <v>0.74</v>
      </c>
    </row>
    <row r="82" spans="2:8" x14ac:dyDescent="0.25">
      <c r="B82" s="13" t="s">
        <v>2878</v>
      </c>
      <c r="C82" s="29">
        <v>8.1</v>
      </c>
      <c r="D82" s="13" t="s">
        <v>241</v>
      </c>
      <c r="E82" s="13" t="s">
        <v>2877</v>
      </c>
      <c r="F82" s="18">
        <v>500</v>
      </c>
      <c r="G82" s="18">
        <v>2486.1999999999998</v>
      </c>
      <c r="H82" s="18">
        <v>0.74</v>
      </c>
    </row>
    <row r="83" spans="2:8" x14ac:dyDescent="0.25">
      <c r="B83" s="13" t="s">
        <v>2876</v>
      </c>
      <c r="C83" s="29">
        <v>9.5299999999999994</v>
      </c>
      <c r="D83" s="13" t="s">
        <v>241</v>
      </c>
      <c r="E83" s="13" t="s">
        <v>2875</v>
      </c>
      <c r="F83" s="18">
        <v>500</v>
      </c>
      <c r="G83" s="18">
        <v>2477.37</v>
      </c>
      <c r="H83" s="18">
        <v>0.74</v>
      </c>
    </row>
    <row r="84" spans="2:8" x14ac:dyDescent="0.25">
      <c r="B84" s="13" t="s">
        <v>2874</v>
      </c>
      <c r="C84" s="29">
        <v>8.84</v>
      </c>
      <c r="D84" s="13" t="s">
        <v>241</v>
      </c>
      <c r="E84" s="13" t="s">
        <v>2873</v>
      </c>
      <c r="F84" s="18">
        <v>500</v>
      </c>
      <c r="G84" s="18">
        <v>2468.34</v>
      </c>
      <c r="H84" s="18">
        <v>0.73</v>
      </c>
    </row>
    <row r="85" spans="2:8" x14ac:dyDescent="0.25">
      <c r="B85" s="13" t="s">
        <v>2872</v>
      </c>
      <c r="C85" s="29">
        <v>7.61</v>
      </c>
      <c r="D85" s="13" t="s">
        <v>241</v>
      </c>
      <c r="E85" s="13" t="s">
        <v>2871</v>
      </c>
      <c r="F85" s="18">
        <v>500</v>
      </c>
      <c r="G85" s="18">
        <v>2458.9699999999998</v>
      </c>
      <c r="H85" s="18">
        <v>0.73</v>
      </c>
    </row>
    <row r="86" spans="2:8" x14ac:dyDescent="0.25">
      <c r="B86" s="13" t="s">
        <v>2870</v>
      </c>
      <c r="C86" s="29">
        <v>7.25</v>
      </c>
      <c r="D86" s="13" t="s">
        <v>241</v>
      </c>
      <c r="E86" s="13" t="s">
        <v>2869</v>
      </c>
      <c r="F86" s="18">
        <v>500</v>
      </c>
      <c r="G86" s="18">
        <v>2450.36</v>
      </c>
      <c r="H86" s="18">
        <v>0.73</v>
      </c>
    </row>
    <row r="87" spans="2:8" x14ac:dyDescent="0.25">
      <c r="B87" s="13" t="s">
        <v>2868</v>
      </c>
      <c r="C87" s="29">
        <v>7.23</v>
      </c>
      <c r="D87" s="13" t="s">
        <v>242</v>
      </c>
      <c r="E87" s="13" t="s">
        <v>2867</v>
      </c>
      <c r="F87" s="18">
        <v>500</v>
      </c>
      <c r="G87" s="18">
        <v>2446.1799999999998</v>
      </c>
      <c r="H87" s="18">
        <v>0.73</v>
      </c>
    </row>
    <row r="88" spans="2:8" x14ac:dyDescent="0.25">
      <c r="B88" s="13" t="s">
        <v>2866</v>
      </c>
      <c r="C88" s="29">
        <v>7.25</v>
      </c>
      <c r="D88" s="13" t="s">
        <v>241</v>
      </c>
      <c r="E88" s="13" t="s">
        <v>2865</v>
      </c>
      <c r="F88" s="18">
        <v>500</v>
      </c>
      <c r="G88" s="18">
        <v>2446.0700000000002</v>
      </c>
      <c r="H88" s="18">
        <v>0.73</v>
      </c>
    </row>
    <row r="89" spans="2:8" x14ac:dyDescent="0.25">
      <c r="B89" s="13" t="s">
        <v>2864</v>
      </c>
      <c r="C89" s="29">
        <v>7.21</v>
      </c>
      <c r="D89" s="13" t="s">
        <v>242</v>
      </c>
      <c r="E89" s="13" t="s">
        <v>2863</v>
      </c>
      <c r="F89" s="18">
        <v>500</v>
      </c>
      <c r="G89" s="18">
        <v>2443.9899999999998</v>
      </c>
      <c r="H89" s="18">
        <v>0.73</v>
      </c>
    </row>
    <row r="90" spans="2:8" x14ac:dyDescent="0.25">
      <c r="B90" s="13" t="s">
        <v>2862</v>
      </c>
      <c r="C90" s="29">
        <v>7.25</v>
      </c>
      <c r="D90" s="13" t="s">
        <v>241</v>
      </c>
      <c r="E90" s="13" t="s">
        <v>2861</v>
      </c>
      <c r="F90" s="18">
        <v>500</v>
      </c>
      <c r="G90" s="18">
        <v>2443.2399999999998</v>
      </c>
      <c r="H90" s="18">
        <v>0.73</v>
      </c>
    </row>
    <row r="91" spans="2:8" x14ac:dyDescent="0.25">
      <c r="B91" s="13" t="s">
        <v>2860</v>
      </c>
      <c r="C91" s="29">
        <v>7.64</v>
      </c>
      <c r="D91" s="13" t="s">
        <v>241</v>
      </c>
      <c r="E91" s="13" t="s">
        <v>2859</v>
      </c>
      <c r="F91" s="18">
        <v>500</v>
      </c>
      <c r="G91" s="18">
        <v>2441.2399999999998</v>
      </c>
      <c r="H91" s="18">
        <v>0.73</v>
      </c>
    </row>
    <row r="92" spans="2:8" x14ac:dyDescent="0.25">
      <c r="B92" s="13" t="s">
        <v>2858</v>
      </c>
      <c r="C92" s="29">
        <v>9.91</v>
      </c>
      <c r="D92" s="13" t="s">
        <v>241</v>
      </c>
      <c r="E92" s="13" t="s">
        <v>2857</v>
      </c>
      <c r="F92" s="18">
        <v>500</v>
      </c>
      <c r="G92" s="18">
        <v>2439.75</v>
      </c>
      <c r="H92" s="18">
        <v>0.73</v>
      </c>
    </row>
    <row r="93" spans="2:8" x14ac:dyDescent="0.25">
      <c r="B93" s="13" t="s">
        <v>2856</v>
      </c>
      <c r="C93" s="29">
        <v>7.82</v>
      </c>
      <c r="D93" s="13" t="s">
        <v>241</v>
      </c>
      <c r="E93" s="13" t="s">
        <v>2855</v>
      </c>
      <c r="F93" s="18">
        <v>500</v>
      </c>
      <c r="G93" s="18">
        <v>2438.91</v>
      </c>
      <c r="H93" s="18">
        <v>0.73</v>
      </c>
    </row>
    <row r="94" spans="2:8" x14ac:dyDescent="0.25">
      <c r="B94" s="13" t="s">
        <v>2854</v>
      </c>
      <c r="C94" s="29">
        <v>7.32</v>
      </c>
      <c r="D94" s="13" t="s">
        <v>241</v>
      </c>
      <c r="E94" s="13" t="s">
        <v>2853</v>
      </c>
      <c r="F94" s="18">
        <v>500</v>
      </c>
      <c r="G94" s="18">
        <v>2438.39</v>
      </c>
      <c r="H94" s="18">
        <v>0.73</v>
      </c>
    </row>
    <row r="95" spans="2:8" x14ac:dyDescent="0.25">
      <c r="B95" s="13" t="s">
        <v>2852</v>
      </c>
      <c r="C95" s="29">
        <v>8.6</v>
      </c>
      <c r="D95" s="13" t="s">
        <v>2703</v>
      </c>
      <c r="E95" s="13" t="s">
        <v>2851</v>
      </c>
      <c r="F95" s="18">
        <v>500</v>
      </c>
      <c r="G95" s="18">
        <v>2437.44</v>
      </c>
      <c r="H95" s="18">
        <v>0.72</v>
      </c>
    </row>
    <row r="96" spans="2:8" x14ac:dyDescent="0.25">
      <c r="B96" s="13" t="s">
        <v>2850</v>
      </c>
      <c r="C96" s="29">
        <v>7.3</v>
      </c>
      <c r="D96" s="13" t="s">
        <v>241</v>
      </c>
      <c r="E96" s="13" t="s">
        <v>2849</v>
      </c>
      <c r="F96" s="18">
        <v>500</v>
      </c>
      <c r="G96" s="18">
        <v>2436.17</v>
      </c>
      <c r="H96" s="18">
        <v>0.72</v>
      </c>
    </row>
    <row r="97" spans="2:8" x14ac:dyDescent="0.25">
      <c r="B97" s="13" t="s">
        <v>2848</v>
      </c>
      <c r="C97" s="29">
        <v>7.32</v>
      </c>
      <c r="D97" s="13" t="s">
        <v>241</v>
      </c>
      <c r="E97" s="13" t="s">
        <v>2847</v>
      </c>
      <c r="F97" s="18">
        <v>500</v>
      </c>
      <c r="G97" s="18">
        <v>2436</v>
      </c>
      <c r="H97" s="18">
        <v>0.72</v>
      </c>
    </row>
    <row r="98" spans="2:8" x14ac:dyDescent="0.25">
      <c r="B98" s="13" t="s">
        <v>2846</v>
      </c>
      <c r="C98" s="29">
        <v>8.5500000000000007</v>
      </c>
      <c r="D98" s="13" t="s">
        <v>241</v>
      </c>
      <c r="E98" s="13" t="s">
        <v>2845</v>
      </c>
      <c r="F98" s="18">
        <v>500</v>
      </c>
      <c r="G98" s="18">
        <v>2433.91</v>
      </c>
      <c r="H98" s="18">
        <v>0.72</v>
      </c>
    </row>
    <row r="99" spans="2:8" x14ac:dyDescent="0.25">
      <c r="B99" s="13" t="s">
        <v>2844</v>
      </c>
      <c r="C99" s="29">
        <v>8.65</v>
      </c>
      <c r="D99" s="13" t="s">
        <v>2703</v>
      </c>
      <c r="E99" s="13" t="s">
        <v>2843</v>
      </c>
      <c r="F99" s="18">
        <v>500</v>
      </c>
      <c r="G99" s="18">
        <v>2428.11</v>
      </c>
      <c r="H99" s="18">
        <v>0.72</v>
      </c>
    </row>
    <row r="100" spans="2:8" x14ac:dyDescent="0.25">
      <c r="B100" s="13" t="s">
        <v>2842</v>
      </c>
      <c r="C100" s="29">
        <v>9.32</v>
      </c>
      <c r="D100" s="13" t="s">
        <v>241</v>
      </c>
      <c r="E100" s="13" t="s">
        <v>2841</v>
      </c>
      <c r="F100" s="18">
        <v>500</v>
      </c>
      <c r="G100" s="18">
        <v>2426.3200000000002</v>
      </c>
      <c r="H100" s="18">
        <v>0.72</v>
      </c>
    </row>
    <row r="101" spans="2:8" x14ac:dyDescent="0.25">
      <c r="B101" s="13" t="s">
        <v>2840</v>
      </c>
      <c r="C101" s="29">
        <v>6.62</v>
      </c>
      <c r="D101" s="13" t="s">
        <v>238</v>
      </c>
      <c r="E101" s="13" t="s">
        <v>2839</v>
      </c>
      <c r="F101" s="18">
        <v>333500</v>
      </c>
      <c r="G101" s="18">
        <v>322.89999999999998</v>
      </c>
      <c r="H101" s="18">
        <v>0.1</v>
      </c>
    </row>
    <row r="102" spans="2:8" x14ac:dyDescent="0.25">
      <c r="B102" s="32" t="s">
        <v>243</v>
      </c>
      <c r="C102" s="33"/>
      <c r="D102" s="32"/>
      <c r="E102" s="32"/>
      <c r="F102" s="34"/>
      <c r="G102" s="34">
        <f>SUM(G53:G101)</f>
        <v>225333.66999999993</v>
      </c>
      <c r="H102" s="34">
        <f>SUM(H53:H101)</f>
        <v>67.029999999999973</v>
      </c>
    </row>
    <row r="103" spans="2:8" x14ac:dyDescent="0.25">
      <c r="B103" s="32" t="s">
        <v>2625</v>
      </c>
    </row>
    <row r="104" spans="2:8" x14ac:dyDescent="0.25">
      <c r="B104" s="13" t="s">
        <v>2624</v>
      </c>
      <c r="C104" s="29" t="s">
        <v>145</v>
      </c>
      <c r="E104" s="13" t="s">
        <v>2623</v>
      </c>
      <c r="F104" s="18">
        <v>5155.0630000000001</v>
      </c>
      <c r="G104" s="18">
        <v>537.88</v>
      </c>
      <c r="H104" s="18">
        <v>0.16</v>
      </c>
    </row>
    <row r="105" spans="2:8" x14ac:dyDescent="0.25">
      <c r="B105" s="32" t="s">
        <v>2622</v>
      </c>
      <c r="C105" s="33"/>
      <c r="D105" s="32"/>
      <c r="E105" s="32"/>
      <c r="F105" s="34"/>
      <c r="G105" s="34">
        <f>SUM(G103:G104)</f>
        <v>537.88</v>
      </c>
      <c r="H105" s="34">
        <f>SUM(H103:H104)</f>
        <v>0.16</v>
      </c>
    </row>
    <row r="106" spans="2:8" x14ac:dyDescent="0.25">
      <c r="B106" s="32" t="s">
        <v>244</v>
      </c>
      <c r="C106" s="33"/>
      <c r="D106" s="32"/>
      <c r="E106" s="32"/>
      <c r="F106" s="34"/>
      <c r="G106" s="34">
        <v>10094.870000000001</v>
      </c>
      <c r="H106" s="34">
        <v>3</v>
      </c>
    </row>
    <row r="107" spans="2:8" x14ac:dyDescent="0.25">
      <c r="B107" s="32" t="s">
        <v>245</v>
      </c>
      <c r="C107" s="33"/>
      <c r="D107" s="32"/>
      <c r="E107" s="32"/>
      <c r="F107" s="34"/>
      <c r="G107" s="34">
        <v>5453.01</v>
      </c>
      <c r="H107" s="34">
        <v>1.62</v>
      </c>
    </row>
    <row r="108" spans="2:8" x14ac:dyDescent="0.25">
      <c r="B108" s="32" t="s">
        <v>159</v>
      </c>
      <c r="C108" s="33"/>
      <c r="D108" s="32"/>
      <c r="E108" s="32"/>
      <c r="F108" s="34"/>
      <c r="G108" s="34">
        <f>G107+G106+G105+G102+G52+G27</f>
        <v>339981.64999999991</v>
      </c>
      <c r="H108" s="34">
        <f>H107+H106+H105+H102+H52+H27</f>
        <v>101.09999999999997</v>
      </c>
    </row>
    <row r="109" spans="2:8" x14ac:dyDescent="0.25">
      <c r="B109" s="32" t="s">
        <v>160</v>
      </c>
      <c r="C109" s="33"/>
      <c r="D109" s="32"/>
      <c r="E109" s="32"/>
      <c r="F109" s="34"/>
      <c r="G109" s="34">
        <f>G110-G108</f>
        <v>-3706.5394269798999</v>
      </c>
      <c r="H109" s="34">
        <f>H110-H108</f>
        <v>-1.0999999999999659</v>
      </c>
    </row>
    <row r="110" spans="2:8" x14ac:dyDescent="0.25">
      <c r="B110" s="32" t="s">
        <v>161</v>
      </c>
      <c r="C110" s="33"/>
      <c r="D110" s="32"/>
      <c r="E110" s="32"/>
      <c r="F110" s="34"/>
      <c r="G110" s="34">
        <v>336275.11057302001</v>
      </c>
      <c r="H110" s="34">
        <v>100</v>
      </c>
    </row>
    <row r="111" spans="2:8" x14ac:dyDescent="0.25">
      <c r="B111" s="13" t="s">
        <v>162</v>
      </c>
    </row>
    <row r="112" spans="2:8" x14ac:dyDescent="0.25">
      <c r="B112" s="13" t="s">
        <v>163</v>
      </c>
    </row>
    <row r="113" spans="2:3" x14ac:dyDescent="0.25">
      <c r="B113" s="13" t="s">
        <v>164</v>
      </c>
      <c r="C113" s="29" t="s">
        <v>165</v>
      </c>
    </row>
    <row r="114" spans="2:3" x14ac:dyDescent="0.25">
      <c r="B114" s="32" t="s">
        <v>2838</v>
      </c>
    </row>
    <row r="115" spans="2:3" ht="30" x14ac:dyDescent="0.25">
      <c r="B115" s="48" t="s">
        <v>166</v>
      </c>
      <c r="C115" s="29" t="s">
        <v>167</v>
      </c>
    </row>
    <row r="116" spans="2:3" x14ac:dyDescent="0.25">
      <c r="B116" s="32"/>
    </row>
    <row r="117" spans="2:3" x14ac:dyDescent="0.25">
      <c r="B117" s="32" t="s">
        <v>168</v>
      </c>
      <c r="C117" s="29" t="s">
        <v>167</v>
      </c>
    </row>
    <row r="118" spans="2:3" x14ac:dyDescent="0.25">
      <c r="B118" s="32" t="s">
        <v>170</v>
      </c>
      <c r="C118" s="29" t="s">
        <v>171</v>
      </c>
    </row>
    <row r="119" spans="2:3" x14ac:dyDescent="0.25">
      <c r="B119" s="32" t="s">
        <v>2837</v>
      </c>
      <c r="C119" s="33"/>
    </row>
    <row r="120" spans="2:3" x14ac:dyDescent="0.25">
      <c r="B120" s="32" t="s">
        <v>2836</v>
      </c>
      <c r="C120" s="33"/>
    </row>
    <row r="121" spans="2:3" x14ac:dyDescent="0.25">
      <c r="B121" s="32" t="s">
        <v>2835</v>
      </c>
      <c r="C121" s="33"/>
    </row>
    <row r="122" spans="2:3" x14ac:dyDescent="0.25">
      <c r="B122" s="32" t="s">
        <v>2834</v>
      </c>
      <c r="C122" s="33"/>
    </row>
    <row r="123" spans="2:3" x14ac:dyDescent="0.25">
      <c r="B123" s="32" t="s">
        <v>2833</v>
      </c>
      <c r="C123" s="33"/>
    </row>
    <row r="124" spans="2:3" x14ac:dyDescent="0.25">
      <c r="B124" s="32" t="s">
        <v>2832</v>
      </c>
      <c r="C124" s="33"/>
    </row>
    <row r="125" spans="2:3" x14ac:dyDescent="0.25">
      <c r="B125" s="32" t="s">
        <v>2831</v>
      </c>
      <c r="C125" s="33"/>
    </row>
    <row r="126" spans="2:3" x14ac:dyDescent="0.25">
      <c r="B126" s="32" t="s">
        <v>2830</v>
      </c>
      <c r="C126" s="33"/>
    </row>
    <row r="127" spans="2:3" x14ac:dyDescent="0.25">
      <c r="B127" s="32" t="s">
        <v>2829</v>
      </c>
      <c r="C127" s="33"/>
    </row>
    <row r="128" spans="2:3" x14ac:dyDescent="0.25">
      <c r="B128" s="32" t="s">
        <v>2828</v>
      </c>
      <c r="C128" s="33"/>
    </row>
    <row r="129" spans="2:3" x14ac:dyDescent="0.25">
      <c r="B129" s="32" t="s">
        <v>2827</v>
      </c>
      <c r="C129" s="33"/>
    </row>
    <row r="130" spans="2:3" x14ac:dyDescent="0.25">
      <c r="B130" s="32" t="s">
        <v>2826</v>
      </c>
      <c r="C130" s="33"/>
    </row>
    <row r="131" spans="2:3" x14ac:dyDescent="0.25">
      <c r="B131" s="32" t="s">
        <v>2825</v>
      </c>
      <c r="C131" s="33"/>
    </row>
    <row r="132" spans="2:3" x14ac:dyDescent="0.25">
      <c r="B132" s="32" t="s">
        <v>2612</v>
      </c>
    </row>
    <row r="134" spans="2:3" x14ac:dyDescent="0.25">
      <c r="B134" s="3"/>
      <c r="C134" s="4" t="s">
        <v>181</v>
      </c>
    </row>
    <row r="135" spans="2:3" x14ac:dyDescent="0.25">
      <c r="B135" s="3" t="s">
        <v>182</v>
      </c>
      <c r="C135" s="5" t="s">
        <v>30</v>
      </c>
    </row>
    <row r="136" spans="2:3" x14ac:dyDescent="0.25">
      <c r="B136" s="3" t="s">
        <v>183</v>
      </c>
      <c r="C136" s="4"/>
    </row>
    <row r="137" spans="2:3" x14ac:dyDescent="0.25">
      <c r="B137" s="3"/>
      <c r="C137" s="4"/>
    </row>
    <row r="138" spans="2:3" x14ac:dyDescent="0.25">
      <c r="B138" s="3" t="s">
        <v>184</v>
      </c>
      <c r="C138" s="61">
        <v>7.5600000000000001E-2</v>
      </c>
    </row>
    <row r="139" spans="2:3" x14ac:dyDescent="0.25">
      <c r="B139" s="3"/>
      <c r="C139" s="4"/>
    </row>
    <row r="140" spans="2:3" x14ac:dyDescent="0.25">
      <c r="B140" s="3" t="s">
        <v>185</v>
      </c>
      <c r="C140" s="4" t="s">
        <v>2824</v>
      </c>
    </row>
    <row r="141" spans="2:3" x14ac:dyDescent="0.25">
      <c r="B141" s="3" t="s">
        <v>186</v>
      </c>
      <c r="C141" s="4" t="s">
        <v>2823</v>
      </c>
    </row>
    <row r="142" spans="2:3" x14ac:dyDescent="0.25">
      <c r="B142" s="3"/>
      <c r="C142" s="4"/>
    </row>
    <row r="143" spans="2:3" x14ac:dyDescent="0.25">
      <c r="B143" s="3" t="s">
        <v>187</v>
      </c>
      <c r="C143" s="4" t="s">
        <v>165</v>
      </c>
    </row>
    <row r="144" spans="2:3" x14ac:dyDescent="0.25">
      <c r="B144" s="204" t="s">
        <v>188</v>
      </c>
      <c r="C144" s="204"/>
    </row>
    <row r="146" spans="2:7" x14ac:dyDescent="0.25">
      <c r="B146" s="3" t="s">
        <v>189</v>
      </c>
      <c r="C146" s="4"/>
      <c r="D146" s="3"/>
    </row>
    <row r="147" spans="2:7" ht="30" x14ac:dyDescent="0.25">
      <c r="B147" s="6" t="s">
        <v>190</v>
      </c>
      <c r="C147" s="5" t="s">
        <v>191</v>
      </c>
      <c r="D147" s="6" t="s">
        <v>192</v>
      </c>
    </row>
    <row r="148" spans="2:7" x14ac:dyDescent="0.25">
      <c r="B148" s="3" t="s">
        <v>167</v>
      </c>
      <c r="C148" s="4" t="s">
        <v>167</v>
      </c>
      <c r="D148" s="3" t="s">
        <v>167</v>
      </c>
    </row>
    <row r="149" spans="2:7" x14ac:dyDescent="0.25">
      <c r="C149" s="13"/>
    </row>
    <row r="150" spans="2:7" x14ac:dyDescent="0.25">
      <c r="B150" s="214" t="s">
        <v>2822</v>
      </c>
      <c r="C150" s="214"/>
      <c r="D150" s="214"/>
      <c r="E150" s="214"/>
    </row>
    <row r="152" spans="2:7" x14ac:dyDescent="0.25">
      <c r="B152" s="8" t="s">
        <v>193</v>
      </c>
      <c r="C152" s="44">
        <v>45596</v>
      </c>
      <c r="D152" s="3"/>
      <c r="E152" s="37"/>
      <c r="F152" s="43"/>
    </row>
    <row r="153" spans="2:7" x14ac:dyDescent="0.25">
      <c r="B153" s="8" t="s">
        <v>194</v>
      </c>
      <c r="C153" s="9" t="s">
        <v>195</v>
      </c>
      <c r="D153" s="8" t="s">
        <v>196</v>
      </c>
      <c r="E153" s="38" t="s">
        <v>197</v>
      </c>
      <c r="F153" s="36" t="s">
        <v>198</v>
      </c>
      <c r="G153" s="34"/>
    </row>
    <row r="154" spans="2:7" x14ac:dyDescent="0.25">
      <c r="B154" s="41" t="s">
        <v>167</v>
      </c>
      <c r="C154" s="42" t="s">
        <v>167</v>
      </c>
      <c r="D154" s="41" t="s">
        <v>167</v>
      </c>
      <c r="E154" s="40" t="s">
        <v>167</v>
      </c>
      <c r="F154" s="39" t="s">
        <v>167</v>
      </c>
    </row>
    <row r="157" spans="2:7" x14ac:dyDescent="0.25">
      <c r="B157" s="32" t="s">
        <v>199</v>
      </c>
    </row>
    <row r="158" spans="2:7" x14ac:dyDescent="0.25">
      <c r="B158" s="32"/>
    </row>
    <row r="159" spans="2:7" x14ac:dyDescent="0.25">
      <c r="B159" s="32" t="s">
        <v>200</v>
      </c>
    </row>
    <row r="160" spans="2:7" x14ac:dyDescent="0.25">
      <c r="B160" s="8" t="s">
        <v>201</v>
      </c>
      <c r="C160" s="9" t="s">
        <v>202</v>
      </c>
      <c r="D160" s="32"/>
    </row>
    <row r="161" spans="2:7" x14ac:dyDescent="0.25">
      <c r="B161" s="3" t="s">
        <v>167</v>
      </c>
      <c r="C161" s="4" t="s">
        <v>167</v>
      </c>
    </row>
    <row r="163" spans="2:7" x14ac:dyDescent="0.25">
      <c r="B163" s="8" t="s">
        <v>203</v>
      </c>
      <c r="C163" s="9" t="s">
        <v>202</v>
      </c>
    </row>
    <row r="164" spans="2:7" x14ac:dyDescent="0.25">
      <c r="B164" s="3" t="s">
        <v>167</v>
      </c>
      <c r="C164" s="4" t="s">
        <v>167</v>
      </c>
    </row>
    <row r="166" spans="2:7" x14ac:dyDescent="0.25">
      <c r="B166" s="8" t="s">
        <v>167</v>
      </c>
      <c r="C166" s="9" t="s">
        <v>167</v>
      </c>
    </row>
    <row r="167" spans="2:7" x14ac:dyDescent="0.25">
      <c r="B167" s="3" t="s">
        <v>167</v>
      </c>
      <c r="C167" s="4" t="s">
        <v>167</v>
      </c>
    </row>
    <row r="169" spans="2:7" x14ac:dyDescent="0.25">
      <c r="B169" s="38" t="s">
        <v>204</v>
      </c>
      <c r="C169" s="9" t="s">
        <v>205</v>
      </c>
    </row>
    <row r="170" spans="2:7" x14ac:dyDescent="0.25">
      <c r="B170" s="37" t="s">
        <v>167</v>
      </c>
      <c r="C170" s="4" t="s">
        <v>167</v>
      </c>
    </row>
    <row r="172" spans="2:7" x14ac:dyDescent="0.25">
      <c r="B172" s="8" t="s">
        <v>206</v>
      </c>
      <c r="C172" s="9" t="s">
        <v>167</v>
      </c>
    </row>
    <row r="174" spans="2:7" x14ac:dyDescent="0.25">
      <c r="B174" s="8" t="s">
        <v>207</v>
      </c>
      <c r="C174" s="44">
        <v>45596</v>
      </c>
      <c r="D174" s="3"/>
      <c r="E174" s="37"/>
      <c r="F174" s="43"/>
    </row>
    <row r="175" spans="2:7" x14ac:dyDescent="0.25">
      <c r="B175" s="8" t="s">
        <v>194</v>
      </c>
      <c r="C175" s="9" t="s">
        <v>195</v>
      </c>
      <c r="D175" s="8" t="s">
        <v>196</v>
      </c>
      <c r="E175" s="38" t="s">
        <v>197</v>
      </c>
      <c r="F175" s="36" t="s">
        <v>198</v>
      </c>
      <c r="G175" s="34"/>
    </row>
    <row r="176" spans="2:7" x14ac:dyDescent="0.25">
      <c r="B176" s="41" t="s">
        <v>167</v>
      </c>
      <c r="C176" s="42" t="s">
        <v>167</v>
      </c>
      <c r="D176" s="41" t="s">
        <v>167</v>
      </c>
      <c r="E176" s="40" t="s">
        <v>167</v>
      </c>
      <c r="F176" s="39" t="s">
        <v>167</v>
      </c>
    </row>
    <row r="177" spans="2:4" x14ac:dyDescent="0.25">
      <c r="B177" s="32" t="s">
        <v>199</v>
      </c>
    </row>
    <row r="178" spans="2:4" x14ac:dyDescent="0.25">
      <c r="B178" s="32"/>
    </row>
    <row r="179" spans="2:4" x14ac:dyDescent="0.25">
      <c r="B179" s="32" t="s">
        <v>200</v>
      </c>
    </row>
    <row r="180" spans="2:4" x14ac:dyDescent="0.25">
      <c r="B180" s="8" t="s">
        <v>201</v>
      </c>
      <c r="C180" s="9" t="s">
        <v>202</v>
      </c>
      <c r="D180" s="32"/>
    </row>
    <row r="181" spans="2:4" x14ac:dyDescent="0.25">
      <c r="B181" s="3" t="s">
        <v>167</v>
      </c>
      <c r="C181" s="4" t="s">
        <v>167</v>
      </c>
    </row>
    <row r="183" spans="2:4" x14ac:dyDescent="0.25">
      <c r="B183" s="8" t="s">
        <v>203</v>
      </c>
      <c r="C183" s="9" t="s">
        <v>202</v>
      </c>
    </row>
    <row r="184" spans="2:4" x14ac:dyDescent="0.25">
      <c r="B184" s="3" t="s">
        <v>167</v>
      </c>
      <c r="C184" s="4" t="s">
        <v>167</v>
      </c>
    </row>
    <row r="186" spans="2:4" x14ac:dyDescent="0.25">
      <c r="B186" s="8" t="s">
        <v>167</v>
      </c>
      <c r="C186" s="9" t="s">
        <v>167</v>
      </c>
    </row>
    <row r="187" spans="2:4" x14ac:dyDescent="0.25">
      <c r="B187" s="3" t="s">
        <v>167</v>
      </c>
      <c r="C187" s="4" t="s">
        <v>167</v>
      </c>
    </row>
    <row r="189" spans="2:4" x14ac:dyDescent="0.25">
      <c r="B189" s="38" t="s">
        <v>204</v>
      </c>
      <c r="C189" s="9" t="s">
        <v>205</v>
      </c>
    </row>
    <row r="190" spans="2:4" x14ac:dyDescent="0.25">
      <c r="B190" s="37" t="s">
        <v>167</v>
      </c>
      <c r="C190" s="4" t="s">
        <v>167</v>
      </c>
    </row>
    <row r="192" spans="2:4" x14ac:dyDescent="0.25">
      <c r="B192" s="8" t="s">
        <v>206</v>
      </c>
      <c r="C192" s="9" t="s">
        <v>167</v>
      </c>
    </row>
    <row r="195" spans="2:80" x14ac:dyDescent="0.25">
      <c r="B195" s="32" t="s">
        <v>208</v>
      </c>
    </row>
    <row r="197" spans="2:80" x14ac:dyDescent="0.25">
      <c r="B197" s="8" t="s">
        <v>194</v>
      </c>
      <c r="C197" s="9" t="s">
        <v>209</v>
      </c>
      <c r="D197" s="8" t="s">
        <v>210</v>
      </c>
      <c r="E197" s="8" t="s">
        <v>211</v>
      </c>
      <c r="F197" s="34"/>
    </row>
    <row r="198" spans="2:80" x14ac:dyDescent="0.25">
      <c r="B198" s="3" t="s">
        <v>167</v>
      </c>
      <c r="C198" s="4" t="s">
        <v>167</v>
      </c>
      <c r="D198" s="3" t="s">
        <v>167</v>
      </c>
      <c r="E198" s="3" t="s">
        <v>167</v>
      </c>
    </row>
    <row r="201" spans="2:80" x14ac:dyDescent="0.25">
      <c r="B201" s="32" t="s">
        <v>212</v>
      </c>
      <c r="C201" s="33" t="s">
        <v>167</v>
      </c>
      <c r="D201" s="32"/>
      <c r="E201" s="32"/>
      <c r="F201" s="34"/>
      <c r="G201" s="34"/>
      <c r="H201" s="34"/>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2"/>
      <c r="BG201" s="32"/>
      <c r="BH201" s="32"/>
      <c r="BI201" s="32"/>
      <c r="BJ201" s="32"/>
      <c r="BK201" s="32"/>
      <c r="BL201" s="32"/>
      <c r="BM201" s="32"/>
      <c r="BN201" s="32"/>
      <c r="BO201" s="32"/>
      <c r="BP201" s="32"/>
      <c r="BQ201" s="32"/>
      <c r="BR201" s="32"/>
      <c r="BS201" s="32"/>
      <c r="BT201" s="32"/>
      <c r="BU201" s="32"/>
      <c r="BV201" s="32"/>
      <c r="BW201" s="32"/>
      <c r="BX201" s="32"/>
      <c r="BY201" s="32"/>
      <c r="BZ201" s="32"/>
      <c r="CA201" s="32"/>
      <c r="CB201" s="32"/>
    </row>
    <row r="203" spans="2:80" x14ac:dyDescent="0.25">
      <c r="B203" s="32" t="s">
        <v>213</v>
      </c>
    </row>
    <row r="205" spans="2:80" x14ac:dyDescent="0.25">
      <c r="B205" s="8" t="s">
        <v>214</v>
      </c>
      <c r="C205" s="9" t="s">
        <v>202</v>
      </c>
      <c r="D205" s="32"/>
    </row>
    <row r="206" spans="2:80" x14ac:dyDescent="0.25">
      <c r="B206" s="3" t="s">
        <v>167</v>
      </c>
      <c r="C206" s="4" t="s">
        <v>167</v>
      </c>
    </row>
    <row r="209" spans="2:80" x14ac:dyDescent="0.25">
      <c r="B209" s="8" t="s">
        <v>215</v>
      </c>
      <c r="C209" s="9" t="s">
        <v>216</v>
      </c>
      <c r="D209" s="32"/>
    </row>
    <row r="210" spans="2:80" x14ac:dyDescent="0.25">
      <c r="B210" s="3" t="s">
        <v>167</v>
      </c>
      <c r="C210" s="4" t="s">
        <v>167</v>
      </c>
    </row>
    <row r="213" spans="2:80" x14ac:dyDescent="0.25">
      <c r="B213" s="32" t="s">
        <v>217</v>
      </c>
    </row>
    <row r="216" spans="2:80" x14ac:dyDescent="0.25">
      <c r="B216" s="32" t="s">
        <v>218</v>
      </c>
    </row>
    <row r="218" spans="2:80" x14ac:dyDescent="0.25">
      <c r="B218" s="8" t="s">
        <v>194</v>
      </c>
      <c r="C218" s="9" t="s">
        <v>219</v>
      </c>
      <c r="D218" s="8" t="s">
        <v>209</v>
      </c>
      <c r="E218" s="8" t="s">
        <v>210</v>
      </c>
      <c r="F218" s="36" t="s">
        <v>211</v>
      </c>
      <c r="G218" s="34"/>
    </row>
    <row r="219" spans="2:80" x14ac:dyDescent="0.25">
      <c r="B219" s="3" t="s">
        <v>167</v>
      </c>
      <c r="C219" s="4" t="s">
        <v>167</v>
      </c>
      <c r="D219" s="3" t="s">
        <v>167</v>
      </c>
      <c r="E219" s="3" t="s">
        <v>167</v>
      </c>
      <c r="F219" s="35" t="s">
        <v>167</v>
      </c>
    </row>
    <row r="222" spans="2:80" x14ac:dyDescent="0.25">
      <c r="B222" s="32" t="s">
        <v>212</v>
      </c>
      <c r="C222" s="33" t="s">
        <v>167</v>
      </c>
      <c r="D222" s="32"/>
      <c r="E222" s="32"/>
      <c r="F222" s="34"/>
      <c r="G222" s="34"/>
      <c r="H222" s="34"/>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c r="AK222" s="32"/>
      <c r="AL222" s="32"/>
      <c r="AM222" s="32"/>
      <c r="AN222" s="32"/>
      <c r="AO222" s="32"/>
      <c r="AP222" s="32"/>
      <c r="AQ222" s="32"/>
      <c r="AR222" s="32"/>
      <c r="AS222" s="32"/>
      <c r="AT222" s="32"/>
      <c r="AU222" s="32"/>
      <c r="AV222" s="32"/>
      <c r="AW222" s="32"/>
      <c r="AX222" s="32"/>
      <c r="AY222" s="32"/>
      <c r="AZ222" s="32"/>
      <c r="BA222" s="32"/>
      <c r="BB222" s="32"/>
      <c r="BC222" s="32"/>
      <c r="BD222" s="32"/>
      <c r="BE222" s="32"/>
      <c r="BF222" s="32"/>
      <c r="BG222" s="32"/>
      <c r="BH222" s="32"/>
      <c r="BI222" s="32"/>
      <c r="BJ222" s="32"/>
      <c r="BK222" s="32"/>
      <c r="BL222" s="32"/>
      <c r="BM222" s="32"/>
      <c r="BN222" s="32"/>
      <c r="BO222" s="32"/>
      <c r="BP222" s="32"/>
      <c r="BQ222" s="32"/>
      <c r="BR222" s="32"/>
      <c r="BS222" s="32"/>
      <c r="BT222" s="32"/>
      <c r="BU222" s="32"/>
      <c r="BV222" s="32"/>
      <c r="BW222" s="32"/>
      <c r="BX222" s="32"/>
      <c r="BY222" s="32"/>
      <c r="BZ222" s="32"/>
      <c r="CA222" s="32"/>
      <c r="CB222" s="32"/>
    </row>
    <row r="224" spans="2:80" x14ac:dyDescent="0.25">
      <c r="B224" s="32" t="s">
        <v>213</v>
      </c>
    </row>
    <row r="226" spans="2:7" x14ac:dyDescent="0.25">
      <c r="B226" s="8" t="s">
        <v>214</v>
      </c>
      <c r="C226" s="9" t="s">
        <v>202</v>
      </c>
      <c r="D226" s="32"/>
    </row>
    <row r="227" spans="2:7" x14ac:dyDescent="0.25">
      <c r="B227" s="3" t="s">
        <v>167</v>
      </c>
      <c r="C227" s="4" t="s">
        <v>167</v>
      </c>
    </row>
    <row r="230" spans="2:7" x14ac:dyDescent="0.25">
      <c r="B230" s="8" t="s">
        <v>215</v>
      </c>
      <c r="C230" s="9" t="s">
        <v>216</v>
      </c>
      <c r="D230" s="32"/>
    </row>
    <row r="231" spans="2:7" x14ac:dyDescent="0.25">
      <c r="B231" s="3" t="s">
        <v>167</v>
      </c>
      <c r="C231" s="4" t="s">
        <v>167</v>
      </c>
    </row>
    <row r="234" spans="2:7" x14ac:dyDescent="0.25">
      <c r="B234" s="32" t="s">
        <v>217</v>
      </c>
    </row>
    <row r="237" spans="2:7" x14ac:dyDescent="0.25">
      <c r="B237" s="32" t="s">
        <v>220</v>
      </c>
    </row>
    <row r="238" spans="2:7" x14ac:dyDescent="0.25">
      <c r="B238" s="8" t="s">
        <v>194</v>
      </c>
      <c r="C238" s="9" t="s">
        <v>221</v>
      </c>
      <c r="D238" s="8" t="s">
        <v>222</v>
      </c>
      <c r="E238" s="8" t="s">
        <v>223</v>
      </c>
      <c r="F238" s="36" t="s">
        <v>224</v>
      </c>
      <c r="G238" s="34"/>
    </row>
    <row r="239" spans="2:7" x14ac:dyDescent="0.25">
      <c r="B239" s="60" t="s">
        <v>2821</v>
      </c>
      <c r="C239" s="3" t="s">
        <v>2820</v>
      </c>
      <c r="D239" s="3" t="s">
        <v>2819</v>
      </c>
      <c r="E239" s="59">
        <v>45652</v>
      </c>
      <c r="F239" s="3">
        <v>2500</v>
      </c>
      <c r="G239" s="34"/>
    </row>
    <row r="240" spans="2:7" x14ac:dyDescent="0.25">
      <c r="B240" s="60" t="s">
        <v>2821</v>
      </c>
      <c r="C240" s="3" t="s">
        <v>2817</v>
      </c>
      <c r="D240" s="3" t="s">
        <v>2816</v>
      </c>
      <c r="E240" s="59">
        <v>46199</v>
      </c>
      <c r="F240" s="3">
        <v>-2500</v>
      </c>
      <c r="G240" s="34"/>
    </row>
    <row r="241" spans="2:7" x14ac:dyDescent="0.25">
      <c r="B241" s="60" t="s">
        <v>2818</v>
      </c>
      <c r="C241" s="3" t="s">
        <v>2820</v>
      </c>
      <c r="D241" s="3" t="s">
        <v>2819</v>
      </c>
      <c r="E241" s="59">
        <v>45661</v>
      </c>
      <c r="F241" s="3">
        <v>5000</v>
      </c>
      <c r="G241" s="34"/>
    </row>
    <row r="242" spans="2:7" x14ac:dyDescent="0.25">
      <c r="B242" s="60" t="s">
        <v>2818</v>
      </c>
      <c r="C242" s="3" t="s">
        <v>2817</v>
      </c>
      <c r="D242" s="3" t="s">
        <v>2816</v>
      </c>
      <c r="E242" s="59">
        <v>45842</v>
      </c>
      <c r="F242" s="3">
        <v>-5000</v>
      </c>
      <c r="G242" s="34"/>
    </row>
    <row r="243" spans="2:7" x14ac:dyDescent="0.25">
      <c r="B243" s="13" t="s">
        <v>225</v>
      </c>
    </row>
  </sheetData>
  <mergeCells count="10">
    <mergeCell ref="B150:E150"/>
    <mergeCell ref="B144:C144"/>
    <mergeCell ref="B1:E1"/>
    <mergeCell ref="C3:C7"/>
    <mergeCell ref="D3:D7"/>
    <mergeCell ref="B10:E10"/>
    <mergeCell ref="B11:E11"/>
    <mergeCell ref="C12:C13"/>
    <mergeCell ref="D12:D13"/>
    <mergeCell ref="E12:E13"/>
  </mergeCells>
  <hyperlinks>
    <hyperlink ref="A1" location="Index!A1" display="Index" xr:uid="{46BB2AEA-1FB6-47D0-89BF-96244C4342EC}"/>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51C89-6AF8-4A6A-B8CF-867EB3DD1374}">
  <dimension ref="A1:CB268"/>
  <sheetViews>
    <sheetView workbookViewId="0"/>
  </sheetViews>
  <sheetFormatPr defaultRowHeight="15" x14ac:dyDescent="0.25"/>
  <cols>
    <col min="1" max="1" width="5.42578125" style="13" bestFit="1" customWidth="1"/>
    <col min="2" max="2" width="97.8554687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ol min="9" max="256" width="9.140625" style="13"/>
    <col min="257" max="257" width="5.42578125" style="13" bestFit="1" customWidth="1"/>
    <col min="258" max="258" width="130.7109375" style="13" bestFit="1" customWidth="1"/>
    <col min="259" max="259" width="23.14062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3.14062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3.14062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3.14062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3.14062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3.14062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3.14062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3.14062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3.14062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3.14062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3.14062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3.14062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3.14062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3.14062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3.14062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3.14062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3.14062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3.14062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3.14062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3.14062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3.14062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3.14062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3.14062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3.14062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3.14062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3.14062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3.14062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3.14062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3.14062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3.14062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3.14062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3.14062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3.14062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3.14062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3.14062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3.14062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3.14062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3.14062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3.14062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3.14062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3.14062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3.14062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3.14062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3.14062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3.14062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3.14062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3.14062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3.14062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3.14062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3.14062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3.14062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3.14062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3.14062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3.14062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3.14062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3.14062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3.14062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3.14062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3.14062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3.14062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3.14062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3.14062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3.14062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5" x14ac:dyDescent="0.25">
      <c r="A1" s="58" t="s">
        <v>0</v>
      </c>
      <c r="B1" s="201" t="s">
        <v>3106</v>
      </c>
      <c r="C1" s="201"/>
      <c r="D1" s="201"/>
      <c r="E1" s="201"/>
    </row>
    <row r="3" spans="1:5" x14ac:dyDescent="0.25">
      <c r="B3" s="1" t="s">
        <v>3105</v>
      </c>
      <c r="C3" s="202"/>
      <c r="D3" s="203"/>
    </row>
    <row r="4" spans="1:5" ht="60" x14ac:dyDescent="0.25">
      <c r="B4" s="2" t="s">
        <v>3104</v>
      </c>
      <c r="C4" s="202"/>
      <c r="D4" s="203"/>
    </row>
    <row r="5" spans="1:5" x14ac:dyDescent="0.25">
      <c r="B5" s="2" t="s">
        <v>133</v>
      </c>
      <c r="C5" s="202"/>
      <c r="D5" s="203"/>
    </row>
    <row r="6" spans="1:5" x14ac:dyDescent="0.25">
      <c r="B6" s="2" t="s">
        <v>3103</v>
      </c>
      <c r="C6" s="202"/>
      <c r="D6" s="203"/>
    </row>
    <row r="7" spans="1:5" x14ac:dyDescent="0.25">
      <c r="B7" s="2" t="s">
        <v>3102</v>
      </c>
      <c r="C7" s="202"/>
      <c r="D7" s="203"/>
    </row>
    <row r="8" spans="1:5" x14ac:dyDescent="0.25">
      <c r="B8" s="3" t="s">
        <v>136</v>
      </c>
      <c r="C8" s="57" t="s">
        <v>137</v>
      </c>
      <c r="D8" s="57" t="s">
        <v>138</v>
      </c>
    </row>
    <row r="9" spans="1:5" x14ac:dyDescent="0.25">
      <c r="C9" s="84"/>
      <c r="D9" s="84"/>
    </row>
    <row r="10" spans="1:5" x14ac:dyDescent="0.25">
      <c r="B10" s="217"/>
      <c r="C10" s="217"/>
      <c r="D10" s="217"/>
      <c r="E10" s="217"/>
    </row>
    <row r="11" spans="1:5" x14ac:dyDescent="0.25">
      <c r="B11" s="215" t="s">
        <v>2811</v>
      </c>
      <c r="C11" s="215"/>
      <c r="D11" s="215"/>
      <c r="E11" s="215"/>
    </row>
    <row r="12" spans="1:5" x14ac:dyDescent="0.25">
      <c r="B12" s="52" t="s">
        <v>2810</v>
      </c>
      <c r="C12" s="216" t="s">
        <v>2809</v>
      </c>
      <c r="D12" s="215" t="s">
        <v>2808</v>
      </c>
      <c r="E12" s="215" t="s">
        <v>2807</v>
      </c>
    </row>
    <row r="13" spans="1:5" x14ac:dyDescent="0.25">
      <c r="B13" s="52" t="s">
        <v>2806</v>
      </c>
      <c r="C13" s="216"/>
      <c r="D13" s="215"/>
      <c r="E13" s="215"/>
    </row>
    <row r="14" spans="1:5" x14ac:dyDescent="0.25">
      <c r="B14" s="1" t="s">
        <v>2805</v>
      </c>
      <c r="C14" s="54"/>
      <c r="D14" s="12"/>
      <c r="E14" s="12"/>
    </row>
    <row r="15" spans="1:5" x14ac:dyDescent="0.25">
      <c r="B15" s="1" t="s">
        <v>2803</v>
      </c>
      <c r="C15" s="54"/>
      <c r="D15" s="12" t="s">
        <v>3101</v>
      </c>
      <c r="E15" s="12"/>
    </row>
    <row r="16" spans="1:5" x14ac:dyDescent="0.25">
      <c r="B16" s="1" t="s">
        <v>2802</v>
      </c>
      <c r="C16" s="54"/>
      <c r="D16" s="12"/>
      <c r="E16" s="12"/>
    </row>
    <row r="17" spans="2:8" x14ac:dyDescent="0.25">
      <c r="B17" s="8" t="s">
        <v>2801</v>
      </c>
      <c r="C17" s="53"/>
      <c r="D17" s="52"/>
      <c r="E17" s="52"/>
    </row>
    <row r="20" spans="2:8" x14ac:dyDescent="0.25">
      <c r="B20" s="13" t="s">
        <v>150</v>
      </c>
    </row>
    <row r="22" spans="2:8" x14ac:dyDescent="0.25">
      <c r="B22" s="50" t="s">
        <v>139</v>
      </c>
      <c r="C22" s="51" t="s">
        <v>140</v>
      </c>
      <c r="D22" s="50" t="s">
        <v>235</v>
      </c>
      <c r="E22" s="50" t="s">
        <v>142</v>
      </c>
      <c r="F22" s="49" t="s">
        <v>151</v>
      </c>
      <c r="G22" s="49" t="s">
        <v>152</v>
      </c>
      <c r="H22" s="49" t="s">
        <v>153</v>
      </c>
    </row>
    <row r="23" spans="2:8" x14ac:dyDescent="0.25">
      <c r="B23" s="32" t="s">
        <v>236</v>
      </c>
    </row>
    <row r="24" spans="2:8" x14ac:dyDescent="0.25">
      <c r="B24" s="32" t="s">
        <v>144</v>
      </c>
    </row>
    <row r="25" spans="2:8" x14ac:dyDescent="0.25">
      <c r="B25" s="32" t="s">
        <v>237</v>
      </c>
    </row>
    <row r="26" spans="2:8" x14ac:dyDescent="0.25">
      <c r="B26" s="13" t="s">
        <v>1444</v>
      </c>
      <c r="C26" s="29">
        <v>6.67</v>
      </c>
      <c r="D26" s="13" t="s">
        <v>238</v>
      </c>
      <c r="E26" s="13" t="s">
        <v>1445</v>
      </c>
      <c r="F26" s="18">
        <v>5000000</v>
      </c>
      <c r="G26" s="18">
        <v>5001.13</v>
      </c>
      <c r="H26" s="18">
        <v>1.93</v>
      </c>
    </row>
    <row r="27" spans="2:8" x14ac:dyDescent="0.25">
      <c r="B27" s="13" t="s">
        <v>3100</v>
      </c>
      <c r="C27" s="29">
        <v>6.98</v>
      </c>
      <c r="D27" s="13" t="s">
        <v>238</v>
      </c>
      <c r="E27" s="13" t="s">
        <v>3099</v>
      </c>
      <c r="F27" s="18">
        <v>4200000</v>
      </c>
      <c r="G27" s="18">
        <v>4143.59</v>
      </c>
      <c r="H27" s="18">
        <v>1.6</v>
      </c>
    </row>
    <row r="28" spans="2:8" x14ac:dyDescent="0.25">
      <c r="B28" s="13" t="s">
        <v>3098</v>
      </c>
      <c r="C28" s="29">
        <v>6.97</v>
      </c>
      <c r="D28" s="13" t="s">
        <v>238</v>
      </c>
      <c r="E28" s="13" t="s">
        <v>3097</v>
      </c>
      <c r="F28" s="18">
        <v>2500000</v>
      </c>
      <c r="G28" s="18">
        <v>2529.4699999999998</v>
      </c>
      <c r="H28" s="18">
        <v>0.98</v>
      </c>
    </row>
    <row r="29" spans="2:8" x14ac:dyDescent="0.25">
      <c r="B29" s="13" t="s">
        <v>3096</v>
      </c>
      <c r="C29" s="29">
        <v>7.09</v>
      </c>
      <c r="D29" s="13" t="s">
        <v>238</v>
      </c>
      <c r="E29" s="13" t="s">
        <v>3095</v>
      </c>
      <c r="F29" s="18">
        <v>2500000</v>
      </c>
      <c r="G29" s="18">
        <v>2492.4299999999998</v>
      </c>
      <c r="H29" s="18">
        <v>0.96</v>
      </c>
    </row>
    <row r="30" spans="2:8" x14ac:dyDescent="0.25">
      <c r="B30" s="13" t="s">
        <v>3094</v>
      </c>
      <c r="C30" s="29">
        <v>6.99</v>
      </c>
      <c r="D30" s="13" t="s">
        <v>238</v>
      </c>
      <c r="E30" s="13" t="s">
        <v>3093</v>
      </c>
      <c r="F30" s="18">
        <v>1500000</v>
      </c>
      <c r="G30" s="18">
        <v>1554.02</v>
      </c>
      <c r="H30" s="18">
        <v>0.6</v>
      </c>
    </row>
    <row r="31" spans="2:8" x14ac:dyDescent="0.25">
      <c r="B31" s="13" t="s">
        <v>3092</v>
      </c>
      <c r="C31" s="29">
        <v>6.64</v>
      </c>
      <c r="D31" s="13" t="s">
        <v>238</v>
      </c>
      <c r="E31" s="13" t="s">
        <v>3091</v>
      </c>
      <c r="F31" s="18">
        <v>1500000</v>
      </c>
      <c r="G31" s="18">
        <v>1504</v>
      </c>
      <c r="H31" s="18">
        <v>0.57999999999999996</v>
      </c>
    </row>
    <row r="32" spans="2:8" x14ac:dyDescent="0.25">
      <c r="B32" s="13" t="s">
        <v>3090</v>
      </c>
      <c r="C32" s="29">
        <v>6.97</v>
      </c>
      <c r="D32" s="13" t="s">
        <v>238</v>
      </c>
      <c r="E32" s="13" t="s">
        <v>3089</v>
      </c>
      <c r="F32" s="18">
        <v>400000</v>
      </c>
      <c r="G32" s="18">
        <v>415.78</v>
      </c>
      <c r="H32" s="18">
        <v>0.16</v>
      </c>
    </row>
    <row r="33" spans="2:8" x14ac:dyDescent="0.25">
      <c r="B33" s="13" t="s">
        <v>3088</v>
      </c>
      <c r="C33" s="29">
        <v>6.98</v>
      </c>
      <c r="D33" s="13" t="s">
        <v>238</v>
      </c>
      <c r="E33" s="13" t="s">
        <v>3087</v>
      </c>
      <c r="F33" s="18">
        <v>350000</v>
      </c>
      <c r="G33" s="18">
        <v>363.18</v>
      </c>
      <c r="H33" s="18">
        <v>0.14000000000000001</v>
      </c>
    </row>
    <row r="34" spans="2:8" x14ac:dyDescent="0.25">
      <c r="B34" s="13" t="s">
        <v>3086</v>
      </c>
      <c r="C34" s="29">
        <v>7</v>
      </c>
      <c r="D34" s="13" t="s">
        <v>238</v>
      </c>
      <c r="E34" s="13" t="s">
        <v>3085</v>
      </c>
      <c r="F34" s="18">
        <v>150000</v>
      </c>
      <c r="G34" s="18">
        <v>158.53</v>
      </c>
      <c r="H34" s="18">
        <v>0.06</v>
      </c>
    </row>
    <row r="35" spans="2:8" x14ac:dyDescent="0.25">
      <c r="B35" s="13" t="s">
        <v>3084</v>
      </c>
      <c r="C35" s="29">
        <v>6.98</v>
      </c>
      <c r="D35" s="13" t="s">
        <v>238</v>
      </c>
      <c r="E35" s="13" t="s">
        <v>3083</v>
      </c>
      <c r="F35" s="18">
        <v>150000</v>
      </c>
      <c r="G35" s="18">
        <v>158.08000000000001</v>
      </c>
      <c r="H35" s="18">
        <v>0.06</v>
      </c>
    </row>
    <row r="36" spans="2:8" x14ac:dyDescent="0.25">
      <c r="B36" s="32" t="s">
        <v>239</v>
      </c>
      <c r="C36" s="33"/>
      <c r="D36" s="32"/>
      <c r="E36" s="32"/>
      <c r="F36" s="34"/>
      <c r="G36" s="34">
        <f>SUM(G22:G35)</f>
        <v>18320.21</v>
      </c>
      <c r="H36" s="34">
        <f>SUM(H22:H35)</f>
        <v>7.0699999999999985</v>
      </c>
    </row>
    <row r="37" spans="2:8" x14ac:dyDescent="0.25">
      <c r="B37" s="32" t="s">
        <v>1466</v>
      </c>
    </row>
    <row r="38" spans="2:8" x14ac:dyDescent="0.25">
      <c r="B38" s="13" t="s">
        <v>3082</v>
      </c>
      <c r="C38" s="29">
        <v>7.56</v>
      </c>
      <c r="D38" s="13" t="s">
        <v>516</v>
      </c>
      <c r="E38" s="13" t="s">
        <v>3081</v>
      </c>
      <c r="F38" s="18">
        <v>950</v>
      </c>
      <c r="G38" s="18">
        <v>9492.49</v>
      </c>
      <c r="H38" s="18">
        <v>3.67</v>
      </c>
    </row>
    <row r="39" spans="2:8" x14ac:dyDescent="0.25">
      <c r="B39" s="13" t="s">
        <v>3080</v>
      </c>
      <c r="C39" s="29">
        <v>7.63</v>
      </c>
      <c r="D39" s="13" t="s">
        <v>507</v>
      </c>
      <c r="E39" s="13" t="s">
        <v>3079</v>
      </c>
      <c r="F39" s="18">
        <v>620</v>
      </c>
      <c r="G39" s="18">
        <v>6225.79</v>
      </c>
      <c r="H39" s="18">
        <v>2.41</v>
      </c>
    </row>
    <row r="40" spans="2:8" x14ac:dyDescent="0.25">
      <c r="B40" s="13" t="s">
        <v>3078</v>
      </c>
      <c r="C40" s="29">
        <v>7.43</v>
      </c>
      <c r="D40" s="13" t="s">
        <v>507</v>
      </c>
      <c r="E40" s="13" t="s">
        <v>3077</v>
      </c>
      <c r="F40" s="18">
        <v>550</v>
      </c>
      <c r="G40" s="18">
        <v>5507.25</v>
      </c>
      <c r="H40" s="18">
        <v>2.13</v>
      </c>
    </row>
    <row r="41" spans="2:8" x14ac:dyDescent="0.25">
      <c r="B41" s="13" t="s">
        <v>3076</v>
      </c>
      <c r="C41" s="29">
        <v>7.89</v>
      </c>
      <c r="D41" s="13" t="s">
        <v>507</v>
      </c>
      <c r="E41" s="13" t="s">
        <v>3075</v>
      </c>
      <c r="F41" s="18">
        <v>550</v>
      </c>
      <c r="G41" s="18">
        <v>5469.83</v>
      </c>
      <c r="H41" s="18">
        <v>2.11</v>
      </c>
    </row>
    <row r="42" spans="2:8" x14ac:dyDescent="0.25">
      <c r="B42" s="13" t="s">
        <v>3074</v>
      </c>
      <c r="C42" s="29">
        <v>7.96</v>
      </c>
      <c r="D42" s="13" t="s">
        <v>507</v>
      </c>
      <c r="E42" s="13" t="s">
        <v>3073</v>
      </c>
      <c r="F42" s="18">
        <v>5000</v>
      </c>
      <c r="G42" s="18">
        <v>5038.2299999999996</v>
      </c>
      <c r="H42" s="18">
        <v>1.95</v>
      </c>
    </row>
    <row r="43" spans="2:8" x14ac:dyDescent="0.25">
      <c r="B43" s="13" t="s">
        <v>1496</v>
      </c>
      <c r="C43" s="29">
        <v>7.5</v>
      </c>
      <c r="D43" s="13" t="s">
        <v>507</v>
      </c>
      <c r="E43" s="13" t="s">
        <v>1497</v>
      </c>
      <c r="F43" s="18">
        <v>5000</v>
      </c>
      <c r="G43" s="18">
        <v>5028.1899999999996</v>
      </c>
      <c r="H43" s="18">
        <v>1.94</v>
      </c>
    </row>
    <row r="44" spans="2:8" x14ac:dyDescent="0.25">
      <c r="B44" s="13" t="s">
        <v>3072</v>
      </c>
      <c r="C44" s="29">
        <v>7.49</v>
      </c>
      <c r="D44" s="13" t="s">
        <v>507</v>
      </c>
      <c r="E44" s="13" t="s">
        <v>3071</v>
      </c>
      <c r="F44" s="18">
        <v>5000</v>
      </c>
      <c r="G44" s="18">
        <v>5025.49</v>
      </c>
      <c r="H44" s="18">
        <v>1.94</v>
      </c>
    </row>
    <row r="45" spans="2:8" x14ac:dyDescent="0.25">
      <c r="B45" s="13" t="s">
        <v>3070</v>
      </c>
      <c r="C45" s="29">
        <v>7.5</v>
      </c>
      <c r="D45" s="13" t="s">
        <v>507</v>
      </c>
      <c r="E45" s="13" t="s">
        <v>3069</v>
      </c>
      <c r="F45" s="18">
        <v>5000</v>
      </c>
      <c r="G45" s="18">
        <v>5022.1400000000003</v>
      </c>
      <c r="H45" s="18">
        <v>1.94</v>
      </c>
    </row>
    <row r="46" spans="2:8" x14ac:dyDescent="0.25">
      <c r="B46" s="13" t="s">
        <v>3068</v>
      </c>
      <c r="C46" s="29">
        <v>7.35</v>
      </c>
      <c r="D46" s="13" t="s">
        <v>507</v>
      </c>
      <c r="E46" s="13" t="s">
        <v>3067</v>
      </c>
      <c r="F46" s="18">
        <v>5000</v>
      </c>
      <c r="G46" s="18">
        <v>5004.67</v>
      </c>
      <c r="H46" s="18">
        <v>1.93</v>
      </c>
    </row>
    <row r="47" spans="2:8" x14ac:dyDescent="0.25">
      <c r="B47" s="13" t="s">
        <v>3066</v>
      </c>
      <c r="C47" s="29">
        <v>7.68</v>
      </c>
      <c r="D47" s="13" t="s">
        <v>507</v>
      </c>
      <c r="E47" s="13" t="s">
        <v>3065</v>
      </c>
      <c r="F47" s="18">
        <v>1000</v>
      </c>
      <c r="G47" s="18">
        <v>5002.47</v>
      </c>
      <c r="H47" s="18">
        <v>1.93</v>
      </c>
    </row>
    <row r="48" spans="2:8" x14ac:dyDescent="0.25">
      <c r="B48" s="13" t="s">
        <v>3064</v>
      </c>
      <c r="C48" s="29">
        <v>7.7</v>
      </c>
      <c r="D48" s="13" t="s">
        <v>507</v>
      </c>
      <c r="E48" s="13" t="s">
        <v>3063</v>
      </c>
      <c r="F48" s="18">
        <v>500</v>
      </c>
      <c r="G48" s="18">
        <v>4997.8900000000003</v>
      </c>
      <c r="H48" s="18">
        <v>1.93</v>
      </c>
    </row>
    <row r="49" spans="2:8" x14ac:dyDescent="0.25">
      <c r="B49" s="13" t="s">
        <v>1500</v>
      </c>
      <c r="C49" s="29">
        <v>7.58</v>
      </c>
      <c r="D49" s="13" t="s">
        <v>507</v>
      </c>
      <c r="E49" s="13" t="s">
        <v>1501</v>
      </c>
      <c r="F49" s="18">
        <v>5000</v>
      </c>
      <c r="G49" s="18">
        <v>4997.3900000000003</v>
      </c>
      <c r="H49" s="18">
        <v>1.93</v>
      </c>
    </row>
    <row r="50" spans="2:8" x14ac:dyDescent="0.25">
      <c r="B50" s="13" t="s">
        <v>1516</v>
      </c>
      <c r="C50" s="29">
        <v>7.58</v>
      </c>
      <c r="D50" s="13" t="s">
        <v>507</v>
      </c>
      <c r="E50" s="13" t="s">
        <v>1517</v>
      </c>
      <c r="F50" s="18">
        <v>5000</v>
      </c>
      <c r="G50" s="18">
        <v>4985.72</v>
      </c>
      <c r="H50" s="18">
        <v>1.93</v>
      </c>
    </row>
    <row r="51" spans="2:8" x14ac:dyDescent="0.25">
      <c r="B51" s="13" t="s">
        <v>1484</v>
      </c>
      <c r="C51" s="29">
        <v>7.57</v>
      </c>
      <c r="D51" s="13" t="s">
        <v>507</v>
      </c>
      <c r="E51" s="13" t="s">
        <v>1485</v>
      </c>
      <c r="F51" s="18">
        <v>500</v>
      </c>
      <c r="G51" s="18">
        <v>4953.7299999999996</v>
      </c>
      <c r="H51" s="18">
        <v>1.91</v>
      </c>
    </row>
    <row r="52" spans="2:8" x14ac:dyDescent="0.25">
      <c r="B52" s="13" t="s">
        <v>3062</v>
      </c>
      <c r="C52" s="29">
        <v>8.06</v>
      </c>
      <c r="D52" s="13" t="s">
        <v>507</v>
      </c>
      <c r="E52" s="13" t="s">
        <v>3061</v>
      </c>
      <c r="F52" s="18">
        <v>500</v>
      </c>
      <c r="G52" s="18">
        <v>4951.84</v>
      </c>
      <c r="H52" s="18">
        <v>1.91</v>
      </c>
    </row>
    <row r="53" spans="2:8" x14ac:dyDescent="0.25">
      <c r="B53" s="13" t="s">
        <v>3060</v>
      </c>
      <c r="C53" s="29">
        <v>7.63</v>
      </c>
      <c r="D53" s="13" t="s">
        <v>507</v>
      </c>
      <c r="E53" s="13" t="s">
        <v>3059</v>
      </c>
      <c r="F53" s="18">
        <v>450</v>
      </c>
      <c r="G53" s="18">
        <v>4495.68</v>
      </c>
      <c r="H53" s="18">
        <v>1.74</v>
      </c>
    </row>
    <row r="54" spans="2:8" x14ac:dyDescent="0.25">
      <c r="B54" s="13" t="s">
        <v>3058</v>
      </c>
      <c r="C54" s="29">
        <v>7.85</v>
      </c>
      <c r="D54" s="13" t="s">
        <v>507</v>
      </c>
      <c r="E54" s="13" t="s">
        <v>3057</v>
      </c>
      <c r="F54" s="18">
        <v>330</v>
      </c>
      <c r="G54" s="18">
        <v>3091.81</v>
      </c>
      <c r="H54" s="18">
        <v>1.19</v>
      </c>
    </row>
    <row r="55" spans="2:8" x14ac:dyDescent="0.25">
      <c r="B55" s="13" t="s">
        <v>2230</v>
      </c>
      <c r="C55" s="29">
        <v>7.49</v>
      </c>
      <c r="D55" s="13" t="s">
        <v>507</v>
      </c>
      <c r="E55" s="13" t="s">
        <v>1510</v>
      </c>
      <c r="F55" s="18">
        <v>300</v>
      </c>
      <c r="G55" s="18">
        <v>3005.94</v>
      </c>
      <c r="H55" s="18">
        <v>1.1599999999999999</v>
      </c>
    </row>
    <row r="56" spans="2:8" x14ac:dyDescent="0.25">
      <c r="B56" s="13" t="s">
        <v>3056</v>
      </c>
      <c r="C56" s="29">
        <v>7.29</v>
      </c>
      <c r="D56" s="13" t="s">
        <v>507</v>
      </c>
      <c r="E56" s="13" t="s">
        <v>3055</v>
      </c>
      <c r="F56" s="18">
        <v>300</v>
      </c>
      <c r="G56" s="18">
        <v>2988.98</v>
      </c>
      <c r="H56" s="18">
        <v>1.1599999999999999</v>
      </c>
    </row>
    <row r="57" spans="2:8" x14ac:dyDescent="0.25">
      <c r="B57" s="13" t="s">
        <v>3054</v>
      </c>
      <c r="C57" s="29">
        <v>7.35</v>
      </c>
      <c r="D57" s="13" t="s">
        <v>507</v>
      </c>
      <c r="E57" s="13" t="s">
        <v>3053</v>
      </c>
      <c r="F57" s="18">
        <v>250</v>
      </c>
      <c r="G57" s="18">
        <v>2521.0500000000002</v>
      </c>
      <c r="H57" s="18">
        <v>0.97</v>
      </c>
    </row>
    <row r="58" spans="2:8" x14ac:dyDescent="0.25">
      <c r="B58" s="13" t="s">
        <v>2146</v>
      </c>
      <c r="C58" s="29">
        <v>7.88</v>
      </c>
      <c r="D58" s="13" t="s">
        <v>507</v>
      </c>
      <c r="E58" s="13" t="s">
        <v>1229</v>
      </c>
      <c r="F58" s="18">
        <v>2500</v>
      </c>
      <c r="G58" s="18">
        <v>2509.63</v>
      </c>
      <c r="H58" s="18">
        <v>0.97</v>
      </c>
    </row>
    <row r="59" spans="2:8" x14ac:dyDescent="0.25">
      <c r="B59" s="13" t="s">
        <v>3052</v>
      </c>
      <c r="C59" s="29">
        <v>7.3</v>
      </c>
      <c r="D59" s="13" t="s">
        <v>507</v>
      </c>
      <c r="E59" s="13" t="s">
        <v>3051</v>
      </c>
      <c r="F59" s="18">
        <v>250</v>
      </c>
      <c r="G59" s="18">
        <v>2506.7399999999998</v>
      </c>
      <c r="H59" s="18">
        <v>0.97</v>
      </c>
    </row>
    <row r="60" spans="2:8" x14ac:dyDescent="0.25">
      <c r="B60" s="13" t="s">
        <v>3050</v>
      </c>
      <c r="C60" s="29">
        <v>7.73</v>
      </c>
      <c r="D60" s="13" t="s">
        <v>507</v>
      </c>
      <c r="E60" s="13" t="s">
        <v>3049</v>
      </c>
      <c r="F60" s="18">
        <v>250</v>
      </c>
      <c r="G60" s="18">
        <v>2505.56</v>
      </c>
      <c r="H60" s="18">
        <v>0.97</v>
      </c>
    </row>
    <row r="61" spans="2:8" x14ac:dyDescent="0.25">
      <c r="B61" s="13" t="s">
        <v>3048</v>
      </c>
      <c r="C61" s="29">
        <v>7.45</v>
      </c>
      <c r="D61" s="13" t="s">
        <v>507</v>
      </c>
      <c r="E61" s="13" t="s">
        <v>3047</v>
      </c>
      <c r="F61" s="18">
        <v>250</v>
      </c>
      <c r="G61" s="18">
        <v>2504.75</v>
      </c>
      <c r="H61" s="18">
        <v>0.97</v>
      </c>
    </row>
    <row r="62" spans="2:8" x14ac:dyDescent="0.25">
      <c r="B62" s="13" t="s">
        <v>3046</v>
      </c>
      <c r="C62" s="29">
        <v>7.42</v>
      </c>
      <c r="D62" s="13" t="s">
        <v>507</v>
      </c>
      <c r="E62" s="13" t="s">
        <v>3045</v>
      </c>
      <c r="F62" s="18">
        <v>250</v>
      </c>
      <c r="G62" s="18">
        <v>2502.91</v>
      </c>
      <c r="H62" s="18">
        <v>0.97</v>
      </c>
    </row>
    <row r="63" spans="2:8" x14ac:dyDescent="0.25">
      <c r="B63" s="13" t="s">
        <v>3044</v>
      </c>
      <c r="C63" s="29">
        <v>7.29</v>
      </c>
      <c r="D63" s="13" t="s">
        <v>507</v>
      </c>
      <c r="E63" s="13" t="s">
        <v>3043</v>
      </c>
      <c r="F63" s="18">
        <v>250</v>
      </c>
      <c r="G63" s="18">
        <v>2502.46</v>
      </c>
      <c r="H63" s="18">
        <v>0.97</v>
      </c>
    </row>
    <row r="64" spans="2:8" x14ac:dyDescent="0.25">
      <c r="B64" s="13" t="s">
        <v>3042</v>
      </c>
      <c r="C64" s="29">
        <v>7.3</v>
      </c>
      <c r="D64" s="13" t="s">
        <v>507</v>
      </c>
      <c r="E64" s="13" t="s">
        <v>3041</v>
      </c>
      <c r="F64" s="18">
        <v>250</v>
      </c>
      <c r="G64" s="18">
        <v>2496.5300000000002</v>
      </c>
      <c r="H64" s="18">
        <v>0.96</v>
      </c>
    </row>
    <row r="65" spans="2:8" x14ac:dyDescent="0.25">
      <c r="B65" s="13" t="s">
        <v>3040</v>
      </c>
      <c r="C65" s="29">
        <v>7.57</v>
      </c>
      <c r="D65" s="13" t="s">
        <v>507</v>
      </c>
      <c r="E65" s="13" t="s">
        <v>3039</v>
      </c>
      <c r="F65" s="18">
        <v>2500</v>
      </c>
      <c r="G65" s="18">
        <v>2496.19</v>
      </c>
      <c r="H65" s="18">
        <v>0.96</v>
      </c>
    </row>
    <row r="66" spans="2:8" x14ac:dyDescent="0.25">
      <c r="B66" s="13" t="s">
        <v>1502</v>
      </c>
      <c r="C66" s="29">
        <v>7.58</v>
      </c>
      <c r="D66" s="13" t="s">
        <v>507</v>
      </c>
      <c r="E66" s="13" t="s">
        <v>1503</v>
      </c>
      <c r="F66" s="18">
        <v>2500</v>
      </c>
      <c r="G66" s="18">
        <v>2495.7399999999998</v>
      </c>
      <c r="H66" s="18">
        <v>0.96</v>
      </c>
    </row>
    <row r="67" spans="2:8" x14ac:dyDescent="0.25">
      <c r="B67" s="13" t="s">
        <v>3038</v>
      </c>
      <c r="C67" s="29">
        <v>7.69</v>
      </c>
      <c r="D67" s="13" t="s">
        <v>507</v>
      </c>
      <c r="E67" s="13" t="s">
        <v>3037</v>
      </c>
      <c r="F67" s="18">
        <v>250</v>
      </c>
      <c r="G67" s="18">
        <v>2494.92</v>
      </c>
      <c r="H67" s="18">
        <v>0.96</v>
      </c>
    </row>
    <row r="68" spans="2:8" x14ac:dyDescent="0.25">
      <c r="B68" s="13" t="s">
        <v>2232</v>
      </c>
      <c r="C68" s="29">
        <v>7.98</v>
      </c>
      <c r="D68" s="13" t="s">
        <v>507</v>
      </c>
      <c r="E68" s="13" t="s">
        <v>1515</v>
      </c>
      <c r="F68" s="18">
        <v>250</v>
      </c>
      <c r="G68" s="18">
        <v>2493.06</v>
      </c>
      <c r="H68" s="18">
        <v>0.96</v>
      </c>
    </row>
    <row r="69" spans="2:8" x14ac:dyDescent="0.25">
      <c r="B69" s="13" t="s">
        <v>3036</v>
      </c>
      <c r="C69" s="29">
        <v>7.49</v>
      </c>
      <c r="D69" s="13" t="s">
        <v>507</v>
      </c>
      <c r="E69" s="13" t="s">
        <v>3035</v>
      </c>
      <c r="F69" s="18">
        <v>250</v>
      </c>
      <c r="G69" s="18">
        <v>2484.42</v>
      </c>
      <c r="H69" s="18">
        <v>0.96</v>
      </c>
    </row>
    <row r="70" spans="2:8" x14ac:dyDescent="0.25">
      <c r="B70" s="13" t="s">
        <v>2226</v>
      </c>
      <c r="C70" s="29">
        <v>7.9</v>
      </c>
      <c r="D70" s="13" t="s">
        <v>507</v>
      </c>
      <c r="E70" s="13" t="s">
        <v>1506</v>
      </c>
      <c r="F70" s="18">
        <v>200</v>
      </c>
      <c r="G70" s="18">
        <v>1988.28</v>
      </c>
      <c r="H70" s="18">
        <v>0.77</v>
      </c>
    </row>
    <row r="71" spans="2:8" x14ac:dyDescent="0.25">
      <c r="B71" s="13" t="s">
        <v>3034</v>
      </c>
      <c r="C71" s="29">
        <v>7.9</v>
      </c>
      <c r="D71" s="13" t="s">
        <v>507</v>
      </c>
      <c r="E71" s="13" t="s">
        <v>3033</v>
      </c>
      <c r="F71" s="18">
        <v>1500</v>
      </c>
      <c r="G71" s="18">
        <v>1508.18</v>
      </c>
      <c r="H71" s="18">
        <v>0.57999999999999996</v>
      </c>
    </row>
    <row r="72" spans="2:8" x14ac:dyDescent="0.25">
      <c r="B72" s="13" t="s">
        <v>2957</v>
      </c>
      <c r="C72" s="29">
        <v>7.34</v>
      </c>
      <c r="D72" s="13" t="s">
        <v>507</v>
      </c>
      <c r="E72" s="13" t="s">
        <v>2956</v>
      </c>
      <c r="F72" s="18">
        <v>150</v>
      </c>
      <c r="G72" s="18">
        <v>1502.53</v>
      </c>
      <c r="H72" s="18">
        <v>0.57999999999999996</v>
      </c>
    </row>
    <row r="73" spans="2:8" x14ac:dyDescent="0.25">
      <c r="B73" s="13" t="s">
        <v>3032</v>
      </c>
      <c r="C73" s="29">
        <v>7.31</v>
      </c>
      <c r="D73" s="13" t="s">
        <v>507</v>
      </c>
      <c r="E73" s="13" t="s">
        <v>3031</v>
      </c>
      <c r="F73" s="18">
        <v>1000</v>
      </c>
      <c r="G73" s="18">
        <v>1006.72</v>
      </c>
      <c r="H73" s="18">
        <v>0.39</v>
      </c>
    </row>
    <row r="74" spans="2:8" x14ac:dyDescent="0.25">
      <c r="B74" s="13" t="s">
        <v>2234</v>
      </c>
      <c r="C74" s="29">
        <v>7.24</v>
      </c>
      <c r="D74" s="13" t="s">
        <v>507</v>
      </c>
      <c r="E74" s="13" t="s">
        <v>1519</v>
      </c>
      <c r="F74" s="18">
        <v>100</v>
      </c>
      <c r="G74" s="18">
        <v>1003.92</v>
      </c>
      <c r="H74" s="18">
        <v>0.39</v>
      </c>
    </row>
    <row r="75" spans="2:8" x14ac:dyDescent="0.25">
      <c r="B75" s="13" t="s">
        <v>2228</v>
      </c>
      <c r="C75" s="29">
        <v>7.7</v>
      </c>
      <c r="D75" s="13" t="s">
        <v>507</v>
      </c>
      <c r="E75" s="13" t="s">
        <v>1508</v>
      </c>
      <c r="F75" s="18">
        <v>50</v>
      </c>
      <c r="G75" s="18">
        <v>505.29</v>
      </c>
      <c r="H75" s="18">
        <v>0.2</v>
      </c>
    </row>
    <row r="76" spans="2:8" x14ac:dyDescent="0.25">
      <c r="B76" s="13" t="s">
        <v>2233</v>
      </c>
      <c r="C76" s="29">
        <v>7.32</v>
      </c>
      <c r="D76" s="13" t="s">
        <v>507</v>
      </c>
      <c r="E76" s="13" t="s">
        <v>1518</v>
      </c>
      <c r="F76" s="18">
        <v>40</v>
      </c>
      <c r="G76" s="18">
        <v>402.2</v>
      </c>
      <c r="H76" s="18">
        <v>0.16</v>
      </c>
    </row>
    <row r="77" spans="2:8" x14ac:dyDescent="0.25">
      <c r="B77" s="32" t="s">
        <v>519</v>
      </c>
      <c r="C77" s="33"/>
      <c r="D77" s="32"/>
      <c r="E77" s="32"/>
      <c r="F77" s="34"/>
      <c r="G77" s="34">
        <f>SUM(G37:G76)</f>
        <v>135716.61000000004</v>
      </c>
      <c r="H77" s="34">
        <f>SUM(H37:H76)</f>
        <v>52.429999999999986</v>
      </c>
    </row>
    <row r="78" spans="2:8" x14ac:dyDescent="0.25">
      <c r="B78" s="32" t="s">
        <v>1524</v>
      </c>
    </row>
    <row r="79" spans="2:8" x14ac:dyDescent="0.25">
      <c r="B79" s="13" t="s">
        <v>3030</v>
      </c>
      <c r="C79" s="29">
        <v>8.24</v>
      </c>
      <c r="D79" s="13" t="s">
        <v>1529</v>
      </c>
      <c r="E79" s="13" t="s">
        <v>3029</v>
      </c>
      <c r="F79" s="18">
        <v>25</v>
      </c>
      <c r="G79" s="18">
        <v>2477.8200000000002</v>
      </c>
      <c r="H79" s="18">
        <v>0.96</v>
      </c>
    </row>
    <row r="80" spans="2:8" x14ac:dyDescent="0.25">
      <c r="B80" s="13" t="s">
        <v>3028</v>
      </c>
      <c r="C80" s="29">
        <v>8.11</v>
      </c>
      <c r="D80" s="13" t="s">
        <v>1529</v>
      </c>
      <c r="E80" s="13" t="s">
        <v>3027</v>
      </c>
      <c r="F80" s="18">
        <v>25</v>
      </c>
      <c r="G80" s="18">
        <v>2382.02</v>
      </c>
      <c r="H80" s="18">
        <v>0.92</v>
      </c>
    </row>
    <row r="81" spans="2:8" x14ac:dyDescent="0.25">
      <c r="B81" s="32" t="s">
        <v>1531</v>
      </c>
      <c r="C81" s="33"/>
      <c r="D81" s="32"/>
      <c r="E81" s="32"/>
      <c r="F81" s="34"/>
      <c r="G81" s="34">
        <f>SUM(G78:G80)</f>
        <v>4859.84</v>
      </c>
      <c r="H81" s="34">
        <f>SUM(H78:H80)</f>
        <v>1.88</v>
      </c>
    </row>
    <row r="82" spans="2:8" x14ac:dyDescent="0.25">
      <c r="B82" s="32" t="s">
        <v>1532</v>
      </c>
    </row>
    <row r="83" spans="2:8" x14ac:dyDescent="0.25">
      <c r="B83" s="13" t="s">
        <v>3026</v>
      </c>
      <c r="C83" s="29">
        <v>7.18</v>
      </c>
      <c r="D83" s="13" t="s">
        <v>241</v>
      </c>
      <c r="E83" s="13" t="s">
        <v>3025</v>
      </c>
      <c r="F83" s="18">
        <v>2000</v>
      </c>
      <c r="G83" s="18">
        <v>9841.25</v>
      </c>
      <c r="H83" s="18">
        <v>3.8</v>
      </c>
    </row>
    <row r="84" spans="2:8" x14ac:dyDescent="0.25">
      <c r="B84" s="13" t="s">
        <v>3024</v>
      </c>
      <c r="C84" s="29">
        <v>6.45</v>
      </c>
      <c r="D84" s="13" t="s">
        <v>238</v>
      </c>
      <c r="E84" s="13" t="s">
        <v>3023</v>
      </c>
      <c r="F84" s="18">
        <v>7500000</v>
      </c>
      <c r="G84" s="18">
        <v>7482.81</v>
      </c>
      <c r="H84" s="18">
        <v>2.89</v>
      </c>
    </row>
    <row r="85" spans="2:8" x14ac:dyDescent="0.25">
      <c r="B85" s="13" t="s">
        <v>3022</v>
      </c>
      <c r="C85" s="29">
        <v>7.43</v>
      </c>
      <c r="D85" s="13" t="s">
        <v>241</v>
      </c>
      <c r="E85" s="13" t="s">
        <v>3021</v>
      </c>
      <c r="F85" s="18">
        <v>1500</v>
      </c>
      <c r="G85" s="18">
        <v>7316.81</v>
      </c>
      <c r="H85" s="18">
        <v>2.83</v>
      </c>
    </row>
    <row r="86" spans="2:8" x14ac:dyDescent="0.25">
      <c r="B86" s="13" t="s">
        <v>3020</v>
      </c>
      <c r="C86" s="29">
        <v>7.3</v>
      </c>
      <c r="D86" s="13" t="s">
        <v>241</v>
      </c>
      <c r="E86" s="13" t="s">
        <v>3019</v>
      </c>
      <c r="F86" s="18">
        <v>1500</v>
      </c>
      <c r="G86" s="18">
        <v>7309.94</v>
      </c>
      <c r="H86" s="18">
        <v>2.82</v>
      </c>
    </row>
    <row r="87" spans="2:8" x14ac:dyDescent="0.25">
      <c r="B87" s="13" t="s">
        <v>3018</v>
      </c>
      <c r="C87" s="29">
        <v>6.45</v>
      </c>
      <c r="D87" s="13" t="s">
        <v>238</v>
      </c>
      <c r="E87" s="13" t="s">
        <v>3017</v>
      </c>
      <c r="F87" s="18">
        <v>5000000</v>
      </c>
      <c r="G87" s="18">
        <v>4994.71</v>
      </c>
      <c r="H87" s="18">
        <v>1.93</v>
      </c>
    </row>
    <row r="88" spans="2:8" x14ac:dyDescent="0.25">
      <c r="B88" s="13" t="s">
        <v>3016</v>
      </c>
      <c r="C88" s="29">
        <v>7.45</v>
      </c>
      <c r="D88" s="13" t="s">
        <v>241</v>
      </c>
      <c r="E88" s="13" t="s">
        <v>3015</v>
      </c>
      <c r="F88" s="18">
        <v>1000</v>
      </c>
      <c r="G88" s="18">
        <v>4960.5200000000004</v>
      </c>
      <c r="H88" s="18">
        <v>1.92</v>
      </c>
    </row>
    <row r="89" spans="2:8" x14ac:dyDescent="0.25">
      <c r="B89" s="13" t="s">
        <v>3014</v>
      </c>
      <c r="C89" s="29">
        <v>7.15</v>
      </c>
      <c r="D89" s="13" t="s">
        <v>241</v>
      </c>
      <c r="E89" s="13" t="s">
        <v>3013</v>
      </c>
      <c r="F89" s="18">
        <v>1000</v>
      </c>
      <c r="G89" s="18">
        <v>4946.71</v>
      </c>
      <c r="H89" s="18">
        <v>1.91</v>
      </c>
    </row>
    <row r="90" spans="2:8" x14ac:dyDescent="0.25">
      <c r="B90" s="13" t="s">
        <v>3012</v>
      </c>
      <c r="C90" s="29">
        <v>6.5</v>
      </c>
      <c r="D90" s="13" t="s">
        <v>238</v>
      </c>
      <c r="E90" s="13" t="s">
        <v>3011</v>
      </c>
      <c r="F90" s="18">
        <v>5000000</v>
      </c>
      <c r="G90" s="18">
        <v>4944.53</v>
      </c>
      <c r="H90" s="18">
        <v>1.91</v>
      </c>
    </row>
    <row r="91" spans="2:8" x14ac:dyDescent="0.25">
      <c r="B91" s="13" t="s">
        <v>3010</v>
      </c>
      <c r="C91" s="29">
        <v>7.19</v>
      </c>
      <c r="D91" s="13" t="s">
        <v>241</v>
      </c>
      <c r="E91" s="13" t="s">
        <v>3009</v>
      </c>
      <c r="F91" s="18">
        <v>1000</v>
      </c>
      <c r="G91" s="18">
        <v>4911.95</v>
      </c>
      <c r="H91" s="18">
        <v>1.9</v>
      </c>
    </row>
    <row r="92" spans="2:8" x14ac:dyDescent="0.25">
      <c r="B92" s="13" t="s">
        <v>2900</v>
      </c>
      <c r="C92" s="29">
        <v>7.23</v>
      </c>
      <c r="D92" s="13" t="s">
        <v>241</v>
      </c>
      <c r="E92" s="13" t="s">
        <v>2899</v>
      </c>
      <c r="F92" s="18">
        <v>1000</v>
      </c>
      <c r="G92" s="18">
        <v>4885.84</v>
      </c>
      <c r="H92" s="18">
        <v>1.89</v>
      </c>
    </row>
    <row r="93" spans="2:8" x14ac:dyDescent="0.25">
      <c r="B93" s="13" t="s">
        <v>2918</v>
      </c>
      <c r="C93" s="29">
        <v>7.22</v>
      </c>
      <c r="D93" s="13" t="s">
        <v>241</v>
      </c>
      <c r="E93" s="13" t="s">
        <v>2917</v>
      </c>
      <c r="F93" s="18">
        <v>1000</v>
      </c>
      <c r="G93" s="18">
        <v>4885.09</v>
      </c>
      <c r="H93" s="18">
        <v>1.89</v>
      </c>
    </row>
    <row r="94" spans="2:8" x14ac:dyDescent="0.25">
      <c r="B94" s="13" t="s">
        <v>3008</v>
      </c>
      <c r="C94" s="29">
        <v>7.31</v>
      </c>
      <c r="D94" s="13" t="s">
        <v>241</v>
      </c>
      <c r="E94" s="13" t="s">
        <v>3007</v>
      </c>
      <c r="F94" s="18">
        <v>1000</v>
      </c>
      <c r="G94" s="18">
        <v>4872.26</v>
      </c>
      <c r="H94" s="18">
        <v>1.88</v>
      </c>
    </row>
    <row r="95" spans="2:8" x14ac:dyDescent="0.25">
      <c r="B95" s="13" t="s">
        <v>3006</v>
      </c>
      <c r="C95" s="29">
        <v>7.09</v>
      </c>
      <c r="D95" s="13" t="s">
        <v>241</v>
      </c>
      <c r="E95" s="13" t="s">
        <v>3005</v>
      </c>
      <c r="F95" s="18">
        <v>500</v>
      </c>
      <c r="G95" s="18">
        <v>2477.86</v>
      </c>
      <c r="H95" s="18">
        <v>0.96</v>
      </c>
    </row>
    <row r="96" spans="2:8" x14ac:dyDescent="0.25">
      <c r="B96" s="13" t="s">
        <v>3004</v>
      </c>
      <c r="C96" s="29">
        <v>7.25</v>
      </c>
      <c r="D96" s="13" t="s">
        <v>241</v>
      </c>
      <c r="E96" s="13" t="s">
        <v>3003</v>
      </c>
      <c r="F96" s="18">
        <v>500</v>
      </c>
      <c r="G96" s="18">
        <v>2448.94</v>
      </c>
      <c r="H96" s="18">
        <v>0.95</v>
      </c>
    </row>
    <row r="97" spans="2:8" x14ac:dyDescent="0.25">
      <c r="B97" s="13" t="s">
        <v>2902</v>
      </c>
      <c r="C97" s="29">
        <v>7.25</v>
      </c>
      <c r="D97" s="13" t="s">
        <v>241</v>
      </c>
      <c r="E97" s="13" t="s">
        <v>2901</v>
      </c>
      <c r="F97" s="18">
        <v>500</v>
      </c>
      <c r="G97" s="18">
        <v>2443.6999999999998</v>
      </c>
      <c r="H97" s="18">
        <v>0.94</v>
      </c>
    </row>
    <row r="98" spans="2:8" x14ac:dyDescent="0.25">
      <c r="B98" s="13" t="s">
        <v>3002</v>
      </c>
      <c r="C98" s="29">
        <v>7.82</v>
      </c>
      <c r="D98" s="13" t="s">
        <v>241</v>
      </c>
      <c r="E98" s="13" t="s">
        <v>3001</v>
      </c>
      <c r="F98" s="18">
        <v>500</v>
      </c>
      <c r="G98" s="18">
        <v>2439.89</v>
      </c>
      <c r="H98" s="18">
        <v>0.94</v>
      </c>
    </row>
    <row r="99" spans="2:8" x14ac:dyDescent="0.25">
      <c r="B99" s="13" t="s">
        <v>3000</v>
      </c>
      <c r="C99" s="29">
        <v>7.3</v>
      </c>
      <c r="D99" s="13" t="s">
        <v>241</v>
      </c>
      <c r="E99" s="13" t="s">
        <v>2999</v>
      </c>
      <c r="F99" s="18">
        <v>500</v>
      </c>
      <c r="G99" s="18">
        <v>2432.38</v>
      </c>
      <c r="H99" s="18">
        <v>0.94</v>
      </c>
    </row>
    <row r="100" spans="2:8" x14ac:dyDescent="0.25">
      <c r="B100" s="13" t="s">
        <v>2998</v>
      </c>
      <c r="C100" s="29">
        <v>7.42</v>
      </c>
      <c r="D100" s="13" t="s">
        <v>241</v>
      </c>
      <c r="E100" s="13" t="s">
        <v>2997</v>
      </c>
      <c r="F100" s="18">
        <v>500</v>
      </c>
      <c r="G100" s="18">
        <v>2394.4499999999998</v>
      </c>
      <c r="H100" s="18">
        <v>0.93</v>
      </c>
    </row>
    <row r="101" spans="2:8" x14ac:dyDescent="0.25">
      <c r="B101" s="32" t="s">
        <v>243</v>
      </c>
      <c r="C101" s="33"/>
      <c r="D101" s="32"/>
      <c r="E101" s="32"/>
      <c r="F101" s="34"/>
      <c r="G101" s="34">
        <f>SUM(G82:G100)</f>
        <v>85989.64</v>
      </c>
      <c r="H101" s="34">
        <f>SUM(H82:H100)</f>
        <v>33.229999999999997</v>
      </c>
    </row>
    <row r="102" spans="2:8" x14ac:dyDescent="0.25">
      <c r="B102" s="32" t="s">
        <v>2625</v>
      </c>
    </row>
    <row r="103" spans="2:8" x14ac:dyDescent="0.25">
      <c r="B103" s="13" t="s">
        <v>2624</v>
      </c>
      <c r="C103" s="29" t="s">
        <v>145</v>
      </c>
      <c r="E103" s="13" t="s">
        <v>2623</v>
      </c>
      <c r="F103" s="18">
        <v>6755.8620000000001</v>
      </c>
      <c r="G103" s="18">
        <v>704.91</v>
      </c>
      <c r="H103" s="18">
        <v>0.27</v>
      </c>
    </row>
    <row r="104" spans="2:8" x14ac:dyDescent="0.25">
      <c r="B104" s="32" t="s">
        <v>2622</v>
      </c>
      <c r="C104" s="33"/>
      <c r="D104" s="32"/>
      <c r="E104" s="32"/>
      <c r="F104" s="34"/>
      <c r="G104" s="34">
        <f>SUM(G102:G103)</f>
        <v>704.91</v>
      </c>
      <c r="H104" s="34">
        <f>SUM(H102:H103)</f>
        <v>0.27</v>
      </c>
    </row>
    <row r="105" spans="2:8" x14ac:dyDescent="0.25">
      <c r="B105" s="32" t="s">
        <v>245</v>
      </c>
      <c r="C105" s="33"/>
      <c r="D105" s="32"/>
      <c r="E105" s="32"/>
      <c r="F105" s="34"/>
      <c r="G105" s="34">
        <v>7836.62</v>
      </c>
      <c r="H105" s="34">
        <v>3.03</v>
      </c>
    </row>
    <row r="106" spans="2:8" x14ac:dyDescent="0.25">
      <c r="B106" s="32" t="s">
        <v>159</v>
      </c>
      <c r="C106" s="33"/>
      <c r="D106" s="32"/>
      <c r="E106" s="32"/>
      <c r="F106" s="34"/>
      <c r="G106" s="34">
        <v>253427.83</v>
      </c>
      <c r="H106" s="34">
        <v>97.91</v>
      </c>
    </row>
    <row r="107" spans="2:8" x14ac:dyDescent="0.25">
      <c r="B107" s="32" t="s">
        <v>247</v>
      </c>
      <c r="C107" s="33"/>
      <c r="D107" s="32"/>
      <c r="E107" s="32"/>
      <c r="F107" s="34"/>
      <c r="G107" s="34">
        <v>5338.2013173999976</v>
      </c>
      <c r="H107" s="34">
        <v>2.0900000000000034</v>
      </c>
    </row>
    <row r="108" spans="2:8" x14ac:dyDescent="0.25">
      <c r="B108" s="32" t="s">
        <v>161</v>
      </c>
      <c r="C108" s="33"/>
      <c r="D108" s="32"/>
      <c r="E108" s="32"/>
      <c r="F108" s="34"/>
      <c r="G108" s="34">
        <v>258766.03131739999</v>
      </c>
      <c r="H108" s="34">
        <v>100</v>
      </c>
    </row>
    <row r="109" spans="2:8" x14ac:dyDescent="0.25">
      <c r="B109" s="13" t="s">
        <v>162</v>
      </c>
    </row>
    <row r="110" spans="2:8" x14ac:dyDescent="0.25">
      <c r="B110" s="13" t="s">
        <v>163</v>
      </c>
    </row>
    <row r="111" spans="2:8" x14ac:dyDescent="0.25">
      <c r="B111" s="13" t="s">
        <v>164</v>
      </c>
      <c r="C111" s="29" t="s">
        <v>165</v>
      </c>
    </row>
    <row r="112" spans="2:8" x14ac:dyDescent="0.25">
      <c r="B112" s="32"/>
    </row>
    <row r="113" spans="2:3" ht="30" x14ac:dyDescent="0.25">
      <c r="B113" s="48" t="s">
        <v>166</v>
      </c>
      <c r="C113" s="29" t="s">
        <v>167</v>
      </c>
    </row>
    <row r="114" spans="2:3" x14ac:dyDescent="0.25">
      <c r="B114" s="32"/>
    </row>
    <row r="115" spans="2:3" x14ac:dyDescent="0.25">
      <c r="B115" s="32" t="s">
        <v>168</v>
      </c>
      <c r="C115" s="29" t="s">
        <v>167</v>
      </c>
    </row>
    <row r="116" spans="2:3" x14ac:dyDescent="0.25">
      <c r="B116" s="32" t="s">
        <v>170</v>
      </c>
      <c r="C116" s="29" t="s">
        <v>171</v>
      </c>
    </row>
    <row r="117" spans="2:3" x14ac:dyDescent="0.25">
      <c r="B117" s="32" t="s">
        <v>2996</v>
      </c>
      <c r="C117" s="33"/>
    </row>
    <row r="118" spans="2:3" x14ac:dyDescent="0.25">
      <c r="B118" s="32" t="s">
        <v>2995</v>
      </c>
      <c r="C118" s="33"/>
    </row>
    <row r="119" spans="2:3" x14ac:dyDescent="0.25">
      <c r="B119" s="32" t="s">
        <v>2994</v>
      </c>
      <c r="C119" s="33"/>
    </row>
    <row r="120" spans="2:3" x14ac:dyDescent="0.25">
      <c r="B120" s="32" t="s">
        <v>2993</v>
      </c>
      <c r="C120" s="33"/>
    </row>
    <row r="121" spans="2:3" x14ac:dyDescent="0.25">
      <c r="B121" s="32" t="s">
        <v>2992</v>
      </c>
      <c r="C121" s="33"/>
    </row>
    <row r="122" spans="2:3" x14ac:dyDescent="0.25">
      <c r="B122" s="32" t="s">
        <v>2991</v>
      </c>
      <c r="C122" s="33"/>
    </row>
    <row r="123" spans="2:3" x14ac:dyDescent="0.25">
      <c r="B123" s="32" t="s">
        <v>2990</v>
      </c>
      <c r="C123" s="33"/>
    </row>
    <row r="124" spans="2:3" x14ac:dyDescent="0.25">
      <c r="B124" s="32" t="s">
        <v>2989</v>
      </c>
      <c r="C124" s="33"/>
    </row>
    <row r="125" spans="2:3" x14ac:dyDescent="0.25">
      <c r="B125" s="32" t="s">
        <v>2988</v>
      </c>
      <c r="C125" s="33"/>
    </row>
    <row r="126" spans="2:3" x14ac:dyDescent="0.25">
      <c r="B126" s="32" t="s">
        <v>2987</v>
      </c>
      <c r="C126" s="33"/>
    </row>
    <row r="127" spans="2:3" x14ac:dyDescent="0.25">
      <c r="B127" s="32" t="s">
        <v>2986</v>
      </c>
      <c r="C127" s="33"/>
    </row>
    <row r="128" spans="2:3" x14ac:dyDescent="0.25">
      <c r="B128" s="32" t="s">
        <v>2985</v>
      </c>
      <c r="C128" s="33"/>
    </row>
    <row r="129" spans="2:3" x14ac:dyDescent="0.25">
      <c r="B129" s="32" t="s">
        <v>2984</v>
      </c>
      <c r="C129" s="33"/>
    </row>
    <row r="130" spans="2:3" x14ac:dyDescent="0.25">
      <c r="B130" s="32" t="s">
        <v>2983</v>
      </c>
      <c r="C130" s="33"/>
    </row>
    <row r="131" spans="2:3" x14ac:dyDescent="0.25">
      <c r="B131" s="32" t="s">
        <v>2982</v>
      </c>
      <c r="C131" s="33"/>
    </row>
    <row r="132" spans="2:3" x14ac:dyDescent="0.25">
      <c r="B132" s="32" t="s">
        <v>2981</v>
      </c>
      <c r="C132" s="33"/>
    </row>
    <row r="133" spans="2:3" x14ac:dyDescent="0.25">
      <c r="B133" s="32" t="s">
        <v>2980</v>
      </c>
      <c r="C133" s="33"/>
    </row>
    <row r="134" spans="2:3" x14ac:dyDescent="0.25">
      <c r="B134" s="32" t="s">
        <v>2612</v>
      </c>
    </row>
    <row r="136" spans="2:3" x14ac:dyDescent="0.25">
      <c r="B136" s="3"/>
      <c r="C136" s="4" t="s">
        <v>181</v>
      </c>
    </row>
    <row r="137" spans="2:3" ht="30" x14ac:dyDescent="0.25">
      <c r="B137" s="3" t="s">
        <v>182</v>
      </c>
      <c r="C137" s="5" t="s">
        <v>28</v>
      </c>
    </row>
    <row r="138" spans="2:3" x14ac:dyDescent="0.25">
      <c r="B138" s="3" t="s">
        <v>183</v>
      </c>
      <c r="C138" s="4"/>
    </row>
    <row r="139" spans="2:3" x14ac:dyDescent="0.25">
      <c r="B139" s="3"/>
      <c r="C139" s="4"/>
    </row>
    <row r="140" spans="2:3" x14ac:dyDescent="0.25">
      <c r="B140" s="3" t="s">
        <v>184</v>
      </c>
      <c r="C140" s="61">
        <v>7.4200000000000002E-2</v>
      </c>
    </row>
    <row r="141" spans="2:3" x14ac:dyDescent="0.25">
      <c r="B141" s="3"/>
      <c r="C141" s="4"/>
    </row>
    <row r="142" spans="2:3" x14ac:dyDescent="0.25">
      <c r="B142" s="3" t="s">
        <v>185</v>
      </c>
      <c r="C142" s="4" t="s">
        <v>2979</v>
      </c>
    </row>
    <row r="143" spans="2:3" x14ac:dyDescent="0.25">
      <c r="B143" s="3" t="s">
        <v>186</v>
      </c>
      <c r="C143" s="4" t="s">
        <v>2978</v>
      </c>
    </row>
    <row r="144" spans="2:3" x14ac:dyDescent="0.25">
      <c r="B144" s="3"/>
      <c r="C144" s="4"/>
    </row>
    <row r="145" spans="2:7" x14ac:dyDescent="0.25">
      <c r="B145" s="3" t="s">
        <v>187</v>
      </c>
      <c r="C145" s="4" t="s">
        <v>165</v>
      </c>
    </row>
    <row r="146" spans="2:7" x14ac:dyDescent="0.25">
      <c r="B146" s="204" t="s">
        <v>188</v>
      </c>
      <c r="C146" s="204"/>
    </row>
    <row r="148" spans="2:7" x14ac:dyDescent="0.25">
      <c r="B148" s="3" t="s">
        <v>189</v>
      </c>
      <c r="C148" s="4"/>
      <c r="D148" s="3"/>
    </row>
    <row r="149" spans="2:7" ht="30" x14ac:dyDescent="0.25">
      <c r="B149" s="6" t="s">
        <v>190</v>
      </c>
      <c r="C149" s="5" t="s">
        <v>191</v>
      </c>
      <c r="D149" s="6" t="s">
        <v>192</v>
      </c>
    </row>
    <row r="150" spans="2:7" x14ac:dyDescent="0.25">
      <c r="B150" s="3" t="s">
        <v>962</v>
      </c>
      <c r="C150" s="83">
        <v>24.998749977999999</v>
      </c>
      <c r="D150" s="83">
        <v>0.73</v>
      </c>
    </row>
    <row r="151" spans="2:7" x14ac:dyDescent="0.25">
      <c r="C151" s="13"/>
    </row>
    <row r="152" spans="2:7" x14ac:dyDescent="0.25">
      <c r="B152" s="214" t="s">
        <v>2977</v>
      </c>
      <c r="C152" s="214"/>
      <c r="D152" s="214"/>
      <c r="E152" s="214"/>
    </row>
    <row r="153" spans="2:7" x14ac:dyDescent="0.25">
      <c r="B153" s="45"/>
      <c r="C153" s="45"/>
      <c r="D153" s="45"/>
      <c r="E153" s="45"/>
    </row>
    <row r="154" spans="2:7" x14ac:dyDescent="0.25">
      <c r="B154" s="213" t="s">
        <v>2976</v>
      </c>
      <c r="C154" s="213"/>
      <c r="D154" s="213"/>
      <c r="E154" s="213"/>
      <c r="F154" s="213"/>
    </row>
    <row r="156" spans="2:7" x14ac:dyDescent="0.25">
      <c r="B156" s="8" t="s">
        <v>193</v>
      </c>
      <c r="C156" s="44">
        <v>45596</v>
      </c>
      <c r="D156" s="3"/>
      <c r="E156" s="37"/>
      <c r="F156" s="43"/>
    </row>
    <row r="157" spans="2:7" x14ac:dyDescent="0.25">
      <c r="B157" s="8" t="s">
        <v>194</v>
      </c>
      <c r="C157" s="9" t="s">
        <v>195</v>
      </c>
      <c r="D157" s="8" t="s">
        <v>196</v>
      </c>
      <c r="E157" s="38" t="s">
        <v>197</v>
      </c>
      <c r="F157" s="36" t="s">
        <v>198</v>
      </c>
      <c r="G157" s="34"/>
    </row>
    <row r="158" spans="2:7" x14ac:dyDescent="0.25">
      <c r="B158" s="41" t="s">
        <v>167</v>
      </c>
      <c r="C158" s="42" t="s">
        <v>167</v>
      </c>
      <c r="D158" s="41" t="s">
        <v>167</v>
      </c>
      <c r="E158" s="40" t="s">
        <v>167</v>
      </c>
      <c r="F158" s="39" t="s">
        <v>167</v>
      </c>
    </row>
    <row r="161" spans="2:4" x14ac:dyDescent="0.25">
      <c r="B161" s="32" t="s">
        <v>199</v>
      </c>
    </row>
    <row r="162" spans="2:4" x14ac:dyDescent="0.25">
      <c r="B162" s="32"/>
    </row>
    <row r="163" spans="2:4" x14ac:dyDescent="0.25">
      <c r="B163" s="32" t="s">
        <v>200</v>
      </c>
    </row>
    <row r="164" spans="2:4" x14ac:dyDescent="0.25">
      <c r="B164" s="8" t="s">
        <v>201</v>
      </c>
      <c r="C164" s="9" t="s">
        <v>202</v>
      </c>
      <c r="D164" s="32"/>
    </row>
    <row r="165" spans="2:4" x14ac:dyDescent="0.25">
      <c r="B165" s="3" t="s">
        <v>167</v>
      </c>
      <c r="C165" s="4" t="s">
        <v>167</v>
      </c>
    </row>
    <row r="167" spans="2:4" x14ac:dyDescent="0.25">
      <c r="B167" s="8" t="s">
        <v>203</v>
      </c>
      <c r="C167" s="9" t="s">
        <v>202</v>
      </c>
    </row>
    <row r="168" spans="2:4" x14ac:dyDescent="0.25">
      <c r="B168" s="3" t="s">
        <v>167</v>
      </c>
      <c r="C168" s="4" t="s">
        <v>167</v>
      </c>
    </row>
    <row r="170" spans="2:4" x14ac:dyDescent="0.25">
      <c r="B170" s="8" t="s">
        <v>167</v>
      </c>
      <c r="C170" s="9" t="s">
        <v>167</v>
      </c>
    </row>
    <row r="171" spans="2:4" x14ac:dyDescent="0.25">
      <c r="B171" s="3" t="s">
        <v>167</v>
      </c>
      <c r="C171" s="4" t="s">
        <v>167</v>
      </c>
    </row>
    <row r="173" spans="2:4" x14ac:dyDescent="0.25">
      <c r="B173" s="38" t="s">
        <v>204</v>
      </c>
      <c r="C173" s="9" t="s">
        <v>205</v>
      </c>
    </row>
    <row r="174" spans="2:4" x14ac:dyDescent="0.25">
      <c r="B174" s="37" t="s">
        <v>167</v>
      </c>
      <c r="C174" s="4" t="s">
        <v>167</v>
      </c>
    </row>
    <row r="176" spans="2:4" x14ac:dyDescent="0.25">
      <c r="B176" s="8" t="s">
        <v>206</v>
      </c>
      <c r="C176" s="9" t="s">
        <v>167</v>
      </c>
    </row>
    <row r="178" spans="2:7" x14ac:dyDescent="0.25">
      <c r="B178" s="8" t="s">
        <v>207</v>
      </c>
      <c r="C178" s="44">
        <v>45596</v>
      </c>
      <c r="D178" s="3"/>
      <c r="E178" s="37"/>
      <c r="F178" s="43"/>
    </row>
    <row r="179" spans="2:7" x14ac:dyDescent="0.25">
      <c r="B179" s="8" t="s">
        <v>194</v>
      </c>
      <c r="C179" s="9" t="s">
        <v>195</v>
      </c>
      <c r="D179" s="8" t="s">
        <v>196</v>
      </c>
      <c r="E179" s="38" t="s">
        <v>197</v>
      </c>
      <c r="F179" s="36" t="s">
        <v>198</v>
      </c>
      <c r="G179" s="34"/>
    </row>
    <row r="180" spans="2:7" x14ac:dyDescent="0.25">
      <c r="B180" s="41" t="s">
        <v>167</v>
      </c>
      <c r="C180" s="42" t="s">
        <v>167</v>
      </c>
      <c r="D180" s="41" t="s">
        <v>167</v>
      </c>
      <c r="E180" s="40" t="s">
        <v>167</v>
      </c>
      <c r="F180" s="39" t="s">
        <v>167</v>
      </c>
    </row>
    <row r="181" spans="2:7" x14ac:dyDescent="0.25">
      <c r="B181" s="32" t="s">
        <v>199</v>
      </c>
    </row>
    <row r="182" spans="2:7" x14ac:dyDescent="0.25">
      <c r="B182" s="32"/>
    </row>
    <row r="183" spans="2:7" x14ac:dyDescent="0.25">
      <c r="B183" s="32" t="s">
        <v>200</v>
      </c>
    </row>
    <row r="184" spans="2:7" x14ac:dyDescent="0.25">
      <c r="B184" s="8" t="s">
        <v>201</v>
      </c>
      <c r="C184" s="9" t="s">
        <v>202</v>
      </c>
      <c r="D184" s="32"/>
    </row>
    <row r="185" spans="2:7" x14ac:dyDescent="0.25">
      <c r="B185" s="3" t="s">
        <v>167</v>
      </c>
      <c r="C185" s="4" t="s">
        <v>167</v>
      </c>
    </row>
    <row r="187" spans="2:7" x14ac:dyDescent="0.25">
      <c r="B187" s="8" t="s">
        <v>203</v>
      </c>
      <c r="C187" s="9" t="s">
        <v>202</v>
      </c>
    </row>
    <row r="188" spans="2:7" x14ac:dyDescent="0.25">
      <c r="B188" s="3" t="s">
        <v>167</v>
      </c>
      <c r="C188" s="4" t="s">
        <v>167</v>
      </c>
    </row>
    <row r="190" spans="2:7" x14ac:dyDescent="0.25">
      <c r="B190" s="8" t="s">
        <v>167</v>
      </c>
      <c r="C190" s="9" t="s">
        <v>167</v>
      </c>
    </row>
    <row r="191" spans="2:7" x14ac:dyDescent="0.25">
      <c r="B191" s="3" t="s">
        <v>167</v>
      </c>
      <c r="C191" s="4" t="s">
        <v>167</v>
      </c>
    </row>
    <row r="193" spans="2:80" x14ac:dyDescent="0.25">
      <c r="B193" s="38" t="s">
        <v>204</v>
      </c>
      <c r="C193" s="9" t="s">
        <v>205</v>
      </c>
    </row>
    <row r="194" spans="2:80" x14ac:dyDescent="0.25">
      <c r="B194" s="37" t="s">
        <v>167</v>
      </c>
      <c r="C194" s="4" t="s">
        <v>167</v>
      </c>
    </row>
    <row r="196" spans="2:80" x14ac:dyDescent="0.25">
      <c r="B196" s="8" t="s">
        <v>206</v>
      </c>
      <c r="C196" s="9" t="s">
        <v>167</v>
      </c>
    </row>
    <row r="199" spans="2:80" x14ac:dyDescent="0.25">
      <c r="B199" s="32" t="s">
        <v>208</v>
      </c>
    </row>
    <row r="201" spans="2:80" x14ac:dyDescent="0.25">
      <c r="B201" s="8" t="s">
        <v>194</v>
      </c>
      <c r="C201" s="9" t="s">
        <v>209</v>
      </c>
      <c r="D201" s="8" t="s">
        <v>210</v>
      </c>
      <c r="E201" s="8" t="s">
        <v>211</v>
      </c>
      <c r="F201" s="34"/>
    </row>
    <row r="202" spans="2:80" x14ac:dyDescent="0.25">
      <c r="B202" s="3" t="s">
        <v>167</v>
      </c>
      <c r="C202" s="4" t="s">
        <v>167</v>
      </c>
      <c r="D202" s="3" t="s">
        <v>167</v>
      </c>
      <c r="E202" s="3" t="s">
        <v>167</v>
      </c>
    </row>
    <row r="205" spans="2:80" x14ac:dyDescent="0.25">
      <c r="B205" s="32" t="s">
        <v>212</v>
      </c>
      <c r="C205" s="33" t="s">
        <v>167</v>
      </c>
      <c r="D205" s="32"/>
      <c r="E205" s="32"/>
      <c r="F205" s="34"/>
      <c r="G205" s="34"/>
      <c r="H205" s="34"/>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c r="BF205" s="32"/>
      <c r="BG205" s="32"/>
      <c r="BH205" s="32"/>
      <c r="BI205" s="32"/>
      <c r="BJ205" s="32"/>
      <c r="BK205" s="32"/>
      <c r="BL205" s="32"/>
      <c r="BM205" s="32"/>
      <c r="BN205" s="32"/>
      <c r="BO205" s="32"/>
      <c r="BP205" s="32"/>
      <c r="BQ205" s="32"/>
      <c r="BR205" s="32"/>
      <c r="BS205" s="32"/>
      <c r="BT205" s="32"/>
      <c r="BU205" s="32"/>
      <c r="BV205" s="32"/>
      <c r="BW205" s="32"/>
      <c r="BX205" s="32"/>
      <c r="BY205" s="32"/>
      <c r="BZ205" s="32"/>
      <c r="CA205" s="32"/>
      <c r="CB205" s="32"/>
    </row>
    <row r="207" spans="2:80" x14ac:dyDescent="0.25">
      <c r="B207" s="32" t="s">
        <v>213</v>
      </c>
    </row>
    <row r="209" spans="2:7" x14ac:dyDescent="0.25">
      <c r="B209" s="8" t="s">
        <v>214</v>
      </c>
      <c r="C209" s="9" t="s">
        <v>202</v>
      </c>
      <c r="D209" s="32"/>
    </row>
    <row r="210" spans="2:7" x14ac:dyDescent="0.25">
      <c r="B210" s="3" t="s">
        <v>167</v>
      </c>
      <c r="C210" s="4" t="s">
        <v>167</v>
      </c>
    </row>
    <row r="213" spans="2:7" x14ac:dyDescent="0.25">
      <c r="B213" s="8" t="s">
        <v>215</v>
      </c>
      <c r="C213" s="9" t="s">
        <v>216</v>
      </c>
      <c r="D213" s="32"/>
    </row>
    <row r="214" spans="2:7" x14ac:dyDescent="0.25">
      <c r="B214" s="3" t="s">
        <v>167</v>
      </c>
      <c r="C214" s="4" t="s">
        <v>167</v>
      </c>
    </row>
    <row r="217" spans="2:7" x14ac:dyDescent="0.25">
      <c r="B217" s="32" t="s">
        <v>217</v>
      </c>
    </row>
    <row r="220" spans="2:7" x14ac:dyDescent="0.25">
      <c r="B220" s="32" t="s">
        <v>218</v>
      </c>
    </row>
    <row r="222" spans="2:7" x14ac:dyDescent="0.25">
      <c r="B222" s="8" t="s">
        <v>194</v>
      </c>
      <c r="C222" s="9" t="s">
        <v>219</v>
      </c>
      <c r="D222" s="8" t="s">
        <v>209</v>
      </c>
      <c r="E222" s="8" t="s">
        <v>210</v>
      </c>
      <c r="F222" s="36" t="s">
        <v>211</v>
      </c>
      <c r="G222" s="34"/>
    </row>
    <row r="223" spans="2:7" x14ac:dyDescent="0.25">
      <c r="B223" s="3" t="s">
        <v>167</v>
      </c>
      <c r="C223" s="4" t="s">
        <v>167</v>
      </c>
      <c r="D223" s="3" t="s">
        <v>167</v>
      </c>
      <c r="E223" s="3" t="s">
        <v>167</v>
      </c>
      <c r="F223" s="35" t="s">
        <v>167</v>
      </c>
    </row>
    <row r="226" spans="2:80" x14ac:dyDescent="0.25">
      <c r="B226" s="32" t="s">
        <v>212</v>
      </c>
      <c r="C226" s="33" t="s">
        <v>167</v>
      </c>
      <c r="D226" s="32"/>
      <c r="E226" s="32"/>
      <c r="F226" s="34"/>
      <c r="G226" s="34"/>
      <c r="H226" s="34"/>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32"/>
      <c r="AM226" s="32"/>
      <c r="AN226" s="32"/>
      <c r="AO226" s="32"/>
      <c r="AP226" s="32"/>
      <c r="AQ226" s="32"/>
      <c r="AR226" s="32"/>
      <c r="AS226" s="32"/>
      <c r="AT226" s="32"/>
      <c r="AU226" s="32"/>
      <c r="AV226" s="32"/>
      <c r="AW226" s="32"/>
      <c r="AX226" s="32"/>
      <c r="AY226" s="32"/>
      <c r="AZ226" s="32"/>
      <c r="BA226" s="32"/>
      <c r="BB226" s="32"/>
      <c r="BC226" s="32"/>
      <c r="BD226" s="32"/>
      <c r="BE226" s="32"/>
      <c r="BF226" s="32"/>
      <c r="BG226" s="32"/>
      <c r="BH226" s="32"/>
      <c r="BI226" s="32"/>
      <c r="BJ226" s="32"/>
      <c r="BK226" s="32"/>
      <c r="BL226" s="32"/>
      <c r="BM226" s="32"/>
      <c r="BN226" s="32"/>
      <c r="BO226" s="32"/>
      <c r="BP226" s="32"/>
      <c r="BQ226" s="32"/>
      <c r="BR226" s="32"/>
      <c r="BS226" s="32"/>
      <c r="BT226" s="32"/>
      <c r="BU226" s="32"/>
      <c r="BV226" s="32"/>
      <c r="BW226" s="32"/>
      <c r="BX226" s="32"/>
      <c r="BY226" s="32"/>
      <c r="BZ226" s="32"/>
      <c r="CA226" s="32"/>
      <c r="CB226" s="32"/>
    </row>
    <row r="228" spans="2:80" x14ac:dyDescent="0.25">
      <c r="B228" s="32" t="s">
        <v>213</v>
      </c>
    </row>
    <row r="230" spans="2:80" x14ac:dyDescent="0.25">
      <c r="B230" s="8" t="s">
        <v>214</v>
      </c>
      <c r="C230" s="9" t="s">
        <v>202</v>
      </c>
      <c r="D230" s="32"/>
    </row>
    <row r="231" spans="2:80" x14ac:dyDescent="0.25">
      <c r="B231" s="3" t="s">
        <v>167</v>
      </c>
      <c r="C231" s="4" t="s">
        <v>167</v>
      </c>
    </row>
    <row r="234" spans="2:80" x14ac:dyDescent="0.25">
      <c r="B234" s="8" t="s">
        <v>215</v>
      </c>
      <c r="C234" s="9" t="s">
        <v>216</v>
      </c>
      <c r="D234" s="32"/>
    </row>
    <row r="235" spans="2:80" x14ac:dyDescent="0.25">
      <c r="B235" s="3" t="s">
        <v>167</v>
      </c>
      <c r="C235" s="4" t="s">
        <v>167</v>
      </c>
    </row>
    <row r="238" spans="2:80" x14ac:dyDescent="0.25">
      <c r="B238" s="32" t="s">
        <v>217</v>
      </c>
    </row>
    <row r="241" spans="2:10" x14ac:dyDescent="0.25">
      <c r="B241" s="32" t="s">
        <v>220</v>
      </c>
    </row>
    <row r="242" spans="2:10" x14ac:dyDescent="0.25">
      <c r="B242" s="8" t="s">
        <v>194</v>
      </c>
      <c r="C242" s="9" t="s">
        <v>221</v>
      </c>
      <c r="D242" s="8" t="s">
        <v>222</v>
      </c>
      <c r="E242" s="8" t="s">
        <v>223</v>
      </c>
      <c r="F242" s="36" t="s">
        <v>224</v>
      </c>
      <c r="G242" s="34"/>
    </row>
    <row r="243" spans="2:10" x14ac:dyDescent="0.25">
      <c r="B243" s="3" t="s">
        <v>167</v>
      </c>
      <c r="C243" s="4" t="s">
        <v>167</v>
      </c>
      <c r="D243" s="3" t="s">
        <v>167</v>
      </c>
      <c r="E243" s="3" t="s">
        <v>167</v>
      </c>
      <c r="F243" s="35" t="s">
        <v>167</v>
      </c>
    </row>
    <row r="244" spans="2:10" x14ac:dyDescent="0.25">
      <c r="B244" s="13" t="s">
        <v>225</v>
      </c>
    </row>
    <row r="246" spans="2:10" s="67" customFormat="1" x14ac:dyDescent="0.25">
      <c r="B246" s="218" t="s">
        <v>2975</v>
      </c>
      <c r="C246" s="218"/>
      <c r="D246" s="218"/>
      <c r="E246" s="218"/>
      <c r="F246" s="82"/>
      <c r="G246" s="82"/>
      <c r="H246" s="82"/>
    </row>
    <row r="247" spans="2:10" s="67" customFormat="1" x14ac:dyDescent="0.25">
      <c r="B247" s="75"/>
      <c r="C247" s="80"/>
      <c r="D247" s="75"/>
      <c r="E247" s="75"/>
      <c r="F247" s="79"/>
      <c r="G247" s="79"/>
      <c r="H247" s="79"/>
    </row>
    <row r="248" spans="2:10" s="67" customFormat="1" x14ac:dyDescent="0.25">
      <c r="B248" s="81" t="s">
        <v>2974</v>
      </c>
      <c r="C248" s="80"/>
      <c r="D248" s="75"/>
      <c r="E248" s="75"/>
      <c r="F248" s="79"/>
      <c r="G248" s="79"/>
      <c r="H248" s="79"/>
    </row>
    <row r="249" spans="2:10" s="67" customFormat="1" x14ac:dyDescent="0.25">
      <c r="B249" s="75"/>
      <c r="C249" s="80"/>
      <c r="D249" s="75"/>
      <c r="E249" s="75"/>
      <c r="F249" s="79"/>
      <c r="G249" s="79"/>
      <c r="H249" s="79"/>
    </row>
    <row r="250" spans="2:10" s="67" customFormat="1" x14ac:dyDescent="0.25">
      <c r="B250" s="75" t="s">
        <v>2973</v>
      </c>
      <c r="C250" s="78"/>
      <c r="D250" s="68"/>
      <c r="E250" s="68"/>
      <c r="F250" s="69"/>
      <c r="G250" s="69"/>
      <c r="H250" s="69"/>
      <c r="I250" s="68"/>
      <c r="J250" s="68"/>
    </row>
    <row r="251" spans="2:10" s="67" customFormat="1" x14ac:dyDescent="0.25">
      <c r="C251" s="78"/>
      <c r="D251" s="68"/>
      <c r="E251" s="68"/>
      <c r="F251" s="69"/>
      <c r="G251" s="69"/>
      <c r="H251" s="69"/>
      <c r="I251" s="68"/>
      <c r="J251" s="68"/>
    </row>
    <row r="252" spans="2:10" s="67" customFormat="1" x14ac:dyDescent="0.25">
      <c r="B252" s="67" t="s">
        <v>2972</v>
      </c>
      <c r="C252" s="76">
        <v>788527303.70000005</v>
      </c>
      <c r="D252" s="68"/>
      <c r="E252" s="68"/>
      <c r="F252" s="69"/>
      <c r="G252" s="73"/>
      <c r="H252" s="69"/>
      <c r="I252" s="68"/>
      <c r="J252" s="68"/>
    </row>
    <row r="253" spans="2:10" s="67" customFormat="1" x14ac:dyDescent="0.25">
      <c r="C253" s="76"/>
      <c r="D253" s="68"/>
      <c r="E253" s="68"/>
      <c r="F253" s="69"/>
      <c r="G253" s="73"/>
      <c r="H253" s="69"/>
      <c r="I253" s="68"/>
      <c r="J253" s="68"/>
    </row>
    <row r="254" spans="2:10" s="67" customFormat="1" x14ac:dyDescent="0.25">
      <c r="B254" s="67" t="s">
        <v>2971</v>
      </c>
      <c r="C254" s="76">
        <v>669327303.70000005</v>
      </c>
      <c r="D254" s="68"/>
      <c r="E254" s="68"/>
      <c r="F254" s="69"/>
      <c r="G254" s="73"/>
      <c r="H254" s="69"/>
      <c r="I254" s="68"/>
      <c r="J254" s="68"/>
    </row>
    <row r="255" spans="2:10" s="67" customFormat="1" x14ac:dyDescent="0.25">
      <c r="C255" s="76"/>
      <c r="D255" s="68"/>
      <c r="E255" s="68"/>
      <c r="F255" s="69"/>
      <c r="G255" s="73"/>
      <c r="H255" s="69"/>
      <c r="I255" s="68"/>
      <c r="J255" s="68"/>
    </row>
    <row r="256" spans="2:10" s="67" customFormat="1" x14ac:dyDescent="0.25">
      <c r="B256" s="67" t="s">
        <v>2970</v>
      </c>
      <c r="C256" s="76">
        <v>119200000</v>
      </c>
      <c r="D256" s="68"/>
      <c r="E256" s="68"/>
      <c r="F256" s="69"/>
      <c r="G256" s="73"/>
      <c r="H256" s="69"/>
      <c r="I256" s="68"/>
      <c r="J256" s="68"/>
    </row>
    <row r="257" spans="2:10" s="67" customFormat="1" x14ac:dyDescent="0.25">
      <c r="C257" s="76"/>
      <c r="D257" s="68"/>
      <c r="E257" s="68"/>
      <c r="F257" s="69"/>
      <c r="G257" s="73"/>
      <c r="H257" s="69"/>
      <c r="I257" s="68"/>
      <c r="J257" s="68"/>
    </row>
    <row r="258" spans="2:10" s="67" customFormat="1" x14ac:dyDescent="0.25">
      <c r="B258" s="75" t="s">
        <v>2969</v>
      </c>
      <c r="C258" s="74">
        <v>320030263</v>
      </c>
      <c r="D258" s="68"/>
      <c r="E258" s="68"/>
      <c r="F258" s="69"/>
      <c r="G258" s="73"/>
      <c r="H258" s="69"/>
      <c r="I258" s="68"/>
      <c r="J258" s="68"/>
    </row>
    <row r="259" spans="2:10" s="67" customFormat="1" x14ac:dyDescent="0.25">
      <c r="C259" s="76"/>
      <c r="D259" s="68"/>
      <c r="E259" s="68"/>
      <c r="F259" s="69"/>
      <c r="G259" s="73"/>
      <c r="H259" s="69"/>
      <c r="I259" s="68"/>
      <c r="J259" s="68"/>
    </row>
    <row r="260" spans="2:10" s="67" customFormat="1" x14ac:dyDescent="0.25">
      <c r="B260" s="67" t="s">
        <v>2968</v>
      </c>
      <c r="C260" s="76">
        <v>145374263</v>
      </c>
      <c r="D260" s="68"/>
      <c r="E260" s="68"/>
      <c r="F260" s="69"/>
      <c r="G260" s="73"/>
      <c r="H260" s="69"/>
      <c r="I260" s="68"/>
      <c r="J260" s="68"/>
    </row>
    <row r="261" spans="2:10" s="67" customFormat="1" x14ac:dyDescent="0.25">
      <c r="C261" s="76"/>
      <c r="D261" s="68"/>
      <c r="E261" s="68"/>
      <c r="F261" s="69"/>
      <c r="G261" s="73"/>
      <c r="H261" s="69"/>
      <c r="I261" s="68"/>
      <c r="J261" s="68"/>
    </row>
    <row r="262" spans="2:10" s="67" customFormat="1" ht="30" x14ac:dyDescent="0.25">
      <c r="B262" s="77" t="s">
        <v>2967</v>
      </c>
      <c r="C262" s="76">
        <v>174656000</v>
      </c>
      <c r="D262" s="68"/>
      <c r="E262" s="68"/>
      <c r="F262" s="69"/>
      <c r="G262" s="73"/>
      <c r="H262" s="69"/>
      <c r="I262" s="68"/>
      <c r="J262" s="68"/>
    </row>
    <row r="263" spans="2:10" s="67" customFormat="1" x14ac:dyDescent="0.25">
      <c r="C263" s="76"/>
      <c r="D263" s="68"/>
      <c r="E263" s="68"/>
      <c r="F263" s="69"/>
      <c r="G263" s="73"/>
      <c r="H263" s="69"/>
      <c r="I263" s="68"/>
      <c r="J263" s="68"/>
    </row>
    <row r="264" spans="2:10" s="67" customFormat="1" ht="30" x14ac:dyDescent="0.25">
      <c r="B264" s="77" t="s">
        <v>2966</v>
      </c>
      <c r="C264" s="70">
        <v>149989127.66999999</v>
      </c>
      <c r="D264" s="68"/>
      <c r="E264" s="68"/>
      <c r="F264" s="69"/>
      <c r="G264" s="73"/>
      <c r="H264" s="69"/>
      <c r="I264" s="68"/>
      <c r="J264" s="68"/>
    </row>
    <row r="265" spans="2:10" s="67" customFormat="1" x14ac:dyDescent="0.25">
      <c r="C265" s="76"/>
      <c r="D265" s="68"/>
      <c r="E265" s="68"/>
      <c r="F265" s="69"/>
      <c r="G265" s="73"/>
      <c r="H265" s="69"/>
      <c r="I265" s="68"/>
      <c r="J265" s="68"/>
    </row>
    <row r="266" spans="2:10" s="67" customFormat="1" x14ac:dyDescent="0.25">
      <c r="B266" s="75" t="s">
        <v>2965</v>
      </c>
      <c r="C266" s="74">
        <v>295363390.66999996</v>
      </c>
      <c r="D266" s="68"/>
      <c r="E266" s="68"/>
      <c r="F266" s="69"/>
      <c r="G266" s="73"/>
      <c r="H266" s="69"/>
      <c r="I266" s="68"/>
      <c r="J266" s="68"/>
    </row>
    <row r="267" spans="2:10" s="67" customFormat="1" x14ac:dyDescent="0.25">
      <c r="B267" s="72"/>
      <c r="C267" s="71"/>
      <c r="D267" s="68"/>
      <c r="E267" s="68"/>
      <c r="F267" s="69"/>
      <c r="G267" s="69"/>
      <c r="H267" s="69"/>
      <c r="I267" s="68"/>
      <c r="J267" s="68"/>
    </row>
    <row r="268" spans="2:10" s="67" customFormat="1" x14ac:dyDescent="0.25">
      <c r="B268" s="67" t="s">
        <v>2964</v>
      </c>
      <c r="C268" s="70"/>
      <c r="D268" s="68"/>
      <c r="E268" s="68"/>
      <c r="F268" s="69"/>
      <c r="G268" s="69"/>
      <c r="H268" s="68"/>
      <c r="I268" s="68"/>
      <c r="J268" s="68"/>
    </row>
  </sheetData>
  <mergeCells count="12">
    <mergeCell ref="B1:E1"/>
    <mergeCell ref="C3:C7"/>
    <mergeCell ref="D3:D7"/>
    <mergeCell ref="B10:E10"/>
    <mergeCell ref="B11:E11"/>
    <mergeCell ref="D12:D13"/>
    <mergeCell ref="E12:E13"/>
    <mergeCell ref="B152:E152"/>
    <mergeCell ref="B154:F154"/>
    <mergeCell ref="B246:E246"/>
    <mergeCell ref="B146:C146"/>
    <mergeCell ref="C12:C13"/>
  </mergeCells>
  <hyperlinks>
    <hyperlink ref="A1" location="Index!A1" display="Index" xr:uid="{0EED073E-35D7-4E96-BDA8-DE0302475864}"/>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4F000-5B4A-433E-982A-3A891AF9FADB}">
  <dimension ref="A1:CB294"/>
  <sheetViews>
    <sheetView workbookViewId="0"/>
  </sheetViews>
  <sheetFormatPr defaultRowHeight="15" x14ac:dyDescent="0.25"/>
  <cols>
    <col min="1" max="1" width="5.42578125" style="13" bestFit="1" customWidth="1"/>
    <col min="2" max="2" width="97.8554687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ol min="9" max="256" width="9.140625" style="13"/>
    <col min="257" max="257" width="5.42578125" style="13" bestFit="1" customWidth="1"/>
    <col min="258" max="258" width="130.7109375" style="13" bestFit="1" customWidth="1"/>
    <col min="259" max="259" width="23.14062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3.14062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3.14062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3.14062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3.14062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3.14062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3.14062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3.14062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3.14062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3.14062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3.14062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3.14062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3.14062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3.14062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3.14062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3.14062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3.14062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3.14062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3.14062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3.14062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3.14062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3.14062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3.14062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3.14062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3.14062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3.14062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3.14062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3.14062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3.14062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3.14062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3.14062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3.14062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3.14062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3.14062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3.14062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3.14062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3.14062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3.14062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3.14062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3.14062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3.14062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3.14062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3.14062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3.14062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3.14062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3.14062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3.14062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3.14062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3.14062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3.14062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3.14062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3.14062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3.14062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3.14062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3.14062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3.14062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3.14062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3.14062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3.14062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3.14062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3.14062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3.14062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3.14062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5" x14ac:dyDescent="0.25">
      <c r="A1" s="58" t="s">
        <v>0</v>
      </c>
      <c r="B1" s="201" t="s">
        <v>3213</v>
      </c>
      <c r="C1" s="201"/>
      <c r="D1" s="201"/>
      <c r="E1" s="201"/>
    </row>
    <row r="3" spans="1:5" x14ac:dyDescent="0.25">
      <c r="B3" s="1" t="s">
        <v>3212</v>
      </c>
      <c r="C3" s="202"/>
      <c r="D3" s="220"/>
    </row>
    <row r="4" spans="1:5" ht="30" x14ac:dyDescent="0.25">
      <c r="B4" s="2" t="s">
        <v>3211</v>
      </c>
      <c r="C4" s="202"/>
      <c r="D4" s="220"/>
    </row>
    <row r="5" spans="1:5" x14ac:dyDescent="0.25">
      <c r="B5" s="2" t="s">
        <v>133</v>
      </c>
      <c r="C5" s="202"/>
      <c r="D5" s="220"/>
    </row>
    <row r="6" spans="1:5" x14ac:dyDescent="0.25">
      <c r="B6" s="2" t="s">
        <v>3210</v>
      </c>
      <c r="C6" s="202"/>
      <c r="D6" s="220"/>
    </row>
    <row r="7" spans="1:5" x14ac:dyDescent="0.25">
      <c r="B7" s="2" t="s">
        <v>3209</v>
      </c>
      <c r="C7" s="202"/>
      <c r="D7" s="220"/>
    </row>
    <row r="8" spans="1:5" x14ac:dyDescent="0.25">
      <c r="B8" s="3" t="s">
        <v>136</v>
      </c>
      <c r="C8" s="57" t="s">
        <v>137</v>
      </c>
      <c r="D8" s="57" t="s">
        <v>138</v>
      </c>
    </row>
    <row r="9" spans="1:5" x14ac:dyDescent="0.25">
      <c r="C9" s="56"/>
    </row>
    <row r="10" spans="1:5" x14ac:dyDescent="0.25">
      <c r="B10" s="221"/>
      <c r="C10" s="222"/>
      <c r="D10" s="222"/>
      <c r="E10" s="223"/>
    </row>
    <row r="11" spans="1:5" x14ac:dyDescent="0.25">
      <c r="B11" s="224" t="s">
        <v>2811</v>
      </c>
      <c r="C11" s="225"/>
      <c r="D11" s="225"/>
      <c r="E11" s="226"/>
    </row>
    <row r="12" spans="1:5" x14ac:dyDescent="0.25">
      <c r="B12" s="52" t="s">
        <v>2810</v>
      </c>
      <c r="C12" s="227" t="s">
        <v>2809</v>
      </c>
      <c r="D12" s="191" t="s">
        <v>2808</v>
      </c>
      <c r="E12" s="191" t="s">
        <v>2807</v>
      </c>
    </row>
    <row r="13" spans="1:5" x14ac:dyDescent="0.25">
      <c r="B13" s="52" t="s">
        <v>3208</v>
      </c>
      <c r="C13" s="228"/>
      <c r="D13" s="192"/>
      <c r="E13" s="192"/>
    </row>
    <row r="14" spans="1:5" x14ac:dyDescent="0.25">
      <c r="B14" s="52" t="s">
        <v>3207</v>
      </c>
      <c r="C14" s="229"/>
      <c r="D14" s="193"/>
      <c r="E14" s="193"/>
    </row>
    <row r="15" spans="1:5" x14ac:dyDescent="0.25">
      <c r="B15" s="1" t="s">
        <v>2805</v>
      </c>
      <c r="C15" s="54"/>
      <c r="D15" s="12"/>
      <c r="E15" s="12"/>
    </row>
    <row r="16" spans="1:5" x14ac:dyDescent="0.25">
      <c r="B16" s="1" t="s">
        <v>2803</v>
      </c>
      <c r="C16" s="54"/>
      <c r="D16" s="12"/>
      <c r="E16" s="12"/>
    </row>
    <row r="17" spans="2:8" x14ac:dyDescent="0.25">
      <c r="B17" s="1" t="s">
        <v>2802</v>
      </c>
      <c r="C17" s="54"/>
      <c r="D17" s="12" t="s">
        <v>3206</v>
      </c>
      <c r="E17" s="12"/>
    </row>
    <row r="18" spans="2:8" x14ac:dyDescent="0.25">
      <c r="B18" s="8" t="s">
        <v>2801</v>
      </c>
      <c r="C18" s="53"/>
      <c r="D18" s="52"/>
      <c r="E18" s="52"/>
    </row>
    <row r="20" spans="2:8" x14ac:dyDescent="0.25">
      <c r="B20" s="13" t="s">
        <v>150</v>
      </c>
    </row>
    <row r="21" spans="2:8" x14ac:dyDescent="0.25">
      <c r="B21" s="50" t="s">
        <v>139</v>
      </c>
      <c r="C21" s="51" t="s">
        <v>140</v>
      </c>
      <c r="D21" s="50" t="s">
        <v>235</v>
      </c>
      <c r="E21" s="50" t="s">
        <v>142</v>
      </c>
      <c r="F21" s="49" t="s">
        <v>151</v>
      </c>
      <c r="G21" s="49" t="s">
        <v>152</v>
      </c>
      <c r="H21" s="49" t="s">
        <v>153</v>
      </c>
    </row>
    <row r="22" spans="2:8" x14ac:dyDescent="0.25">
      <c r="B22" s="32" t="s">
        <v>851</v>
      </c>
    </row>
    <row r="23" spans="2:8" x14ac:dyDescent="0.25">
      <c r="B23" s="13" t="s">
        <v>20</v>
      </c>
      <c r="C23" s="29" t="s">
        <v>145</v>
      </c>
      <c r="D23" s="13" t="s">
        <v>852</v>
      </c>
      <c r="E23" s="13" t="s">
        <v>3205</v>
      </c>
      <c r="F23" s="18">
        <v>4962038.5190000003</v>
      </c>
      <c r="G23" s="18">
        <v>585.66</v>
      </c>
      <c r="H23" s="18">
        <v>0.2</v>
      </c>
    </row>
    <row r="24" spans="2:8" x14ac:dyDescent="0.25">
      <c r="B24" s="32" t="s">
        <v>157</v>
      </c>
      <c r="C24" s="33"/>
      <c r="D24" s="32"/>
      <c r="E24" s="32"/>
      <c r="F24" s="34"/>
      <c r="G24" s="34">
        <f>SUM(G22:G23)</f>
        <v>585.66</v>
      </c>
      <c r="H24" s="34">
        <f>SUM(H22:H23)</f>
        <v>0.2</v>
      </c>
    </row>
    <row r="25" spans="2:8" x14ac:dyDescent="0.25">
      <c r="B25" s="50" t="s">
        <v>139</v>
      </c>
      <c r="C25" s="51" t="s">
        <v>140</v>
      </c>
      <c r="D25" s="50" t="s">
        <v>235</v>
      </c>
      <c r="E25" s="50" t="s">
        <v>142</v>
      </c>
      <c r="F25" s="49" t="s">
        <v>151</v>
      </c>
      <c r="G25" s="49" t="s">
        <v>152</v>
      </c>
      <c r="H25" s="49" t="s">
        <v>153</v>
      </c>
    </row>
    <row r="26" spans="2:8" x14ac:dyDescent="0.25">
      <c r="B26" s="32" t="s">
        <v>236</v>
      </c>
    </row>
    <row r="27" spans="2:8" x14ac:dyDescent="0.25">
      <c r="B27" s="32" t="s">
        <v>144</v>
      </c>
    </row>
    <row r="28" spans="2:8" x14ac:dyDescent="0.25">
      <c r="B28" s="32" t="s">
        <v>237</v>
      </c>
    </row>
    <row r="29" spans="2:8" x14ac:dyDescent="0.25">
      <c r="B29" s="13" t="s">
        <v>993</v>
      </c>
      <c r="C29" s="29">
        <v>6.84</v>
      </c>
      <c r="D29" s="13" t="s">
        <v>238</v>
      </c>
      <c r="E29" s="13" t="s">
        <v>994</v>
      </c>
      <c r="F29" s="18">
        <v>28103200</v>
      </c>
      <c r="G29" s="18">
        <v>28602.12</v>
      </c>
      <c r="H29" s="18">
        <v>9.85</v>
      </c>
    </row>
    <row r="30" spans="2:8" x14ac:dyDescent="0.25">
      <c r="B30" s="13" t="s">
        <v>1177</v>
      </c>
      <c r="C30" s="29">
        <v>6.81</v>
      </c>
      <c r="D30" s="13" t="s">
        <v>238</v>
      </c>
      <c r="E30" s="13" t="s">
        <v>1178</v>
      </c>
      <c r="F30" s="18">
        <v>22000000</v>
      </c>
      <c r="G30" s="18">
        <v>22550.37</v>
      </c>
      <c r="H30" s="18">
        <v>7.76</v>
      </c>
    </row>
    <row r="31" spans="2:8" x14ac:dyDescent="0.25">
      <c r="B31" s="13" t="s">
        <v>1173</v>
      </c>
      <c r="C31" s="29">
        <v>6.99</v>
      </c>
      <c r="D31" s="13" t="s">
        <v>238</v>
      </c>
      <c r="E31" s="13" t="s">
        <v>1174</v>
      </c>
      <c r="F31" s="18">
        <v>7500000</v>
      </c>
      <c r="G31" s="18">
        <v>7593.97</v>
      </c>
      <c r="H31" s="18">
        <v>2.61</v>
      </c>
    </row>
    <row r="32" spans="2:8" x14ac:dyDescent="0.25">
      <c r="B32" s="13" t="s">
        <v>997</v>
      </c>
      <c r="C32" s="29">
        <v>6.81</v>
      </c>
      <c r="D32" s="13" t="s">
        <v>238</v>
      </c>
      <c r="E32" s="13" t="s">
        <v>998</v>
      </c>
      <c r="F32" s="18">
        <v>7500000</v>
      </c>
      <c r="G32" s="18">
        <v>7490.25</v>
      </c>
      <c r="H32" s="18">
        <v>2.58</v>
      </c>
    </row>
    <row r="33" spans="2:8" x14ac:dyDescent="0.25">
      <c r="B33" s="13" t="s">
        <v>1179</v>
      </c>
      <c r="C33" s="29">
        <v>6.8</v>
      </c>
      <c r="D33" s="13" t="s">
        <v>238</v>
      </c>
      <c r="E33" s="13" t="s">
        <v>1180</v>
      </c>
      <c r="F33" s="18">
        <v>6500000</v>
      </c>
      <c r="G33" s="18">
        <v>6608.47</v>
      </c>
      <c r="H33" s="18">
        <v>2.2799999999999998</v>
      </c>
    </row>
    <row r="34" spans="2:8" x14ac:dyDescent="0.25">
      <c r="B34" s="13" t="s">
        <v>1175</v>
      </c>
      <c r="C34" s="29">
        <v>7.04</v>
      </c>
      <c r="D34" s="13" t="s">
        <v>238</v>
      </c>
      <c r="E34" s="13" t="s">
        <v>1176</v>
      </c>
      <c r="F34" s="18">
        <v>3889600</v>
      </c>
      <c r="G34" s="18">
        <v>4003.97</v>
      </c>
      <c r="H34" s="18">
        <v>1.38</v>
      </c>
    </row>
    <row r="35" spans="2:8" x14ac:dyDescent="0.25">
      <c r="B35" s="13" t="s">
        <v>1005</v>
      </c>
      <c r="C35" s="29">
        <v>6.8</v>
      </c>
      <c r="D35" s="13" t="s">
        <v>238</v>
      </c>
      <c r="E35" s="13" t="s">
        <v>1006</v>
      </c>
      <c r="F35" s="18">
        <v>3842700</v>
      </c>
      <c r="G35" s="18">
        <v>3886.91</v>
      </c>
      <c r="H35" s="18">
        <v>1.34</v>
      </c>
    </row>
    <row r="36" spans="2:8" x14ac:dyDescent="0.25">
      <c r="B36" s="13" t="s">
        <v>3204</v>
      </c>
      <c r="C36" s="29">
        <v>6.78</v>
      </c>
      <c r="D36" s="13" t="s">
        <v>238</v>
      </c>
      <c r="E36" s="13" t="s">
        <v>3203</v>
      </c>
      <c r="F36" s="18">
        <v>2000000</v>
      </c>
      <c r="G36" s="18">
        <v>2024.34</v>
      </c>
      <c r="H36" s="18">
        <v>0.7</v>
      </c>
    </row>
    <row r="37" spans="2:8" x14ac:dyDescent="0.25">
      <c r="B37" s="13" t="s">
        <v>1011</v>
      </c>
      <c r="C37" s="29">
        <v>7.12</v>
      </c>
      <c r="D37" s="13" t="s">
        <v>238</v>
      </c>
      <c r="E37" s="13" t="s">
        <v>1012</v>
      </c>
      <c r="F37" s="18">
        <v>1059740</v>
      </c>
      <c r="G37" s="18">
        <v>1089.24</v>
      </c>
      <c r="H37" s="18">
        <v>0.38</v>
      </c>
    </row>
    <row r="38" spans="2:8" x14ac:dyDescent="0.25">
      <c r="B38" s="13" t="s">
        <v>3202</v>
      </c>
      <c r="C38" s="29">
        <v>6.75</v>
      </c>
      <c r="D38" s="13" t="s">
        <v>238</v>
      </c>
      <c r="E38" s="13" t="s">
        <v>3201</v>
      </c>
      <c r="F38" s="18">
        <v>1000000</v>
      </c>
      <c r="G38" s="18">
        <v>1009.21</v>
      </c>
      <c r="H38" s="18">
        <v>0.35</v>
      </c>
    </row>
    <row r="39" spans="2:8" x14ac:dyDescent="0.25">
      <c r="B39" s="13" t="s">
        <v>3200</v>
      </c>
      <c r="C39" s="29">
        <v>6.89</v>
      </c>
      <c r="D39" s="13" t="s">
        <v>238</v>
      </c>
      <c r="E39" s="13" t="s">
        <v>3199</v>
      </c>
      <c r="F39" s="18">
        <v>1000000</v>
      </c>
      <c r="G39" s="18">
        <v>1005.9</v>
      </c>
      <c r="H39" s="18">
        <v>0.35</v>
      </c>
    </row>
    <row r="40" spans="2:8" x14ac:dyDescent="0.25">
      <c r="B40" s="13" t="s">
        <v>1201</v>
      </c>
      <c r="C40" s="29">
        <v>7.13</v>
      </c>
      <c r="D40" s="13" t="s">
        <v>238</v>
      </c>
      <c r="E40" s="13" t="s">
        <v>1202</v>
      </c>
      <c r="F40" s="18">
        <v>1000000</v>
      </c>
      <c r="G40" s="18">
        <v>1005.7</v>
      </c>
      <c r="H40" s="18">
        <v>0.35</v>
      </c>
    </row>
    <row r="41" spans="2:8" x14ac:dyDescent="0.25">
      <c r="B41" s="13" t="s">
        <v>1019</v>
      </c>
      <c r="C41" s="29">
        <v>7.14</v>
      </c>
      <c r="D41" s="13" t="s">
        <v>238</v>
      </c>
      <c r="E41" s="13" t="s">
        <v>1020</v>
      </c>
      <c r="F41" s="18">
        <v>500000</v>
      </c>
      <c r="G41" s="18">
        <v>518.66999999999996</v>
      </c>
      <c r="H41" s="18">
        <v>0.18</v>
      </c>
    </row>
    <row r="42" spans="2:8" x14ac:dyDescent="0.25">
      <c r="B42" s="13" t="s">
        <v>1007</v>
      </c>
      <c r="C42" s="29">
        <v>7.11</v>
      </c>
      <c r="D42" s="13" t="s">
        <v>238</v>
      </c>
      <c r="E42" s="13" t="s">
        <v>1008</v>
      </c>
      <c r="F42" s="18">
        <v>500000</v>
      </c>
      <c r="G42" s="18">
        <v>511.31</v>
      </c>
      <c r="H42" s="18">
        <v>0.18</v>
      </c>
    </row>
    <row r="43" spans="2:8" x14ac:dyDescent="0.25">
      <c r="B43" s="13" t="s">
        <v>3198</v>
      </c>
      <c r="C43" s="29">
        <v>7.11</v>
      </c>
      <c r="D43" s="13" t="s">
        <v>238</v>
      </c>
      <c r="E43" s="13" t="s">
        <v>3197</v>
      </c>
      <c r="F43" s="18">
        <v>500000</v>
      </c>
      <c r="G43" s="18">
        <v>511.13</v>
      </c>
      <c r="H43" s="18">
        <v>0.18</v>
      </c>
    </row>
    <row r="44" spans="2:8" x14ac:dyDescent="0.25">
      <c r="B44" s="13" t="s">
        <v>496</v>
      </c>
      <c r="C44" s="29">
        <v>6.7</v>
      </c>
      <c r="D44" s="13" t="s">
        <v>238</v>
      </c>
      <c r="E44" s="13" t="s">
        <v>497</v>
      </c>
      <c r="F44" s="18">
        <v>480500</v>
      </c>
      <c r="G44" s="18">
        <v>484.19</v>
      </c>
      <c r="H44" s="18">
        <v>0.17</v>
      </c>
    </row>
    <row r="45" spans="2:8" x14ac:dyDescent="0.25">
      <c r="B45" s="13" t="s">
        <v>1187</v>
      </c>
      <c r="C45" s="29">
        <v>7.13</v>
      </c>
      <c r="D45" s="13" t="s">
        <v>238</v>
      </c>
      <c r="E45" s="13" t="s">
        <v>1188</v>
      </c>
      <c r="F45" s="18">
        <v>450000</v>
      </c>
      <c r="G45" s="18">
        <v>465.8</v>
      </c>
      <c r="H45" s="18">
        <v>0.16</v>
      </c>
    </row>
    <row r="46" spans="2:8" x14ac:dyDescent="0.25">
      <c r="B46" s="13" t="s">
        <v>1021</v>
      </c>
      <c r="C46" s="29">
        <v>7.15</v>
      </c>
      <c r="D46" s="13" t="s">
        <v>238</v>
      </c>
      <c r="E46" s="13" t="s">
        <v>1022</v>
      </c>
      <c r="F46" s="18">
        <v>400000</v>
      </c>
      <c r="G46" s="18">
        <v>413.82</v>
      </c>
      <c r="H46" s="18">
        <v>0.14000000000000001</v>
      </c>
    </row>
    <row r="47" spans="2:8" x14ac:dyDescent="0.25">
      <c r="B47" s="13" t="s">
        <v>494</v>
      </c>
      <c r="C47" s="29">
        <v>6.74</v>
      </c>
      <c r="D47" s="13" t="s">
        <v>238</v>
      </c>
      <c r="E47" s="13" t="s">
        <v>495</v>
      </c>
      <c r="F47" s="18">
        <v>374720</v>
      </c>
      <c r="G47" s="18">
        <v>380.36</v>
      </c>
      <c r="H47" s="18">
        <v>0.13</v>
      </c>
    </row>
    <row r="48" spans="2:8" x14ac:dyDescent="0.25">
      <c r="B48" s="13" t="s">
        <v>1001</v>
      </c>
      <c r="C48" s="29">
        <v>6.86</v>
      </c>
      <c r="D48" s="13" t="s">
        <v>238</v>
      </c>
      <c r="E48" s="13" t="s">
        <v>1002</v>
      </c>
      <c r="F48" s="18">
        <v>255880</v>
      </c>
      <c r="G48" s="18">
        <v>262.16000000000003</v>
      </c>
      <c r="H48" s="18">
        <v>0.09</v>
      </c>
    </row>
    <row r="49" spans="2:8" x14ac:dyDescent="0.25">
      <c r="B49" s="13" t="s">
        <v>1003</v>
      </c>
      <c r="C49" s="29">
        <v>6.86</v>
      </c>
      <c r="D49" s="13" t="s">
        <v>238</v>
      </c>
      <c r="E49" s="13" t="s">
        <v>1004</v>
      </c>
      <c r="F49" s="18">
        <v>250000</v>
      </c>
      <c r="G49" s="18">
        <v>255.24</v>
      </c>
      <c r="H49" s="18">
        <v>0.09</v>
      </c>
    </row>
    <row r="50" spans="2:8" x14ac:dyDescent="0.25">
      <c r="B50" s="13" t="s">
        <v>1189</v>
      </c>
      <c r="C50" s="29">
        <v>7.11</v>
      </c>
      <c r="D50" s="13" t="s">
        <v>238</v>
      </c>
      <c r="E50" s="13" t="s">
        <v>1190</v>
      </c>
      <c r="F50" s="18">
        <v>200000</v>
      </c>
      <c r="G50" s="18">
        <v>204.2</v>
      </c>
      <c r="H50" s="18">
        <v>7.0000000000000007E-2</v>
      </c>
    </row>
    <row r="51" spans="2:8" x14ac:dyDescent="0.25">
      <c r="B51" s="13" t="s">
        <v>3196</v>
      </c>
      <c r="C51" s="29">
        <v>6.8</v>
      </c>
      <c r="D51" s="13" t="s">
        <v>238</v>
      </c>
      <c r="E51" s="13" t="s">
        <v>3195</v>
      </c>
      <c r="F51" s="18">
        <v>205500</v>
      </c>
      <c r="G51" s="18">
        <v>196.1</v>
      </c>
      <c r="H51" s="18">
        <v>7.0000000000000007E-2</v>
      </c>
    </row>
    <row r="52" spans="2:8" x14ac:dyDescent="0.25">
      <c r="B52" s="13" t="s">
        <v>1023</v>
      </c>
      <c r="C52" s="29">
        <v>6.82</v>
      </c>
      <c r="D52" s="13" t="s">
        <v>238</v>
      </c>
      <c r="E52" s="13" t="s">
        <v>1024</v>
      </c>
      <c r="F52" s="18">
        <v>60900</v>
      </c>
      <c r="G52" s="18">
        <v>57.9</v>
      </c>
      <c r="H52" s="18">
        <v>0.02</v>
      </c>
    </row>
    <row r="53" spans="2:8" x14ac:dyDescent="0.25">
      <c r="B53" s="13" t="s">
        <v>3194</v>
      </c>
      <c r="C53" s="29">
        <v>7.13</v>
      </c>
      <c r="D53" s="13" t="s">
        <v>238</v>
      </c>
      <c r="E53" s="13" t="s">
        <v>3193</v>
      </c>
      <c r="F53" s="18">
        <v>50000</v>
      </c>
      <c r="G53" s="18">
        <v>52.01</v>
      </c>
      <c r="H53" s="18">
        <v>0.02</v>
      </c>
    </row>
    <row r="54" spans="2:8" x14ac:dyDescent="0.25">
      <c r="B54" s="13" t="s">
        <v>1205</v>
      </c>
      <c r="C54" s="29">
        <v>6.89</v>
      </c>
      <c r="D54" s="13" t="s">
        <v>238</v>
      </c>
      <c r="E54" s="13" t="s">
        <v>1206</v>
      </c>
      <c r="F54" s="18">
        <v>38500</v>
      </c>
      <c r="G54" s="18">
        <v>36.6</v>
      </c>
      <c r="H54" s="18">
        <v>0.01</v>
      </c>
    </row>
    <row r="55" spans="2:8" x14ac:dyDescent="0.25">
      <c r="B55" s="13" t="s">
        <v>504</v>
      </c>
      <c r="C55" s="29">
        <v>6.76</v>
      </c>
      <c r="D55" s="13" t="s">
        <v>238</v>
      </c>
      <c r="E55" s="13" t="s">
        <v>505</v>
      </c>
      <c r="F55" s="18">
        <v>25500</v>
      </c>
      <c r="G55" s="18">
        <v>25.95</v>
      </c>
      <c r="H55" s="18">
        <v>0.01</v>
      </c>
    </row>
    <row r="56" spans="2:8" x14ac:dyDescent="0.25">
      <c r="B56" s="13" t="s">
        <v>3192</v>
      </c>
      <c r="C56" s="29">
        <v>6.82</v>
      </c>
      <c r="D56" s="13" t="s">
        <v>238</v>
      </c>
      <c r="E56" s="13" t="s">
        <v>3191</v>
      </c>
      <c r="F56" s="18">
        <v>19000</v>
      </c>
      <c r="G56" s="18">
        <v>18.7</v>
      </c>
      <c r="H56" s="18">
        <v>0.01</v>
      </c>
    </row>
    <row r="57" spans="2:8" x14ac:dyDescent="0.25">
      <c r="B57" s="13" t="s">
        <v>3190</v>
      </c>
      <c r="C57" s="29">
        <v>7</v>
      </c>
      <c r="D57" s="13" t="s">
        <v>238</v>
      </c>
      <c r="E57" s="13" t="s">
        <v>3189</v>
      </c>
      <c r="F57" s="18">
        <v>400</v>
      </c>
      <c r="G57" s="18">
        <v>0.42</v>
      </c>
      <c r="H57" s="18">
        <v>0</v>
      </c>
    </row>
    <row r="58" spans="2:8" x14ac:dyDescent="0.25">
      <c r="B58" s="32" t="s">
        <v>239</v>
      </c>
      <c r="C58" s="33"/>
      <c r="D58" s="32"/>
      <c r="E58" s="32"/>
      <c r="F58" s="34"/>
      <c r="G58" s="34">
        <f>SUM(G25:G57)</f>
        <v>91265.010000000009</v>
      </c>
      <c r="H58" s="34">
        <f>SUM(H25:H57)</f>
        <v>31.460000000000004</v>
      </c>
    </row>
    <row r="59" spans="2:8" x14ac:dyDescent="0.25">
      <c r="B59" s="32" t="s">
        <v>506</v>
      </c>
    </row>
    <row r="60" spans="2:8" x14ac:dyDescent="0.25">
      <c r="B60" s="13" t="s">
        <v>3188</v>
      </c>
      <c r="C60" s="29">
        <v>7.62</v>
      </c>
      <c r="D60" s="13" t="s">
        <v>507</v>
      </c>
      <c r="E60" s="13" t="s">
        <v>3187</v>
      </c>
      <c r="F60" s="18">
        <v>7500</v>
      </c>
      <c r="G60" s="18">
        <v>7490.71</v>
      </c>
      <c r="H60" s="18">
        <v>2.58</v>
      </c>
    </row>
    <row r="61" spans="2:8" x14ac:dyDescent="0.25">
      <c r="B61" s="13" t="s">
        <v>1568</v>
      </c>
      <c r="C61" s="29">
        <v>7.64</v>
      </c>
      <c r="D61" s="13" t="s">
        <v>507</v>
      </c>
      <c r="E61" s="13" t="s">
        <v>1569</v>
      </c>
      <c r="F61" s="18">
        <v>750</v>
      </c>
      <c r="G61" s="18">
        <v>7471.94</v>
      </c>
      <c r="H61" s="18">
        <v>2.57</v>
      </c>
    </row>
    <row r="62" spans="2:8" x14ac:dyDescent="0.25">
      <c r="B62" s="13" t="s">
        <v>1799</v>
      </c>
      <c r="C62" s="29">
        <v>7.71</v>
      </c>
      <c r="D62" s="13" t="s">
        <v>507</v>
      </c>
      <c r="E62" s="13" t="s">
        <v>511</v>
      </c>
      <c r="F62" s="18">
        <v>750</v>
      </c>
      <c r="G62" s="18">
        <v>7330.68</v>
      </c>
      <c r="H62" s="18">
        <v>2.52</v>
      </c>
    </row>
    <row r="63" spans="2:8" x14ac:dyDescent="0.25">
      <c r="B63" s="13" t="s">
        <v>3032</v>
      </c>
      <c r="C63" s="29">
        <v>7.31</v>
      </c>
      <c r="D63" s="13" t="s">
        <v>507</v>
      </c>
      <c r="E63" s="13" t="s">
        <v>3031</v>
      </c>
      <c r="F63" s="18">
        <v>6500</v>
      </c>
      <c r="G63" s="18">
        <v>6543.65</v>
      </c>
      <c r="H63" s="18">
        <v>2.25</v>
      </c>
    </row>
    <row r="64" spans="2:8" x14ac:dyDescent="0.25">
      <c r="B64" s="13" t="s">
        <v>1026</v>
      </c>
      <c r="C64" s="29">
        <v>7.18</v>
      </c>
      <c r="D64" s="13" t="s">
        <v>507</v>
      </c>
      <c r="E64" s="13" t="s">
        <v>1027</v>
      </c>
      <c r="F64" s="18">
        <v>5000</v>
      </c>
      <c r="G64" s="18">
        <v>5038.7299999999996</v>
      </c>
      <c r="H64" s="18">
        <v>1.73</v>
      </c>
    </row>
    <row r="65" spans="2:8" x14ac:dyDescent="0.25">
      <c r="B65" s="13" t="s">
        <v>3186</v>
      </c>
      <c r="C65" s="29">
        <v>7.37</v>
      </c>
      <c r="D65" s="13" t="s">
        <v>507</v>
      </c>
      <c r="E65" s="13" t="s">
        <v>3185</v>
      </c>
      <c r="F65" s="18">
        <v>5000</v>
      </c>
      <c r="G65" s="18">
        <v>5029.24</v>
      </c>
      <c r="H65" s="18">
        <v>1.73</v>
      </c>
    </row>
    <row r="66" spans="2:8" x14ac:dyDescent="0.25">
      <c r="B66" s="13" t="s">
        <v>3184</v>
      </c>
      <c r="C66" s="29">
        <v>8.23</v>
      </c>
      <c r="D66" s="13" t="s">
        <v>3183</v>
      </c>
      <c r="E66" s="13" t="s">
        <v>3182</v>
      </c>
      <c r="F66" s="18">
        <v>5000</v>
      </c>
      <c r="G66" s="18">
        <v>5023.3599999999997</v>
      </c>
      <c r="H66" s="18">
        <v>1.73</v>
      </c>
    </row>
    <row r="67" spans="2:8" x14ac:dyDescent="0.25">
      <c r="B67" s="13" t="s">
        <v>3181</v>
      </c>
      <c r="C67" s="29">
        <v>7.62</v>
      </c>
      <c r="D67" s="13" t="s">
        <v>507</v>
      </c>
      <c r="E67" s="13" t="s">
        <v>3180</v>
      </c>
      <c r="F67" s="18">
        <v>5000</v>
      </c>
      <c r="G67" s="18">
        <v>5020.28</v>
      </c>
      <c r="H67" s="18">
        <v>1.73</v>
      </c>
    </row>
    <row r="68" spans="2:8" x14ac:dyDescent="0.25">
      <c r="B68" s="13" t="s">
        <v>3179</v>
      </c>
      <c r="C68" s="29">
        <v>7.52</v>
      </c>
      <c r="D68" s="13" t="s">
        <v>507</v>
      </c>
      <c r="E68" s="13" t="s">
        <v>3178</v>
      </c>
      <c r="F68" s="18">
        <v>5000</v>
      </c>
      <c r="G68" s="18">
        <v>5007.99</v>
      </c>
      <c r="H68" s="18">
        <v>1.72</v>
      </c>
    </row>
    <row r="69" spans="2:8" x14ac:dyDescent="0.25">
      <c r="B69" s="13" t="s">
        <v>1223</v>
      </c>
      <c r="C69" s="29">
        <v>7.52</v>
      </c>
      <c r="D69" s="13" t="s">
        <v>507</v>
      </c>
      <c r="E69" s="13" t="s">
        <v>1224</v>
      </c>
      <c r="F69" s="18">
        <v>5000</v>
      </c>
      <c r="G69" s="18">
        <v>5001.3</v>
      </c>
      <c r="H69" s="18">
        <v>1.72</v>
      </c>
    </row>
    <row r="70" spans="2:8" x14ac:dyDescent="0.25">
      <c r="B70" s="13" t="s">
        <v>3177</v>
      </c>
      <c r="C70" s="29">
        <v>7.45</v>
      </c>
      <c r="D70" s="13" t="s">
        <v>507</v>
      </c>
      <c r="E70" s="13" t="s">
        <v>3176</v>
      </c>
      <c r="F70" s="18">
        <v>5000</v>
      </c>
      <c r="G70" s="18">
        <v>5001.05</v>
      </c>
      <c r="H70" s="18">
        <v>1.72</v>
      </c>
    </row>
    <row r="71" spans="2:8" x14ac:dyDescent="0.25">
      <c r="B71" s="13" t="s">
        <v>1500</v>
      </c>
      <c r="C71" s="29">
        <v>7.58</v>
      </c>
      <c r="D71" s="13" t="s">
        <v>507</v>
      </c>
      <c r="E71" s="13" t="s">
        <v>1501</v>
      </c>
      <c r="F71" s="18">
        <v>5000</v>
      </c>
      <c r="G71" s="18">
        <v>4997.3900000000003</v>
      </c>
      <c r="H71" s="18">
        <v>1.72</v>
      </c>
    </row>
    <row r="72" spans="2:8" x14ac:dyDescent="0.25">
      <c r="B72" s="13" t="s">
        <v>3175</v>
      </c>
      <c r="C72" s="29">
        <v>7.71</v>
      </c>
      <c r="D72" s="13" t="s">
        <v>507</v>
      </c>
      <c r="E72" s="13" t="s">
        <v>3174</v>
      </c>
      <c r="F72" s="18">
        <v>500</v>
      </c>
      <c r="G72" s="18">
        <v>4991.37</v>
      </c>
      <c r="H72" s="18">
        <v>1.72</v>
      </c>
    </row>
    <row r="73" spans="2:8" x14ac:dyDescent="0.25">
      <c r="B73" s="13" t="s">
        <v>1577</v>
      </c>
      <c r="C73" s="29">
        <v>7.3</v>
      </c>
      <c r="D73" s="13" t="s">
        <v>507</v>
      </c>
      <c r="E73" s="13" t="s">
        <v>1578</v>
      </c>
      <c r="F73" s="18">
        <v>500</v>
      </c>
      <c r="G73" s="18">
        <v>4971.29</v>
      </c>
      <c r="H73" s="18">
        <v>1.71</v>
      </c>
    </row>
    <row r="74" spans="2:8" x14ac:dyDescent="0.25">
      <c r="B74" s="13" t="s">
        <v>3036</v>
      </c>
      <c r="C74" s="29">
        <v>7.49</v>
      </c>
      <c r="D74" s="13" t="s">
        <v>507</v>
      </c>
      <c r="E74" s="13" t="s">
        <v>3035</v>
      </c>
      <c r="F74" s="18">
        <v>500</v>
      </c>
      <c r="G74" s="18">
        <v>4968.84</v>
      </c>
      <c r="H74" s="18">
        <v>1.71</v>
      </c>
    </row>
    <row r="75" spans="2:8" x14ac:dyDescent="0.25">
      <c r="B75" s="13" t="s">
        <v>1030</v>
      </c>
      <c r="C75" s="29">
        <v>8.1</v>
      </c>
      <c r="D75" s="13" t="s">
        <v>516</v>
      </c>
      <c r="E75" s="13" t="s">
        <v>1031</v>
      </c>
      <c r="F75" s="18">
        <v>5000</v>
      </c>
      <c r="G75" s="18">
        <v>4835.62</v>
      </c>
      <c r="H75" s="18">
        <v>1.66</v>
      </c>
    </row>
    <row r="76" spans="2:8" x14ac:dyDescent="0.25">
      <c r="B76" s="13" t="s">
        <v>3173</v>
      </c>
      <c r="C76" s="29">
        <v>7.76</v>
      </c>
      <c r="D76" s="13" t="s">
        <v>507</v>
      </c>
      <c r="E76" s="13" t="s">
        <v>3172</v>
      </c>
      <c r="F76" s="18">
        <v>450</v>
      </c>
      <c r="G76" s="18">
        <v>4484.1000000000004</v>
      </c>
      <c r="H76" s="18">
        <v>1.54</v>
      </c>
    </row>
    <row r="77" spans="2:8" x14ac:dyDescent="0.25">
      <c r="B77" s="13" t="s">
        <v>1516</v>
      </c>
      <c r="C77" s="29">
        <v>7.58</v>
      </c>
      <c r="D77" s="13" t="s">
        <v>507</v>
      </c>
      <c r="E77" s="13" t="s">
        <v>1517</v>
      </c>
      <c r="F77" s="18">
        <v>4000</v>
      </c>
      <c r="G77" s="18">
        <v>3988.58</v>
      </c>
      <c r="H77" s="18">
        <v>1.37</v>
      </c>
    </row>
    <row r="78" spans="2:8" x14ac:dyDescent="0.25">
      <c r="B78" s="13" t="s">
        <v>3171</v>
      </c>
      <c r="C78" s="29">
        <v>7.66</v>
      </c>
      <c r="D78" s="13" t="s">
        <v>507</v>
      </c>
      <c r="E78" s="13" t="s">
        <v>3170</v>
      </c>
      <c r="F78" s="18">
        <v>2500</v>
      </c>
      <c r="G78" s="18">
        <v>2524.1799999999998</v>
      </c>
      <c r="H78" s="18">
        <v>0.87</v>
      </c>
    </row>
    <row r="79" spans="2:8" x14ac:dyDescent="0.25">
      <c r="B79" s="13" t="s">
        <v>1496</v>
      </c>
      <c r="C79" s="29">
        <v>7.5</v>
      </c>
      <c r="D79" s="13" t="s">
        <v>507</v>
      </c>
      <c r="E79" s="13" t="s">
        <v>1497</v>
      </c>
      <c r="F79" s="18">
        <v>2500</v>
      </c>
      <c r="G79" s="18">
        <v>2514.09</v>
      </c>
      <c r="H79" s="18">
        <v>0.87</v>
      </c>
    </row>
    <row r="80" spans="2:8" x14ac:dyDescent="0.25">
      <c r="B80" s="13" t="s">
        <v>1472</v>
      </c>
      <c r="C80" s="29">
        <v>7.39</v>
      </c>
      <c r="D80" s="13" t="s">
        <v>507</v>
      </c>
      <c r="E80" s="13" t="s">
        <v>1473</v>
      </c>
      <c r="F80" s="18">
        <v>250</v>
      </c>
      <c r="G80" s="18">
        <v>2513.77</v>
      </c>
      <c r="H80" s="18">
        <v>0.87</v>
      </c>
    </row>
    <row r="81" spans="2:8" x14ac:dyDescent="0.25">
      <c r="B81" s="13" t="s">
        <v>3169</v>
      </c>
      <c r="C81" s="29">
        <v>7.41</v>
      </c>
      <c r="D81" s="13" t="s">
        <v>507</v>
      </c>
      <c r="E81" s="13" t="s">
        <v>3168</v>
      </c>
      <c r="F81" s="18">
        <v>2500</v>
      </c>
      <c r="G81" s="18">
        <v>2513.46</v>
      </c>
      <c r="H81" s="18">
        <v>0.87</v>
      </c>
    </row>
    <row r="82" spans="2:8" x14ac:dyDescent="0.25">
      <c r="B82" s="13" t="s">
        <v>3167</v>
      </c>
      <c r="C82" s="29">
        <v>7.81</v>
      </c>
      <c r="D82" s="13" t="s">
        <v>507</v>
      </c>
      <c r="E82" s="13" t="s">
        <v>3166</v>
      </c>
      <c r="F82" s="18">
        <v>2500</v>
      </c>
      <c r="G82" s="18">
        <v>2513.33</v>
      </c>
      <c r="H82" s="18">
        <v>0.87</v>
      </c>
    </row>
    <row r="83" spans="2:8" x14ac:dyDescent="0.25">
      <c r="B83" s="13" t="s">
        <v>3165</v>
      </c>
      <c r="C83" s="29">
        <v>7.42</v>
      </c>
      <c r="D83" s="13" t="s">
        <v>507</v>
      </c>
      <c r="E83" s="13" t="s">
        <v>3164</v>
      </c>
      <c r="F83" s="18">
        <v>2500</v>
      </c>
      <c r="G83" s="18">
        <v>2511.9699999999998</v>
      </c>
      <c r="H83" s="18">
        <v>0.86</v>
      </c>
    </row>
    <row r="84" spans="2:8" x14ac:dyDescent="0.25">
      <c r="B84" s="13" t="s">
        <v>3163</v>
      </c>
      <c r="C84" s="29">
        <v>7.38</v>
      </c>
      <c r="D84" s="13" t="s">
        <v>507</v>
      </c>
      <c r="E84" s="13" t="s">
        <v>3162</v>
      </c>
      <c r="F84" s="18">
        <v>250</v>
      </c>
      <c r="G84" s="18">
        <v>2511.16</v>
      </c>
      <c r="H84" s="18">
        <v>0.86</v>
      </c>
    </row>
    <row r="85" spans="2:8" x14ac:dyDescent="0.25">
      <c r="B85" s="13" t="s">
        <v>3161</v>
      </c>
      <c r="C85" s="29">
        <v>7.78</v>
      </c>
      <c r="D85" s="13" t="s">
        <v>507</v>
      </c>
      <c r="E85" s="13" t="s">
        <v>3160</v>
      </c>
      <c r="F85" s="18">
        <v>2500</v>
      </c>
      <c r="G85" s="18">
        <v>2510.59</v>
      </c>
      <c r="H85" s="18">
        <v>0.86</v>
      </c>
    </row>
    <row r="86" spans="2:8" x14ac:dyDescent="0.25">
      <c r="B86" s="13" t="s">
        <v>1221</v>
      </c>
      <c r="C86" s="29">
        <v>7.46</v>
      </c>
      <c r="D86" s="13" t="s">
        <v>507</v>
      </c>
      <c r="E86" s="13" t="s">
        <v>1222</v>
      </c>
      <c r="F86" s="18">
        <v>2500</v>
      </c>
      <c r="G86" s="18">
        <v>2504</v>
      </c>
      <c r="H86" s="18">
        <v>0.86</v>
      </c>
    </row>
    <row r="87" spans="2:8" x14ac:dyDescent="0.25">
      <c r="B87" s="13" t="s">
        <v>3159</v>
      </c>
      <c r="C87" s="29">
        <v>7.82</v>
      </c>
      <c r="D87" s="13" t="s">
        <v>507</v>
      </c>
      <c r="E87" s="13" t="s">
        <v>3158</v>
      </c>
      <c r="F87" s="18">
        <v>2500</v>
      </c>
      <c r="G87" s="18">
        <v>2503.61</v>
      </c>
      <c r="H87" s="18">
        <v>0.86</v>
      </c>
    </row>
    <row r="88" spans="2:8" x14ac:dyDescent="0.25">
      <c r="B88" s="13" t="s">
        <v>1469</v>
      </c>
      <c r="C88" s="29">
        <v>7.43</v>
      </c>
      <c r="D88" s="13" t="s">
        <v>507</v>
      </c>
      <c r="E88" s="13" t="s">
        <v>1470</v>
      </c>
      <c r="F88" s="18">
        <v>2500</v>
      </c>
      <c r="G88" s="18">
        <v>2501.59</v>
      </c>
      <c r="H88" s="18">
        <v>0.86</v>
      </c>
    </row>
    <row r="89" spans="2:8" x14ac:dyDescent="0.25">
      <c r="B89" s="13" t="s">
        <v>2143</v>
      </c>
      <c r="C89" s="29">
        <v>7.86</v>
      </c>
      <c r="D89" s="13" t="s">
        <v>507</v>
      </c>
      <c r="E89" s="13" t="s">
        <v>1225</v>
      </c>
      <c r="F89" s="18">
        <v>2500</v>
      </c>
      <c r="G89" s="18">
        <v>2500.44</v>
      </c>
      <c r="H89" s="18">
        <v>0.86</v>
      </c>
    </row>
    <row r="90" spans="2:8" x14ac:dyDescent="0.25">
      <c r="B90" s="13" t="s">
        <v>2144</v>
      </c>
      <c r="C90" s="29">
        <v>7.72</v>
      </c>
      <c r="D90" s="13" t="s">
        <v>507</v>
      </c>
      <c r="E90" s="13" t="s">
        <v>1226</v>
      </c>
      <c r="F90" s="18">
        <v>250</v>
      </c>
      <c r="G90" s="18">
        <v>2498.69</v>
      </c>
      <c r="H90" s="18">
        <v>0.86</v>
      </c>
    </row>
    <row r="91" spans="2:8" x14ac:dyDescent="0.25">
      <c r="B91" s="13" t="s">
        <v>3060</v>
      </c>
      <c r="C91" s="29">
        <v>7.63</v>
      </c>
      <c r="D91" s="13" t="s">
        <v>507</v>
      </c>
      <c r="E91" s="13" t="s">
        <v>3059</v>
      </c>
      <c r="F91" s="18">
        <v>250</v>
      </c>
      <c r="G91" s="18">
        <v>2497.6</v>
      </c>
      <c r="H91" s="18">
        <v>0.86</v>
      </c>
    </row>
    <row r="92" spans="2:8" x14ac:dyDescent="0.25">
      <c r="B92" s="13" t="s">
        <v>1513</v>
      </c>
      <c r="C92" s="29">
        <v>7.66</v>
      </c>
      <c r="D92" s="13" t="s">
        <v>507</v>
      </c>
      <c r="E92" s="13" t="s">
        <v>1514</v>
      </c>
      <c r="F92" s="18">
        <v>250</v>
      </c>
      <c r="G92" s="18">
        <v>2495.35</v>
      </c>
      <c r="H92" s="18">
        <v>0.86</v>
      </c>
    </row>
    <row r="93" spans="2:8" x14ac:dyDescent="0.25">
      <c r="B93" s="13" t="s">
        <v>3157</v>
      </c>
      <c r="C93" s="29">
        <v>7.64</v>
      </c>
      <c r="D93" s="13" t="s">
        <v>507</v>
      </c>
      <c r="E93" s="13" t="s">
        <v>3156</v>
      </c>
      <c r="F93" s="18">
        <v>250</v>
      </c>
      <c r="G93" s="18">
        <v>2489.0500000000002</v>
      </c>
      <c r="H93" s="18">
        <v>0.86</v>
      </c>
    </row>
    <row r="94" spans="2:8" x14ac:dyDescent="0.25">
      <c r="B94" s="13" t="s">
        <v>1467</v>
      </c>
      <c r="C94" s="29">
        <v>7.55</v>
      </c>
      <c r="D94" s="13" t="s">
        <v>507</v>
      </c>
      <c r="E94" s="13" t="s">
        <v>1468</v>
      </c>
      <c r="F94" s="18">
        <v>2000</v>
      </c>
      <c r="G94" s="18">
        <v>1996.23</v>
      </c>
      <c r="H94" s="18">
        <v>0.69</v>
      </c>
    </row>
    <row r="95" spans="2:8" x14ac:dyDescent="0.25">
      <c r="B95" s="13" t="s">
        <v>2936</v>
      </c>
      <c r="C95" s="29">
        <v>8.18</v>
      </c>
      <c r="D95" s="13" t="s">
        <v>507</v>
      </c>
      <c r="E95" s="13" t="s">
        <v>2935</v>
      </c>
      <c r="F95" s="18">
        <v>196</v>
      </c>
      <c r="G95" s="18">
        <v>1757.4</v>
      </c>
      <c r="H95" s="18">
        <v>0.61</v>
      </c>
    </row>
    <row r="96" spans="2:8" x14ac:dyDescent="0.25">
      <c r="B96" s="13" t="s">
        <v>2934</v>
      </c>
      <c r="C96" s="29">
        <v>8.18</v>
      </c>
      <c r="D96" s="13" t="s">
        <v>507</v>
      </c>
      <c r="E96" s="13" t="s">
        <v>2933</v>
      </c>
      <c r="F96" s="18">
        <v>133</v>
      </c>
      <c r="G96" s="18">
        <v>1152.79</v>
      </c>
      <c r="H96" s="18">
        <v>0.4</v>
      </c>
    </row>
    <row r="97" spans="2:8" x14ac:dyDescent="0.25">
      <c r="B97" s="13" t="s">
        <v>2932</v>
      </c>
      <c r="C97" s="29">
        <v>8.18</v>
      </c>
      <c r="D97" s="13" t="s">
        <v>507</v>
      </c>
      <c r="E97" s="13" t="s">
        <v>2931</v>
      </c>
      <c r="F97" s="18">
        <v>129</v>
      </c>
      <c r="G97" s="18">
        <v>1118.0899999999999</v>
      </c>
      <c r="H97" s="18">
        <v>0.38</v>
      </c>
    </row>
    <row r="98" spans="2:8" x14ac:dyDescent="0.25">
      <c r="B98" s="13" t="s">
        <v>2930</v>
      </c>
      <c r="C98" s="29">
        <v>8.18</v>
      </c>
      <c r="D98" s="13" t="s">
        <v>507</v>
      </c>
      <c r="E98" s="13" t="s">
        <v>2929</v>
      </c>
      <c r="F98" s="18">
        <v>100</v>
      </c>
      <c r="G98" s="18">
        <v>881.68</v>
      </c>
      <c r="H98" s="18">
        <v>0.3</v>
      </c>
    </row>
    <row r="99" spans="2:8" x14ac:dyDescent="0.25">
      <c r="B99" s="13" t="s">
        <v>3155</v>
      </c>
      <c r="C99" s="29">
        <v>7.5</v>
      </c>
      <c r="D99" s="13" t="s">
        <v>507</v>
      </c>
      <c r="E99" s="13" t="s">
        <v>3154</v>
      </c>
      <c r="F99" s="18">
        <v>50</v>
      </c>
      <c r="G99" s="18">
        <v>500.25</v>
      </c>
      <c r="H99" s="18">
        <v>0.17</v>
      </c>
    </row>
    <row r="100" spans="2:8" x14ac:dyDescent="0.25">
      <c r="B100" s="13" t="s">
        <v>3153</v>
      </c>
      <c r="C100" s="29">
        <v>7.82</v>
      </c>
      <c r="D100" s="13" t="s">
        <v>507</v>
      </c>
      <c r="E100" s="13" t="s">
        <v>3152</v>
      </c>
      <c r="F100" s="18">
        <v>50</v>
      </c>
      <c r="G100" s="18">
        <v>496.7</v>
      </c>
      <c r="H100" s="18">
        <v>0.17</v>
      </c>
    </row>
    <row r="101" spans="2:8" x14ac:dyDescent="0.25">
      <c r="B101" s="13" t="s">
        <v>3151</v>
      </c>
      <c r="C101" s="29">
        <v>7.18</v>
      </c>
      <c r="D101" s="13" t="s">
        <v>507</v>
      </c>
      <c r="E101" s="13" t="s">
        <v>3150</v>
      </c>
      <c r="F101" s="18">
        <v>3</v>
      </c>
      <c r="G101" s="18">
        <v>31.18</v>
      </c>
      <c r="H101" s="18">
        <v>0.01</v>
      </c>
    </row>
    <row r="102" spans="2:8" x14ac:dyDescent="0.25">
      <c r="B102" s="32" t="s">
        <v>519</v>
      </c>
      <c r="C102" s="33"/>
      <c r="D102" s="32"/>
      <c r="E102" s="32"/>
      <c r="F102" s="34"/>
      <c r="G102" s="34">
        <f>SUM(G59:G101)</f>
        <v>145233.32</v>
      </c>
      <c r="H102" s="34">
        <f>SUM(H59:H101)</f>
        <v>49.96999999999997</v>
      </c>
    </row>
    <row r="103" spans="2:8" x14ac:dyDescent="0.25">
      <c r="B103" s="32" t="s">
        <v>1524</v>
      </c>
    </row>
    <row r="104" spans="2:8" x14ac:dyDescent="0.25">
      <c r="B104" s="13" t="s">
        <v>1525</v>
      </c>
      <c r="C104" s="29">
        <v>8.8000000000000007</v>
      </c>
      <c r="D104" s="13" t="s">
        <v>1526</v>
      </c>
      <c r="E104" s="13" t="s">
        <v>1527</v>
      </c>
      <c r="F104" s="18">
        <v>750000000</v>
      </c>
      <c r="G104" s="18">
        <v>7531.5</v>
      </c>
      <c r="H104" s="18">
        <v>2.59</v>
      </c>
    </row>
    <row r="105" spans="2:8" x14ac:dyDescent="0.25">
      <c r="B105" s="13" t="s">
        <v>3028</v>
      </c>
      <c r="C105" s="29">
        <v>8.11</v>
      </c>
      <c r="D105" s="13" t="s">
        <v>1529</v>
      </c>
      <c r="E105" s="13" t="s">
        <v>3027</v>
      </c>
      <c r="F105" s="18">
        <v>62</v>
      </c>
      <c r="G105" s="18">
        <v>5907.4</v>
      </c>
      <c r="H105" s="18">
        <v>2.0299999999999998</v>
      </c>
    </row>
    <row r="106" spans="2:8" x14ac:dyDescent="0.25">
      <c r="B106" s="13" t="s">
        <v>3030</v>
      </c>
      <c r="C106" s="29">
        <v>8.24</v>
      </c>
      <c r="D106" s="13" t="s">
        <v>1529</v>
      </c>
      <c r="E106" s="13" t="s">
        <v>3029</v>
      </c>
      <c r="F106" s="18">
        <v>20</v>
      </c>
      <c r="G106" s="18">
        <v>1982.25</v>
      </c>
      <c r="H106" s="18">
        <v>0.68</v>
      </c>
    </row>
    <row r="107" spans="2:8" x14ac:dyDescent="0.25">
      <c r="B107" s="32" t="s">
        <v>1531</v>
      </c>
      <c r="C107" s="33"/>
      <c r="D107" s="32"/>
      <c r="E107" s="32"/>
      <c r="F107" s="34"/>
      <c r="G107" s="34">
        <f>SUM(G103:G106)</f>
        <v>15421.15</v>
      </c>
      <c r="H107" s="34">
        <f>SUM(H103:H106)</f>
        <v>5.2999999999999989</v>
      </c>
    </row>
    <row r="108" spans="2:8" x14ac:dyDescent="0.25">
      <c r="B108" s="32" t="s">
        <v>1532</v>
      </c>
    </row>
    <row r="109" spans="2:8" x14ac:dyDescent="0.25">
      <c r="B109" s="13" t="s">
        <v>2393</v>
      </c>
      <c r="C109" s="29">
        <v>7.72</v>
      </c>
      <c r="D109" s="13" t="s">
        <v>241</v>
      </c>
      <c r="E109" s="13" t="s">
        <v>1587</v>
      </c>
      <c r="F109" s="18">
        <v>2000</v>
      </c>
      <c r="G109" s="18">
        <v>9754.49</v>
      </c>
      <c r="H109" s="18">
        <v>3.36</v>
      </c>
    </row>
    <row r="110" spans="2:8" x14ac:dyDescent="0.25">
      <c r="B110" s="13" t="s">
        <v>2788</v>
      </c>
      <c r="C110" s="29">
        <v>7.17</v>
      </c>
      <c r="D110" s="13" t="s">
        <v>241</v>
      </c>
      <c r="E110" s="13" t="s">
        <v>2787</v>
      </c>
      <c r="F110" s="18">
        <v>1000</v>
      </c>
      <c r="G110" s="18">
        <v>4929.28</v>
      </c>
      <c r="H110" s="18">
        <v>1.7</v>
      </c>
    </row>
    <row r="111" spans="2:8" x14ac:dyDescent="0.25">
      <c r="B111" s="13" t="s">
        <v>3149</v>
      </c>
      <c r="C111" s="29">
        <v>7.22</v>
      </c>
      <c r="D111" s="13" t="s">
        <v>241</v>
      </c>
      <c r="E111" s="13" t="s">
        <v>3148</v>
      </c>
      <c r="F111" s="18">
        <v>1000</v>
      </c>
      <c r="G111" s="18">
        <v>4908.79</v>
      </c>
      <c r="H111" s="18">
        <v>1.69</v>
      </c>
    </row>
    <row r="112" spans="2:8" x14ac:dyDescent="0.25">
      <c r="B112" s="13" t="s">
        <v>3004</v>
      </c>
      <c r="C112" s="29">
        <v>7.25</v>
      </c>
      <c r="D112" s="13" t="s">
        <v>241</v>
      </c>
      <c r="E112" s="13" t="s">
        <v>3003</v>
      </c>
      <c r="F112" s="18">
        <v>1000</v>
      </c>
      <c r="G112" s="18">
        <v>4897.88</v>
      </c>
      <c r="H112" s="18">
        <v>1.69</v>
      </c>
    </row>
    <row r="113" spans="2:8" x14ac:dyDescent="0.25">
      <c r="B113" s="13" t="s">
        <v>3147</v>
      </c>
      <c r="C113" s="29">
        <v>7.48</v>
      </c>
      <c r="D113" s="13" t="s">
        <v>241</v>
      </c>
      <c r="E113" s="13" t="s">
        <v>3146</v>
      </c>
      <c r="F113" s="18">
        <v>1000</v>
      </c>
      <c r="G113" s="18">
        <v>4690.49</v>
      </c>
      <c r="H113" s="18">
        <v>1.62</v>
      </c>
    </row>
    <row r="114" spans="2:8" x14ac:dyDescent="0.25">
      <c r="B114" s="32" t="s">
        <v>243</v>
      </c>
      <c r="C114" s="33"/>
      <c r="D114" s="32"/>
      <c r="E114" s="32"/>
      <c r="F114" s="34"/>
      <c r="G114" s="34">
        <f>SUM(G108:G113)</f>
        <v>29180.93</v>
      </c>
      <c r="H114" s="34">
        <f>SUM(H108:H113)</f>
        <v>10.059999999999999</v>
      </c>
    </row>
    <row r="115" spans="2:8" x14ac:dyDescent="0.25">
      <c r="B115" s="32" t="s">
        <v>2625</v>
      </c>
    </row>
    <row r="116" spans="2:8" x14ac:dyDescent="0.25">
      <c r="B116" s="13" t="s">
        <v>2624</v>
      </c>
      <c r="C116" s="29" t="s">
        <v>145</v>
      </c>
      <c r="E116" s="13" t="s">
        <v>2623</v>
      </c>
      <c r="F116" s="18">
        <v>5587.0209999999997</v>
      </c>
      <c r="G116" s="18">
        <v>582.95000000000005</v>
      </c>
      <c r="H116" s="18">
        <v>0.2</v>
      </c>
    </row>
    <row r="117" spans="2:8" x14ac:dyDescent="0.25">
      <c r="B117" s="32" t="s">
        <v>2622</v>
      </c>
      <c r="C117" s="33"/>
      <c r="D117" s="32"/>
      <c r="E117" s="32"/>
      <c r="F117" s="34"/>
      <c r="G117" s="34">
        <f>SUM(G115:G116)</f>
        <v>582.95000000000005</v>
      </c>
      <c r="H117" s="34">
        <f>SUM(H115:H116)</f>
        <v>0.2</v>
      </c>
    </row>
    <row r="118" spans="2:8" x14ac:dyDescent="0.25">
      <c r="B118" s="32" t="s">
        <v>245</v>
      </c>
      <c r="C118" s="33"/>
      <c r="D118" s="32"/>
      <c r="E118" s="32"/>
      <c r="F118" s="34"/>
      <c r="G118" s="34">
        <v>1041.46</v>
      </c>
      <c r="H118" s="34">
        <v>0.36</v>
      </c>
    </row>
    <row r="119" spans="2:8" x14ac:dyDescent="0.25">
      <c r="B119" s="32" t="s">
        <v>159</v>
      </c>
      <c r="C119" s="33"/>
      <c r="D119" s="32"/>
      <c r="E119" s="32"/>
      <c r="F119" s="34"/>
      <c r="G119" s="34">
        <v>283310.48000000004</v>
      </c>
      <c r="H119" s="34">
        <v>97.55</v>
      </c>
    </row>
    <row r="120" spans="2:8" x14ac:dyDescent="0.25">
      <c r="B120" s="32" t="s">
        <v>247</v>
      </c>
      <c r="C120" s="33"/>
      <c r="D120" s="32"/>
      <c r="E120" s="32"/>
      <c r="F120" s="34"/>
      <c r="G120" s="34">
        <v>7118.6468164199823</v>
      </c>
      <c r="H120" s="34">
        <v>2.4500000000000028</v>
      </c>
    </row>
    <row r="121" spans="2:8" x14ac:dyDescent="0.25">
      <c r="B121" s="32" t="s">
        <v>161</v>
      </c>
      <c r="C121" s="33"/>
      <c r="D121" s="32"/>
      <c r="E121" s="32"/>
      <c r="F121" s="34"/>
      <c r="G121" s="34">
        <v>290429.12681642</v>
      </c>
      <c r="H121" s="34">
        <v>100</v>
      </c>
    </row>
    <row r="122" spans="2:8" x14ac:dyDescent="0.25">
      <c r="B122" s="13" t="s">
        <v>162</v>
      </c>
    </row>
    <row r="123" spans="2:8" x14ac:dyDescent="0.25">
      <c r="B123" s="13" t="s">
        <v>163</v>
      </c>
    </row>
    <row r="124" spans="2:8" x14ac:dyDescent="0.25">
      <c r="B124" s="13" t="s">
        <v>164</v>
      </c>
      <c r="C124" s="29" t="s">
        <v>165</v>
      </c>
    </row>
    <row r="125" spans="2:8" x14ac:dyDescent="0.25">
      <c r="B125" s="32"/>
    </row>
    <row r="126" spans="2:8" ht="30" x14ac:dyDescent="0.25">
      <c r="B126" s="48" t="s">
        <v>166</v>
      </c>
      <c r="C126" s="29" t="s">
        <v>167</v>
      </c>
    </row>
    <row r="127" spans="2:8" x14ac:dyDescent="0.25">
      <c r="B127" s="32"/>
    </row>
    <row r="128" spans="2:8" x14ac:dyDescent="0.25">
      <c r="B128" s="32" t="s">
        <v>168</v>
      </c>
      <c r="C128" s="29" t="s">
        <v>167</v>
      </c>
    </row>
    <row r="129" spans="2:3" x14ac:dyDescent="0.25">
      <c r="B129" s="32" t="s">
        <v>170</v>
      </c>
      <c r="C129" s="29" t="s">
        <v>171</v>
      </c>
    </row>
    <row r="130" spans="2:3" x14ac:dyDescent="0.25">
      <c r="B130" s="32" t="s">
        <v>3145</v>
      </c>
      <c r="C130" s="33"/>
    </row>
    <row r="131" spans="2:3" x14ac:dyDescent="0.25">
      <c r="B131" s="32" t="s">
        <v>3144</v>
      </c>
      <c r="C131" s="33"/>
    </row>
    <row r="132" spans="2:3" x14ac:dyDescent="0.25">
      <c r="B132" s="32" t="s">
        <v>3143</v>
      </c>
      <c r="C132" s="33"/>
    </row>
    <row r="133" spans="2:3" x14ac:dyDescent="0.25">
      <c r="B133" s="32" t="s">
        <v>3142</v>
      </c>
      <c r="C133" s="33"/>
    </row>
    <row r="134" spans="2:3" x14ac:dyDescent="0.25">
      <c r="B134" s="32" t="s">
        <v>3141</v>
      </c>
      <c r="C134" s="33"/>
    </row>
    <row r="135" spans="2:3" x14ac:dyDescent="0.25">
      <c r="B135" s="32" t="s">
        <v>3140</v>
      </c>
      <c r="C135" s="33"/>
    </row>
    <row r="136" spans="2:3" x14ac:dyDescent="0.25">
      <c r="B136" s="32" t="s">
        <v>3139</v>
      </c>
      <c r="C136" s="33"/>
    </row>
    <row r="137" spans="2:3" x14ac:dyDescent="0.25">
      <c r="B137" s="32" t="s">
        <v>3138</v>
      </c>
      <c r="C137" s="33"/>
    </row>
    <row r="138" spans="2:3" x14ac:dyDescent="0.25">
      <c r="B138" s="32" t="s">
        <v>3137</v>
      </c>
      <c r="C138" s="33"/>
    </row>
    <row r="139" spans="2:3" x14ac:dyDescent="0.25">
      <c r="B139" s="32" t="s">
        <v>3136</v>
      </c>
      <c r="C139" s="33"/>
    </row>
    <row r="140" spans="2:3" x14ac:dyDescent="0.25">
      <c r="B140" s="32" t="s">
        <v>3135</v>
      </c>
      <c r="C140" s="33"/>
    </row>
    <row r="141" spans="2:3" x14ac:dyDescent="0.25">
      <c r="B141" s="32" t="s">
        <v>3134</v>
      </c>
      <c r="C141" s="33"/>
    </row>
    <row r="142" spans="2:3" x14ac:dyDescent="0.25">
      <c r="B142" s="32" t="s">
        <v>3133</v>
      </c>
      <c r="C142" s="33"/>
    </row>
    <row r="143" spans="2:3" x14ac:dyDescent="0.25">
      <c r="B143" s="13" t="s">
        <v>180</v>
      </c>
    </row>
    <row r="145" spans="2:4" x14ac:dyDescent="0.25">
      <c r="B145" s="3"/>
      <c r="C145" s="4" t="s">
        <v>181</v>
      </c>
    </row>
    <row r="146" spans="2:4" x14ac:dyDescent="0.25">
      <c r="B146" s="3" t="s">
        <v>182</v>
      </c>
      <c r="C146" s="5" t="s">
        <v>26</v>
      </c>
    </row>
    <row r="147" spans="2:4" x14ac:dyDescent="0.25">
      <c r="B147" s="3" t="s">
        <v>183</v>
      </c>
      <c r="C147" s="4"/>
    </row>
    <row r="148" spans="2:4" x14ac:dyDescent="0.25">
      <c r="B148" s="3"/>
      <c r="C148" s="4"/>
    </row>
    <row r="149" spans="2:4" x14ac:dyDescent="0.25">
      <c r="B149" s="3" t="s">
        <v>184</v>
      </c>
      <c r="C149" s="61">
        <v>7.4099999999999999E-2</v>
      </c>
    </row>
    <row r="150" spans="2:4" x14ac:dyDescent="0.25">
      <c r="B150" s="3"/>
      <c r="C150" s="4"/>
    </row>
    <row r="151" spans="2:4" x14ac:dyDescent="0.25">
      <c r="B151" s="3" t="s">
        <v>185</v>
      </c>
      <c r="C151" s="4" t="s">
        <v>3132</v>
      </c>
    </row>
    <row r="152" spans="2:4" x14ac:dyDescent="0.25">
      <c r="B152" s="3" t="s">
        <v>186</v>
      </c>
      <c r="C152" s="4" t="s">
        <v>3131</v>
      </c>
    </row>
    <row r="153" spans="2:4" x14ac:dyDescent="0.25">
      <c r="B153" s="3"/>
      <c r="C153" s="4"/>
    </row>
    <row r="154" spans="2:4" x14ac:dyDescent="0.25">
      <c r="B154" s="3" t="s">
        <v>187</v>
      </c>
      <c r="C154" s="4" t="s">
        <v>165</v>
      </c>
    </row>
    <row r="155" spans="2:4" x14ac:dyDescent="0.25">
      <c r="B155" s="204" t="s">
        <v>188</v>
      </c>
      <c r="C155" s="204"/>
    </row>
    <row r="157" spans="2:4" x14ac:dyDescent="0.25">
      <c r="B157" s="3" t="s">
        <v>189</v>
      </c>
      <c r="C157" s="4"/>
      <c r="D157" s="3"/>
    </row>
    <row r="158" spans="2:4" ht="30" x14ac:dyDescent="0.25">
      <c r="B158" s="6" t="s">
        <v>190</v>
      </c>
      <c r="C158" s="5" t="s">
        <v>191</v>
      </c>
      <c r="D158" s="6" t="s">
        <v>192</v>
      </c>
    </row>
    <row r="159" spans="2:4" x14ac:dyDescent="0.25">
      <c r="B159" s="3" t="s">
        <v>1314</v>
      </c>
      <c r="C159" s="100">
        <v>5</v>
      </c>
      <c r="D159" s="100">
        <v>2.31</v>
      </c>
    </row>
    <row r="160" spans="2:4" x14ac:dyDescent="0.25">
      <c r="C160" s="13"/>
    </row>
    <row r="161" spans="2:7" x14ac:dyDescent="0.25">
      <c r="B161" s="214" t="s">
        <v>3130</v>
      </c>
      <c r="C161" s="214"/>
      <c r="D161" s="214"/>
      <c r="E161" s="214"/>
      <c r="F161" s="214"/>
    </row>
    <row r="162" spans="2:7" x14ac:dyDescent="0.25">
      <c r="B162" s="99"/>
      <c r="C162" s="99"/>
      <c r="D162" s="99"/>
      <c r="E162" s="99"/>
      <c r="F162" s="99"/>
    </row>
    <row r="163" spans="2:7" x14ac:dyDescent="0.25">
      <c r="B163" s="213" t="s">
        <v>2976</v>
      </c>
      <c r="C163" s="213"/>
      <c r="D163" s="213"/>
      <c r="E163" s="213"/>
      <c r="F163" s="213"/>
    </row>
    <row r="165" spans="2:7" x14ac:dyDescent="0.25">
      <c r="B165" s="8" t="s">
        <v>193</v>
      </c>
      <c r="C165" s="44">
        <v>45596</v>
      </c>
      <c r="D165" s="3"/>
      <c r="E165" s="37"/>
      <c r="F165" s="43"/>
    </row>
    <row r="166" spans="2:7" x14ac:dyDescent="0.25">
      <c r="B166" s="8" t="s">
        <v>194</v>
      </c>
      <c r="C166" s="9" t="s">
        <v>195</v>
      </c>
      <c r="D166" s="8" t="s">
        <v>196</v>
      </c>
      <c r="E166" s="38" t="s">
        <v>197</v>
      </c>
      <c r="F166" s="36" t="s">
        <v>198</v>
      </c>
      <c r="G166" s="34"/>
    </row>
    <row r="167" spans="2:7" x14ac:dyDescent="0.25">
      <c r="B167" s="41" t="s">
        <v>167</v>
      </c>
      <c r="C167" s="42" t="s">
        <v>167</v>
      </c>
      <c r="D167" s="41" t="s">
        <v>167</v>
      </c>
      <c r="E167" s="40" t="s">
        <v>167</v>
      </c>
      <c r="F167" s="39" t="s">
        <v>167</v>
      </c>
    </row>
    <row r="170" spans="2:7" x14ac:dyDescent="0.25">
      <c r="B170" s="32" t="s">
        <v>199</v>
      </c>
    </row>
    <row r="171" spans="2:7" x14ac:dyDescent="0.25">
      <c r="B171" s="32"/>
    </row>
    <row r="172" spans="2:7" x14ac:dyDescent="0.25">
      <c r="B172" s="32" t="s">
        <v>200</v>
      </c>
    </row>
    <row r="173" spans="2:7" x14ac:dyDescent="0.25">
      <c r="B173" s="8" t="s">
        <v>201</v>
      </c>
      <c r="C173" s="9" t="s">
        <v>202</v>
      </c>
      <c r="D173" s="32"/>
    </row>
    <row r="174" spans="2:7" x14ac:dyDescent="0.25">
      <c r="B174" s="3" t="s">
        <v>167</v>
      </c>
      <c r="C174" s="4" t="s">
        <v>167</v>
      </c>
    </row>
    <row r="176" spans="2:7" x14ac:dyDescent="0.25">
      <c r="B176" s="8" t="s">
        <v>203</v>
      </c>
      <c r="C176" s="9" t="s">
        <v>202</v>
      </c>
    </row>
    <row r="177" spans="2:7" x14ac:dyDescent="0.25">
      <c r="B177" s="3" t="s">
        <v>167</v>
      </c>
      <c r="C177" s="4" t="s">
        <v>167</v>
      </c>
    </row>
    <row r="179" spans="2:7" x14ac:dyDescent="0.25">
      <c r="B179" s="8" t="s">
        <v>167</v>
      </c>
      <c r="C179" s="9" t="s">
        <v>167</v>
      </c>
    </row>
    <row r="180" spans="2:7" x14ac:dyDescent="0.25">
      <c r="B180" s="3" t="s">
        <v>167</v>
      </c>
      <c r="C180" s="4" t="s">
        <v>167</v>
      </c>
    </row>
    <row r="182" spans="2:7" x14ac:dyDescent="0.25">
      <c r="B182" s="38" t="s">
        <v>204</v>
      </c>
      <c r="C182" s="9" t="s">
        <v>205</v>
      </c>
    </row>
    <row r="183" spans="2:7" x14ac:dyDescent="0.25">
      <c r="B183" s="37" t="s">
        <v>167</v>
      </c>
      <c r="C183" s="4" t="s">
        <v>167</v>
      </c>
    </row>
    <row r="185" spans="2:7" x14ac:dyDescent="0.25">
      <c r="B185" s="8" t="s">
        <v>206</v>
      </c>
      <c r="C185" s="9" t="s">
        <v>167</v>
      </c>
    </row>
    <row r="187" spans="2:7" x14ac:dyDescent="0.25">
      <c r="B187" s="8" t="s">
        <v>207</v>
      </c>
      <c r="C187" s="44">
        <v>45596</v>
      </c>
      <c r="D187" s="3"/>
      <c r="E187" s="37"/>
      <c r="F187" s="43"/>
    </row>
    <row r="188" spans="2:7" x14ac:dyDescent="0.25">
      <c r="B188" s="8" t="s">
        <v>194</v>
      </c>
      <c r="C188" s="9" t="s">
        <v>195</v>
      </c>
      <c r="D188" s="8" t="s">
        <v>196</v>
      </c>
      <c r="E188" s="38" t="s">
        <v>197</v>
      </c>
      <c r="F188" s="36" t="s">
        <v>198</v>
      </c>
      <c r="G188" s="34"/>
    </row>
    <row r="189" spans="2:7" x14ac:dyDescent="0.25">
      <c r="B189" s="41" t="s">
        <v>167</v>
      </c>
      <c r="C189" s="42" t="s">
        <v>167</v>
      </c>
      <c r="D189" s="41" t="s">
        <v>167</v>
      </c>
      <c r="E189" s="40" t="s">
        <v>167</v>
      </c>
      <c r="F189" s="39" t="s">
        <v>167</v>
      </c>
    </row>
    <row r="190" spans="2:7" x14ac:dyDescent="0.25">
      <c r="B190" s="32" t="s">
        <v>199</v>
      </c>
    </row>
    <row r="191" spans="2:7" x14ac:dyDescent="0.25">
      <c r="B191" s="32"/>
    </row>
    <row r="192" spans="2:7" x14ac:dyDescent="0.25">
      <c r="B192" s="32" t="s">
        <v>200</v>
      </c>
    </row>
    <row r="193" spans="2:4" x14ac:dyDescent="0.25">
      <c r="B193" s="8" t="s">
        <v>201</v>
      </c>
      <c r="C193" s="9" t="s">
        <v>202</v>
      </c>
      <c r="D193" s="32"/>
    </row>
    <row r="194" spans="2:4" x14ac:dyDescent="0.25">
      <c r="B194" s="3" t="s">
        <v>167</v>
      </c>
      <c r="C194" s="4" t="s">
        <v>167</v>
      </c>
    </row>
    <row r="196" spans="2:4" x14ac:dyDescent="0.25">
      <c r="B196" s="8" t="s">
        <v>203</v>
      </c>
      <c r="C196" s="9" t="s">
        <v>202</v>
      </c>
    </row>
    <row r="197" spans="2:4" x14ac:dyDescent="0.25">
      <c r="B197" s="3" t="s">
        <v>167</v>
      </c>
      <c r="C197" s="4" t="s">
        <v>167</v>
      </c>
    </row>
    <row r="199" spans="2:4" x14ac:dyDescent="0.25">
      <c r="B199" s="8" t="s">
        <v>167</v>
      </c>
      <c r="C199" s="9" t="s">
        <v>167</v>
      </c>
    </row>
    <row r="200" spans="2:4" x14ac:dyDescent="0.25">
      <c r="B200" s="3" t="s">
        <v>167</v>
      </c>
      <c r="C200" s="4" t="s">
        <v>167</v>
      </c>
    </row>
    <row r="202" spans="2:4" x14ac:dyDescent="0.25">
      <c r="B202" s="38" t="s">
        <v>204</v>
      </c>
      <c r="C202" s="9" t="s">
        <v>205</v>
      </c>
    </row>
    <row r="203" spans="2:4" x14ac:dyDescent="0.25">
      <c r="B203" s="37" t="s">
        <v>167</v>
      </c>
      <c r="C203" s="4" t="s">
        <v>167</v>
      </c>
    </row>
    <row r="205" spans="2:4" x14ac:dyDescent="0.25">
      <c r="B205" s="8" t="s">
        <v>206</v>
      </c>
      <c r="C205" s="9" t="s">
        <v>167</v>
      </c>
    </row>
    <row r="208" spans="2:4" x14ac:dyDescent="0.25">
      <c r="B208" s="32" t="s">
        <v>208</v>
      </c>
    </row>
    <row r="210" spans="2:80" x14ac:dyDescent="0.25">
      <c r="B210" s="8" t="s">
        <v>194</v>
      </c>
      <c r="C210" s="9" t="s">
        <v>209</v>
      </c>
      <c r="D210" s="8" t="s">
        <v>210</v>
      </c>
      <c r="E210" s="8" t="s">
        <v>211</v>
      </c>
      <c r="F210" s="34"/>
    </row>
    <row r="211" spans="2:80" x14ac:dyDescent="0.25">
      <c r="B211" s="3" t="s">
        <v>167</v>
      </c>
      <c r="C211" s="4" t="s">
        <v>167</v>
      </c>
      <c r="D211" s="3" t="s">
        <v>167</v>
      </c>
      <c r="E211" s="3" t="s">
        <v>167</v>
      </c>
    </row>
    <row r="214" spans="2:80" x14ac:dyDescent="0.25">
      <c r="B214" s="32" t="s">
        <v>212</v>
      </c>
      <c r="C214" s="33" t="s">
        <v>167</v>
      </c>
      <c r="D214" s="32"/>
      <c r="E214" s="32"/>
      <c r="F214" s="34"/>
      <c r="G214" s="34"/>
      <c r="H214" s="34"/>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c r="BC214" s="32"/>
      <c r="BD214" s="32"/>
      <c r="BE214" s="32"/>
      <c r="BF214" s="32"/>
      <c r="BG214" s="32"/>
      <c r="BH214" s="32"/>
      <c r="BI214" s="32"/>
      <c r="BJ214" s="32"/>
      <c r="BK214" s="32"/>
      <c r="BL214" s="32"/>
      <c r="BM214" s="32"/>
      <c r="BN214" s="32"/>
      <c r="BO214" s="32"/>
      <c r="BP214" s="32"/>
      <c r="BQ214" s="32"/>
      <c r="BR214" s="32"/>
      <c r="BS214" s="32"/>
      <c r="BT214" s="32"/>
      <c r="BU214" s="32"/>
      <c r="BV214" s="32"/>
      <c r="BW214" s="32"/>
      <c r="BX214" s="32"/>
      <c r="BY214" s="32"/>
      <c r="BZ214" s="32"/>
      <c r="CA214" s="32"/>
      <c r="CB214" s="32"/>
    </row>
    <row r="216" spans="2:80" x14ac:dyDescent="0.25">
      <c r="B216" s="32" t="s">
        <v>213</v>
      </c>
    </row>
    <row r="218" spans="2:80" x14ac:dyDescent="0.25">
      <c r="B218" s="8" t="s">
        <v>214</v>
      </c>
      <c r="C218" s="9" t="s">
        <v>202</v>
      </c>
      <c r="D218" s="32"/>
    </row>
    <row r="219" spans="2:80" x14ac:dyDescent="0.25">
      <c r="B219" s="3" t="s">
        <v>167</v>
      </c>
      <c r="C219" s="4" t="s">
        <v>167</v>
      </c>
    </row>
    <row r="222" spans="2:80" x14ac:dyDescent="0.25">
      <c r="B222" s="8" t="s">
        <v>215</v>
      </c>
      <c r="C222" s="9" t="s">
        <v>216</v>
      </c>
      <c r="D222" s="32"/>
    </row>
    <row r="223" spans="2:80" x14ac:dyDescent="0.25">
      <c r="B223" s="3" t="s">
        <v>167</v>
      </c>
      <c r="C223" s="4" t="s">
        <v>167</v>
      </c>
    </row>
    <row r="226" spans="2:80" x14ac:dyDescent="0.25">
      <c r="B226" s="32" t="s">
        <v>217</v>
      </c>
    </row>
    <row r="229" spans="2:80" x14ac:dyDescent="0.25">
      <c r="B229" s="32" t="s">
        <v>218</v>
      </c>
    </row>
    <row r="231" spans="2:80" x14ac:dyDescent="0.25">
      <c r="B231" s="8" t="s">
        <v>194</v>
      </c>
      <c r="C231" s="9" t="s">
        <v>219</v>
      </c>
      <c r="D231" s="8" t="s">
        <v>209</v>
      </c>
      <c r="E231" s="8" t="s">
        <v>210</v>
      </c>
      <c r="F231" s="36" t="s">
        <v>211</v>
      </c>
      <c r="G231" s="34"/>
    </row>
    <row r="232" spans="2:80" x14ac:dyDescent="0.25">
      <c r="B232" s="3" t="s">
        <v>167</v>
      </c>
      <c r="C232" s="4" t="s">
        <v>167</v>
      </c>
      <c r="D232" s="3" t="s">
        <v>167</v>
      </c>
      <c r="E232" s="3" t="s">
        <v>167</v>
      </c>
      <c r="F232" s="35" t="s">
        <v>167</v>
      </c>
    </row>
    <row r="235" spans="2:80" x14ac:dyDescent="0.25">
      <c r="B235" s="32" t="s">
        <v>212</v>
      </c>
      <c r="C235" s="33" t="s">
        <v>167</v>
      </c>
      <c r="D235" s="32"/>
      <c r="E235" s="32"/>
      <c r="F235" s="34"/>
      <c r="G235" s="34"/>
      <c r="H235" s="34"/>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c r="AP235" s="32"/>
      <c r="AQ235" s="32"/>
      <c r="AR235" s="32"/>
      <c r="AS235" s="32"/>
      <c r="AT235" s="32"/>
      <c r="AU235" s="32"/>
      <c r="AV235" s="32"/>
      <c r="AW235" s="32"/>
      <c r="AX235" s="32"/>
      <c r="AY235" s="32"/>
      <c r="AZ235" s="32"/>
      <c r="BA235" s="32"/>
      <c r="BB235" s="32"/>
      <c r="BC235" s="32"/>
      <c r="BD235" s="32"/>
      <c r="BE235" s="32"/>
      <c r="BF235" s="32"/>
      <c r="BG235" s="32"/>
      <c r="BH235" s="32"/>
      <c r="BI235" s="32"/>
      <c r="BJ235" s="32"/>
      <c r="BK235" s="32"/>
      <c r="BL235" s="32"/>
      <c r="BM235" s="32"/>
      <c r="BN235" s="32"/>
      <c r="BO235" s="32"/>
      <c r="BP235" s="32"/>
      <c r="BQ235" s="32"/>
      <c r="BR235" s="32"/>
      <c r="BS235" s="32"/>
      <c r="BT235" s="32"/>
      <c r="BU235" s="32"/>
      <c r="BV235" s="32"/>
      <c r="BW235" s="32"/>
      <c r="BX235" s="32"/>
      <c r="BY235" s="32"/>
      <c r="BZ235" s="32"/>
      <c r="CA235" s="32"/>
      <c r="CB235" s="32"/>
    </row>
    <row r="237" spans="2:80" x14ac:dyDescent="0.25">
      <c r="B237" s="32" t="s">
        <v>213</v>
      </c>
    </row>
    <row r="239" spans="2:80" x14ac:dyDescent="0.25">
      <c r="B239" s="8" t="s">
        <v>214</v>
      </c>
      <c r="C239" s="9" t="s">
        <v>202</v>
      </c>
      <c r="D239" s="32"/>
    </row>
    <row r="240" spans="2:80" x14ac:dyDescent="0.25">
      <c r="B240" s="3" t="s">
        <v>167</v>
      </c>
      <c r="C240" s="4" t="s">
        <v>167</v>
      </c>
    </row>
    <row r="243" spans="2:8" x14ac:dyDescent="0.25">
      <c r="B243" s="8" t="s">
        <v>215</v>
      </c>
      <c r="C243" s="9" t="s">
        <v>216</v>
      </c>
      <c r="D243" s="32"/>
    </row>
    <row r="244" spans="2:8" x14ac:dyDescent="0.25">
      <c r="B244" s="3" t="s">
        <v>167</v>
      </c>
      <c r="C244" s="4" t="s">
        <v>167</v>
      </c>
    </row>
    <row r="247" spans="2:8" x14ac:dyDescent="0.25">
      <c r="B247" s="32" t="s">
        <v>217</v>
      </c>
    </row>
    <row r="250" spans="2:8" x14ac:dyDescent="0.25">
      <c r="B250" s="32" t="s">
        <v>220</v>
      </c>
    </row>
    <row r="251" spans="2:8" x14ac:dyDescent="0.25">
      <c r="B251" s="8" t="s">
        <v>194</v>
      </c>
      <c r="C251" s="9" t="s">
        <v>221</v>
      </c>
      <c r="D251" s="8" t="s">
        <v>222</v>
      </c>
      <c r="E251" s="8" t="s">
        <v>223</v>
      </c>
      <c r="F251" s="36" t="s">
        <v>224</v>
      </c>
      <c r="G251" s="34"/>
    </row>
    <row r="252" spans="2:8" x14ac:dyDescent="0.25">
      <c r="B252" s="3" t="s">
        <v>167</v>
      </c>
      <c r="C252" s="4" t="s">
        <v>167</v>
      </c>
      <c r="D252" s="3" t="s">
        <v>167</v>
      </c>
      <c r="E252" s="3" t="s">
        <v>167</v>
      </c>
      <c r="F252" s="35" t="s">
        <v>167</v>
      </c>
    </row>
    <row r="253" spans="2:8" x14ac:dyDescent="0.25">
      <c r="B253" s="13" t="s">
        <v>225</v>
      </c>
    </row>
    <row r="255" spans="2:8" s="67" customFormat="1" x14ac:dyDescent="0.25">
      <c r="B255" s="81" t="s">
        <v>3129</v>
      </c>
      <c r="C255" s="70"/>
      <c r="D255" s="90"/>
      <c r="E255" s="90"/>
      <c r="F255" s="89"/>
      <c r="G255" s="89"/>
      <c r="H255" s="82"/>
    </row>
    <row r="256" spans="2:8" s="67" customFormat="1" ht="60" x14ac:dyDescent="0.25">
      <c r="B256" s="97" t="s">
        <v>3128</v>
      </c>
      <c r="C256" s="98" t="s">
        <v>3127</v>
      </c>
      <c r="D256" s="97" t="s">
        <v>3126</v>
      </c>
      <c r="E256" s="97" t="s">
        <v>3125</v>
      </c>
      <c r="F256" s="96" t="s">
        <v>3124</v>
      </c>
      <c r="G256" s="89"/>
      <c r="H256" s="82"/>
    </row>
    <row r="257" spans="2:8" s="67" customFormat="1" x14ac:dyDescent="0.25">
      <c r="B257" s="94" t="s">
        <v>3123</v>
      </c>
      <c r="C257" s="93" t="s">
        <v>3122</v>
      </c>
      <c r="D257" s="92" t="s">
        <v>3115</v>
      </c>
      <c r="E257" s="92" t="s">
        <v>3114</v>
      </c>
      <c r="F257" s="95">
        <v>2500</v>
      </c>
      <c r="G257" s="89" t="s">
        <v>3121</v>
      </c>
      <c r="H257" s="82"/>
    </row>
    <row r="258" spans="2:8" s="67" customFormat="1" x14ac:dyDescent="0.25">
      <c r="B258" s="94" t="s">
        <v>3120</v>
      </c>
      <c r="C258" s="93" t="s">
        <v>3119</v>
      </c>
      <c r="D258" s="92" t="s">
        <v>3115</v>
      </c>
      <c r="E258" s="92" t="s">
        <v>3114</v>
      </c>
      <c r="F258" s="91">
        <v>14500</v>
      </c>
      <c r="G258" s="89" t="s">
        <v>3118</v>
      </c>
      <c r="H258" s="82"/>
    </row>
    <row r="259" spans="2:8" s="67" customFormat="1" x14ac:dyDescent="0.25">
      <c r="B259" s="94" t="s">
        <v>3117</v>
      </c>
      <c r="C259" s="93" t="s">
        <v>3116</v>
      </c>
      <c r="D259" s="92" t="s">
        <v>3115</v>
      </c>
      <c r="E259" s="92" t="s">
        <v>3114</v>
      </c>
      <c r="F259" s="91">
        <v>2766.5839900000001</v>
      </c>
      <c r="G259" s="89" t="s">
        <v>3113</v>
      </c>
      <c r="H259" s="79" t="s">
        <v>3112</v>
      </c>
    </row>
    <row r="260" spans="2:8" s="67" customFormat="1" x14ac:dyDescent="0.25">
      <c r="B260" s="90"/>
      <c r="C260" s="70"/>
      <c r="D260" s="90"/>
      <c r="E260" s="90"/>
      <c r="F260" s="89"/>
      <c r="G260" s="89"/>
      <c r="H260" s="82"/>
    </row>
    <row r="261" spans="2:8" s="67" customFormat="1" x14ac:dyDescent="0.25">
      <c r="B261" s="90"/>
      <c r="C261" s="70"/>
      <c r="D261" s="90"/>
      <c r="E261" s="90"/>
      <c r="F261" s="89"/>
      <c r="G261" s="89"/>
      <c r="H261" s="82"/>
    </row>
    <row r="262" spans="2:8" s="67" customFormat="1" x14ac:dyDescent="0.25">
      <c r="B262" s="90" t="s">
        <v>3111</v>
      </c>
      <c r="C262" s="70"/>
      <c r="D262" s="90"/>
      <c r="E262" s="90"/>
      <c r="F262" s="89"/>
      <c r="G262" s="89"/>
      <c r="H262" s="82"/>
    </row>
    <row r="263" spans="2:8" s="67" customFormat="1" x14ac:dyDescent="0.25">
      <c r="B263" s="90" t="s">
        <v>3110</v>
      </c>
      <c r="C263" s="70"/>
      <c r="D263" s="90"/>
      <c r="E263" s="90"/>
      <c r="F263" s="89"/>
      <c r="G263" s="89"/>
      <c r="H263" s="82"/>
    </row>
    <row r="264" spans="2:8" s="67" customFormat="1" x14ac:dyDescent="0.25">
      <c r="B264" s="90" t="s">
        <v>3109</v>
      </c>
      <c r="C264" s="70"/>
      <c r="D264" s="90"/>
      <c r="E264" s="90"/>
      <c r="F264" s="89"/>
      <c r="G264" s="89"/>
      <c r="H264" s="82"/>
    </row>
    <row r="265" spans="2:8" s="67" customFormat="1" x14ac:dyDescent="0.25">
      <c r="B265" s="90"/>
      <c r="C265" s="70"/>
      <c r="D265" s="90"/>
      <c r="E265" s="90"/>
      <c r="F265" s="89"/>
      <c r="G265" s="89"/>
      <c r="H265" s="82"/>
    </row>
    <row r="266" spans="2:8" s="67" customFormat="1" x14ac:dyDescent="0.25">
      <c r="B266" s="219" t="s">
        <v>3108</v>
      </c>
      <c r="C266" s="219"/>
      <c r="D266" s="219"/>
      <c r="E266" s="219"/>
      <c r="F266" s="82"/>
      <c r="G266" s="82"/>
      <c r="H266" s="82"/>
    </row>
    <row r="267" spans="2:8" s="67" customFormat="1" x14ac:dyDescent="0.25">
      <c r="B267" s="219"/>
      <c r="C267" s="219"/>
      <c r="D267" s="219"/>
      <c r="E267" s="219"/>
      <c r="F267" s="82"/>
      <c r="G267" s="82"/>
      <c r="H267" s="82"/>
    </row>
    <row r="268" spans="2:8" s="67" customFormat="1" x14ac:dyDescent="0.25">
      <c r="B268" s="219"/>
      <c r="C268" s="219"/>
      <c r="D268" s="219"/>
      <c r="E268" s="219"/>
      <c r="F268" s="82"/>
      <c r="G268" s="82"/>
      <c r="H268" s="82"/>
    </row>
    <row r="269" spans="2:8" s="67" customFormat="1" x14ac:dyDescent="0.25">
      <c r="C269" s="88"/>
      <c r="F269" s="82"/>
      <c r="G269" s="82"/>
      <c r="H269" s="82"/>
    </row>
    <row r="270" spans="2:8" s="67" customFormat="1" x14ac:dyDescent="0.25">
      <c r="B270" s="218" t="s">
        <v>3107</v>
      </c>
      <c r="C270" s="218"/>
      <c r="D270" s="218"/>
      <c r="E270" s="218"/>
      <c r="F270" s="82"/>
      <c r="G270" s="82"/>
      <c r="H270" s="82"/>
    </row>
    <row r="271" spans="2:8" s="67" customFormat="1" x14ac:dyDescent="0.25">
      <c r="C271" s="88"/>
      <c r="F271" s="82"/>
      <c r="G271" s="82"/>
      <c r="H271" s="82"/>
    </row>
    <row r="272" spans="2:8" s="67" customFormat="1" x14ac:dyDescent="0.25">
      <c r="B272" s="75"/>
      <c r="C272" s="80"/>
      <c r="D272" s="75"/>
      <c r="E272" s="75"/>
      <c r="F272" s="79"/>
      <c r="G272" s="79"/>
      <c r="H272" s="79"/>
    </row>
    <row r="273" spans="2:8" s="67" customFormat="1" x14ac:dyDescent="0.25">
      <c r="B273" s="81" t="s">
        <v>2974</v>
      </c>
      <c r="C273" s="80"/>
      <c r="D273" s="75"/>
      <c r="E273" s="75"/>
      <c r="F273" s="79"/>
      <c r="G273" s="79"/>
      <c r="H273" s="79"/>
    </row>
    <row r="274" spans="2:8" s="67" customFormat="1" x14ac:dyDescent="0.25">
      <c r="B274" s="68"/>
      <c r="C274" s="87"/>
      <c r="D274" s="68"/>
      <c r="E274" s="68"/>
      <c r="F274" s="69"/>
      <c r="G274" s="69"/>
      <c r="H274" s="69"/>
    </row>
    <row r="275" spans="2:8" s="67" customFormat="1" x14ac:dyDescent="0.25">
      <c r="B275" s="75" t="s">
        <v>2973</v>
      </c>
      <c r="C275" s="78"/>
      <c r="D275" s="68"/>
      <c r="E275" s="68"/>
      <c r="F275" s="69"/>
      <c r="G275" s="69"/>
      <c r="H275" s="69"/>
    </row>
    <row r="276" spans="2:8" s="67" customFormat="1" x14ac:dyDescent="0.25">
      <c r="C276" s="78"/>
      <c r="D276" s="68"/>
      <c r="E276" s="68"/>
      <c r="F276" s="69"/>
      <c r="G276" s="69"/>
      <c r="H276" s="69"/>
    </row>
    <row r="277" spans="2:8" s="67" customFormat="1" x14ac:dyDescent="0.25">
      <c r="C277" s="78"/>
      <c r="D277" s="68"/>
      <c r="E277" s="68"/>
      <c r="F277" s="69"/>
      <c r="G277" s="69"/>
      <c r="H277" s="69"/>
    </row>
    <row r="278" spans="2:8" s="67" customFormat="1" x14ac:dyDescent="0.25">
      <c r="B278" s="67" t="s">
        <v>2972</v>
      </c>
      <c r="C278" s="70">
        <v>577958246.57000005</v>
      </c>
      <c r="D278" s="68"/>
      <c r="E278" s="68"/>
      <c r="F278" s="69"/>
      <c r="G278" s="73"/>
      <c r="H278" s="69"/>
    </row>
    <row r="279" spans="2:8" s="67" customFormat="1" x14ac:dyDescent="0.25">
      <c r="C279" s="86"/>
      <c r="D279" s="68"/>
      <c r="E279" s="68"/>
      <c r="F279" s="69"/>
      <c r="G279" s="73"/>
      <c r="H279" s="69"/>
    </row>
    <row r="280" spans="2:8" s="67" customFormat="1" x14ac:dyDescent="0.25">
      <c r="B280" s="67" t="s">
        <v>2971</v>
      </c>
      <c r="C280" s="70">
        <v>465538246.57000005</v>
      </c>
      <c r="D280" s="68"/>
      <c r="E280" s="68"/>
      <c r="F280" s="69"/>
      <c r="G280" s="73"/>
      <c r="H280" s="69"/>
    </row>
    <row r="281" spans="2:8" s="67" customFormat="1" x14ac:dyDescent="0.25">
      <c r="C281" s="86"/>
      <c r="D281" s="68"/>
      <c r="E281" s="68"/>
      <c r="F281" s="69"/>
      <c r="G281" s="73"/>
      <c r="H281" s="69"/>
    </row>
    <row r="282" spans="2:8" s="67" customFormat="1" x14ac:dyDescent="0.25">
      <c r="B282" s="67" t="s">
        <v>2970</v>
      </c>
      <c r="C282" s="86">
        <v>112420000</v>
      </c>
      <c r="D282" s="68"/>
      <c r="E282" s="68"/>
      <c r="F282" s="69"/>
      <c r="G282" s="73"/>
      <c r="H282" s="69"/>
    </row>
    <row r="283" spans="2:8" s="67" customFormat="1" x14ac:dyDescent="0.25">
      <c r="C283" s="86"/>
      <c r="D283" s="68"/>
      <c r="E283" s="68"/>
      <c r="F283" s="69"/>
      <c r="G283" s="73"/>
      <c r="H283" s="69"/>
    </row>
    <row r="284" spans="2:8" s="67" customFormat="1" x14ac:dyDescent="0.25">
      <c r="B284" s="75" t="s">
        <v>2969</v>
      </c>
      <c r="C284" s="85">
        <v>256691020</v>
      </c>
      <c r="D284" s="68"/>
      <c r="E284" s="68"/>
      <c r="F284" s="69"/>
      <c r="G284" s="73"/>
      <c r="H284" s="69"/>
    </row>
    <row r="285" spans="2:8" s="67" customFormat="1" x14ac:dyDescent="0.25">
      <c r="C285" s="86"/>
      <c r="D285" s="68"/>
      <c r="E285" s="68"/>
      <c r="F285" s="69"/>
      <c r="G285" s="73"/>
      <c r="H285" s="69"/>
    </row>
    <row r="286" spans="2:8" s="67" customFormat="1" x14ac:dyDescent="0.25">
      <c r="B286" s="67" t="s">
        <v>2968</v>
      </c>
      <c r="C286" s="70">
        <v>116603020</v>
      </c>
      <c r="D286" s="68"/>
      <c r="E286" s="68"/>
      <c r="F286" s="69"/>
      <c r="G286" s="73"/>
      <c r="H286" s="69"/>
    </row>
    <row r="287" spans="2:8" s="67" customFormat="1" x14ac:dyDescent="0.25">
      <c r="C287" s="86"/>
      <c r="D287" s="68"/>
      <c r="E287" s="68"/>
      <c r="F287" s="69"/>
      <c r="G287" s="73"/>
      <c r="H287" s="69"/>
    </row>
    <row r="288" spans="2:8" s="67" customFormat="1" ht="30" x14ac:dyDescent="0.25">
      <c r="B288" s="77" t="s">
        <v>2967</v>
      </c>
      <c r="C288" s="70">
        <v>140088000</v>
      </c>
      <c r="D288" s="68"/>
      <c r="E288" s="68"/>
      <c r="F288" s="69"/>
      <c r="G288" s="73"/>
      <c r="H288" s="69"/>
    </row>
    <row r="289" spans="2:8" s="67" customFormat="1" x14ac:dyDescent="0.25">
      <c r="C289" s="86"/>
      <c r="D289" s="68"/>
      <c r="E289" s="68"/>
      <c r="F289" s="69"/>
      <c r="G289" s="73"/>
      <c r="H289" s="69"/>
    </row>
    <row r="290" spans="2:8" s="67" customFormat="1" ht="30" x14ac:dyDescent="0.25">
      <c r="B290" s="77" t="s">
        <v>2966</v>
      </c>
      <c r="C290" s="70">
        <v>120303511.78</v>
      </c>
      <c r="D290" s="68"/>
      <c r="E290" s="68"/>
      <c r="F290" s="69"/>
      <c r="G290" s="73"/>
      <c r="H290" s="69"/>
    </row>
    <row r="291" spans="2:8" s="67" customFormat="1" x14ac:dyDescent="0.25">
      <c r="C291" s="86"/>
      <c r="D291" s="68"/>
      <c r="E291" s="68"/>
      <c r="F291" s="69"/>
      <c r="G291" s="73"/>
      <c r="H291" s="69"/>
    </row>
    <row r="292" spans="2:8" s="67" customFormat="1" x14ac:dyDescent="0.25">
      <c r="B292" s="75" t="s">
        <v>2965</v>
      </c>
      <c r="C292" s="85">
        <v>236906531.78</v>
      </c>
      <c r="D292" s="68"/>
      <c r="E292" s="68"/>
      <c r="F292" s="69"/>
      <c r="G292" s="73"/>
      <c r="H292" s="69"/>
    </row>
    <row r="293" spans="2:8" s="67" customFormat="1" x14ac:dyDescent="0.25">
      <c r="B293" s="72"/>
      <c r="C293" s="71"/>
      <c r="D293" s="68"/>
      <c r="E293" s="68"/>
      <c r="F293" s="69"/>
      <c r="G293" s="69"/>
      <c r="H293" s="69"/>
    </row>
    <row r="294" spans="2:8" s="67" customFormat="1" x14ac:dyDescent="0.25">
      <c r="B294" s="67" t="s">
        <v>2964</v>
      </c>
      <c r="C294" s="70"/>
      <c r="D294" s="68"/>
      <c r="E294" s="68"/>
      <c r="F294" s="69"/>
      <c r="G294" s="69"/>
      <c r="H294" s="68"/>
    </row>
  </sheetData>
  <mergeCells count="13">
    <mergeCell ref="B266:E268"/>
    <mergeCell ref="B270:E270"/>
    <mergeCell ref="B155:C155"/>
    <mergeCell ref="B1:E1"/>
    <mergeCell ref="C3:C7"/>
    <mergeCell ref="D3:D7"/>
    <mergeCell ref="B10:E10"/>
    <mergeCell ref="B11:E11"/>
    <mergeCell ref="C12:C14"/>
    <mergeCell ref="D12:D14"/>
    <mergeCell ref="E12:E14"/>
    <mergeCell ref="B161:F161"/>
    <mergeCell ref="B163:F163"/>
  </mergeCells>
  <hyperlinks>
    <hyperlink ref="A1" location="Index!A1" display="Index" xr:uid="{01D30C0D-B0D3-4B5E-B401-9F0359E11508}"/>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65E04-180D-4824-9371-29C22500A91E}">
  <dimension ref="A1:CB207"/>
  <sheetViews>
    <sheetView topLeftCell="A83" workbookViewId="0">
      <selection sqref="A1:E1"/>
    </sheetView>
  </sheetViews>
  <sheetFormatPr defaultRowHeight="15" x14ac:dyDescent="0.25"/>
  <cols>
    <col min="1" max="1" width="5.42578125" style="13" bestFit="1" customWidth="1"/>
    <col min="2" max="2" width="97.8554687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ol min="9" max="256" width="9.140625" style="13"/>
    <col min="257" max="257" width="5.42578125" style="13" bestFit="1" customWidth="1"/>
    <col min="258" max="258" width="130.7109375" style="13" bestFit="1" customWidth="1"/>
    <col min="259" max="259" width="20.7109375" style="13" bestFit="1" customWidth="1"/>
    <col min="260" max="260" width="43"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0.7109375" style="13" bestFit="1" customWidth="1"/>
    <col min="516" max="516" width="43"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0.7109375" style="13" bestFit="1" customWidth="1"/>
    <col min="772" max="772" width="43"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0.7109375" style="13" bestFit="1" customWidth="1"/>
    <col min="1028" max="1028" width="43"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0.7109375" style="13" bestFit="1" customWidth="1"/>
    <col min="1284" max="1284" width="43"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0.7109375" style="13" bestFit="1" customWidth="1"/>
    <col min="1540" max="1540" width="43"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0.7109375" style="13" bestFit="1" customWidth="1"/>
    <col min="1796" max="1796" width="43"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0.7109375" style="13" bestFit="1" customWidth="1"/>
    <col min="2052" max="2052" width="43"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0.7109375" style="13" bestFit="1" customWidth="1"/>
    <col min="2308" max="2308" width="43"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0.7109375" style="13" bestFit="1" customWidth="1"/>
    <col min="2564" max="2564" width="43"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0.7109375" style="13" bestFit="1" customWidth="1"/>
    <col min="2820" max="2820" width="43"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0.7109375" style="13" bestFit="1" customWidth="1"/>
    <col min="3076" max="3076" width="43"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0.7109375" style="13" bestFit="1" customWidth="1"/>
    <col min="3332" max="3332" width="43"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0.7109375" style="13" bestFit="1" customWidth="1"/>
    <col min="3588" max="3588" width="43"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0.7109375" style="13" bestFit="1" customWidth="1"/>
    <col min="3844" max="3844" width="43"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0.7109375" style="13" bestFit="1" customWidth="1"/>
    <col min="4100" max="4100" width="43"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0.7109375" style="13" bestFit="1" customWidth="1"/>
    <col min="4356" max="4356" width="43"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0.7109375" style="13" bestFit="1" customWidth="1"/>
    <col min="4612" max="4612" width="43"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0.7109375" style="13" bestFit="1" customWidth="1"/>
    <col min="4868" max="4868" width="43"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0.7109375" style="13" bestFit="1" customWidth="1"/>
    <col min="5124" max="5124" width="43"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0.7109375" style="13" bestFit="1" customWidth="1"/>
    <col min="5380" max="5380" width="43"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0.7109375" style="13" bestFit="1" customWidth="1"/>
    <col min="5636" max="5636" width="43"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0.7109375" style="13" bestFit="1" customWidth="1"/>
    <col min="5892" max="5892" width="43"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0.7109375" style="13" bestFit="1" customWidth="1"/>
    <col min="6148" max="6148" width="43"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0.7109375" style="13" bestFit="1" customWidth="1"/>
    <col min="6404" max="6404" width="43"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0.7109375" style="13" bestFit="1" customWidth="1"/>
    <col min="6660" max="6660" width="43"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0.7109375" style="13" bestFit="1" customWidth="1"/>
    <col min="6916" max="6916" width="43"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0.7109375" style="13" bestFit="1" customWidth="1"/>
    <col min="7172" max="7172" width="43"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0.7109375" style="13" bestFit="1" customWidth="1"/>
    <col min="7428" max="7428" width="43"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0.7109375" style="13" bestFit="1" customWidth="1"/>
    <col min="7684" max="7684" width="43"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0.7109375" style="13" bestFit="1" customWidth="1"/>
    <col min="7940" max="7940" width="43"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0.7109375" style="13" bestFit="1" customWidth="1"/>
    <col min="8196" max="8196" width="43"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0.7109375" style="13" bestFit="1" customWidth="1"/>
    <col min="8452" max="8452" width="43"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0.7109375" style="13" bestFit="1" customWidth="1"/>
    <col min="8708" max="8708" width="43"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0.7109375" style="13" bestFit="1" customWidth="1"/>
    <col min="8964" max="8964" width="43"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0.7109375" style="13" bestFit="1" customWidth="1"/>
    <col min="9220" max="9220" width="43"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0.7109375" style="13" bestFit="1" customWidth="1"/>
    <col min="9476" max="9476" width="43"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0.7109375" style="13" bestFit="1" customWidth="1"/>
    <col min="9732" max="9732" width="43"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0.7109375" style="13" bestFit="1" customWidth="1"/>
    <col min="9988" max="9988" width="43"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0.7109375" style="13" bestFit="1" customWidth="1"/>
    <col min="10244" max="10244" width="43"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0.7109375" style="13" bestFit="1" customWidth="1"/>
    <col min="10500" max="10500" width="43"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0.7109375" style="13" bestFit="1" customWidth="1"/>
    <col min="10756" max="10756" width="43"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0.7109375" style="13" bestFit="1" customWidth="1"/>
    <col min="11012" max="11012" width="43"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0.7109375" style="13" bestFit="1" customWidth="1"/>
    <col min="11268" max="11268" width="43"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0.7109375" style="13" bestFit="1" customWidth="1"/>
    <col min="11524" max="11524" width="43"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0.7109375" style="13" bestFit="1" customWidth="1"/>
    <col min="11780" max="11780" width="43"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0.7109375" style="13" bestFit="1" customWidth="1"/>
    <col min="12036" max="12036" width="43"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0.7109375" style="13" bestFit="1" customWidth="1"/>
    <col min="12292" max="12292" width="43"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0.7109375" style="13" bestFit="1" customWidth="1"/>
    <col min="12548" max="12548" width="43"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0.7109375" style="13" bestFit="1" customWidth="1"/>
    <col min="12804" max="12804" width="43"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0.7109375" style="13" bestFit="1" customWidth="1"/>
    <col min="13060" max="13060" width="43"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0.7109375" style="13" bestFit="1" customWidth="1"/>
    <col min="13316" max="13316" width="43"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0.7109375" style="13" bestFit="1" customWidth="1"/>
    <col min="13572" max="13572" width="43"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0.7109375" style="13" bestFit="1" customWidth="1"/>
    <col min="13828" max="13828" width="43"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0.7109375" style="13" bestFit="1" customWidth="1"/>
    <col min="14084" max="14084" width="43"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0.7109375" style="13" bestFit="1" customWidth="1"/>
    <col min="14340" max="14340" width="43"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0.7109375" style="13" bestFit="1" customWidth="1"/>
    <col min="14596" max="14596" width="43"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0.7109375" style="13" bestFit="1" customWidth="1"/>
    <col min="14852" max="14852" width="43"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0.7109375" style="13" bestFit="1" customWidth="1"/>
    <col min="15108" max="15108" width="43"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0.7109375" style="13" bestFit="1" customWidth="1"/>
    <col min="15364" max="15364" width="43"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0.7109375" style="13" bestFit="1" customWidth="1"/>
    <col min="15620" max="15620" width="43"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0.7109375" style="13" bestFit="1" customWidth="1"/>
    <col min="15876" max="15876" width="43"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0.7109375" style="13" bestFit="1" customWidth="1"/>
    <col min="16132" max="16132" width="43"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9" x14ac:dyDescent="0.25">
      <c r="A1" s="58" t="s">
        <v>0</v>
      </c>
      <c r="B1" s="201" t="s">
        <v>24</v>
      </c>
      <c r="C1" s="201"/>
      <c r="D1" s="201"/>
      <c r="E1" s="201"/>
    </row>
    <row r="3" spans="1:9" x14ac:dyDescent="0.25">
      <c r="B3" s="8" t="s">
        <v>24</v>
      </c>
      <c r="C3" s="230"/>
      <c r="D3" s="203"/>
    </row>
    <row r="4" spans="1:9" ht="30" x14ac:dyDescent="0.25">
      <c r="B4" s="2" t="s">
        <v>442</v>
      </c>
      <c r="C4" s="230"/>
      <c r="D4" s="203"/>
    </row>
    <row r="5" spans="1:9" x14ac:dyDescent="0.25">
      <c r="B5" s="2" t="s">
        <v>133</v>
      </c>
      <c r="C5" s="230"/>
      <c r="D5" s="203"/>
    </row>
    <row r="6" spans="1:9" ht="30" x14ac:dyDescent="0.25">
      <c r="B6" s="2" t="s">
        <v>3227</v>
      </c>
      <c r="C6" s="230"/>
      <c r="D6" s="203"/>
    </row>
    <row r="7" spans="1:9" x14ac:dyDescent="0.25">
      <c r="B7" s="3" t="s">
        <v>136</v>
      </c>
      <c r="C7" s="57" t="s">
        <v>137</v>
      </c>
      <c r="D7" s="101" t="s">
        <v>138</v>
      </c>
    </row>
    <row r="10" spans="1:9" x14ac:dyDescent="0.25">
      <c r="B10" s="13" t="s">
        <v>150</v>
      </c>
    </row>
    <row r="12" spans="1:9" x14ac:dyDescent="0.25">
      <c r="B12" s="50" t="s">
        <v>139</v>
      </c>
      <c r="C12" s="51" t="s">
        <v>140</v>
      </c>
      <c r="D12" s="50" t="s">
        <v>141</v>
      </c>
      <c r="E12" s="50" t="s">
        <v>142</v>
      </c>
      <c r="F12" s="49" t="s">
        <v>151</v>
      </c>
      <c r="G12" s="49" t="s">
        <v>152</v>
      </c>
      <c r="H12" s="49" t="s">
        <v>153</v>
      </c>
      <c r="I12" s="32" t="s">
        <v>154</v>
      </c>
    </row>
    <row r="13" spans="1:9" x14ac:dyDescent="0.25">
      <c r="B13" s="32" t="s">
        <v>143</v>
      </c>
    </row>
    <row r="14" spans="1:9" x14ac:dyDescent="0.25">
      <c r="B14" s="32" t="s">
        <v>144</v>
      </c>
    </row>
    <row r="15" spans="1:9" x14ac:dyDescent="0.25">
      <c r="B15" s="13" t="s">
        <v>1673</v>
      </c>
      <c r="C15" s="29" t="s">
        <v>145</v>
      </c>
      <c r="D15" s="13" t="s">
        <v>268</v>
      </c>
      <c r="E15" s="13" t="s">
        <v>269</v>
      </c>
      <c r="F15" s="18">
        <v>20750</v>
      </c>
      <c r="G15" s="18">
        <v>360.16</v>
      </c>
      <c r="H15" s="18">
        <v>2.0699999999999998</v>
      </c>
    </row>
    <row r="16" spans="1:9" x14ac:dyDescent="0.25">
      <c r="B16" s="13" t="s">
        <v>1676</v>
      </c>
      <c r="C16" s="29" t="s">
        <v>145</v>
      </c>
      <c r="D16" s="13" t="s">
        <v>273</v>
      </c>
      <c r="E16" s="13" t="s">
        <v>274</v>
      </c>
      <c r="F16" s="18">
        <v>55000</v>
      </c>
      <c r="G16" s="18">
        <v>268.83999999999997</v>
      </c>
      <c r="H16" s="18">
        <v>1.54</v>
      </c>
    </row>
    <row r="17" spans="2:8" x14ac:dyDescent="0.25">
      <c r="B17" s="13" t="s">
        <v>1763</v>
      </c>
      <c r="C17" s="29" t="s">
        <v>145</v>
      </c>
      <c r="D17" s="13" t="s">
        <v>287</v>
      </c>
      <c r="E17" s="13" t="s">
        <v>445</v>
      </c>
      <c r="F17" s="18">
        <v>4000</v>
      </c>
      <c r="G17" s="18">
        <v>178.62</v>
      </c>
      <c r="H17" s="18">
        <v>1.02</v>
      </c>
    </row>
    <row r="18" spans="2:8" x14ac:dyDescent="0.25">
      <c r="B18" s="13" t="s">
        <v>1766</v>
      </c>
      <c r="C18" s="29" t="s">
        <v>145</v>
      </c>
      <c r="D18" s="13" t="s">
        <v>417</v>
      </c>
      <c r="E18" s="13" t="s">
        <v>448</v>
      </c>
      <c r="F18" s="18">
        <v>5800</v>
      </c>
      <c r="G18" s="18">
        <v>161.54</v>
      </c>
      <c r="H18" s="18">
        <v>0.93</v>
      </c>
    </row>
    <row r="19" spans="2:8" x14ac:dyDescent="0.25">
      <c r="B19" s="13" t="s">
        <v>1762</v>
      </c>
      <c r="C19" s="29" t="s">
        <v>145</v>
      </c>
      <c r="D19" s="13" t="s">
        <v>320</v>
      </c>
      <c r="E19" s="13" t="s">
        <v>444</v>
      </c>
      <c r="F19" s="18">
        <v>66600</v>
      </c>
      <c r="G19" s="18">
        <v>161.01</v>
      </c>
      <c r="H19" s="18">
        <v>0.92</v>
      </c>
    </row>
    <row r="20" spans="2:8" x14ac:dyDescent="0.25">
      <c r="B20" s="13" t="s">
        <v>1151</v>
      </c>
      <c r="C20" s="29" t="s">
        <v>145</v>
      </c>
      <c r="D20" s="13" t="s">
        <v>462</v>
      </c>
      <c r="E20" s="13" t="s">
        <v>1152</v>
      </c>
      <c r="F20" s="18">
        <v>18000</v>
      </c>
      <c r="G20" s="18">
        <v>152.97999999999999</v>
      </c>
      <c r="H20" s="18">
        <v>0.88</v>
      </c>
    </row>
    <row r="21" spans="2:8" x14ac:dyDescent="0.25">
      <c r="B21" s="13" t="s">
        <v>1675</v>
      </c>
      <c r="C21" s="29" t="s">
        <v>145</v>
      </c>
      <c r="D21" s="13" t="s">
        <v>271</v>
      </c>
      <c r="E21" s="13" t="s">
        <v>272</v>
      </c>
      <c r="F21" s="18">
        <v>11000</v>
      </c>
      <c r="G21" s="18">
        <v>146.53</v>
      </c>
      <c r="H21" s="18">
        <v>0.84</v>
      </c>
    </row>
    <row r="22" spans="2:8" x14ac:dyDescent="0.25">
      <c r="B22" s="13" t="s">
        <v>1764</v>
      </c>
      <c r="C22" s="29" t="s">
        <v>145</v>
      </c>
      <c r="D22" s="13" t="s">
        <v>367</v>
      </c>
      <c r="E22" s="13" t="s">
        <v>446</v>
      </c>
      <c r="F22" s="18">
        <v>1400</v>
      </c>
      <c r="G22" s="18">
        <v>143.22</v>
      </c>
      <c r="H22" s="18">
        <v>0.82</v>
      </c>
    </row>
    <row r="23" spans="2:8" x14ac:dyDescent="0.25">
      <c r="B23" s="13" t="s">
        <v>1727</v>
      </c>
      <c r="C23" s="29" t="s">
        <v>145</v>
      </c>
      <c r="D23" s="13" t="s">
        <v>284</v>
      </c>
      <c r="E23" s="13" t="s">
        <v>374</v>
      </c>
      <c r="F23" s="18">
        <v>6000</v>
      </c>
      <c r="G23" s="18">
        <v>142.74</v>
      </c>
      <c r="H23" s="18">
        <v>0.82</v>
      </c>
    </row>
    <row r="24" spans="2:8" x14ac:dyDescent="0.25">
      <c r="B24" s="13" t="s">
        <v>1671</v>
      </c>
      <c r="C24" s="29" t="s">
        <v>145</v>
      </c>
      <c r="D24" s="13" t="s">
        <v>146</v>
      </c>
      <c r="E24" s="13" t="s">
        <v>148</v>
      </c>
      <c r="F24" s="18">
        <v>3546</v>
      </c>
      <c r="G24" s="18">
        <v>140.72</v>
      </c>
      <c r="H24" s="18">
        <v>0.81</v>
      </c>
    </row>
    <row r="25" spans="2:8" x14ac:dyDescent="0.25">
      <c r="B25" s="13" t="s">
        <v>1765</v>
      </c>
      <c r="C25" s="29" t="s">
        <v>145</v>
      </c>
      <c r="D25" s="13" t="s">
        <v>343</v>
      </c>
      <c r="E25" s="13" t="s">
        <v>447</v>
      </c>
      <c r="F25" s="18">
        <v>9000</v>
      </c>
      <c r="G25" s="18">
        <v>129.74</v>
      </c>
      <c r="H25" s="18">
        <v>0.74</v>
      </c>
    </row>
    <row r="26" spans="2:8" x14ac:dyDescent="0.25">
      <c r="B26" s="13" t="s">
        <v>1767</v>
      </c>
      <c r="C26" s="29" t="s">
        <v>145</v>
      </c>
      <c r="D26" s="13" t="s">
        <v>146</v>
      </c>
      <c r="E26" s="13" t="s">
        <v>449</v>
      </c>
      <c r="F26" s="18">
        <v>18900</v>
      </c>
      <c r="G26" s="18">
        <v>115.67</v>
      </c>
      <c r="H26" s="18">
        <v>0.66</v>
      </c>
    </row>
    <row r="27" spans="2:8" x14ac:dyDescent="0.25">
      <c r="B27" s="13" t="s">
        <v>1681</v>
      </c>
      <c r="C27" s="29" t="s">
        <v>145</v>
      </c>
      <c r="D27" s="13" t="s">
        <v>268</v>
      </c>
      <c r="E27" s="13" t="s">
        <v>281</v>
      </c>
      <c r="F27" s="18">
        <v>50400</v>
      </c>
      <c r="G27" s="18">
        <v>113.89</v>
      </c>
      <c r="H27" s="18">
        <v>0.65</v>
      </c>
    </row>
    <row r="28" spans="2:8" x14ac:dyDescent="0.25">
      <c r="B28" s="13" t="s">
        <v>1771</v>
      </c>
      <c r="C28" s="29" t="s">
        <v>145</v>
      </c>
      <c r="D28" s="13" t="s">
        <v>378</v>
      </c>
      <c r="E28" s="13" t="s">
        <v>454</v>
      </c>
      <c r="F28" s="18">
        <v>8000</v>
      </c>
      <c r="G28" s="18">
        <v>110.08</v>
      </c>
      <c r="H28" s="18">
        <v>0.63</v>
      </c>
    </row>
    <row r="29" spans="2:8" x14ac:dyDescent="0.25">
      <c r="B29" s="13" t="s">
        <v>1674</v>
      </c>
      <c r="C29" s="29" t="s">
        <v>145</v>
      </c>
      <c r="D29" s="13" t="s">
        <v>268</v>
      </c>
      <c r="E29" s="13" t="s">
        <v>270</v>
      </c>
      <c r="F29" s="18">
        <v>8500</v>
      </c>
      <c r="G29" s="18">
        <v>109.84</v>
      </c>
      <c r="H29" s="18">
        <v>0.63</v>
      </c>
    </row>
    <row r="30" spans="2:8" x14ac:dyDescent="0.25">
      <c r="B30" s="13" t="s">
        <v>1769</v>
      </c>
      <c r="C30" s="29" t="s">
        <v>145</v>
      </c>
      <c r="D30" s="13" t="s">
        <v>305</v>
      </c>
      <c r="E30" s="13" t="s">
        <v>451</v>
      </c>
      <c r="F30" s="18">
        <v>14100</v>
      </c>
      <c r="G30" s="18">
        <v>104.48</v>
      </c>
      <c r="H30" s="18">
        <v>0.6</v>
      </c>
    </row>
    <row r="31" spans="2:8" x14ac:dyDescent="0.25">
      <c r="B31" s="13" t="s">
        <v>1774</v>
      </c>
      <c r="C31" s="29" t="s">
        <v>145</v>
      </c>
      <c r="D31" s="13" t="s">
        <v>279</v>
      </c>
      <c r="E31" s="13" t="s">
        <v>460</v>
      </c>
      <c r="F31" s="18">
        <v>730</v>
      </c>
      <c r="G31" s="18">
        <v>102.65</v>
      </c>
      <c r="H31" s="18">
        <v>0.59</v>
      </c>
    </row>
    <row r="32" spans="2:8" x14ac:dyDescent="0.25">
      <c r="B32" s="13" t="s">
        <v>1770</v>
      </c>
      <c r="C32" s="29" t="s">
        <v>145</v>
      </c>
      <c r="D32" s="13" t="s">
        <v>452</v>
      </c>
      <c r="E32" s="13" t="s">
        <v>453</v>
      </c>
      <c r="F32" s="18">
        <v>19800</v>
      </c>
      <c r="G32" s="18">
        <v>102.12</v>
      </c>
      <c r="H32" s="18">
        <v>0.59</v>
      </c>
    </row>
    <row r="33" spans="2:8" x14ac:dyDescent="0.25">
      <c r="B33" s="13" t="s">
        <v>1768</v>
      </c>
      <c r="C33" s="29" t="s">
        <v>145</v>
      </c>
      <c r="D33" s="13" t="s">
        <v>318</v>
      </c>
      <c r="E33" s="13" t="s">
        <v>450</v>
      </c>
      <c r="F33" s="18">
        <v>28800</v>
      </c>
      <c r="G33" s="18">
        <v>101.58</v>
      </c>
      <c r="H33" s="18">
        <v>0.57999999999999996</v>
      </c>
    </row>
    <row r="34" spans="2:8" x14ac:dyDescent="0.25">
      <c r="B34" s="13" t="s">
        <v>1772</v>
      </c>
      <c r="C34" s="29" t="s">
        <v>145</v>
      </c>
      <c r="D34" s="13" t="s">
        <v>455</v>
      </c>
      <c r="E34" s="13" t="s">
        <v>456</v>
      </c>
      <c r="F34" s="18">
        <v>5900</v>
      </c>
      <c r="G34" s="18">
        <v>100.37</v>
      </c>
      <c r="H34" s="18">
        <v>0.57999999999999996</v>
      </c>
    </row>
    <row r="35" spans="2:8" x14ac:dyDescent="0.25">
      <c r="B35" s="13" t="s">
        <v>1693</v>
      </c>
      <c r="C35" s="29" t="s">
        <v>145</v>
      </c>
      <c r="D35" s="13" t="s">
        <v>303</v>
      </c>
      <c r="E35" s="13" t="s">
        <v>304</v>
      </c>
      <c r="F35" s="18">
        <v>9207</v>
      </c>
      <c r="G35" s="18">
        <v>92.3</v>
      </c>
      <c r="H35" s="18">
        <v>0.53</v>
      </c>
    </row>
    <row r="36" spans="2:8" x14ac:dyDescent="0.25">
      <c r="B36" s="13" t="s">
        <v>1707</v>
      </c>
      <c r="C36" s="29" t="s">
        <v>145</v>
      </c>
      <c r="D36" s="13" t="s">
        <v>327</v>
      </c>
      <c r="E36" s="13" t="s">
        <v>328</v>
      </c>
      <c r="F36" s="18">
        <v>19411</v>
      </c>
      <c r="G36" s="18">
        <v>91.57</v>
      </c>
      <c r="H36" s="18">
        <v>0.53</v>
      </c>
    </row>
    <row r="37" spans="2:8" x14ac:dyDescent="0.25">
      <c r="B37" s="13" t="s">
        <v>1697</v>
      </c>
      <c r="C37" s="29" t="s">
        <v>145</v>
      </c>
      <c r="D37" s="13" t="s">
        <v>305</v>
      </c>
      <c r="E37" s="13" t="s">
        <v>313</v>
      </c>
      <c r="F37" s="18">
        <v>12500</v>
      </c>
      <c r="G37" s="18">
        <v>90.02</v>
      </c>
      <c r="H37" s="18">
        <v>0.52</v>
      </c>
    </row>
    <row r="38" spans="2:8" x14ac:dyDescent="0.25">
      <c r="B38" s="13" t="s">
        <v>458</v>
      </c>
      <c r="C38" s="29" t="s">
        <v>145</v>
      </c>
      <c r="D38" s="13" t="s">
        <v>385</v>
      </c>
      <c r="E38" s="13" t="s">
        <v>459</v>
      </c>
      <c r="F38" s="18">
        <v>1576</v>
      </c>
      <c r="G38" s="18">
        <v>85.74</v>
      </c>
      <c r="H38" s="18">
        <v>0.49</v>
      </c>
    </row>
    <row r="39" spans="2:8" x14ac:dyDescent="0.25">
      <c r="B39" s="13" t="s">
        <v>1722</v>
      </c>
      <c r="C39" s="29" t="s">
        <v>145</v>
      </c>
      <c r="D39" s="13" t="s">
        <v>331</v>
      </c>
      <c r="E39" s="13" t="s">
        <v>369</v>
      </c>
      <c r="F39" s="18">
        <v>5000</v>
      </c>
      <c r="G39" s="18">
        <v>83.1</v>
      </c>
      <c r="H39" s="18">
        <v>0.48</v>
      </c>
    </row>
    <row r="40" spans="2:8" x14ac:dyDescent="0.25">
      <c r="B40" s="13" t="s">
        <v>1696</v>
      </c>
      <c r="C40" s="29" t="s">
        <v>145</v>
      </c>
      <c r="D40" s="13" t="s">
        <v>279</v>
      </c>
      <c r="E40" s="13" t="s">
        <v>310</v>
      </c>
      <c r="F40" s="18">
        <v>6659</v>
      </c>
      <c r="G40" s="18">
        <v>79.94</v>
      </c>
      <c r="H40" s="18">
        <v>0.46</v>
      </c>
    </row>
    <row r="41" spans="2:8" x14ac:dyDescent="0.25">
      <c r="B41" s="13" t="s">
        <v>1776</v>
      </c>
      <c r="C41" s="29" t="s">
        <v>145</v>
      </c>
      <c r="D41" s="13" t="s">
        <v>462</v>
      </c>
      <c r="E41" s="13" t="s">
        <v>463</v>
      </c>
      <c r="F41" s="18">
        <v>3500</v>
      </c>
      <c r="G41" s="18">
        <v>79.2</v>
      </c>
      <c r="H41" s="18">
        <v>0.45</v>
      </c>
    </row>
    <row r="42" spans="2:8" x14ac:dyDescent="0.25">
      <c r="B42" s="13" t="s">
        <v>1777</v>
      </c>
      <c r="C42" s="29" t="s">
        <v>145</v>
      </c>
      <c r="D42" s="13" t="s">
        <v>331</v>
      </c>
      <c r="E42" s="13" t="s">
        <v>464</v>
      </c>
      <c r="F42" s="18">
        <v>1150</v>
      </c>
      <c r="G42" s="18">
        <v>74.52</v>
      </c>
      <c r="H42" s="18">
        <v>0.43</v>
      </c>
    </row>
    <row r="43" spans="2:8" x14ac:dyDescent="0.25">
      <c r="B43" s="13" t="s">
        <v>1685</v>
      </c>
      <c r="C43" s="29" t="s">
        <v>145</v>
      </c>
      <c r="D43" s="13" t="s">
        <v>287</v>
      </c>
      <c r="E43" s="13" t="s">
        <v>288</v>
      </c>
      <c r="F43" s="18">
        <v>5240</v>
      </c>
      <c r="G43" s="18">
        <v>69.88</v>
      </c>
      <c r="H43" s="18">
        <v>0.4</v>
      </c>
    </row>
    <row r="44" spans="2:8" x14ac:dyDescent="0.25">
      <c r="B44" s="13" t="s">
        <v>1778</v>
      </c>
      <c r="C44" s="29" t="s">
        <v>145</v>
      </c>
      <c r="D44" s="13" t="s">
        <v>301</v>
      </c>
      <c r="E44" s="13" t="s">
        <v>465</v>
      </c>
      <c r="F44" s="18">
        <v>3600</v>
      </c>
      <c r="G44" s="18">
        <v>69.5</v>
      </c>
      <c r="H44" s="18">
        <v>0.4</v>
      </c>
    </row>
    <row r="45" spans="2:8" x14ac:dyDescent="0.25">
      <c r="B45" s="13" t="s">
        <v>1780</v>
      </c>
      <c r="C45" s="29" t="s">
        <v>145</v>
      </c>
      <c r="D45" s="13" t="s">
        <v>289</v>
      </c>
      <c r="E45" s="13" t="s">
        <v>467</v>
      </c>
      <c r="F45" s="18">
        <v>15000</v>
      </c>
      <c r="G45" s="18">
        <v>68.319999999999993</v>
      </c>
      <c r="H45" s="18">
        <v>0.39</v>
      </c>
    </row>
    <row r="46" spans="2:8" x14ac:dyDescent="0.25">
      <c r="B46" s="13" t="s">
        <v>1790</v>
      </c>
      <c r="C46" s="29" t="s">
        <v>145</v>
      </c>
      <c r="D46" s="13" t="s">
        <v>293</v>
      </c>
      <c r="E46" s="13" t="s">
        <v>478</v>
      </c>
      <c r="F46" s="18">
        <v>900</v>
      </c>
      <c r="G46" s="18">
        <v>59.63</v>
      </c>
      <c r="H46" s="18">
        <v>0.34</v>
      </c>
    </row>
    <row r="47" spans="2:8" x14ac:dyDescent="0.25">
      <c r="B47" s="13" t="s">
        <v>1796</v>
      </c>
      <c r="C47" s="29" t="s">
        <v>145</v>
      </c>
      <c r="D47" s="13" t="s">
        <v>279</v>
      </c>
      <c r="E47" s="13" t="s">
        <v>492</v>
      </c>
      <c r="F47" s="18">
        <v>980</v>
      </c>
      <c r="G47" s="18">
        <v>59.19</v>
      </c>
      <c r="H47" s="18">
        <v>0.34</v>
      </c>
    </row>
    <row r="48" spans="2:8" x14ac:dyDescent="0.25">
      <c r="B48" s="13" t="s">
        <v>1785</v>
      </c>
      <c r="C48" s="29" t="s">
        <v>145</v>
      </c>
      <c r="D48" s="13" t="s">
        <v>324</v>
      </c>
      <c r="E48" s="13" t="s">
        <v>472</v>
      </c>
      <c r="F48" s="18">
        <v>500</v>
      </c>
      <c r="G48" s="18">
        <v>58.01</v>
      </c>
      <c r="H48" s="18">
        <v>0.33</v>
      </c>
    </row>
    <row r="49" spans="2:8" x14ac:dyDescent="0.25">
      <c r="B49" s="13" t="s">
        <v>1789</v>
      </c>
      <c r="C49" s="29" t="s">
        <v>145</v>
      </c>
      <c r="D49" s="13" t="s">
        <v>289</v>
      </c>
      <c r="E49" s="13" t="s">
        <v>477</v>
      </c>
      <c r="F49" s="18">
        <v>12000</v>
      </c>
      <c r="G49" s="18">
        <v>57.88</v>
      </c>
      <c r="H49" s="18">
        <v>0.33</v>
      </c>
    </row>
    <row r="50" spans="2:8" x14ac:dyDescent="0.25">
      <c r="B50" s="13" t="s">
        <v>1782</v>
      </c>
      <c r="C50" s="29" t="s">
        <v>145</v>
      </c>
      <c r="D50" s="13" t="s">
        <v>301</v>
      </c>
      <c r="E50" s="13" t="s">
        <v>469</v>
      </c>
      <c r="F50" s="18">
        <v>5200</v>
      </c>
      <c r="G50" s="18">
        <v>56.71</v>
      </c>
      <c r="H50" s="18">
        <v>0.33</v>
      </c>
    </row>
    <row r="51" spans="2:8" x14ac:dyDescent="0.25">
      <c r="B51" s="13" t="s">
        <v>1794</v>
      </c>
      <c r="C51" s="29" t="s">
        <v>145</v>
      </c>
      <c r="D51" s="13" t="s">
        <v>367</v>
      </c>
      <c r="E51" s="13" t="s">
        <v>482</v>
      </c>
      <c r="F51" s="18">
        <v>1800</v>
      </c>
      <c r="G51" s="18">
        <v>56.63</v>
      </c>
      <c r="H51" s="18">
        <v>0.32</v>
      </c>
    </row>
    <row r="52" spans="2:8" x14ac:dyDescent="0.25">
      <c r="B52" s="13" t="s">
        <v>1775</v>
      </c>
      <c r="C52" s="29" t="s">
        <v>145</v>
      </c>
      <c r="D52" s="13" t="s">
        <v>357</v>
      </c>
      <c r="E52" s="13" t="s">
        <v>461</v>
      </c>
      <c r="F52" s="18">
        <v>10200</v>
      </c>
      <c r="G52" s="18">
        <v>56.37</v>
      </c>
      <c r="H52" s="18">
        <v>0.32</v>
      </c>
    </row>
    <row r="53" spans="2:8" x14ac:dyDescent="0.25">
      <c r="B53" s="13" t="s">
        <v>1783</v>
      </c>
      <c r="C53" s="29" t="s">
        <v>145</v>
      </c>
      <c r="D53" s="13" t="s">
        <v>289</v>
      </c>
      <c r="E53" s="13" t="s">
        <v>470</v>
      </c>
      <c r="F53" s="18">
        <v>160</v>
      </c>
      <c r="G53" s="18">
        <v>56.19</v>
      </c>
      <c r="H53" s="18">
        <v>0.32</v>
      </c>
    </row>
    <row r="54" spans="2:8" x14ac:dyDescent="0.25">
      <c r="B54" s="13" t="s">
        <v>1784</v>
      </c>
      <c r="C54" s="29" t="s">
        <v>145</v>
      </c>
      <c r="D54" s="13" t="s">
        <v>146</v>
      </c>
      <c r="E54" s="13" t="s">
        <v>471</v>
      </c>
      <c r="F54" s="18">
        <v>3060</v>
      </c>
      <c r="G54" s="18">
        <v>54.04</v>
      </c>
      <c r="H54" s="18">
        <v>0.31</v>
      </c>
    </row>
    <row r="55" spans="2:8" x14ac:dyDescent="0.25">
      <c r="B55" s="13" t="s">
        <v>1788</v>
      </c>
      <c r="C55" s="29" t="s">
        <v>145</v>
      </c>
      <c r="D55" s="13" t="s">
        <v>279</v>
      </c>
      <c r="E55" s="13" t="s">
        <v>476</v>
      </c>
      <c r="F55" s="18">
        <v>18000</v>
      </c>
      <c r="G55" s="18">
        <v>53.1</v>
      </c>
      <c r="H55" s="18">
        <v>0.3</v>
      </c>
    </row>
    <row r="56" spans="2:8" x14ac:dyDescent="0.25">
      <c r="B56" s="13" t="s">
        <v>1683</v>
      </c>
      <c r="C56" s="29" t="s">
        <v>145</v>
      </c>
      <c r="D56" s="13" t="s">
        <v>284</v>
      </c>
      <c r="E56" s="13" t="s">
        <v>285</v>
      </c>
      <c r="F56" s="18">
        <v>3600</v>
      </c>
      <c r="G56" s="18">
        <v>52.17</v>
      </c>
      <c r="H56" s="18">
        <v>0.3</v>
      </c>
    </row>
    <row r="57" spans="2:8" x14ac:dyDescent="0.25">
      <c r="B57" s="13" t="s">
        <v>1781</v>
      </c>
      <c r="C57" s="29" t="s">
        <v>145</v>
      </c>
      <c r="D57" s="13" t="s">
        <v>146</v>
      </c>
      <c r="E57" s="13" t="s">
        <v>468</v>
      </c>
      <c r="F57" s="18">
        <v>1800</v>
      </c>
      <c r="G57" s="18">
        <v>52</v>
      </c>
      <c r="H57" s="18">
        <v>0.3</v>
      </c>
    </row>
    <row r="58" spans="2:8" x14ac:dyDescent="0.25">
      <c r="B58" s="13" t="s">
        <v>1787</v>
      </c>
      <c r="C58" s="29" t="s">
        <v>145</v>
      </c>
      <c r="D58" s="13" t="s">
        <v>462</v>
      </c>
      <c r="E58" s="13" t="s">
        <v>475</v>
      </c>
      <c r="F58" s="18">
        <v>7000</v>
      </c>
      <c r="G58" s="18">
        <v>49.9</v>
      </c>
      <c r="H58" s="18">
        <v>0.28999999999999998</v>
      </c>
    </row>
    <row r="59" spans="2:8" x14ac:dyDescent="0.25">
      <c r="B59" s="13" t="s">
        <v>1792</v>
      </c>
      <c r="C59" s="29" t="s">
        <v>145</v>
      </c>
      <c r="D59" s="13" t="s">
        <v>473</v>
      </c>
      <c r="E59" s="13" t="s">
        <v>480</v>
      </c>
      <c r="F59" s="18">
        <v>450</v>
      </c>
      <c r="G59" s="18">
        <v>49.84</v>
      </c>
      <c r="H59" s="18">
        <v>0.28999999999999998</v>
      </c>
    </row>
    <row r="60" spans="2:8" x14ac:dyDescent="0.25">
      <c r="B60" s="13" t="s">
        <v>1786</v>
      </c>
      <c r="C60" s="29" t="s">
        <v>145</v>
      </c>
      <c r="D60" s="13" t="s">
        <v>473</v>
      </c>
      <c r="E60" s="13" t="s">
        <v>474</v>
      </c>
      <c r="F60" s="18">
        <v>990</v>
      </c>
      <c r="G60" s="18">
        <v>49.4</v>
      </c>
      <c r="H60" s="18">
        <v>0.28000000000000003</v>
      </c>
    </row>
    <row r="61" spans="2:8" x14ac:dyDescent="0.25">
      <c r="B61" s="13" t="s">
        <v>1694</v>
      </c>
      <c r="C61" s="29" t="s">
        <v>145</v>
      </c>
      <c r="D61" s="13" t="s">
        <v>305</v>
      </c>
      <c r="E61" s="13" t="s">
        <v>306</v>
      </c>
      <c r="F61" s="18">
        <v>2550</v>
      </c>
      <c r="G61" s="18">
        <v>48.89</v>
      </c>
      <c r="H61" s="18">
        <v>0.28000000000000003</v>
      </c>
    </row>
    <row r="62" spans="2:8" x14ac:dyDescent="0.25">
      <c r="B62" s="13" t="s">
        <v>1709</v>
      </c>
      <c r="C62" s="29" t="s">
        <v>145</v>
      </c>
      <c r="D62" s="13" t="s">
        <v>318</v>
      </c>
      <c r="E62" s="13" t="s">
        <v>333</v>
      </c>
      <c r="F62" s="18">
        <v>2000</v>
      </c>
      <c r="G62" s="18">
        <v>46.41</v>
      </c>
      <c r="H62" s="18">
        <v>0.27</v>
      </c>
    </row>
    <row r="63" spans="2:8" x14ac:dyDescent="0.25">
      <c r="B63" s="13" t="s">
        <v>1793</v>
      </c>
      <c r="C63" s="29" t="s">
        <v>145</v>
      </c>
      <c r="D63" s="13" t="s">
        <v>293</v>
      </c>
      <c r="E63" s="13" t="s">
        <v>481</v>
      </c>
      <c r="F63" s="18">
        <v>4050</v>
      </c>
      <c r="G63" s="18">
        <v>44.02</v>
      </c>
      <c r="H63" s="18">
        <v>0.25</v>
      </c>
    </row>
    <row r="64" spans="2:8" x14ac:dyDescent="0.25">
      <c r="B64" s="13" t="s">
        <v>339</v>
      </c>
      <c r="C64" s="29" t="s">
        <v>145</v>
      </c>
      <c r="D64" s="13" t="s">
        <v>340</v>
      </c>
      <c r="E64" s="13" t="s">
        <v>341</v>
      </c>
      <c r="F64" s="18">
        <v>4000</v>
      </c>
      <c r="G64" s="18">
        <v>41.53</v>
      </c>
      <c r="H64" s="18">
        <v>0.24</v>
      </c>
    </row>
    <row r="65" spans="2:8" x14ac:dyDescent="0.25">
      <c r="B65" s="13" t="s">
        <v>1795</v>
      </c>
      <c r="C65" s="29" t="s">
        <v>145</v>
      </c>
      <c r="D65" s="13" t="s">
        <v>483</v>
      </c>
      <c r="E65" s="13" t="s">
        <v>484</v>
      </c>
      <c r="F65" s="18">
        <v>5400</v>
      </c>
      <c r="G65" s="18">
        <v>35.799999999999997</v>
      </c>
      <c r="H65" s="18">
        <v>0.21</v>
      </c>
    </row>
    <row r="66" spans="2:8" x14ac:dyDescent="0.25">
      <c r="B66" s="32" t="s">
        <v>157</v>
      </c>
      <c r="C66" s="33"/>
      <c r="D66" s="32"/>
      <c r="E66" s="32"/>
      <c r="F66" s="34"/>
      <c r="G66" s="34">
        <f>SUM(G12:G65)</f>
        <v>4868.58</v>
      </c>
      <c r="H66" s="34">
        <f>SUM(H12:H65)</f>
        <v>27.929999999999993</v>
      </c>
    </row>
    <row r="67" spans="2:8" x14ac:dyDescent="0.25">
      <c r="B67" s="50" t="s">
        <v>139</v>
      </c>
      <c r="C67" s="51" t="s">
        <v>140</v>
      </c>
      <c r="D67" s="50" t="s">
        <v>235</v>
      </c>
      <c r="E67" s="50" t="s">
        <v>142</v>
      </c>
      <c r="F67" s="49" t="s">
        <v>151</v>
      </c>
      <c r="G67" s="49" t="s">
        <v>152</v>
      </c>
      <c r="H67" s="49" t="s">
        <v>153</v>
      </c>
    </row>
    <row r="68" spans="2:8" x14ac:dyDescent="0.25">
      <c r="B68" s="32" t="s">
        <v>236</v>
      </c>
    </row>
    <row r="69" spans="2:8" x14ac:dyDescent="0.25">
      <c r="B69" s="32" t="s">
        <v>144</v>
      </c>
    </row>
    <row r="70" spans="2:8" x14ac:dyDescent="0.25">
      <c r="B70" s="32" t="s">
        <v>237</v>
      </c>
    </row>
    <row r="71" spans="2:8" x14ac:dyDescent="0.25">
      <c r="B71" s="13" t="s">
        <v>1179</v>
      </c>
      <c r="C71" s="29">
        <v>6.8</v>
      </c>
      <c r="D71" s="13" t="s">
        <v>238</v>
      </c>
      <c r="E71" s="13" t="s">
        <v>1180</v>
      </c>
      <c r="F71" s="18">
        <v>1500000</v>
      </c>
      <c r="G71" s="18">
        <v>1525.03</v>
      </c>
      <c r="H71" s="18">
        <v>8.75</v>
      </c>
    </row>
    <row r="72" spans="2:8" x14ac:dyDescent="0.25">
      <c r="B72" s="13" t="s">
        <v>494</v>
      </c>
      <c r="C72" s="29">
        <v>6.74</v>
      </c>
      <c r="D72" s="13" t="s">
        <v>238</v>
      </c>
      <c r="E72" s="13" t="s">
        <v>495</v>
      </c>
      <c r="F72" s="18">
        <v>1500000</v>
      </c>
      <c r="G72" s="18">
        <v>1522.56</v>
      </c>
      <c r="H72" s="18">
        <v>8.73</v>
      </c>
    </row>
    <row r="73" spans="2:8" x14ac:dyDescent="0.25">
      <c r="B73" s="13" t="s">
        <v>502</v>
      </c>
      <c r="C73" s="29">
        <v>6.97</v>
      </c>
      <c r="D73" s="13" t="s">
        <v>238</v>
      </c>
      <c r="E73" s="13" t="s">
        <v>503</v>
      </c>
      <c r="F73" s="18">
        <v>1000000</v>
      </c>
      <c r="G73" s="18">
        <v>1047.82</v>
      </c>
      <c r="H73" s="18">
        <v>6.01</v>
      </c>
    </row>
    <row r="74" spans="2:8" x14ac:dyDescent="0.25">
      <c r="B74" s="13" t="s">
        <v>496</v>
      </c>
      <c r="C74" s="29">
        <v>6.7</v>
      </c>
      <c r="D74" s="13" t="s">
        <v>238</v>
      </c>
      <c r="E74" s="13" t="s">
        <v>497</v>
      </c>
      <c r="F74" s="18">
        <v>1000000</v>
      </c>
      <c r="G74" s="18">
        <v>1007.68</v>
      </c>
      <c r="H74" s="18">
        <v>5.78</v>
      </c>
    </row>
    <row r="75" spans="2:8" x14ac:dyDescent="0.25">
      <c r="B75" s="13" t="s">
        <v>3226</v>
      </c>
      <c r="C75" s="29">
        <v>6.73</v>
      </c>
      <c r="D75" s="13" t="s">
        <v>238</v>
      </c>
      <c r="E75" s="13" t="s">
        <v>3225</v>
      </c>
      <c r="F75" s="18">
        <v>500000</v>
      </c>
      <c r="G75" s="18">
        <v>515.65</v>
      </c>
      <c r="H75" s="18">
        <v>2.96</v>
      </c>
    </row>
    <row r="76" spans="2:8" x14ac:dyDescent="0.25">
      <c r="B76" s="13" t="s">
        <v>3224</v>
      </c>
      <c r="C76" s="29">
        <v>6.66</v>
      </c>
      <c r="D76" s="13" t="s">
        <v>238</v>
      </c>
      <c r="E76" s="13" t="s">
        <v>3223</v>
      </c>
      <c r="F76" s="18">
        <v>500000</v>
      </c>
      <c r="G76" s="18">
        <v>506.56</v>
      </c>
      <c r="H76" s="18">
        <v>2.9</v>
      </c>
    </row>
    <row r="77" spans="2:8" x14ac:dyDescent="0.25">
      <c r="B77" s="13" t="s">
        <v>3222</v>
      </c>
      <c r="C77" s="29">
        <v>6.53</v>
      </c>
      <c r="D77" s="13" t="s">
        <v>238</v>
      </c>
      <c r="E77" s="13" t="s">
        <v>3221</v>
      </c>
      <c r="F77" s="18">
        <v>350000</v>
      </c>
      <c r="G77" s="18">
        <v>350.43</v>
      </c>
      <c r="H77" s="18">
        <v>2.0099999999999998</v>
      </c>
    </row>
    <row r="78" spans="2:8" x14ac:dyDescent="0.25">
      <c r="B78" s="32" t="s">
        <v>239</v>
      </c>
      <c r="C78" s="33"/>
      <c r="D78" s="32"/>
      <c r="E78" s="32"/>
      <c r="F78" s="34"/>
      <c r="G78" s="34">
        <f>SUM(G67:G77)</f>
        <v>6475.7300000000005</v>
      </c>
      <c r="H78" s="34">
        <f>SUM(H67:H77)</f>
        <v>37.14</v>
      </c>
    </row>
    <row r="79" spans="2:8" x14ac:dyDescent="0.25">
      <c r="B79" s="32" t="s">
        <v>506</v>
      </c>
    </row>
    <row r="80" spans="2:8" x14ac:dyDescent="0.25">
      <c r="B80" s="13" t="s">
        <v>514</v>
      </c>
      <c r="C80" s="29">
        <v>7.35</v>
      </c>
      <c r="D80" s="13" t="s">
        <v>507</v>
      </c>
      <c r="E80" s="13" t="s">
        <v>515</v>
      </c>
      <c r="F80" s="18">
        <v>100</v>
      </c>
      <c r="G80" s="18">
        <v>999.78</v>
      </c>
      <c r="H80" s="18">
        <v>5.73</v>
      </c>
    </row>
    <row r="81" spans="2:8" x14ac:dyDescent="0.25">
      <c r="B81" s="13" t="s">
        <v>1799</v>
      </c>
      <c r="C81" s="29">
        <v>7.71</v>
      </c>
      <c r="D81" s="13" t="s">
        <v>507</v>
      </c>
      <c r="E81" s="13" t="s">
        <v>511</v>
      </c>
      <c r="F81" s="18">
        <v>100</v>
      </c>
      <c r="G81" s="18">
        <v>977.42</v>
      </c>
      <c r="H81" s="18">
        <v>5.6</v>
      </c>
    </row>
    <row r="82" spans="2:8" x14ac:dyDescent="0.25">
      <c r="B82" s="13" t="s">
        <v>1800</v>
      </c>
      <c r="C82" s="29">
        <v>8.5</v>
      </c>
      <c r="D82" s="13" t="s">
        <v>512</v>
      </c>
      <c r="E82" s="13" t="s">
        <v>513</v>
      </c>
      <c r="F82" s="18">
        <v>50</v>
      </c>
      <c r="G82" s="18">
        <v>500.33</v>
      </c>
      <c r="H82" s="18">
        <v>2.87</v>
      </c>
    </row>
    <row r="83" spans="2:8" x14ac:dyDescent="0.25">
      <c r="B83" s="32" t="s">
        <v>519</v>
      </c>
      <c r="C83" s="33"/>
      <c r="D83" s="32"/>
      <c r="E83" s="32"/>
      <c r="F83" s="34"/>
      <c r="G83" s="34">
        <f>SUM(G79:G82)</f>
        <v>2477.5299999999997</v>
      </c>
      <c r="H83" s="34">
        <f>SUM(H79:H82)</f>
        <v>14.2</v>
      </c>
    </row>
    <row r="84" spans="2:8" x14ac:dyDescent="0.25">
      <c r="B84" s="32" t="s">
        <v>431</v>
      </c>
      <c r="C84" s="33"/>
      <c r="D84" s="32"/>
      <c r="E84" s="32"/>
      <c r="F84" s="34"/>
      <c r="G84" s="34">
        <v>112.21</v>
      </c>
      <c r="H84" s="34">
        <v>0.64</v>
      </c>
    </row>
    <row r="85" spans="2:8" x14ac:dyDescent="0.25">
      <c r="B85" s="32" t="s">
        <v>159</v>
      </c>
      <c r="C85" s="33"/>
      <c r="D85" s="32"/>
      <c r="E85" s="32"/>
      <c r="F85" s="34"/>
      <c r="G85" s="34">
        <v>13934.05</v>
      </c>
      <c r="H85" s="34">
        <v>79.91</v>
      </c>
    </row>
    <row r="86" spans="2:8" x14ac:dyDescent="0.25">
      <c r="B86" s="32" t="s">
        <v>247</v>
      </c>
      <c r="C86" s="33"/>
      <c r="D86" s="32"/>
      <c r="E86" s="32"/>
      <c r="F86" s="34"/>
      <c r="G86" s="34">
        <v>3504.7937164999994</v>
      </c>
      <c r="H86" s="34">
        <v>20.090000000000003</v>
      </c>
    </row>
    <row r="87" spans="2:8" x14ac:dyDescent="0.25">
      <c r="B87" s="32" t="s">
        <v>161</v>
      </c>
      <c r="C87" s="33"/>
      <c r="D87" s="32"/>
      <c r="E87" s="32"/>
      <c r="F87" s="34"/>
      <c r="G87" s="34">
        <v>17438.8437165</v>
      </c>
      <c r="H87" s="34">
        <v>100</v>
      </c>
    </row>
    <row r="88" spans="2:8" x14ac:dyDescent="0.25">
      <c r="B88" s="13" t="s">
        <v>162</v>
      </c>
    </row>
    <row r="89" spans="2:8" x14ac:dyDescent="0.25">
      <c r="B89" s="13" t="s">
        <v>163</v>
      </c>
    </row>
    <row r="90" spans="2:8" x14ac:dyDescent="0.25">
      <c r="B90" s="13" t="s">
        <v>164</v>
      </c>
      <c r="C90" s="29" t="s">
        <v>165</v>
      </c>
    </row>
    <row r="91" spans="2:8" x14ac:dyDescent="0.25">
      <c r="B91" s="32"/>
    </row>
    <row r="92" spans="2:8" ht="30" x14ac:dyDescent="0.25">
      <c r="B92" s="48" t="s">
        <v>166</v>
      </c>
      <c r="C92" s="29" t="s">
        <v>167</v>
      </c>
    </row>
    <row r="93" spans="2:8" x14ac:dyDescent="0.25">
      <c r="B93" s="32"/>
    </row>
    <row r="94" spans="2:8" x14ac:dyDescent="0.25">
      <c r="B94" s="32" t="s">
        <v>168</v>
      </c>
      <c r="C94" s="29" t="s">
        <v>167</v>
      </c>
    </row>
    <row r="95" spans="2:8" x14ac:dyDescent="0.25">
      <c r="B95" s="32" t="s">
        <v>170</v>
      </c>
      <c r="C95" s="29" t="s">
        <v>171</v>
      </c>
    </row>
    <row r="96" spans="2:8" x14ac:dyDescent="0.25">
      <c r="B96" s="32" t="s">
        <v>3220</v>
      </c>
      <c r="C96" s="33"/>
    </row>
    <row r="97" spans="2:3" x14ac:dyDescent="0.25">
      <c r="B97" s="32" t="s">
        <v>3219</v>
      </c>
      <c r="C97" s="33"/>
    </row>
    <row r="98" spans="2:3" x14ac:dyDescent="0.25">
      <c r="B98" s="32" t="s">
        <v>3218</v>
      </c>
      <c r="C98" s="33"/>
    </row>
    <row r="99" spans="2:3" x14ac:dyDescent="0.25">
      <c r="B99" s="32" t="s">
        <v>3217</v>
      </c>
      <c r="C99" s="33"/>
    </row>
    <row r="100" spans="2:3" x14ac:dyDescent="0.25">
      <c r="B100" s="32" t="s">
        <v>3216</v>
      </c>
      <c r="C100" s="33"/>
    </row>
    <row r="101" spans="2:3" x14ac:dyDescent="0.25">
      <c r="B101" s="13" t="s">
        <v>180</v>
      </c>
    </row>
    <row r="103" spans="2:3" x14ac:dyDescent="0.25">
      <c r="B103" s="3"/>
      <c r="C103" s="4" t="s">
        <v>181</v>
      </c>
    </row>
    <row r="104" spans="2:3" ht="30" x14ac:dyDescent="0.25">
      <c r="B104" s="3" t="s">
        <v>182</v>
      </c>
      <c r="C104" s="5" t="s">
        <v>24</v>
      </c>
    </row>
    <row r="105" spans="2:3" x14ac:dyDescent="0.25">
      <c r="B105" s="3" t="s">
        <v>183</v>
      </c>
      <c r="C105" s="4"/>
    </row>
    <row r="106" spans="2:3" x14ac:dyDescent="0.25">
      <c r="B106" s="3"/>
      <c r="C106" s="4"/>
    </row>
    <row r="107" spans="2:3" x14ac:dyDescent="0.25">
      <c r="B107" s="3" t="s">
        <v>184</v>
      </c>
      <c r="C107" s="61">
        <v>7.0999999999999994E-2</v>
      </c>
    </row>
    <row r="108" spans="2:3" x14ac:dyDescent="0.25">
      <c r="B108" s="3"/>
      <c r="C108" s="4"/>
    </row>
    <row r="109" spans="2:3" x14ac:dyDescent="0.25">
      <c r="B109" s="3" t="s">
        <v>185</v>
      </c>
      <c r="C109" s="4" t="s">
        <v>3215</v>
      </c>
    </row>
    <row r="110" spans="2:3" x14ac:dyDescent="0.25">
      <c r="B110" s="3" t="s">
        <v>186</v>
      </c>
      <c r="C110" s="4" t="s">
        <v>3214</v>
      </c>
    </row>
    <row r="111" spans="2:3" x14ac:dyDescent="0.25">
      <c r="B111" s="3"/>
      <c r="C111" s="4"/>
    </row>
    <row r="112" spans="2:3" x14ac:dyDescent="0.25">
      <c r="B112" s="3" t="s">
        <v>187</v>
      </c>
      <c r="C112" s="4" t="s">
        <v>165</v>
      </c>
    </row>
    <row r="113" spans="2:7" x14ac:dyDescent="0.25">
      <c r="B113" s="204" t="s">
        <v>188</v>
      </c>
      <c r="C113" s="204"/>
    </row>
    <row r="115" spans="2:7" x14ac:dyDescent="0.25">
      <c r="B115" s="3" t="s">
        <v>189</v>
      </c>
      <c r="C115" s="4"/>
      <c r="D115" s="3"/>
    </row>
    <row r="116" spans="2:7" ht="30" x14ac:dyDescent="0.25">
      <c r="B116" s="6" t="s">
        <v>190</v>
      </c>
      <c r="C116" s="5" t="s">
        <v>191</v>
      </c>
      <c r="D116" s="6" t="s">
        <v>192</v>
      </c>
    </row>
    <row r="117" spans="2:7" x14ac:dyDescent="0.25">
      <c r="B117" s="3" t="s">
        <v>167</v>
      </c>
      <c r="C117" s="4" t="s">
        <v>167</v>
      </c>
      <c r="D117" s="3" t="s">
        <v>167</v>
      </c>
    </row>
    <row r="119" spans="2:7" x14ac:dyDescent="0.25">
      <c r="B119" s="8" t="s">
        <v>193</v>
      </c>
      <c r="C119" s="44">
        <v>45596</v>
      </c>
      <c r="D119" s="3"/>
      <c r="E119" s="37"/>
      <c r="F119" s="43"/>
    </row>
    <row r="120" spans="2:7" x14ac:dyDescent="0.25">
      <c r="B120" s="8" t="s">
        <v>194</v>
      </c>
      <c r="C120" s="9" t="s">
        <v>195</v>
      </c>
      <c r="D120" s="8" t="s">
        <v>196</v>
      </c>
      <c r="E120" s="38" t="s">
        <v>197</v>
      </c>
      <c r="F120" s="36" t="s">
        <v>198</v>
      </c>
      <c r="G120" s="34"/>
    </row>
    <row r="121" spans="2:7" x14ac:dyDescent="0.25">
      <c r="B121" s="41" t="s">
        <v>167</v>
      </c>
      <c r="C121" s="42" t="s">
        <v>167</v>
      </c>
      <c r="D121" s="41" t="s">
        <v>167</v>
      </c>
      <c r="E121" s="40" t="s">
        <v>167</v>
      </c>
      <c r="F121" s="39" t="s">
        <v>167</v>
      </c>
    </row>
    <row r="124" spans="2:7" x14ac:dyDescent="0.25">
      <c r="B124" s="32" t="s">
        <v>199</v>
      </c>
    </row>
    <row r="125" spans="2:7" x14ac:dyDescent="0.25">
      <c r="B125" s="32"/>
    </row>
    <row r="126" spans="2:7" x14ac:dyDescent="0.25">
      <c r="B126" s="32" t="s">
        <v>200</v>
      </c>
    </row>
    <row r="127" spans="2:7" x14ac:dyDescent="0.25">
      <c r="B127" s="8" t="s">
        <v>201</v>
      </c>
      <c r="C127" s="9" t="s">
        <v>202</v>
      </c>
      <c r="D127" s="32"/>
    </row>
    <row r="128" spans="2:7" x14ac:dyDescent="0.25">
      <c r="B128" s="3" t="s">
        <v>167</v>
      </c>
      <c r="C128" s="4" t="s">
        <v>167</v>
      </c>
    </row>
    <row r="130" spans="2:7" x14ac:dyDescent="0.25">
      <c r="B130" s="8" t="s">
        <v>203</v>
      </c>
      <c r="C130" s="9" t="s">
        <v>202</v>
      </c>
    </row>
    <row r="131" spans="2:7" x14ac:dyDescent="0.25">
      <c r="B131" s="3" t="s">
        <v>167</v>
      </c>
      <c r="C131" s="4" t="s">
        <v>167</v>
      </c>
    </row>
    <row r="133" spans="2:7" x14ac:dyDescent="0.25">
      <c r="B133" s="8" t="s">
        <v>167</v>
      </c>
      <c r="C133" s="9" t="s">
        <v>167</v>
      </c>
    </row>
    <row r="134" spans="2:7" x14ac:dyDescent="0.25">
      <c r="B134" s="3" t="s">
        <v>167</v>
      </c>
      <c r="C134" s="4" t="s">
        <v>167</v>
      </c>
    </row>
    <row r="136" spans="2:7" x14ac:dyDescent="0.25">
      <c r="B136" s="38" t="s">
        <v>204</v>
      </c>
      <c r="C136" s="9" t="s">
        <v>205</v>
      </c>
    </row>
    <row r="137" spans="2:7" x14ac:dyDescent="0.25">
      <c r="B137" s="37" t="s">
        <v>167</v>
      </c>
      <c r="C137" s="4" t="s">
        <v>167</v>
      </c>
    </row>
    <row r="139" spans="2:7" x14ac:dyDescent="0.25">
      <c r="B139" s="8" t="s">
        <v>206</v>
      </c>
      <c r="C139" s="9" t="s">
        <v>167</v>
      </c>
    </row>
    <row r="141" spans="2:7" x14ac:dyDescent="0.25">
      <c r="B141" s="8" t="s">
        <v>207</v>
      </c>
      <c r="C141" s="44">
        <v>45596</v>
      </c>
      <c r="D141" s="3"/>
      <c r="E141" s="37"/>
      <c r="F141" s="43"/>
    </row>
    <row r="142" spans="2:7" x14ac:dyDescent="0.25">
      <c r="B142" s="8" t="s">
        <v>194</v>
      </c>
      <c r="C142" s="9" t="s">
        <v>195</v>
      </c>
      <c r="D142" s="8" t="s">
        <v>196</v>
      </c>
      <c r="E142" s="38" t="s">
        <v>197</v>
      </c>
      <c r="F142" s="36" t="s">
        <v>198</v>
      </c>
      <c r="G142" s="34"/>
    </row>
    <row r="143" spans="2:7" x14ac:dyDescent="0.25">
      <c r="B143" s="41" t="s">
        <v>167</v>
      </c>
      <c r="C143" s="42" t="s">
        <v>167</v>
      </c>
      <c r="D143" s="41" t="s">
        <v>167</v>
      </c>
      <c r="E143" s="40" t="s">
        <v>167</v>
      </c>
      <c r="F143" s="39" t="s">
        <v>167</v>
      </c>
    </row>
    <row r="144" spans="2:7" x14ac:dyDescent="0.25">
      <c r="B144" s="32" t="s">
        <v>199</v>
      </c>
    </row>
    <row r="145" spans="2:4" x14ac:dyDescent="0.25">
      <c r="B145" s="32"/>
    </row>
    <row r="146" spans="2:4" x14ac:dyDescent="0.25">
      <c r="B146" s="32" t="s">
        <v>200</v>
      </c>
    </row>
    <row r="147" spans="2:4" x14ac:dyDescent="0.25">
      <c r="B147" s="8" t="s">
        <v>201</v>
      </c>
      <c r="C147" s="9" t="s">
        <v>202</v>
      </c>
      <c r="D147" s="32"/>
    </row>
    <row r="148" spans="2:4" x14ac:dyDescent="0.25">
      <c r="B148" s="3" t="s">
        <v>167</v>
      </c>
      <c r="C148" s="4" t="s">
        <v>167</v>
      </c>
    </row>
    <row r="150" spans="2:4" x14ac:dyDescent="0.25">
      <c r="B150" s="8" t="s">
        <v>203</v>
      </c>
      <c r="C150" s="9" t="s">
        <v>202</v>
      </c>
    </row>
    <row r="151" spans="2:4" x14ac:dyDescent="0.25">
      <c r="B151" s="3" t="s">
        <v>167</v>
      </c>
      <c r="C151" s="4" t="s">
        <v>167</v>
      </c>
    </row>
    <row r="153" spans="2:4" x14ac:dyDescent="0.25">
      <c r="B153" s="8" t="s">
        <v>167</v>
      </c>
      <c r="C153" s="9" t="s">
        <v>167</v>
      </c>
    </row>
    <row r="154" spans="2:4" x14ac:dyDescent="0.25">
      <c r="B154" s="3" t="s">
        <v>167</v>
      </c>
      <c r="C154" s="4" t="s">
        <v>167</v>
      </c>
    </row>
    <row r="156" spans="2:4" x14ac:dyDescent="0.25">
      <c r="B156" s="38" t="s">
        <v>204</v>
      </c>
      <c r="C156" s="9" t="s">
        <v>205</v>
      </c>
    </row>
    <row r="157" spans="2:4" x14ac:dyDescent="0.25">
      <c r="B157" s="37" t="s">
        <v>167</v>
      </c>
      <c r="C157" s="4" t="s">
        <v>167</v>
      </c>
    </row>
    <row r="159" spans="2:4" x14ac:dyDescent="0.25">
      <c r="B159" s="8" t="s">
        <v>206</v>
      </c>
      <c r="C159" s="9" t="s">
        <v>167</v>
      </c>
    </row>
    <row r="162" spans="2:80" x14ac:dyDescent="0.25">
      <c r="B162" s="32" t="s">
        <v>208</v>
      </c>
    </row>
    <row r="164" spans="2:80" x14ac:dyDescent="0.25">
      <c r="B164" s="8" t="s">
        <v>194</v>
      </c>
      <c r="C164" s="9" t="s">
        <v>209</v>
      </c>
      <c r="D164" s="8" t="s">
        <v>210</v>
      </c>
      <c r="E164" s="8" t="s">
        <v>211</v>
      </c>
      <c r="F164" s="34"/>
    </row>
    <row r="165" spans="2:80" x14ac:dyDescent="0.25">
      <c r="B165" s="3" t="s">
        <v>167</v>
      </c>
      <c r="C165" s="4" t="s">
        <v>167</v>
      </c>
      <c r="D165" s="3" t="s">
        <v>167</v>
      </c>
      <c r="E165" s="3" t="s">
        <v>167</v>
      </c>
    </row>
    <row r="168" spans="2:80" x14ac:dyDescent="0.25">
      <c r="B168" s="32" t="s">
        <v>212</v>
      </c>
      <c r="C168" s="33" t="s">
        <v>167</v>
      </c>
      <c r="D168" s="32"/>
      <c r="E168" s="32"/>
      <c r="F168" s="34"/>
      <c r="G168" s="34"/>
      <c r="H168" s="34"/>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c r="BR168" s="32"/>
      <c r="BS168" s="32"/>
      <c r="BT168" s="32"/>
      <c r="BU168" s="32"/>
      <c r="BV168" s="32"/>
      <c r="BW168" s="32"/>
      <c r="BX168" s="32"/>
      <c r="BY168" s="32"/>
      <c r="BZ168" s="32"/>
      <c r="CA168" s="32"/>
      <c r="CB168" s="32"/>
    </row>
    <row r="170" spans="2:80" x14ac:dyDescent="0.25">
      <c r="B170" s="32" t="s">
        <v>213</v>
      </c>
    </row>
    <row r="172" spans="2:80" x14ac:dyDescent="0.25">
      <c r="B172" s="8" t="s">
        <v>214</v>
      </c>
      <c r="C172" s="9" t="s">
        <v>202</v>
      </c>
      <c r="D172" s="32"/>
    </row>
    <row r="173" spans="2:80" x14ac:dyDescent="0.25">
      <c r="B173" s="3" t="s">
        <v>167</v>
      </c>
      <c r="C173" s="4" t="s">
        <v>167</v>
      </c>
    </row>
    <row r="176" spans="2:80" x14ac:dyDescent="0.25">
      <c r="B176" s="8" t="s">
        <v>215</v>
      </c>
      <c r="C176" s="9" t="s">
        <v>216</v>
      </c>
      <c r="D176" s="32"/>
    </row>
    <row r="177" spans="2:80" x14ac:dyDescent="0.25">
      <c r="B177" s="3" t="s">
        <v>167</v>
      </c>
      <c r="C177" s="4" t="s">
        <v>167</v>
      </c>
    </row>
    <row r="180" spans="2:80" x14ac:dyDescent="0.25">
      <c r="B180" s="32" t="s">
        <v>217</v>
      </c>
    </row>
    <row r="183" spans="2:80" x14ac:dyDescent="0.25">
      <c r="B183" s="32" t="s">
        <v>218</v>
      </c>
    </row>
    <row r="185" spans="2:80" x14ac:dyDescent="0.25">
      <c r="B185" s="8" t="s">
        <v>194</v>
      </c>
      <c r="C185" s="9" t="s">
        <v>219</v>
      </c>
      <c r="D185" s="8" t="s">
        <v>209</v>
      </c>
      <c r="E185" s="8" t="s">
        <v>210</v>
      </c>
      <c r="F185" s="36" t="s">
        <v>211</v>
      </c>
      <c r="G185" s="34"/>
    </row>
    <row r="186" spans="2:80" x14ac:dyDescent="0.25">
      <c r="B186" s="3" t="s">
        <v>167</v>
      </c>
      <c r="C186" s="4" t="s">
        <v>167</v>
      </c>
      <c r="D186" s="3" t="s">
        <v>167</v>
      </c>
      <c r="E186" s="3" t="s">
        <v>167</v>
      </c>
      <c r="F186" s="35" t="s">
        <v>167</v>
      </c>
    </row>
    <row r="189" spans="2:80" x14ac:dyDescent="0.25">
      <c r="B189" s="32" t="s">
        <v>212</v>
      </c>
      <c r="C189" s="33" t="s">
        <v>167</v>
      </c>
      <c r="D189" s="32"/>
      <c r="E189" s="32"/>
      <c r="F189" s="34"/>
      <c r="G189" s="34"/>
      <c r="H189" s="34"/>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c r="BO189" s="32"/>
      <c r="BP189" s="32"/>
      <c r="BQ189" s="32"/>
      <c r="BR189" s="32"/>
      <c r="BS189" s="32"/>
      <c r="BT189" s="32"/>
      <c r="BU189" s="32"/>
      <c r="BV189" s="32"/>
      <c r="BW189" s="32"/>
      <c r="BX189" s="32"/>
      <c r="BY189" s="32"/>
      <c r="BZ189" s="32"/>
      <c r="CA189" s="32"/>
      <c r="CB189" s="32"/>
    </row>
    <row r="191" spans="2:80" x14ac:dyDescent="0.25">
      <c r="B191" s="32" t="s">
        <v>213</v>
      </c>
    </row>
    <row r="193" spans="2:7" x14ac:dyDescent="0.25">
      <c r="B193" s="8" t="s">
        <v>214</v>
      </c>
      <c r="C193" s="9" t="s">
        <v>202</v>
      </c>
      <c r="D193" s="32"/>
    </row>
    <row r="194" spans="2:7" x14ac:dyDescent="0.25">
      <c r="B194" s="3" t="s">
        <v>167</v>
      </c>
      <c r="C194" s="4" t="s">
        <v>167</v>
      </c>
    </row>
    <row r="197" spans="2:7" x14ac:dyDescent="0.25">
      <c r="B197" s="8" t="s">
        <v>215</v>
      </c>
      <c r="C197" s="9" t="s">
        <v>216</v>
      </c>
      <c r="D197" s="32"/>
    </row>
    <row r="198" spans="2:7" x14ac:dyDescent="0.25">
      <c r="B198" s="3" t="s">
        <v>167</v>
      </c>
      <c r="C198" s="4" t="s">
        <v>167</v>
      </c>
    </row>
    <row r="201" spans="2:7" x14ac:dyDescent="0.25">
      <c r="B201" s="32" t="s">
        <v>217</v>
      </c>
    </row>
    <row r="204" spans="2:7" x14ac:dyDescent="0.25">
      <c r="B204" s="32" t="s">
        <v>220</v>
      </c>
    </row>
    <row r="205" spans="2:7" x14ac:dyDescent="0.25">
      <c r="B205" s="8" t="s">
        <v>194</v>
      </c>
      <c r="C205" s="9" t="s">
        <v>221</v>
      </c>
      <c r="D205" s="8" t="s">
        <v>222</v>
      </c>
      <c r="E205" s="8" t="s">
        <v>223</v>
      </c>
      <c r="F205" s="36" t="s">
        <v>224</v>
      </c>
      <c r="G205" s="34"/>
    </row>
    <row r="206" spans="2:7" x14ac:dyDescent="0.25">
      <c r="B206" s="3" t="s">
        <v>167</v>
      </c>
      <c r="C206" s="4" t="s">
        <v>167</v>
      </c>
      <c r="D206" s="3" t="s">
        <v>167</v>
      </c>
      <c r="E206" s="3" t="s">
        <v>167</v>
      </c>
      <c r="F206" s="35" t="s">
        <v>167</v>
      </c>
    </row>
    <row r="207" spans="2:7" x14ac:dyDescent="0.25">
      <c r="B207" s="13" t="s">
        <v>225</v>
      </c>
    </row>
  </sheetData>
  <mergeCells count="4">
    <mergeCell ref="B1:E1"/>
    <mergeCell ref="C3:C6"/>
    <mergeCell ref="D3:D6"/>
    <mergeCell ref="B113:C113"/>
  </mergeCells>
  <hyperlinks>
    <hyperlink ref="A1" location="Index!A1" display="Index" xr:uid="{B276A40A-9CC1-41A0-83C7-1B184D51B071}"/>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E1D7-5546-41BD-A0B7-EC6411473720}">
  <dimension ref="A1:CB159"/>
  <sheetViews>
    <sheetView topLeftCell="A17" workbookViewId="0">
      <selection sqref="A1:E1"/>
    </sheetView>
  </sheetViews>
  <sheetFormatPr defaultRowHeight="15" x14ac:dyDescent="0.25"/>
  <cols>
    <col min="1" max="1" width="5.42578125" style="13" bestFit="1" customWidth="1"/>
    <col min="2" max="2" width="97.8554687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ol min="9" max="256" width="9.140625" style="13"/>
    <col min="257" max="257" width="5.42578125" style="13" bestFit="1" customWidth="1"/>
    <col min="258" max="258" width="130.7109375" style="13" bestFit="1" customWidth="1"/>
    <col min="259" max="259" width="23.14062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3.14062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3.14062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3.14062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3.14062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3.14062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3.14062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3.14062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3.14062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3.14062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3.14062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3.14062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3.14062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3.14062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3.14062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3.14062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3.14062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3.14062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3.14062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3.14062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3.14062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3.14062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3.14062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3.14062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3.14062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3.14062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3.14062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3.14062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3.14062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3.14062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3.14062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3.14062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3.14062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3.14062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3.14062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3.14062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3.14062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3.14062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3.14062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3.14062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3.14062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3.14062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3.14062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3.14062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3.14062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3.14062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3.14062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3.14062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3.14062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3.14062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3.14062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3.14062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3.14062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3.14062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3.14062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3.14062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3.14062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3.14062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3.14062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3.14062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3.14062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3.14062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3.14062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5" x14ac:dyDescent="0.25">
      <c r="A1" s="58" t="s">
        <v>0</v>
      </c>
      <c r="B1" s="201" t="s">
        <v>22</v>
      </c>
      <c r="C1" s="201"/>
      <c r="D1" s="201"/>
      <c r="E1" s="201"/>
    </row>
    <row r="3" spans="1:5" x14ac:dyDescent="0.25">
      <c r="B3" s="105" t="s">
        <v>3251</v>
      </c>
      <c r="C3" s="231"/>
      <c r="D3" s="234"/>
    </row>
    <row r="4" spans="1:5" ht="30" x14ac:dyDescent="0.25">
      <c r="B4" s="104" t="s">
        <v>3250</v>
      </c>
      <c r="C4" s="232"/>
      <c r="D4" s="235"/>
    </row>
    <row r="5" spans="1:5" x14ac:dyDescent="0.25">
      <c r="B5" s="104" t="s">
        <v>133</v>
      </c>
      <c r="C5" s="232"/>
      <c r="D5" s="235"/>
    </row>
    <row r="6" spans="1:5" x14ac:dyDescent="0.25">
      <c r="B6" s="104" t="s">
        <v>3249</v>
      </c>
      <c r="C6" s="232"/>
      <c r="D6" s="235"/>
    </row>
    <row r="7" spans="1:5" ht="15.75" thickBot="1" x14ac:dyDescent="0.3">
      <c r="B7" s="104" t="s">
        <v>3248</v>
      </c>
      <c r="C7" s="233"/>
      <c r="D7" s="236"/>
    </row>
    <row r="8" spans="1:5" x14ac:dyDescent="0.25">
      <c r="B8" s="40" t="s">
        <v>136</v>
      </c>
      <c r="C8" s="103" t="s">
        <v>137</v>
      </c>
      <c r="D8" s="102" t="s">
        <v>138</v>
      </c>
    </row>
    <row r="9" spans="1:5" x14ac:dyDescent="0.25">
      <c r="C9" s="84"/>
      <c r="D9" s="84"/>
    </row>
    <row r="10" spans="1:5" x14ac:dyDescent="0.25">
      <c r="B10" s="203"/>
      <c r="C10" s="203"/>
      <c r="D10" s="203"/>
      <c r="E10" s="203"/>
    </row>
    <row r="11" spans="1:5" x14ac:dyDescent="0.25">
      <c r="B11" s="215" t="s">
        <v>2811</v>
      </c>
      <c r="C11" s="215"/>
      <c r="D11" s="215"/>
      <c r="E11" s="215"/>
    </row>
    <row r="12" spans="1:5" x14ac:dyDescent="0.25">
      <c r="B12" s="52" t="s">
        <v>2810</v>
      </c>
      <c r="C12" s="216" t="s">
        <v>2809</v>
      </c>
      <c r="D12" s="215" t="s">
        <v>2808</v>
      </c>
      <c r="E12" s="215" t="s">
        <v>2807</v>
      </c>
    </row>
    <row r="13" spans="1:5" x14ac:dyDescent="0.25">
      <c r="B13" s="52" t="s">
        <v>2806</v>
      </c>
      <c r="C13" s="216"/>
      <c r="D13" s="215"/>
      <c r="E13" s="215"/>
    </row>
    <row r="14" spans="1:5" x14ac:dyDescent="0.25">
      <c r="B14" s="1" t="s">
        <v>2805</v>
      </c>
      <c r="C14" s="54" t="s">
        <v>3247</v>
      </c>
      <c r="D14" s="12"/>
      <c r="E14" s="12"/>
    </row>
    <row r="15" spans="1:5" x14ac:dyDescent="0.25">
      <c r="B15" s="1" t="s">
        <v>2803</v>
      </c>
      <c r="C15" s="54"/>
      <c r="D15" s="12"/>
      <c r="E15" s="12"/>
    </row>
    <row r="16" spans="1:5" x14ac:dyDescent="0.25">
      <c r="B16" s="1" t="s">
        <v>2802</v>
      </c>
      <c r="C16" s="54"/>
      <c r="D16" s="12"/>
      <c r="E16" s="12"/>
    </row>
    <row r="17" spans="2:8" x14ac:dyDescent="0.25">
      <c r="B17" s="8" t="s">
        <v>2801</v>
      </c>
      <c r="C17" s="53"/>
      <c r="D17" s="52"/>
      <c r="E17" s="52"/>
    </row>
    <row r="20" spans="2:8" x14ac:dyDescent="0.25">
      <c r="B20" s="13" t="s">
        <v>150</v>
      </c>
    </row>
    <row r="22" spans="2:8" x14ac:dyDescent="0.25">
      <c r="B22" s="50" t="s">
        <v>139</v>
      </c>
      <c r="C22" s="51" t="s">
        <v>3246</v>
      </c>
      <c r="D22" s="50" t="s">
        <v>235</v>
      </c>
      <c r="E22" s="50" t="s">
        <v>142</v>
      </c>
      <c r="F22" s="49" t="s">
        <v>151</v>
      </c>
      <c r="G22" s="49" t="s">
        <v>152</v>
      </c>
      <c r="H22" s="49" t="s">
        <v>153</v>
      </c>
    </row>
    <row r="23" spans="2:8" x14ac:dyDescent="0.25">
      <c r="B23" s="32" t="s">
        <v>236</v>
      </c>
    </row>
    <row r="24" spans="2:8" x14ac:dyDescent="0.25">
      <c r="B24" s="32" t="s">
        <v>3245</v>
      </c>
    </row>
    <row r="25" spans="2:8" x14ac:dyDescent="0.25">
      <c r="B25" s="13" t="s">
        <v>3244</v>
      </c>
      <c r="C25" s="29">
        <v>6.45</v>
      </c>
      <c r="D25" s="13" t="s">
        <v>238</v>
      </c>
      <c r="E25" s="13" t="s">
        <v>3243</v>
      </c>
      <c r="F25" s="18">
        <v>10000000</v>
      </c>
      <c r="G25" s="18">
        <v>9952.51</v>
      </c>
      <c r="H25" s="18">
        <v>2.31</v>
      </c>
    </row>
    <row r="26" spans="2:8" x14ac:dyDescent="0.25">
      <c r="B26" s="13" t="s">
        <v>3242</v>
      </c>
      <c r="C26" s="29">
        <v>6.46</v>
      </c>
      <c r="D26" s="13" t="s">
        <v>238</v>
      </c>
      <c r="E26" s="13" t="s">
        <v>2705</v>
      </c>
      <c r="F26" s="18">
        <v>7000000</v>
      </c>
      <c r="G26" s="18">
        <v>6992.57</v>
      </c>
      <c r="H26" s="18">
        <v>1.62</v>
      </c>
    </row>
    <row r="27" spans="2:8" x14ac:dyDescent="0.25">
      <c r="B27" s="13" t="s">
        <v>3241</v>
      </c>
      <c r="C27" s="29">
        <v>6.45</v>
      </c>
      <c r="D27" s="13" t="s">
        <v>238</v>
      </c>
      <c r="E27" s="13" t="s">
        <v>3240</v>
      </c>
      <c r="F27" s="18">
        <v>3000000</v>
      </c>
      <c r="G27" s="18">
        <v>2988.91</v>
      </c>
      <c r="H27" s="18">
        <v>0.69</v>
      </c>
    </row>
    <row r="28" spans="2:8" x14ac:dyDescent="0.25">
      <c r="B28" s="32" t="s">
        <v>243</v>
      </c>
      <c r="C28" s="33"/>
      <c r="D28" s="32"/>
      <c r="E28" s="32"/>
      <c r="F28" s="34"/>
      <c r="G28" s="34">
        <f>SUM(G22:G27)</f>
        <v>19933.990000000002</v>
      </c>
      <c r="H28" s="34">
        <f>SUM(H22:H27)</f>
        <v>4.62</v>
      </c>
    </row>
    <row r="29" spans="2:8" x14ac:dyDescent="0.25">
      <c r="B29" s="32" t="s">
        <v>3239</v>
      </c>
      <c r="C29" s="33"/>
      <c r="D29" s="32"/>
      <c r="E29" s="32"/>
      <c r="F29" s="34"/>
      <c r="G29" s="34">
        <v>62868.05</v>
      </c>
      <c r="H29" s="34">
        <v>14.58</v>
      </c>
    </row>
    <row r="30" spans="2:8" x14ac:dyDescent="0.25">
      <c r="B30" s="32" t="s">
        <v>1232</v>
      </c>
      <c r="C30" s="33"/>
      <c r="D30" s="32"/>
      <c r="E30" s="32"/>
      <c r="F30" s="34"/>
      <c r="G30" s="34">
        <v>348378.79</v>
      </c>
      <c r="H30" s="34">
        <v>80.81</v>
      </c>
    </row>
    <row r="31" spans="2:8" x14ac:dyDescent="0.25">
      <c r="B31" s="32" t="s">
        <v>159</v>
      </c>
      <c r="C31" s="33"/>
      <c r="D31" s="32"/>
      <c r="E31" s="32"/>
      <c r="F31" s="34"/>
      <c r="G31" s="34">
        <v>431180.82999999996</v>
      </c>
      <c r="H31" s="34">
        <v>100.01</v>
      </c>
    </row>
    <row r="32" spans="2:8" x14ac:dyDescent="0.25">
      <c r="B32" s="32" t="s">
        <v>160</v>
      </c>
      <c r="C32" s="33"/>
      <c r="D32" s="32"/>
      <c r="E32" s="32"/>
      <c r="F32" s="34"/>
      <c r="G32" s="34">
        <v>-79.706916509978328</v>
      </c>
      <c r="H32" s="34">
        <v>-1.0000000000005116E-2</v>
      </c>
    </row>
    <row r="33" spans="2:8" x14ac:dyDescent="0.25">
      <c r="B33" s="32" t="s">
        <v>161</v>
      </c>
      <c r="C33" s="33"/>
      <c r="D33" s="32"/>
      <c r="E33" s="32"/>
      <c r="F33" s="34"/>
      <c r="G33" s="34">
        <v>431101.12308349001</v>
      </c>
      <c r="H33" s="34">
        <v>100</v>
      </c>
    </row>
    <row r="34" spans="2:8" x14ac:dyDescent="0.25">
      <c r="B34" s="13" t="s">
        <v>162</v>
      </c>
    </row>
    <row r="35" spans="2:8" x14ac:dyDescent="0.25">
      <c r="B35" s="13" t="s">
        <v>163</v>
      </c>
    </row>
    <row r="36" spans="2:8" x14ac:dyDescent="0.25">
      <c r="B36" s="13" t="s">
        <v>164</v>
      </c>
      <c r="C36" s="29" t="s">
        <v>165</v>
      </c>
    </row>
    <row r="37" spans="2:8" x14ac:dyDescent="0.25">
      <c r="B37" s="32"/>
    </row>
    <row r="38" spans="2:8" ht="30" x14ac:dyDescent="0.25">
      <c r="B38" s="48" t="s">
        <v>166</v>
      </c>
      <c r="C38" s="29" t="s">
        <v>167</v>
      </c>
    </row>
    <row r="39" spans="2:8" x14ac:dyDescent="0.25">
      <c r="B39" s="32"/>
    </row>
    <row r="40" spans="2:8" x14ac:dyDescent="0.25">
      <c r="B40" s="32" t="s">
        <v>168</v>
      </c>
      <c r="C40" s="29" t="s">
        <v>167</v>
      </c>
    </row>
    <row r="41" spans="2:8" x14ac:dyDescent="0.25">
      <c r="B41" s="32" t="s">
        <v>170</v>
      </c>
      <c r="C41" s="29" t="s">
        <v>171</v>
      </c>
    </row>
    <row r="42" spans="2:8" x14ac:dyDescent="0.25">
      <c r="B42" s="32" t="s">
        <v>3238</v>
      </c>
      <c r="C42" s="33"/>
    </row>
    <row r="43" spans="2:8" x14ac:dyDescent="0.25">
      <c r="B43" s="32" t="s">
        <v>3237</v>
      </c>
      <c r="C43" s="33"/>
    </row>
    <row r="44" spans="2:8" x14ac:dyDescent="0.25">
      <c r="B44" s="32" t="s">
        <v>3236</v>
      </c>
      <c r="C44" s="33"/>
    </row>
    <row r="45" spans="2:8" x14ac:dyDescent="0.25">
      <c r="B45" s="32" t="s">
        <v>3235</v>
      </c>
      <c r="C45" s="33"/>
    </row>
    <row r="46" spans="2:8" x14ac:dyDescent="0.25">
      <c r="B46" s="32" t="s">
        <v>3234</v>
      </c>
      <c r="C46" s="33"/>
    </row>
    <row r="47" spans="2:8" x14ac:dyDescent="0.25">
      <c r="B47" s="32" t="s">
        <v>3233</v>
      </c>
      <c r="C47" s="33"/>
    </row>
    <row r="48" spans="2:8" x14ac:dyDescent="0.25">
      <c r="B48" s="32" t="s">
        <v>3232</v>
      </c>
      <c r="C48" s="33"/>
    </row>
    <row r="49" spans="2:3" x14ac:dyDescent="0.25">
      <c r="B49" s="32" t="s">
        <v>3231</v>
      </c>
      <c r="C49" s="33"/>
    </row>
    <row r="50" spans="2:3" x14ac:dyDescent="0.25">
      <c r="B50" s="32" t="s">
        <v>3230</v>
      </c>
      <c r="C50" s="33"/>
    </row>
    <row r="51" spans="2:3" x14ac:dyDescent="0.25">
      <c r="B51" s="32" t="s">
        <v>2612</v>
      </c>
    </row>
    <row r="53" spans="2:3" x14ac:dyDescent="0.25">
      <c r="B53" s="3"/>
      <c r="C53" s="4" t="s">
        <v>181</v>
      </c>
    </row>
    <row r="54" spans="2:3" x14ac:dyDescent="0.25">
      <c r="B54" s="3" t="s">
        <v>182</v>
      </c>
      <c r="C54" s="5" t="s">
        <v>22</v>
      </c>
    </row>
    <row r="55" spans="2:3" x14ac:dyDescent="0.25">
      <c r="B55" s="3" t="s">
        <v>183</v>
      </c>
      <c r="C55" s="4"/>
    </row>
    <row r="56" spans="2:3" x14ac:dyDescent="0.25">
      <c r="B56" s="3"/>
      <c r="C56" s="4"/>
    </row>
    <row r="57" spans="2:3" x14ac:dyDescent="0.25">
      <c r="B57" s="3" t="s">
        <v>184</v>
      </c>
      <c r="C57" s="61">
        <v>6.3399999999999998E-2</v>
      </c>
    </row>
    <row r="58" spans="2:3" x14ac:dyDescent="0.25">
      <c r="B58" s="3"/>
      <c r="C58" s="4"/>
    </row>
    <row r="59" spans="2:3" x14ac:dyDescent="0.25">
      <c r="B59" s="3" t="s">
        <v>185</v>
      </c>
      <c r="C59" s="4" t="s">
        <v>3229</v>
      </c>
    </row>
    <row r="60" spans="2:3" x14ac:dyDescent="0.25">
      <c r="B60" s="3" t="s">
        <v>186</v>
      </c>
      <c r="C60" s="4" t="s">
        <v>3229</v>
      </c>
    </row>
    <row r="61" spans="2:3" x14ac:dyDescent="0.25">
      <c r="B61" s="3"/>
      <c r="C61" s="4"/>
    </row>
    <row r="62" spans="2:3" x14ac:dyDescent="0.25">
      <c r="B62" s="3" t="s">
        <v>187</v>
      </c>
      <c r="C62" s="4" t="s">
        <v>165</v>
      </c>
    </row>
    <row r="63" spans="2:3" x14ac:dyDescent="0.25">
      <c r="B63" s="204" t="s">
        <v>188</v>
      </c>
      <c r="C63" s="204"/>
    </row>
    <row r="64" spans="2:3" x14ac:dyDescent="0.25">
      <c r="C64" s="13"/>
    </row>
    <row r="65" spans="2:7" x14ac:dyDescent="0.25">
      <c r="B65" s="32" t="s">
        <v>3228</v>
      </c>
      <c r="C65" s="13"/>
    </row>
    <row r="67" spans="2:7" x14ac:dyDescent="0.25">
      <c r="B67" s="3" t="s">
        <v>189</v>
      </c>
      <c r="C67" s="4"/>
      <c r="D67" s="3"/>
    </row>
    <row r="68" spans="2:7" ht="30" x14ac:dyDescent="0.25">
      <c r="B68" s="6" t="s">
        <v>190</v>
      </c>
      <c r="C68" s="5" t="s">
        <v>191</v>
      </c>
      <c r="D68" s="6" t="s">
        <v>192</v>
      </c>
    </row>
    <row r="69" spans="2:7" x14ac:dyDescent="0.25">
      <c r="B69" s="3" t="s">
        <v>167</v>
      </c>
      <c r="C69" s="4" t="s">
        <v>167</v>
      </c>
      <c r="D69" s="3" t="s">
        <v>167</v>
      </c>
    </row>
    <row r="71" spans="2:7" x14ac:dyDescent="0.25">
      <c r="B71" s="8" t="s">
        <v>193</v>
      </c>
      <c r="C71" s="44">
        <v>45596</v>
      </c>
      <c r="D71" s="3"/>
      <c r="E71" s="37"/>
      <c r="F71" s="43"/>
    </row>
    <row r="72" spans="2:7" x14ac:dyDescent="0.25">
      <c r="B72" s="8" t="s">
        <v>194</v>
      </c>
      <c r="C72" s="9" t="s">
        <v>195</v>
      </c>
      <c r="D72" s="8" t="s">
        <v>196</v>
      </c>
      <c r="E72" s="38" t="s">
        <v>197</v>
      </c>
      <c r="F72" s="36" t="s">
        <v>198</v>
      </c>
      <c r="G72" s="34"/>
    </row>
    <row r="73" spans="2:7" x14ac:dyDescent="0.25">
      <c r="B73" s="41" t="s">
        <v>167</v>
      </c>
      <c r="C73" s="42" t="s">
        <v>167</v>
      </c>
      <c r="D73" s="41" t="s">
        <v>167</v>
      </c>
      <c r="E73" s="40" t="s">
        <v>167</v>
      </c>
      <c r="F73" s="39" t="s">
        <v>167</v>
      </c>
    </row>
    <row r="76" spans="2:7" x14ac:dyDescent="0.25">
      <c r="B76" s="32" t="s">
        <v>199</v>
      </c>
    </row>
    <row r="77" spans="2:7" x14ac:dyDescent="0.25">
      <c r="B77" s="32"/>
    </row>
    <row r="78" spans="2:7" x14ac:dyDescent="0.25">
      <c r="B78" s="32" t="s">
        <v>200</v>
      </c>
    </row>
    <row r="79" spans="2:7" x14ac:dyDescent="0.25">
      <c r="B79" s="8" t="s">
        <v>201</v>
      </c>
      <c r="C79" s="9" t="s">
        <v>202</v>
      </c>
      <c r="D79" s="32"/>
    </row>
    <row r="80" spans="2:7" x14ac:dyDescent="0.25">
      <c r="B80" s="3" t="s">
        <v>167</v>
      </c>
      <c r="C80" s="4" t="s">
        <v>167</v>
      </c>
    </row>
    <row r="82" spans="2:7" x14ac:dyDescent="0.25">
      <c r="B82" s="8" t="s">
        <v>203</v>
      </c>
      <c r="C82" s="9" t="s">
        <v>202</v>
      </c>
    </row>
    <row r="83" spans="2:7" x14ac:dyDescent="0.25">
      <c r="B83" s="3" t="s">
        <v>167</v>
      </c>
      <c r="C83" s="4" t="s">
        <v>167</v>
      </c>
    </row>
    <row r="85" spans="2:7" x14ac:dyDescent="0.25">
      <c r="B85" s="8" t="s">
        <v>167</v>
      </c>
      <c r="C85" s="9" t="s">
        <v>167</v>
      </c>
    </row>
    <row r="86" spans="2:7" x14ac:dyDescent="0.25">
      <c r="B86" s="3" t="s">
        <v>167</v>
      </c>
      <c r="C86" s="4" t="s">
        <v>167</v>
      </c>
    </row>
    <row r="88" spans="2:7" x14ac:dyDescent="0.25">
      <c r="B88" s="38" t="s">
        <v>204</v>
      </c>
      <c r="C88" s="9" t="s">
        <v>205</v>
      </c>
    </row>
    <row r="89" spans="2:7" x14ac:dyDescent="0.25">
      <c r="B89" s="37" t="s">
        <v>167</v>
      </c>
      <c r="C89" s="4" t="s">
        <v>167</v>
      </c>
    </row>
    <row r="91" spans="2:7" x14ac:dyDescent="0.25">
      <c r="B91" s="8" t="s">
        <v>206</v>
      </c>
      <c r="C91" s="9" t="s">
        <v>167</v>
      </c>
    </row>
    <row r="93" spans="2:7" x14ac:dyDescent="0.25">
      <c r="B93" s="8" t="s">
        <v>207</v>
      </c>
      <c r="C93" s="44">
        <v>45596</v>
      </c>
      <c r="D93" s="3"/>
      <c r="E93" s="37"/>
      <c r="F93" s="43"/>
    </row>
    <row r="94" spans="2:7" x14ac:dyDescent="0.25">
      <c r="B94" s="8" t="s">
        <v>194</v>
      </c>
      <c r="C94" s="9" t="s">
        <v>195</v>
      </c>
      <c r="D94" s="8" t="s">
        <v>196</v>
      </c>
      <c r="E94" s="38" t="s">
        <v>197</v>
      </c>
      <c r="F94" s="36" t="s">
        <v>198</v>
      </c>
      <c r="G94" s="34"/>
    </row>
    <row r="95" spans="2:7" x14ac:dyDescent="0.25">
      <c r="B95" s="41" t="s">
        <v>167</v>
      </c>
      <c r="C95" s="42" t="s">
        <v>167</v>
      </c>
      <c r="D95" s="41" t="s">
        <v>167</v>
      </c>
      <c r="E95" s="40" t="s">
        <v>167</v>
      </c>
      <c r="F95" s="39" t="s">
        <v>167</v>
      </c>
    </row>
    <row r="96" spans="2:7" x14ac:dyDescent="0.25">
      <c r="B96" s="32" t="s">
        <v>199</v>
      </c>
    </row>
    <row r="97" spans="2:4" x14ac:dyDescent="0.25">
      <c r="B97" s="32"/>
    </row>
    <row r="98" spans="2:4" x14ac:dyDescent="0.25">
      <c r="B98" s="32" t="s">
        <v>200</v>
      </c>
    </row>
    <row r="99" spans="2:4" x14ac:dyDescent="0.25">
      <c r="B99" s="8" t="s">
        <v>201</v>
      </c>
      <c r="C99" s="9" t="s">
        <v>202</v>
      </c>
      <c r="D99" s="32"/>
    </row>
    <row r="100" spans="2:4" x14ac:dyDescent="0.25">
      <c r="B100" s="3" t="s">
        <v>167</v>
      </c>
      <c r="C100" s="4" t="s">
        <v>167</v>
      </c>
    </row>
    <row r="102" spans="2:4" x14ac:dyDescent="0.25">
      <c r="B102" s="8" t="s">
        <v>203</v>
      </c>
      <c r="C102" s="9" t="s">
        <v>202</v>
      </c>
    </row>
    <row r="103" spans="2:4" x14ac:dyDescent="0.25">
      <c r="B103" s="3" t="s">
        <v>167</v>
      </c>
      <c r="C103" s="4" t="s">
        <v>167</v>
      </c>
    </row>
    <row r="105" spans="2:4" x14ac:dyDescent="0.25">
      <c r="B105" s="8" t="s">
        <v>167</v>
      </c>
      <c r="C105" s="9" t="s">
        <v>167</v>
      </c>
    </row>
    <row r="106" spans="2:4" x14ac:dyDescent="0.25">
      <c r="B106" s="3" t="s">
        <v>167</v>
      </c>
      <c r="C106" s="4" t="s">
        <v>167</v>
      </c>
    </row>
    <row r="108" spans="2:4" x14ac:dyDescent="0.25">
      <c r="B108" s="38" t="s">
        <v>204</v>
      </c>
      <c r="C108" s="9" t="s">
        <v>205</v>
      </c>
    </row>
    <row r="109" spans="2:4" x14ac:dyDescent="0.25">
      <c r="B109" s="37" t="s">
        <v>167</v>
      </c>
      <c r="C109" s="4" t="s">
        <v>167</v>
      </c>
    </row>
    <row r="111" spans="2:4" x14ac:dyDescent="0.25">
      <c r="B111" s="8" t="s">
        <v>206</v>
      </c>
      <c r="C111" s="9" t="s">
        <v>167</v>
      </c>
    </row>
    <row r="114" spans="2:80" x14ac:dyDescent="0.25">
      <c r="B114" s="32" t="s">
        <v>208</v>
      </c>
    </row>
    <row r="116" spans="2:80" x14ac:dyDescent="0.25">
      <c r="B116" s="8" t="s">
        <v>194</v>
      </c>
      <c r="C116" s="9" t="s">
        <v>209</v>
      </c>
      <c r="D116" s="8" t="s">
        <v>210</v>
      </c>
      <c r="E116" s="8" t="s">
        <v>211</v>
      </c>
      <c r="F116" s="34"/>
    </row>
    <row r="117" spans="2:80" x14ac:dyDescent="0.25">
      <c r="B117" s="3" t="s">
        <v>167</v>
      </c>
      <c r="C117" s="4" t="s">
        <v>167</v>
      </c>
      <c r="D117" s="3" t="s">
        <v>167</v>
      </c>
      <c r="E117" s="3" t="s">
        <v>167</v>
      </c>
    </row>
    <row r="120" spans="2:80" x14ac:dyDescent="0.25">
      <c r="B120" s="32" t="s">
        <v>212</v>
      </c>
      <c r="C120" s="33" t="s">
        <v>167</v>
      </c>
      <c r="D120" s="32"/>
      <c r="E120" s="32"/>
      <c r="F120" s="34"/>
      <c r="G120" s="34"/>
      <c r="H120" s="34"/>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2"/>
      <c r="BQ120" s="32"/>
      <c r="BR120" s="32"/>
      <c r="BS120" s="32"/>
      <c r="BT120" s="32"/>
      <c r="BU120" s="32"/>
      <c r="BV120" s="32"/>
      <c r="BW120" s="32"/>
      <c r="BX120" s="32"/>
      <c r="BY120" s="32"/>
      <c r="BZ120" s="32"/>
      <c r="CA120" s="32"/>
      <c r="CB120" s="32"/>
    </row>
    <row r="122" spans="2:80" x14ac:dyDescent="0.25">
      <c r="B122" s="32" t="s">
        <v>213</v>
      </c>
    </row>
    <row r="124" spans="2:80" x14ac:dyDescent="0.25">
      <c r="B124" s="8" t="s">
        <v>214</v>
      </c>
      <c r="C124" s="9" t="s">
        <v>202</v>
      </c>
      <c r="D124" s="32"/>
    </row>
    <row r="125" spans="2:80" x14ac:dyDescent="0.25">
      <c r="B125" s="3" t="s">
        <v>167</v>
      </c>
      <c r="C125" s="4" t="s">
        <v>167</v>
      </c>
    </row>
    <row r="128" spans="2:80" x14ac:dyDescent="0.25">
      <c r="B128" s="8" t="s">
        <v>215</v>
      </c>
      <c r="C128" s="9" t="s">
        <v>216</v>
      </c>
      <c r="D128" s="32"/>
    </row>
    <row r="129" spans="2:80" x14ac:dyDescent="0.25">
      <c r="B129" s="3" t="s">
        <v>167</v>
      </c>
      <c r="C129" s="4" t="s">
        <v>167</v>
      </c>
    </row>
    <row r="132" spans="2:80" x14ac:dyDescent="0.25">
      <c r="B132" s="32" t="s">
        <v>217</v>
      </c>
    </row>
    <row r="135" spans="2:80" x14ac:dyDescent="0.25">
      <c r="B135" s="32" t="s">
        <v>218</v>
      </c>
    </row>
    <row r="137" spans="2:80" x14ac:dyDescent="0.25">
      <c r="B137" s="8" t="s">
        <v>194</v>
      </c>
      <c r="C137" s="9" t="s">
        <v>219</v>
      </c>
      <c r="D137" s="8" t="s">
        <v>209</v>
      </c>
      <c r="E137" s="8" t="s">
        <v>210</v>
      </c>
      <c r="F137" s="36" t="s">
        <v>211</v>
      </c>
      <c r="G137" s="34"/>
    </row>
    <row r="138" spans="2:80" x14ac:dyDescent="0.25">
      <c r="B138" s="3" t="s">
        <v>167</v>
      </c>
      <c r="C138" s="4" t="s">
        <v>167</v>
      </c>
      <c r="D138" s="3" t="s">
        <v>167</v>
      </c>
      <c r="E138" s="3" t="s">
        <v>167</v>
      </c>
      <c r="F138" s="35" t="s">
        <v>167</v>
      </c>
    </row>
    <row r="141" spans="2:80" x14ac:dyDescent="0.25">
      <c r="B141" s="32" t="s">
        <v>212</v>
      </c>
      <c r="C141" s="33" t="s">
        <v>167</v>
      </c>
      <c r="D141" s="32"/>
      <c r="E141" s="32"/>
      <c r="F141" s="34"/>
      <c r="G141" s="34"/>
      <c r="H141" s="34"/>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c r="BR141" s="32"/>
      <c r="BS141" s="32"/>
      <c r="BT141" s="32"/>
      <c r="BU141" s="32"/>
      <c r="BV141" s="32"/>
      <c r="BW141" s="32"/>
      <c r="BX141" s="32"/>
      <c r="BY141" s="32"/>
      <c r="BZ141" s="32"/>
      <c r="CA141" s="32"/>
      <c r="CB141" s="32"/>
    </row>
    <row r="143" spans="2:80" x14ac:dyDescent="0.25">
      <c r="B143" s="32" t="s">
        <v>213</v>
      </c>
    </row>
    <row r="145" spans="2:7" x14ac:dyDescent="0.25">
      <c r="B145" s="8" t="s">
        <v>214</v>
      </c>
      <c r="C145" s="9" t="s">
        <v>202</v>
      </c>
      <c r="D145" s="32"/>
    </row>
    <row r="146" spans="2:7" x14ac:dyDescent="0.25">
      <c r="B146" s="3" t="s">
        <v>167</v>
      </c>
      <c r="C146" s="4" t="s">
        <v>167</v>
      </c>
    </row>
    <row r="149" spans="2:7" x14ac:dyDescent="0.25">
      <c r="B149" s="8" t="s">
        <v>215</v>
      </c>
      <c r="C149" s="9" t="s">
        <v>216</v>
      </c>
      <c r="D149" s="32"/>
    </row>
    <row r="150" spans="2:7" x14ac:dyDescent="0.25">
      <c r="B150" s="3" t="s">
        <v>167</v>
      </c>
      <c r="C150" s="4" t="s">
        <v>167</v>
      </c>
    </row>
    <row r="153" spans="2:7" x14ac:dyDescent="0.25">
      <c r="B153" s="32" t="s">
        <v>217</v>
      </c>
    </row>
    <row r="156" spans="2:7" x14ac:dyDescent="0.25">
      <c r="B156" s="32" t="s">
        <v>220</v>
      </c>
    </row>
    <row r="157" spans="2:7" x14ac:dyDescent="0.25">
      <c r="B157" s="8" t="s">
        <v>194</v>
      </c>
      <c r="C157" s="9" t="s">
        <v>221</v>
      </c>
      <c r="D157" s="8" t="s">
        <v>222</v>
      </c>
      <c r="E157" s="8" t="s">
        <v>223</v>
      </c>
      <c r="F157" s="36" t="s">
        <v>224</v>
      </c>
      <c r="G157" s="34"/>
    </row>
    <row r="158" spans="2:7" x14ac:dyDescent="0.25">
      <c r="B158" s="3" t="s">
        <v>167</v>
      </c>
      <c r="C158" s="4" t="s">
        <v>167</v>
      </c>
      <c r="D158" s="3" t="s">
        <v>167</v>
      </c>
      <c r="E158" s="3" t="s">
        <v>167</v>
      </c>
      <c r="F158" s="35" t="s">
        <v>167</v>
      </c>
    </row>
    <row r="159" spans="2:7" x14ac:dyDescent="0.25">
      <c r="B159" s="13" t="s">
        <v>225</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D1A7A0F7-D16C-4CA0-A78E-2DA2BA54F581}"/>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0A5FA-31A8-4702-AF72-28BD2DB3DD7C}">
  <dimension ref="A1:CB195"/>
  <sheetViews>
    <sheetView workbookViewId="0">
      <selection sqref="A1:E1"/>
    </sheetView>
  </sheetViews>
  <sheetFormatPr defaultRowHeight="15" x14ac:dyDescent="0.25"/>
  <cols>
    <col min="1" max="1" width="5.42578125" style="13" bestFit="1" customWidth="1"/>
    <col min="2" max="2" width="97.8554687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ol min="9" max="256" width="9.140625" style="13"/>
    <col min="257" max="257" width="5.42578125" style="13" bestFit="1" customWidth="1"/>
    <col min="258" max="258" width="130.7109375" style="13" bestFit="1" customWidth="1"/>
    <col min="259" max="259" width="23.14062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3.14062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3.14062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3.14062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3.14062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3.14062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3.14062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3.14062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3.14062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3.14062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3.14062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3.14062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3.14062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3.14062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3.14062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3.14062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3.14062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3.14062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3.14062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3.14062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3.14062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3.14062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3.14062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3.14062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3.14062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3.14062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3.14062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3.14062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3.14062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3.14062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3.14062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3.14062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3.14062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3.14062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3.14062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3.14062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3.14062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3.14062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3.14062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3.14062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3.14062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3.14062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3.14062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3.14062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3.14062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3.14062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3.14062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3.14062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3.14062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3.14062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3.14062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3.14062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3.14062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3.14062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3.14062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3.14062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3.14062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3.14062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3.14062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3.14062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3.14062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3.14062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3.14062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5" x14ac:dyDescent="0.25">
      <c r="A1" s="58" t="s">
        <v>0</v>
      </c>
      <c r="B1" s="201" t="s">
        <v>20</v>
      </c>
      <c r="C1" s="201"/>
      <c r="D1" s="201"/>
      <c r="E1" s="201"/>
    </row>
    <row r="3" spans="1:5" x14ac:dyDescent="0.25">
      <c r="B3" s="1" t="s">
        <v>3337</v>
      </c>
      <c r="C3" s="202"/>
      <c r="D3" s="203"/>
    </row>
    <row r="4" spans="1:5" ht="30" x14ac:dyDescent="0.25">
      <c r="B4" s="109" t="s">
        <v>3336</v>
      </c>
      <c r="C4" s="202"/>
      <c r="D4" s="203"/>
      <c r="E4" s="108"/>
    </row>
    <row r="5" spans="1:5" x14ac:dyDescent="0.25">
      <c r="B5" s="2" t="s">
        <v>133</v>
      </c>
      <c r="C5" s="202"/>
      <c r="D5" s="203"/>
    </row>
    <row r="6" spans="1:5" x14ac:dyDescent="0.25">
      <c r="B6" s="2" t="s">
        <v>3335</v>
      </c>
      <c r="C6" s="202"/>
      <c r="D6" s="203"/>
    </row>
    <row r="7" spans="1:5" x14ac:dyDescent="0.25">
      <c r="B7" s="109" t="s">
        <v>3334</v>
      </c>
      <c r="C7" s="202"/>
      <c r="D7" s="203"/>
      <c r="E7" s="108"/>
    </row>
    <row r="8" spans="1:5" x14ac:dyDescent="0.25">
      <c r="B8" s="40" t="s">
        <v>136</v>
      </c>
      <c r="C8" s="103" t="s">
        <v>137</v>
      </c>
      <c r="D8" s="102" t="s">
        <v>138</v>
      </c>
    </row>
    <row r="10" spans="1:5" x14ac:dyDescent="0.25">
      <c r="B10" s="217"/>
      <c r="C10" s="217"/>
      <c r="D10" s="217"/>
      <c r="E10" s="217"/>
    </row>
    <row r="11" spans="1:5" x14ac:dyDescent="0.25">
      <c r="B11" s="215" t="s">
        <v>2811</v>
      </c>
      <c r="C11" s="215"/>
      <c r="D11" s="215"/>
      <c r="E11" s="215"/>
    </row>
    <row r="12" spans="1:5" x14ac:dyDescent="0.25">
      <c r="B12" s="52" t="s">
        <v>2810</v>
      </c>
      <c r="C12" s="216" t="s">
        <v>2809</v>
      </c>
      <c r="D12" s="215" t="s">
        <v>2808</v>
      </c>
      <c r="E12" s="215" t="s">
        <v>2807</v>
      </c>
    </row>
    <row r="13" spans="1:5" x14ac:dyDescent="0.25">
      <c r="B13" s="52" t="s">
        <v>2806</v>
      </c>
      <c r="C13" s="216"/>
      <c r="D13" s="215"/>
      <c r="E13" s="215"/>
    </row>
    <row r="14" spans="1:5" x14ac:dyDescent="0.25">
      <c r="B14" s="1" t="s">
        <v>2805</v>
      </c>
      <c r="C14" s="54"/>
      <c r="D14" s="12"/>
      <c r="E14" s="12"/>
    </row>
    <row r="15" spans="1:5" x14ac:dyDescent="0.25">
      <c r="B15" s="1" t="s">
        <v>2803</v>
      </c>
      <c r="C15" s="54"/>
      <c r="D15" s="12"/>
      <c r="E15" s="12"/>
    </row>
    <row r="16" spans="1:5" x14ac:dyDescent="0.25">
      <c r="B16" s="1" t="s">
        <v>2802</v>
      </c>
      <c r="C16" s="54" t="s">
        <v>3333</v>
      </c>
      <c r="D16" s="12"/>
      <c r="E16" s="12"/>
    </row>
    <row r="17" spans="2:8" x14ac:dyDescent="0.25">
      <c r="B17" s="8" t="s">
        <v>2801</v>
      </c>
      <c r="C17" s="53"/>
      <c r="D17" s="52"/>
      <c r="E17" s="52"/>
    </row>
    <row r="20" spans="2:8" x14ac:dyDescent="0.25">
      <c r="B20" s="13" t="s">
        <v>150</v>
      </c>
    </row>
    <row r="22" spans="2:8" x14ac:dyDescent="0.25">
      <c r="B22" s="50" t="s">
        <v>139</v>
      </c>
      <c r="C22" s="51" t="s">
        <v>140</v>
      </c>
      <c r="D22" s="50" t="s">
        <v>235</v>
      </c>
      <c r="E22" s="50" t="s">
        <v>142</v>
      </c>
      <c r="F22" s="49" t="s">
        <v>151</v>
      </c>
      <c r="G22" s="49" t="s">
        <v>152</v>
      </c>
      <c r="H22" s="49" t="s">
        <v>153</v>
      </c>
    </row>
    <row r="23" spans="2:8" x14ac:dyDescent="0.25">
      <c r="B23" s="32" t="s">
        <v>236</v>
      </c>
    </row>
    <row r="24" spans="2:8" x14ac:dyDescent="0.25">
      <c r="B24" s="32" t="s">
        <v>144</v>
      </c>
    </row>
    <row r="25" spans="2:8" x14ac:dyDescent="0.25">
      <c r="B25" s="32" t="s">
        <v>237</v>
      </c>
    </row>
    <row r="26" spans="2:8" x14ac:dyDescent="0.25">
      <c r="B26" s="13" t="s">
        <v>3332</v>
      </c>
      <c r="C26" s="29">
        <v>6.9</v>
      </c>
      <c r="D26" s="13" t="s">
        <v>238</v>
      </c>
      <c r="E26" s="13" t="s">
        <v>3331</v>
      </c>
      <c r="F26" s="18">
        <v>7284300</v>
      </c>
      <c r="G26" s="18">
        <v>7427.87</v>
      </c>
      <c r="H26" s="18">
        <v>8.69</v>
      </c>
    </row>
    <row r="27" spans="2:8" x14ac:dyDescent="0.25">
      <c r="B27" s="13" t="s">
        <v>3330</v>
      </c>
      <c r="C27" s="29">
        <v>6.91</v>
      </c>
      <c r="D27" s="13" t="s">
        <v>238</v>
      </c>
      <c r="E27" s="13" t="s">
        <v>3329</v>
      </c>
      <c r="F27" s="18">
        <v>5025000</v>
      </c>
      <c r="G27" s="18">
        <v>5126.22</v>
      </c>
      <c r="H27" s="18">
        <v>6</v>
      </c>
    </row>
    <row r="28" spans="2:8" x14ac:dyDescent="0.25">
      <c r="B28" s="13" t="s">
        <v>3328</v>
      </c>
      <c r="C28" s="29">
        <v>6.89</v>
      </c>
      <c r="D28" s="13" t="s">
        <v>238</v>
      </c>
      <c r="E28" s="13" t="s">
        <v>3327</v>
      </c>
      <c r="F28" s="18">
        <v>4000000</v>
      </c>
      <c r="G28" s="18">
        <v>4094.6</v>
      </c>
      <c r="H28" s="18">
        <v>4.79</v>
      </c>
    </row>
    <row r="29" spans="2:8" x14ac:dyDescent="0.25">
      <c r="B29" s="13" t="s">
        <v>3326</v>
      </c>
      <c r="C29" s="29">
        <v>6.91</v>
      </c>
      <c r="D29" s="13" t="s">
        <v>238</v>
      </c>
      <c r="E29" s="13" t="s">
        <v>3325</v>
      </c>
      <c r="F29" s="18">
        <v>3550000</v>
      </c>
      <c r="G29" s="18">
        <v>3633.38</v>
      </c>
      <c r="H29" s="18">
        <v>4.25</v>
      </c>
    </row>
    <row r="30" spans="2:8" x14ac:dyDescent="0.25">
      <c r="B30" s="13" t="s">
        <v>3324</v>
      </c>
      <c r="C30" s="29">
        <v>6.9</v>
      </c>
      <c r="D30" s="13" t="s">
        <v>238</v>
      </c>
      <c r="E30" s="13" t="s">
        <v>3323</v>
      </c>
      <c r="F30" s="18">
        <v>2592000</v>
      </c>
      <c r="G30" s="18">
        <v>2611.88</v>
      </c>
      <c r="H30" s="18">
        <v>3.06</v>
      </c>
    </row>
    <row r="31" spans="2:8" x14ac:dyDescent="0.25">
      <c r="B31" s="13" t="s">
        <v>3322</v>
      </c>
      <c r="C31" s="29">
        <v>6.92</v>
      </c>
      <c r="D31" s="13" t="s">
        <v>238</v>
      </c>
      <c r="E31" s="13" t="s">
        <v>3321</v>
      </c>
      <c r="F31" s="18">
        <v>2500000</v>
      </c>
      <c r="G31" s="18">
        <v>2607.08</v>
      </c>
      <c r="H31" s="18">
        <v>3.05</v>
      </c>
    </row>
    <row r="32" spans="2:8" x14ac:dyDescent="0.25">
      <c r="B32" s="13" t="s">
        <v>3320</v>
      </c>
      <c r="C32" s="29">
        <v>6.96</v>
      </c>
      <c r="D32" s="13" t="s">
        <v>238</v>
      </c>
      <c r="E32" s="13" t="s">
        <v>3319</v>
      </c>
      <c r="F32" s="18">
        <v>2500000</v>
      </c>
      <c r="G32" s="18">
        <v>2552.1999999999998</v>
      </c>
      <c r="H32" s="18">
        <v>2.99</v>
      </c>
    </row>
    <row r="33" spans="2:8" x14ac:dyDescent="0.25">
      <c r="B33" s="13" t="s">
        <v>3318</v>
      </c>
      <c r="C33" s="29">
        <v>6.93</v>
      </c>
      <c r="D33" s="13" t="s">
        <v>238</v>
      </c>
      <c r="E33" s="13" t="s">
        <v>3317</v>
      </c>
      <c r="F33" s="18">
        <v>2500000</v>
      </c>
      <c r="G33" s="18">
        <v>2550.13</v>
      </c>
      <c r="H33" s="18">
        <v>2.98</v>
      </c>
    </row>
    <row r="34" spans="2:8" x14ac:dyDescent="0.25">
      <c r="B34" s="13" t="s">
        <v>3316</v>
      </c>
      <c r="C34" s="29">
        <v>6.94</v>
      </c>
      <c r="D34" s="13" t="s">
        <v>238</v>
      </c>
      <c r="E34" s="13" t="s">
        <v>3315</v>
      </c>
      <c r="F34" s="18">
        <v>2010000</v>
      </c>
      <c r="G34" s="18">
        <v>2061.4699999999998</v>
      </c>
      <c r="H34" s="18">
        <v>2.41</v>
      </c>
    </row>
    <row r="35" spans="2:8" x14ac:dyDescent="0.25">
      <c r="B35" s="13" t="s">
        <v>1183</v>
      </c>
      <c r="C35" s="29">
        <v>6.89</v>
      </c>
      <c r="D35" s="13" t="s">
        <v>238</v>
      </c>
      <c r="E35" s="13" t="s">
        <v>1184</v>
      </c>
      <c r="F35" s="18">
        <v>2000000</v>
      </c>
      <c r="G35" s="18">
        <v>2050.59</v>
      </c>
      <c r="H35" s="18">
        <v>2.4</v>
      </c>
    </row>
    <row r="36" spans="2:8" x14ac:dyDescent="0.25">
      <c r="B36" s="13" t="s">
        <v>3314</v>
      </c>
      <c r="C36" s="29">
        <v>6.93</v>
      </c>
      <c r="D36" s="13" t="s">
        <v>238</v>
      </c>
      <c r="E36" s="13" t="s">
        <v>3313</v>
      </c>
      <c r="F36" s="18">
        <v>2000000</v>
      </c>
      <c r="G36" s="18">
        <v>2034.87</v>
      </c>
      <c r="H36" s="18">
        <v>2.38</v>
      </c>
    </row>
    <row r="37" spans="2:8" x14ac:dyDescent="0.25">
      <c r="B37" s="13" t="s">
        <v>3312</v>
      </c>
      <c r="C37" s="29">
        <v>6.9</v>
      </c>
      <c r="D37" s="13" t="s">
        <v>238</v>
      </c>
      <c r="E37" s="13" t="s">
        <v>3311</v>
      </c>
      <c r="F37" s="18">
        <v>1750000</v>
      </c>
      <c r="G37" s="18">
        <v>1783.4</v>
      </c>
      <c r="H37" s="18">
        <v>2.09</v>
      </c>
    </row>
    <row r="38" spans="2:8" x14ac:dyDescent="0.25">
      <c r="B38" s="13" t="s">
        <v>3310</v>
      </c>
      <c r="C38" s="29">
        <v>6.91</v>
      </c>
      <c r="D38" s="13" t="s">
        <v>238</v>
      </c>
      <c r="E38" s="13" t="s">
        <v>3309</v>
      </c>
      <c r="F38" s="18">
        <v>1601900</v>
      </c>
      <c r="G38" s="18">
        <v>1636.2</v>
      </c>
      <c r="H38" s="18">
        <v>1.91</v>
      </c>
    </row>
    <row r="39" spans="2:8" x14ac:dyDescent="0.25">
      <c r="B39" s="13" t="s">
        <v>3308</v>
      </c>
      <c r="C39" s="29">
        <v>6.94</v>
      </c>
      <c r="D39" s="13" t="s">
        <v>238</v>
      </c>
      <c r="E39" s="13" t="s">
        <v>3307</v>
      </c>
      <c r="F39" s="18">
        <v>1500000</v>
      </c>
      <c r="G39" s="18">
        <v>1528.11</v>
      </c>
      <c r="H39" s="18">
        <v>1.79</v>
      </c>
    </row>
    <row r="40" spans="2:8" x14ac:dyDescent="0.25">
      <c r="B40" s="13" t="s">
        <v>3306</v>
      </c>
      <c r="C40" s="29">
        <v>6.91</v>
      </c>
      <c r="D40" s="13" t="s">
        <v>238</v>
      </c>
      <c r="E40" s="13" t="s">
        <v>3305</v>
      </c>
      <c r="F40" s="18">
        <v>1000000</v>
      </c>
      <c r="G40" s="18">
        <v>1025.4000000000001</v>
      </c>
      <c r="H40" s="18">
        <v>1.2</v>
      </c>
    </row>
    <row r="41" spans="2:8" x14ac:dyDescent="0.25">
      <c r="B41" s="13" t="s">
        <v>3304</v>
      </c>
      <c r="C41" s="29">
        <v>6.91</v>
      </c>
      <c r="D41" s="13" t="s">
        <v>238</v>
      </c>
      <c r="E41" s="13" t="s">
        <v>3303</v>
      </c>
      <c r="F41" s="18">
        <v>1000000</v>
      </c>
      <c r="G41" s="18">
        <v>1021.45</v>
      </c>
      <c r="H41" s="18">
        <v>1.2</v>
      </c>
    </row>
    <row r="42" spans="2:8" x14ac:dyDescent="0.25">
      <c r="B42" s="13" t="s">
        <v>3302</v>
      </c>
      <c r="C42" s="29">
        <v>6.91</v>
      </c>
      <c r="D42" s="13" t="s">
        <v>238</v>
      </c>
      <c r="E42" s="13" t="s">
        <v>3301</v>
      </c>
      <c r="F42" s="18">
        <v>1000000</v>
      </c>
      <c r="G42" s="18">
        <v>1019.7</v>
      </c>
      <c r="H42" s="18">
        <v>1.19</v>
      </c>
    </row>
    <row r="43" spans="2:8" x14ac:dyDescent="0.25">
      <c r="B43" s="13" t="s">
        <v>3300</v>
      </c>
      <c r="C43" s="29">
        <v>6.96</v>
      </c>
      <c r="D43" s="13" t="s">
        <v>238</v>
      </c>
      <c r="E43" s="13" t="s">
        <v>3299</v>
      </c>
      <c r="F43" s="18">
        <v>1000000</v>
      </c>
      <c r="G43" s="18">
        <v>1019.58</v>
      </c>
      <c r="H43" s="18">
        <v>1.19</v>
      </c>
    </row>
    <row r="44" spans="2:8" x14ac:dyDescent="0.25">
      <c r="B44" s="13" t="s">
        <v>3298</v>
      </c>
      <c r="C44" s="29">
        <v>6.94</v>
      </c>
      <c r="D44" s="13" t="s">
        <v>238</v>
      </c>
      <c r="E44" s="13" t="s">
        <v>3297</v>
      </c>
      <c r="F44" s="18">
        <v>1000000</v>
      </c>
      <c r="G44" s="18">
        <v>1019.36</v>
      </c>
      <c r="H44" s="18">
        <v>1.19</v>
      </c>
    </row>
    <row r="45" spans="2:8" x14ac:dyDescent="0.25">
      <c r="B45" s="13" t="s">
        <v>494</v>
      </c>
      <c r="C45" s="29">
        <v>6.74</v>
      </c>
      <c r="D45" s="13" t="s">
        <v>238</v>
      </c>
      <c r="E45" s="13" t="s">
        <v>495</v>
      </c>
      <c r="F45" s="18">
        <v>1000000</v>
      </c>
      <c r="G45" s="18">
        <v>1015.04</v>
      </c>
      <c r="H45" s="18">
        <v>1.19</v>
      </c>
    </row>
    <row r="46" spans="2:8" x14ac:dyDescent="0.25">
      <c r="B46" s="13" t="s">
        <v>1191</v>
      </c>
      <c r="C46" s="29">
        <v>6.93</v>
      </c>
      <c r="D46" s="13" t="s">
        <v>238</v>
      </c>
      <c r="E46" s="13" t="s">
        <v>1192</v>
      </c>
      <c r="F46" s="18">
        <v>800000</v>
      </c>
      <c r="G46" s="18">
        <v>820.38</v>
      </c>
      <c r="H46" s="18">
        <v>0.96</v>
      </c>
    </row>
    <row r="47" spans="2:8" x14ac:dyDescent="0.25">
      <c r="B47" s="13" t="s">
        <v>3296</v>
      </c>
      <c r="C47" s="29">
        <v>6.91</v>
      </c>
      <c r="D47" s="13" t="s">
        <v>238</v>
      </c>
      <c r="E47" s="13" t="s">
        <v>3295</v>
      </c>
      <c r="F47" s="18">
        <v>500000</v>
      </c>
      <c r="G47" s="18">
        <v>510.18</v>
      </c>
      <c r="H47" s="18">
        <v>0.6</v>
      </c>
    </row>
    <row r="48" spans="2:8" x14ac:dyDescent="0.25">
      <c r="B48" s="13" t="s">
        <v>3294</v>
      </c>
      <c r="C48" s="29">
        <v>6.91</v>
      </c>
      <c r="D48" s="13" t="s">
        <v>238</v>
      </c>
      <c r="E48" s="13" t="s">
        <v>3293</v>
      </c>
      <c r="F48" s="18">
        <v>500000</v>
      </c>
      <c r="G48" s="18">
        <v>508.55</v>
      </c>
      <c r="H48" s="18">
        <v>0.6</v>
      </c>
    </row>
    <row r="49" spans="2:8" x14ac:dyDescent="0.25">
      <c r="B49" s="13" t="s">
        <v>3292</v>
      </c>
      <c r="C49" s="29">
        <v>6.93</v>
      </c>
      <c r="D49" s="13" t="s">
        <v>238</v>
      </c>
      <c r="E49" s="13" t="s">
        <v>3291</v>
      </c>
      <c r="F49" s="18">
        <v>500000</v>
      </c>
      <c r="G49" s="18">
        <v>508.2</v>
      </c>
      <c r="H49" s="18">
        <v>0.59</v>
      </c>
    </row>
    <row r="50" spans="2:8" x14ac:dyDescent="0.25">
      <c r="B50" s="13" t="s">
        <v>3290</v>
      </c>
      <c r="C50" s="29">
        <v>6.91</v>
      </c>
      <c r="D50" s="13" t="s">
        <v>238</v>
      </c>
      <c r="E50" s="13" t="s">
        <v>3289</v>
      </c>
      <c r="F50" s="18">
        <v>200000</v>
      </c>
      <c r="G50" s="18">
        <v>204.33</v>
      </c>
      <c r="H50" s="18">
        <v>0.24</v>
      </c>
    </row>
    <row r="51" spans="2:8" x14ac:dyDescent="0.25">
      <c r="B51" s="13" t="s">
        <v>3288</v>
      </c>
      <c r="C51" s="29">
        <v>6.9</v>
      </c>
      <c r="D51" s="13" t="s">
        <v>238</v>
      </c>
      <c r="E51" s="13" t="s">
        <v>3287</v>
      </c>
      <c r="F51" s="18">
        <v>30000</v>
      </c>
      <c r="G51" s="18">
        <v>30.65</v>
      </c>
      <c r="H51" s="18">
        <v>0.04</v>
      </c>
    </row>
    <row r="52" spans="2:8" x14ac:dyDescent="0.25">
      <c r="B52" s="32" t="s">
        <v>239</v>
      </c>
      <c r="C52" s="33"/>
      <c r="D52" s="32"/>
      <c r="E52" s="32"/>
      <c r="F52" s="34"/>
      <c r="G52" s="34">
        <f>SUM(G22:G51)</f>
        <v>50400.82</v>
      </c>
      <c r="H52" s="34">
        <f>SUM(H22:H51)</f>
        <v>58.980000000000004</v>
      </c>
    </row>
    <row r="53" spans="2:8" x14ac:dyDescent="0.25">
      <c r="B53" s="32" t="s">
        <v>506</v>
      </c>
    </row>
    <row r="54" spans="2:8" x14ac:dyDescent="0.25">
      <c r="B54" s="13" t="s">
        <v>3286</v>
      </c>
      <c r="C54" s="29">
        <v>7.4</v>
      </c>
      <c r="D54" s="13" t="s">
        <v>507</v>
      </c>
      <c r="E54" s="13" t="s">
        <v>3285</v>
      </c>
      <c r="F54" s="18">
        <v>880</v>
      </c>
      <c r="G54" s="18">
        <v>8871.61</v>
      </c>
      <c r="H54" s="18">
        <v>10.38</v>
      </c>
    </row>
    <row r="55" spans="2:8" x14ac:dyDescent="0.25">
      <c r="B55" s="13" t="s">
        <v>3284</v>
      </c>
      <c r="C55" s="29">
        <v>7.39</v>
      </c>
      <c r="D55" s="13" t="s">
        <v>507</v>
      </c>
      <c r="E55" s="13" t="s">
        <v>3283</v>
      </c>
      <c r="F55" s="18">
        <v>450</v>
      </c>
      <c r="G55" s="18">
        <v>4486</v>
      </c>
      <c r="H55" s="18">
        <v>5.25</v>
      </c>
    </row>
    <row r="56" spans="2:8" x14ac:dyDescent="0.25">
      <c r="B56" s="13" t="s">
        <v>3282</v>
      </c>
      <c r="C56" s="29">
        <v>7.28</v>
      </c>
      <c r="D56" s="13" t="s">
        <v>507</v>
      </c>
      <c r="E56" s="13" t="s">
        <v>3281</v>
      </c>
      <c r="F56" s="18">
        <v>370</v>
      </c>
      <c r="G56" s="18">
        <v>3691.61</v>
      </c>
      <c r="H56" s="18">
        <v>4.32</v>
      </c>
    </row>
    <row r="57" spans="2:8" x14ac:dyDescent="0.25">
      <c r="B57" s="13" t="s">
        <v>3280</v>
      </c>
      <c r="C57" s="29">
        <v>7.39</v>
      </c>
      <c r="D57" s="13" t="s">
        <v>507</v>
      </c>
      <c r="E57" s="13" t="s">
        <v>3279</v>
      </c>
      <c r="F57" s="18">
        <v>270</v>
      </c>
      <c r="G57" s="18">
        <v>2710.42</v>
      </c>
      <c r="H57" s="18">
        <v>3.17</v>
      </c>
    </row>
    <row r="58" spans="2:8" x14ac:dyDescent="0.25">
      <c r="B58" s="13" t="s">
        <v>3278</v>
      </c>
      <c r="C58" s="29">
        <v>7.41</v>
      </c>
      <c r="D58" s="13" t="s">
        <v>507</v>
      </c>
      <c r="E58" s="13" t="s">
        <v>3277</v>
      </c>
      <c r="F58" s="18">
        <v>250</v>
      </c>
      <c r="G58" s="18">
        <v>2526.84</v>
      </c>
      <c r="H58" s="18">
        <v>2.96</v>
      </c>
    </row>
    <row r="59" spans="2:8" x14ac:dyDescent="0.25">
      <c r="B59" s="13" t="s">
        <v>3276</v>
      </c>
      <c r="C59" s="29">
        <v>7.4</v>
      </c>
      <c r="D59" s="13" t="s">
        <v>507</v>
      </c>
      <c r="E59" s="13" t="s">
        <v>3275</v>
      </c>
      <c r="F59" s="18">
        <v>250</v>
      </c>
      <c r="G59" s="18">
        <v>2523.8200000000002</v>
      </c>
      <c r="H59" s="18">
        <v>2.95</v>
      </c>
    </row>
    <row r="60" spans="2:8" x14ac:dyDescent="0.25">
      <c r="B60" s="13" t="s">
        <v>3274</v>
      </c>
      <c r="C60" s="29">
        <v>7.45</v>
      </c>
      <c r="D60" s="13" t="s">
        <v>507</v>
      </c>
      <c r="E60" s="13" t="s">
        <v>3273</v>
      </c>
      <c r="F60" s="18">
        <v>234</v>
      </c>
      <c r="G60" s="18">
        <v>2352.35</v>
      </c>
      <c r="H60" s="18">
        <v>2.75</v>
      </c>
    </row>
    <row r="61" spans="2:8" x14ac:dyDescent="0.25">
      <c r="B61" s="13" t="s">
        <v>3272</v>
      </c>
      <c r="C61" s="29">
        <v>7.28</v>
      </c>
      <c r="D61" s="13" t="s">
        <v>507</v>
      </c>
      <c r="E61" s="13" t="s">
        <v>3271</v>
      </c>
      <c r="F61" s="18">
        <v>141</v>
      </c>
      <c r="G61" s="18">
        <v>1409.98</v>
      </c>
      <c r="H61" s="18">
        <v>1.65</v>
      </c>
    </row>
    <row r="62" spans="2:8" x14ac:dyDescent="0.25">
      <c r="B62" s="13" t="s">
        <v>3032</v>
      </c>
      <c r="C62" s="29">
        <v>7.31</v>
      </c>
      <c r="D62" s="13" t="s">
        <v>507</v>
      </c>
      <c r="E62" s="13" t="s">
        <v>3031</v>
      </c>
      <c r="F62" s="18">
        <v>1000</v>
      </c>
      <c r="G62" s="18">
        <v>1006.72</v>
      </c>
      <c r="H62" s="18">
        <v>1.18</v>
      </c>
    </row>
    <row r="63" spans="2:8" x14ac:dyDescent="0.25">
      <c r="B63" s="13" t="s">
        <v>3270</v>
      </c>
      <c r="C63" s="29">
        <v>7.22</v>
      </c>
      <c r="D63" s="13" t="s">
        <v>507</v>
      </c>
      <c r="E63" s="13" t="s">
        <v>3269</v>
      </c>
      <c r="F63" s="18">
        <v>100</v>
      </c>
      <c r="G63" s="18">
        <v>1005.64</v>
      </c>
      <c r="H63" s="18">
        <v>1.18</v>
      </c>
    </row>
    <row r="64" spans="2:8" x14ac:dyDescent="0.25">
      <c r="B64" s="13" t="s">
        <v>3268</v>
      </c>
      <c r="C64" s="29">
        <v>7.39</v>
      </c>
      <c r="D64" s="13" t="s">
        <v>507</v>
      </c>
      <c r="E64" s="13" t="s">
        <v>3267</v>
      </c>
      <c r="F64" s="18">
        <v>95</v>
      </c>
      <c r="G64" s="18">
        <v>948.45</v>
      </c>
      <c r="H64" s="18">
        <v>1.1100000000000001</v>
      </c>
    </row>
    <row r="65" spans="2:8" x14ac:dyDescent="0.25">
      <c r="B65" s="13" t="s">
        <v>3266</v>
      </c>
      <c r="C65" s="29">
        <v>7.17</v>
      </c>
      <c r="D65" s="13" t="s">
        <v>507</v>
      </c>
      <c r="E65" s="13" t="s">
        <v>3265</v>
      </c>
      <c r="F65" s="18">
        <v>50</v>
      </c>
      <c r="G65" s="18">
        <v>506.15</v>
      </c>
      <c r="H65" s="18">
        <v>0.59</v>
      </c>
    </row>
    <row r="66" spans="2:8" x14ac:dyDescent="0.25">
      <c r="B66" s="13" t="s">
        <v>3264</v>
      </c>
      <c r="C66" s="29">
        <v>7.39</v>
      </c>
      <c r="D66" s="13" t="s">
        <v>507</v>
      </c>
      <c r="E66" s="13" t="s">
        <v>3263</v>
      </c>
      <c r="F66" s="18">
        <v>16</v>
      </c>
      <c r="G66" s="18">
        <v>160.29</v>
      </c>
      <c r="H66" s="18">
        <v>0.19</v>
      </c>
    </row>
    <row r="67" spans="2:8" x14ac:dyDescent="0.25">
      <c r="B67" s="32" t="s">
        <v>519</v>
      </c>
      <c r="C67" s="33"/>
      <c r="D67" s="32"/>
      <c r="E67" s="32"/>
      <c r="F67" s="34"/>
      <c r="G67" s="34">
        <f>SUM(G53:G66)</f>
        <v>32199.88</v>
      </c>
      <c r="H67" s="34">
        <f>SUM(H53:H66)</f>
        <v>37.680000000000007</v>
      </c>
    </row>
    <row r="68" spans="2:8" x14ac:dyDescent="0.25">
      <c r="B68" s="32" t="s">
        <v>431</v>
      </c>
      <c r="C68" s="33"/>
      <c r="D68" s="32"/>
      <c r="E68" s="32"/>
      <c r="F68" s="34"/>
      <c r="G68" s="34">
        <v>144.85</v>
      </c>
      <c r="H68" s="34">
        <v>0.17</v>
      </c>
    </row>
    <row r="69" spans="2:8" x14ac:dyDescent="0.25">
      <c r="B69" s="32" t="s">
        <v>159</v>
      </c>
      <c r="C69" s="33"/>
      <c r="D69" s="32"/>
      <c r="E69" s="32"/>
      <c r="F69" s="34"/>
      <c r="G69" s="34">
        <v>82745.55</v>
      </c>
      <c r="H69" s="34">
        <v>96.83</v>
      </c>
    </row>
    <row r="70" spans="2:8" x14ac:dyDescent="0.25">
      <c r="B70" s="32" t="s">
        <v>247</v>
      </c>
      <c r="C70" s="33"/>
      <c r="D70" s="32"/>
      <c r="E70" s="32"/>
      <c r="F70" s="34"/>
      <c r="G70" s="34">
        <v>2710.0606585900009</v>
      </c>
      <c r="H70" s="34">
        <v>3.1700000000000017</v>
      </c>
    </row>
    <row r="71" spans="2:8" x14ac:dyDescent="0.25">
      <c r="B71" s="32" t="s">
        <v>161</v>
      </c>
      <c r="C71" s="33"/>
      <c r="D71" s="32"/>
      <c r="E71" s="32"/>
      <c r="F71" s="34"/>
      <c r="G71" s="34">
        <v>85455.610658589998</v>
      </c>
      <c r="H71" s="34">
        <v>100</v>
      </c>
    </row>
    <row r="72" spans="2:8" x14ac:dyDescent="0.25">
      <c r="B72" s="13" t="s">
        <v>162</v>
      </c>
    </row>
    <row r="73" spans="2:8" x14ac:dyDescent="0.25">
      <c r="B73" s="13" t="s">
        <v>163</v>
      </c>
    </row>
    <row r="74" spans="2:8" x14ac:dyDescent="0.25">
      <c r="B74" s="13" t="s">
        <v>164</v>
      </c>
      <c r="C74" s="29" t="s">
        <v>165</v>
      </c>
    </row>
    <row r="75" spans="2:8" x14ac:dyDescent="0.25">
      <c r="B75" s="32"/>
    </row>
    <row r="76" spans="2:8" ht="30" x14ac:dyDescent="0.25">
      <c r="B76" s="48" t="s">
        <v>166</v>
      </c>
      <c r="C76" s="29" t="s">
        <v>167</v>
      </c>
    </row>
    <row r="77" spans="2:8" x14ac:dyDescent="0.25">
      <c r="B77" s="32"/>
    </row>
    <row r="78" spans="2:8" x14ac:dyDescent="0.25">
      <c r="B78" s="32" t="s">
        <v>168</v>
      </c>
      <c r="C78" s="29" t="s">
        <v>167</v>
      </c>
    </row>
    <row r="79" spans="2:8" x14ac:dyDescent="0.25">
      <c r="B79" s="32" t="s">
        <v>170</v>
      </c>
      <c r="C79" s="29" t="s">
        <v>171</v>
      </c>
    </row>
    <row r="80" spans="2:8" x14ac:dyDescent="0.25">
      <c r="B80" s="32" t="s">
        <v>3262</v>
      </c>
      <c r="C80" s="33"/>
    </row>
    <row r="81" spans="2:3" x14ac:dyDescent="0.25">
      <c r="B81" s="32" t="s">
        <v>3261</v>
      </c>
      <c r="C81" s="33"/>
    </row>
    <row r="82" spans="2:3" x14ac:dyDescent="0.25">
      <c r="B82" s="32" t="s">
        <v>3260</v>
      </c>
      <c r="C82" s="33"/>
    </row>
    <row r="83" spans="2:3" x14ac:dyDescent="0.25">
      <c r="B83" s="32" t="s">
        <v>3259</v>
      </c>
      <c r="C83" s="33"/>
    </row>
    <row r="84" spans="2:3" x14ac:dyDescent="0.25">
      <c r="B84" s="32" t="s">
        <v>3258</v>
      </c>
      <c r="C84" s="33"/>
    </row>
    <row r="85" spans="2:3" x14ac:dyDescent="0.25">
      <c r="B85" s="32" t="s">
        <v>3257</v>
      </c>
      <c r="C85" s="33"/>
    </row>
    <row r="86" spans="2:3" x14ac:dyDescent="0.25">
      <c r="B86" s="32" t="s">
        <v>3256</v>
      </c>
      <c r="C86" s="33"/>
    </row>
    <row r="87" spans="2:3" x14ac:dyDescent="0.25">
      <c r="B87" s="32" t="s">
        <v>3255</v>
      </c>
      <c r="C87" s="33"/>
    </row>
    <row r="88" spans="2:3" x14ac:dyDescent="0.25">
      <c r="B88" s="32" t="s">
        <v>3254</v>
      </c>
      <c r="C88" s="33"/>
    </row>
    <row r="89" spans="2:3" x14ac:dyDescent="0.25">
      <c r="B89" s="13" t="s">
        <v>180</v>
      </c>
    </row>
    <row r="91" spans="2:3" x14ac:dyDescent="0.25">
      <c r="B91" s="3"/>
      <c r="C91" s="4" t="s">
        <v>181</v>
      </c>
    </row>
    <row r="92" spans="2:3" ht="45" x14ac:dyDescent="0.25">
      <c r="B92" s="3" t="s">
        <v>182</v>
      </c>
      <c r="C92" s="5" t="s">
        <v>20</v>
      </c>
    </row>
    <row r="93" spans="2:3" x14ac:dyDescent="0.25">
      <c r="B93" s="3" t="s">
        <v>183</v>
      </c>
      <c r="C93" s="4"/>
    </row>
    <row r="94" spans="2:3" x14ac:dyDescent="0.25">
      <c r="B94" s="3"/>
      <c r="C94" s="4"/>
    </row>
    <row r="95" spans="2:3" x14ac:dyDescent="0.25">
      <c r="B95" s="3" t="s">
        <v>184</v>
      </c>
      <c r="C95" s="61">
        <v>7.1599999999999997E-2</v>
      </c>
    </row>
    <row r="96" spans="2:3" x14ac:dyDescent="0.25">
      <c r="B96" s="3"/>
      <c r="C96" s="4"/>
    </row>
    <row r="97" spans="2:7" x14ac:dyDescent="0.25">
      <c r="B97" s="3" t="s">
        <v>185</v>
      </c>
      <c r="C97" s="4" t="s">
        <v>3253</v>
      </c>
    </row>
    <row r="98" spans="2:7" x14ac:dyDescent="0.25">
      <c r="B98" s="3" t="s">
        <v>186</v>
      </c>
      <c r="C98" s="4" t="s">
        <v>3252</v>
      </c>
    </row>
    <row r="99" spans="2:7" x14ac:dyDescent="0.25">
      <c r="B99" s="3"/>
      <c r="C99" s="4"/>
    </row>
    <row r="100" spans="2:7" x14ac:dyDescent="0.25">
      <c r="B100" s="3" t="s">
        <v>187</v>
      </c>
      <c r="C100" s="4" t="s">
        <v>165</v>
      </c>
    </row>
    <row r="101" spans="2:7" x14ac:dyDescent="0.25">
      <c r="B101" s="204" t="s">
        <v>188</v>
      </c>
      <c r="C101" s="204"/>
    </row>
    <row r="103" spans="2:7" x14ac:dyDescent="0.25">
      <c r="B103" s="3" t="s">
        <v>189</v>
      </c>
      <c r="C103" s="4"/>
      <c r="D103" s="3"/>
    </row>
    <row r="104" spans="2:7" ht="30" x14ac:dyDescent="0.25">
      <c r="B104" s="6" t="s">
        <v>190</v>
      </c>
      <c r="C104" s="5" t="s">
        <v>191</v>
      </c>
      <c r="D104" s="6" t="s">
        <v>192</v>
      </c>
    </row>
    <row r="105" spans="2:7" x14ac:dyDescent="0.25">
      <c r="B105" s="107" t="s">
        <v>3212</v>
      </c>
      <c r="C105" s="106">
        <v>5</v>
      </c>
      <c r="D105" s="106">
        <v>0.17</v>
      </c>
    </row>
    <row r="107" spans="2:7" x14ac:dyDescent="0.25">
      <c r="B107" s="8" t="s">
        <v>193</v>
      </c>
      <c r="C107" s="44">
        <v>45596</v>
      </c>
      <c r="D107" s="3"/>
      <c r="E107" s="37"/>
      <c r="F107" s="43"/>
    </row>
    <row r="108" spans="2:7" x14ac:dyDescent="0.25">
      <c r="B108" s="8" t="s">
        <v>194</v>
      </c>
      <c r="C108" s="9" t="s">
        <v>195</v>
      </c>
      <c r="D108" s="8" t="s">
        <v>196</v>
      </c>
      <c r="E108" s="38" t="s">
        <v>197</v>
      </c>
      <c r="F108" s="36" t="s">
        <v>198</v>
      </c>
      <c r="G108" s="34"/>
    </row>
    <row r="109" spans="2:7" x14ac:dyDescent="0.25">
      <c r="B109" s="41" t="s">
        <v>167</v>
      </c>
      <c r="C109" s="42" t="s">
        <v>167</v>
      </c>
      <c r="D109" s="41" t="s">
        <v>167</v>
      </c>
      <c r="E109" s="40" t="s">
        <v>167</v>
      </c>
      <c r="F109" s="39" t="s">
        <v>167</v>
      </c>
    </row>
    <row r="112" spans="2:7" x14ac:dyDescent="0.25">
      <c r="B112" s="32" t="s">
        <v>199</v>
      </c>
    </row>
    <row r="113" spans="2:4" x14ac:dyDescent="0.25">
      <c r="B113" s="32"/>
    </row>
    <row r="114" spans="2:4" x14ac:dyDescent="0.25">
      <c r="B114" s="32" t="s">
        <v>200</v>
      </c>
    </row>
    <row r="115" spans="2:4" x14ac:dyDescent="0.25">
      <c r="B115" s="8" t="s">
        <v>201</v>
      </c>
      <c r="C115" s="9" t="s">
        <v>202</v>
      </c>
      <c r="D115" s="32"/>
    </row>
    <row r="116" spans="2:4" x14ac:dyDescent="0.25">
      <c r="B116" s="3" t="s">
        <v>167</v>
      </c>
      <c r="C116" s="4" t="s">
        <v>167</v>
      </c>
    </row>
    <row r="118" spans="2:4" x14ac:dyDescent="0.25">
      <c r="B118" s="8" t="s">
        <v>203</v>
      </c>
      <c r="C118" s="9" t="s">
        <v>202</v>
      </c>
    </row>
    <row r="119" spans="2:4" x14ac:dyDescent="0.25">
      <c r="B119" s="3" t="s">
        <v>167</v>
      </c>
      <c r="C119" s="4" t="s">
        <v>167</v>
      </c>
    </row>
    <row r="121" spans="2:4" x14ac:dyDescent="0.25">
      <c r="B121" s="8" t="s">
        <v>167</v>
      </c>
      <c r="C121" s="9" t="s">
        <v>167</v>
      </c>
    </row>
    <row r="122" spans="2:4" x14ac:dyDescent="0.25">
      <c r="B122" s="3" t="s">
        <v>167</v>
      </c>
      <c r="C122" s="4" t="s">
        <v>167</v>
      </c>
    </row>
    <row r="124" spans="2:4" x14ac:dyDescent="0.25">
      <c r="B124" s="38" t="s">
        <v>204</v>
      </c>
      <c r="C124" s="9" t="s">
        <v>205</v>
      </c>
    </row>
    <row r="125" spans="2:4" x14ac:dyDescent="0.25">
      <c r="B125" s="37" t="s">
        <v>167</v>
      </c>
      <c r="C125" s="4" t="s">
        <v>167</v>
      </c>
    </row>
    <row r="127" spans="2:4" x14ac:dyDescent="0.25">
      <c r="B127" s="8" t="s">
        <v>206</v>
      </c>
      <c r="C127" s="9" t="s">
        <v>167</v>
      </c>
    </row>
    <row r="129" spans="2:7" x14ac:dyDescent="0.25">
      <c r="B129" s="8" t="s">
        <v>207</v>
      </c>
      <c r="C129" s="44">
        <v>45596</v>
      </c>
      <c r="D129" s="3"/>
      <c r="E129" s="37"/>
      <c r="F129" s="43"/>
    </row>
    <row r="130" spans="2:7" x14ac:dyDescent="0.25">
      <c r="B130" s="8" t="s">
        <v>194</v>
      </c>
      <c r="C130" s="9" t="s">
        <v>195</v>
      </c>
      <c r="D130" s="8" t="s">
        <v>196</v>
      </c>
      <c r="E130" s="38" t="s">
        <v>197</v>
      </c>
      <c r="F130" s="36" t="s">
        <v>198</v>
      </c>
      <c r="G130" s="34"/>
    </row>
    <row r="131" spans="2:7" x14ac:dyDescent="0.25">
      <c r="B131" s="41" t="s">
        <v>167</v>
      </c>
      <c r="C131" s="42" t="s">
        <v>167</v>
      </c>
      <c r="D131" s="41" t="s">
        <v>167</v>
      </c>
      <c r="E131" s="40" t="s">
        <v>167</v>
      </c>
      <c r="F131" s="39" t="s">
        <v>167</v>
      </c>
    </row>
    <row r="132" spans="2:7" x14ac:dyDescent="0.25">
      <c r="B132" s="32" t="s">
        <v>199</v>
      </c>
    </row>
    <row r="133" spans="2:7" x14ac:dyDescent="0.25">
      <c r="B133" s="32"/>
    </row>
    <row r="134" spans="2:7" x14ac:dyDescent="0.25">
      <c r="B134" s="32" t="s">
        <v>200</v>
      </c>
    </row>
    <row r="135" spans="2:7" x14ac:dyDescent="0.25">
      <c r="B135" s="8" t="s">
        <v>201</v>
      </c>
      <c r="C135" s="9" t="s">
        <v>202</v>
      </c>
      <c r="D135" s="32"/>
    </row>
    <row r="136" spans="2:7" x14ac:dyDescent="0.25">
      <c r="B136" s="3" t="s">
        <v>167</v>
      </c>
      <c r="C136" s="4" t="s">
        <v>167</v>
      </c>
    </row>
    <row r="138" spans="2:7" x14ac:dyDescent="0.25">
      <c r="B138" s="8" t="s">
        <v>203</v>
      </c>
      <c r="C138" s="9" t="s">
        <v>202</v>
      </c>
    </row>
    <row r="139" spans="2:7" x14ac:dyDescent="0.25">
      <c r="B139" s="3" t="s">
        <v>167</v>
      </c>
      <c r="C139" s="4" t="s">
        <v>167</v>
      </c>
    </row>
    <row r="141" spans="2:7" x14ac:dyDescent="0.25">
      <c r="B141" s="8" t="s">
        <v>167</v>
      </c>
      <c r="C141" s="9" t="s">
        <v>167</v>
      </c>
    </row>
    <row r="142" spans="2:7" x14ac:dyDescent="0.25">
      <c r="B142" s="3" t="s">
        <v>167</v>
      </c>
      <c r="C142" s="4" t="s">
        <v>167</v>
      </c>
    </row>
    <row r="144" spans="2:7" x14ac:dyDescent="0.25">
      <c r="B144" s="38" t="s">
        <v>204</v>
      </c>
      <c r="C144" s="9" t="s">
        <v>205</v>
      </c>
    </row>
    <row r="145" spans="2:80" x14ac:dyDescent="0.25">
      <c r="B145" s="37" t="s">
        <v>167</v>
      </c>
      <c r="C145" s="4" t="s">
        <v>167</v>
      </c>
    </row>
    <row r="147" spans="2:80" x14ac:dyDescent="0.25">
      <c r="B147" s="8" t="s">
        <v>206</v>
      </c>
      <c r="C147" s="9" t="s">
        <v>167</v>
      </c>
    </row>
    <row r="150" spans="2:80" x14ac:dyDescent="0.25">
      <c r="B150" s="32" t="s">
        <v>208</v>
      </c>
    </row>
    <row r="152" spans="2:80" x14ac:dyDescent="0.25">
      <c r="B152" s="8" t="s">
        <v>194</v>
      </c>
      <c r="C152" s="9" t="s">
        <v>209</v>
      </c>
      <c r="D152" s="8" t="s">
        <v>210</v>
      </c>
      <c r="E152" s="8" t="s">
        <v>211</v>
      </c>
      <c r="F152" s="34"/>
    </row>
    <row r="153" spans="2:80" x14ac:dyDescent="0.25">
      <c r="B153" s="3" t="s">
        <v>167</v>
      </c>
      <c r="C153" s="4" t="s">
        <v>167</v>
      </c>
      <c r="D153" s="3" t="s">
        <v>167</v>
      </c>
      <c r="E153" s="3" t="s">
        <v>167</v>
      </c>
    </row>
    <row r="156" spans="2:80" x14ac:dyDescent="0.25">
      <c r="B156" s="32" t="s">
        <v>212</v>
      </c>
      <c r="C156" s="33" t="s">
        <v>167</v>
      </c>
      <c r="D156" s="32"/>
      <c r="E156" s="32"/>
      <c r="F156" s="34"/>
      <c r="G156" s="34"/>
      <c r="H156" s="34"/>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32"/>
      <c r="BR156" s="32"/>
      <c r="BS156" s="32"/>
      <c r="BT156" s="32"/>
      <c r="BU156" s="32"/>
      <c r="BV156" s="32"/>
      <c r="BW156" s="32"/>
      <c r="BX156" s="32"/>
      <c r="BY156" s="32"/>
      <c r="BZ156" s="32"/>
      <c r="CA156" s="32"/>
      <c r="CB156" s="32"/>
    </row>
    <row r="158" spans="2:80" x14ac:dyDescent="0.25">
      <c r="B158" s="32" t="s">
        <v>213</v>
      </c>
    </row>
    <row r="160" spans="2:80" x14ac:dyDescent="0.25">
      <c r="B160" s="8" t="s">
        <v>214</v>
      </c>
      <c r="C160" s="9" t="s">
        <v>202</v>
      </c>
      <c r="D160" s="32"/>
    </row>
    <row r="161" spans="2:7" x14ac:dyDescent="0.25">
      <c r="B161" s="3" t="s">
        <v>167</v>
      </c>
      <c r="C161" s="4" t="s">
        <v>167</v>
      </c>
    </row>
    <row r="164" spans="2:7" x14ac:dyDescent="0.25">
      <c r="B164" s="8" t="s">
        <v>215</v>
      </c>
      <c r="C164" s="9" t="s">
        <v>216</v>
      </c>
      <c r="D164" s="32"/>
    </row>
    <row r="165" spans="2:7" x14ac:dyDescent="0.25">
      <c r="B165" s="3" t="s">
        <v>167</v>
      </c>
      <c r="C165" s="4" t="s">
        <v>167</v>
      </c>
    </row>
    <row r="168" spans="2:7" x14ac:dyDescent="0.25">
      <c r="B168" s="32" t="s">
        <v>217</v>
      </c>
    </row>
    <row r="171" spans="2:7" x14ac:dyDescent="0.25">
      <c r="B171" s="32" t="s">
        <v>218</v>
      </c>
    </row>
    <row r="173" spans="2:7" x14ac:dyDescent="0.25">
      <c r="B173" s="8" t="s">
        <v>194</v>
      </c>
      <c r="C173" s="9" t="s">
        <v>219</v>
      </c>
      <c r="D173" s="8" t="s">
        <v>209</v>
      </c>
      <c r="E173" s="8" t="s">
        <v>210</v>
      </c>
      <c r="F173" s="36" t="s">
        <v>211</v>
      </c>
      <c r="G173" s="34"/>
    </row>
    <row r="174" spans="2:7" x14ac:dyDescent="0.25">
      <c r="B174" s="3" t="s">
        <v>167</v>
      </c>
      <c r="C174" s="4" t="s">
        <v>167</v>
      </c>
      <c r="D174" s="3" t="s">
        <v>167</v>
      </c>
      <c r="E174" s="3" t="s">
        <v>167</v>
      </c>
      <c r="F174" s="35" t="s">
        <v>167</v>
      </c>
    </row>
    <row r="177" spans="2:80" x14ac:dyDescent="0.25">
      <c r="B177" s="32" t="s">
        <v>212</v>
      </c>
      <c r="C177" s="33" t="s">
        <v>167</v>
      </c>
      <c r="D177" s="32"/>
      <c r="E177" s="32"/>
      <c r="F177" s="34"/>
      <c r="G177" s="34"/>
      <c r="H177" s="34"/>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row>
    <row r="179" spans="2:80" x14ac:dyDescent="0.25">
      <c r="B179" s="32" t="s">
        <v>213</v>
      </c>
    </row>
    <row r="181" spans="2:80" x14ac:dyDescent="0.25">
      <c r="B181" s="8" t="s">
        <v>214</v>
      </c>
      <c r="C181" s="9" t="s">
        <v>202</v>
      </c>
      <c r="D181" s="32"/>
    </row>
    <row r="182" spans="2:80" x14ac:dyDescent="0.25">
      <c r="B182" s="3" t="s">
        <v>167</v>
      </c>
      <c r="C182" s="4" t="s">
        <v>167</v>
      </c>
    </row>
    <row r="185" spans="2:80" x14ac:dyDescent="0.25">
      <c r="B185" s="8" t="s">
        <v>215</v>
      </c>
      <c r="C185" s="9" t="s">
        <v>216</v>
      </c>
      <c r="D185" s="32"/>
    </row>
    <row r="186" spans="2:80" x14ac:dyDescent="0.25">
      <c r="B186" s="3" t="s">
        <v>167</v>
      </c>
      <c r="C186" s="4" t="s">
        <v>167</v>
      </c>
    </row>
    <row r="189" spans="2:80" x14ac:dyDescent="0.25">
      <c r="B189" s="32" t="s">
        <v>217</v>
      </c>
    </row>
    <row r="192" spans="2:80" x14ac:dyDescent="0.25">
      <c r="B192" s="32" t="s">
        <v>220</v>
      </c>
    </row>
    <row r="193" spans="2:7" x14ac:dyDescent="0.25">
      <c r="B193" s="8" t="s">
        <v>194</v>
      </c>
      <c r="C193" s="9" t="s">
        <v>221</v>
      </c>
      <c r="D193" s="8" t="s">
        <v>222</v>
      </c>
      <c r="E193" s="8" t="s">
        <v>223</v>
      </c>
      <c r="F193" s="36" t="s">
        <v>224</v>
      </c>
      <c r="G193" s="34"/>
    </row>
    <row r="194" spans="2:7" x14ac:dyDescent="0.25">
      <c r="B194" s="3" t="s">
        <v>167</v>
      </c>
      <c r="C194" s="4" t="s">
        <v>167</v>
      </c>
      <c r="D194" s="3" t="s">
        <v>167</v>
      </c>
      <c r="E194" s="3" t="s">
        <v>167</v>
      </c>
      <c r="F194" s="35" t="s">
        <v>167</v>
      </c>
    </row>
    <row r="195" spans="2:7" x14ac:dyDescent="0.25">
      <c r="B195" s="13" t="s">
        <v>225</v>
      </c>
    </row>
  </sheetData>
  <mergeCells count="9">
    <mergeCell ref="B101:C101"/>
    <mergeCell ref="B1:E1"/>
    <mergeCell ref="C3:C7"/>
    <mergeCell ref="D3:D7"/>
    <mergeCell ref="B10:E10"/>
    <mergeCell ref="B11:E11"/>
    <mergeCell ref="C12:C13"/>
    <mergeCell ref="D12:D13"/>
    <mergeCell ref="E12:E13"/>
  </mergeCells>
  <hyperlinks>
    <hyperlink ref="A1" location="Index!A1" display="Index" xr:uid="{535BFF7F-9DED-4CF3-9436-8B8B3C6C1974}"/>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D8E10-C547-4D73-BC74-4551F4FD4A1E}">
  <dimension ref="A1:CB156"/>
  <sheetViews>
    <sheetView workbookViewId="0">
      <selection activeCell="F10" sqref="F10"/>
    </sheetView>
  </sheetViews>
  <sheetFormatPr defaultRowHeight="15" x14ac:dyDescent="0.25"/>
  <cols>
    <col min="1" max="1" width="5.42578125" style="13" bestFit="1" customWidth="1"/>
    <col min="2" max="2" width="97.8554687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ol min="9" max="256" width="9.140625" style="13"/>
    <col min="257" max="257" width="5.42578125" style="13" bestFit="1" customWidth="1"/>
    <col min="258" max="258" width="130.7109375" style="13" bestFit="1" customWidth="1"/>
    <col min="259" max="259" width="23.14062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3.14062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3.14062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3.14062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3.14062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3.14062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3.14062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3.14062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3.14062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3.14062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3.14062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3.14062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3.14062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3.14062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3.14062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3.14062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3.14062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3.14062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3.14062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3.14062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3.14062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3.14062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3.14062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3.14062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3.14062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3.14062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3.14062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3.14062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3.14062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3.14062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3.14062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3.14062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3.14062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3.14062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3.14062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3.14062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3.14062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3.14062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3.14062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3.14062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3.14062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3.14062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3.14062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3.14062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3.14062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3.14062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3.14062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3.14062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3.14062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3.14062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3.14062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3.14062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3.14062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3.14062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3.14062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3.14062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3.14062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3.14062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3.14062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3.14062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3.14062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3.14062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3.14062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5" x14ac:dyDescent="0.25">
      <c r="A1" s="58" t="s">
        <v>0</v>
      </c>
      <c r="B1" s="201" t="s">
        <v>18</v>
      </c>
      <c r="C1" s="201"/>
      <c r="D1" s="201"/>
      <c r="E1" s="201"/>
    </row>
    <row r="3" spans="1:5" x14ac:dyDescent="0.25">
      <c r="B3" s="1" t="s">
        <v>18</v>
      </c>
      <c r="C3" s="202"/>
      <c r="D3" s="203"/>
    </row>
    <row r="4" spans="1:5" ht="30" x14ac:dyDescent="0.25">
      <c r="B4" s="2" t="s">
        <v>3350</v>
      </c>
      <c r="C4" s="202"/>
      <c r="D4" s="203"/>
      <c r="E4" s="108"/>
    </row>
    <row r="5" spans="1:5" x14ac:dyDescent="0.25">
      <c r="B5" s="2" t="s">
        <v>133</v>
      </c>
      <c r="C5" s="202"/>
      <c r="D5" s="203"/>
    </row>
    <row r="6" spans="1:5" x14ac:dyDescent="0.25">
      <c r="B6" s="2" t="s">
        <v>3335</v>
      </c>
      <c r="C6" s="202"/>
      <c r="D6" s="203"/>
    </row>
    <row r="7" spans="1:5" x14ac:dyDescent="0.25">
      <c r="B7" s="109" t="s">
        <v>3349</v>
      </c>
      <c r="C7" s="202"/>
      <c r="D7" s="203"/>
      <c r="E7" s="108"/>
    </row>
    <row r="8" spans="1:5" x14ac:dyDescent="0.25">
      <c r="B8" s="40" t="s">
        <v>136</v>
      </c>
      <c r="C8" s="103" t="s">
        <v>137</v>
      </c>
      <c r="D8" s="102" t="s">
        <v>138</v>
      </c>
    </row>
    <row r="10" spans="1:5" x14ac:dyDescent="0.25">
      <c r="B10" s="18"/>
      <c r="C10" s="18"/>
      <c r="D10" s="18"/>
      <c r="E10" s="18"/>
    </row>
    <row r="11" spans="1:5" x14ac:dyDescent="0.25">
      <c r="B11" s="215" t="s">
        <v>2811</v>
      </c>
      <c r="C11" s="215"/>
      <c r="D11" s="215"/>
      <c r="E11" s="215"/>
    </row>
    <row r="12" spans="1:5" x14ac:dyDescent="0.25">
      <c r="B12" s="52" t="s">
        <v>2810</v>
      </c>
      <c r="C12" s="216" t="s">
        <v>2809</v>
      </c>
      <c r="D12" s="215" t="s">
        <v>2808</v>
      </c>
      <c r="E12" s="215" t="s">
        <v>2807</v>
      </c>
    </row>
    <row r="13" spans="1:5" x14ac:dyDescent="0.25">
      <c r="B13" s="52" t="s">
        <v>2806</v>
      </c>
      <c r="C13" s="216"/>
      <c r="D13" s="215"/>
      <c r="E13" s="215"/>
    </row>
    <row r="14" spans="1:5" x14ac:dyDescent="0.25">
      <c r="B14" s="1" t="s">
        <v>2805</v>
      </c>
      <c r="C14" s="54"/>
      <c r="D14" s="12"/>
      <c r="E14" s="12"/>
    </row>
    <row r="15" spans="1:5" x14ac:dyDescent="0.25">
      <c r="B15" s="1" t="s">
        <v>2803</v>
      </c>
      <c r="C15" s="54"/>
      <c r="D15" s="12"/>
      <c r="E15" s="12"/>
    </row>
    <row r="16" spans="1:5" x14ac:dyDescent="0.25">
      <c r="B16" s="1" t="s">
        <v>2802</v>
      </c>
      <c r="C16" s="54" t="s">
        <v>3333</v>
      </c>
      <c r="D16" s="12"/>
      <c r="E16" s="12"/>
    </row>
    <row r="17" spans="2:8" x14ac:dyDescent="0.25">
      <c r="B17" s="8" t="s">
        <v>2801</v>
      </c>
      <c r="C17" s="53"/>
      <c r="D17" s="52"/>
      <c r="E17" s="52"/>
    </row>
    <row r="20" spans="2:8" x14ac:dyDescent="0.25">
      <c r="B20" s="13" t="s">
        <v>150</v>
      </c>
    </row>
    <row r="22" spans="2:8" x14ac:dyDescent="0.25">
      <c r="B22" s="50" t="s">
        <v>139</v>
      </c>
      <c r="C22" s="51" t="s">
        <v>140</v>
      </c>
      <c r="D22" s="50" t="s">
        <v>235</v>
      </c>
      <c r="E22" s="50" t="s">
        <v>142</v>
      </c>
      <c r="F22" s="49" t="s">
        <v>151</v>
      </c>
      <c r="G22" s="49" t="s">
        <v>152</v>
      </c>
      <c r="H22" s="49" t="s">
        <v>153</v>
      </c>
    </row>
    <row r="23" spans="2:8" x14ac:dyDescent="0.25">
      <c r="B23" s="32" t="s">
        <v>236</v>
      </c>
    </row>
    <row r="24" spans="2:8" x14ac:dyDescent="0.25">
      <c r="B24" s="32" t="s">
        <v>144</v>
      </c>
    </row>
    <row r="25" spans="2:8" x14ac:dyDescent="0.25">
      <c r="B25" s="32" t="s">
        <v>237</v>
      </c>
    </row>
    <row r="26" spans="2:8" x14ac:dyDescent="0.25">
      <c r="B26" s="13" t="s">
        <v>3204</v>
      </c>
      <c r="C26" s="29">
        <v>6.78</v>
      </c>
      <c r="D26" s="13" t="s">
        <v>238</v>
      </c>
      <c r="E26" s="13" t="s">
        <v>3203</v>
      </c>
      <c r="F26" s="18">
        <v>11850000</v>
      </c>
      <c r="G26" s="18">
        <v>11994.19</v>
      </c>
      <c r="H26" s="18">
        <v>67.28</v>
      </c>
    </row>
    <row r="27" spans="2:8" x14ac:dyDescent="0.25">
      <c r="B27" s="13" t="s">
        <v>498</v>
      </c>
      <c r="C27" s="29">
        <v>6.76</v>
      </c>
      <c r="D27" s="13" t="s">
        <v>238</v>
      </c>
      <c r="E27" s="13" t="s">
        <v>499</v>
      </c>
      <c r="F27" s="18">
        <v>5530100</v>
      </c>
      <c r="G27" s="18">
        <v>5535.46</v>
      </c>
      <c r="H27" s="18">
        <v>31.05</v>
      </c>
    </row>
    <row r="28" spans="2:8" x14ac:dyDescent="0.25">
      <c r="B28" s="32" t="s">
        <v>239</v>
      </c>
      <c r="C28" s="33"/>
      <c r="D28" s="32"/>
      <c r="E28" s="32"/>
      <c r="F28" s="34"/>
      <c r="G28" s="34">
        <f>SUM(G22:G27)</f>
        <v>17529.650000000001</v>
      </c>
      <c r="H28" s="34">
        <f>SUM(H22:H27)</f>
        <v>98.33</v>
      </c>
    </row>
    <row r="29" spans="2:8" x14ac:dyDescent="0.25">
      <c r="B29" s="32" t="s">
        <v>431</v>
      </c>
      <c r="C29" s="33"/>
      <c r="D29" s="32"/>
      <c r="E29" s="32"/>
      <c r="F29" s="34"/>
      <c r="G29" s="34">
        <v>139.75</v>
      </c>
      <c r="H29" s="34">
        <v>0.78</v>
      </c>
    </row>
    <row r="30" spans="2:8" x14ac:dyDescent="0.25">
      <c r="B30" s="32" t="s">
        <v>159</v>
      </c>
      <c r="C30" s="33"/>
      <c r="D30" s="32"/>
      <c r="E30" s="32"/>
      <c r="F30" s="34"/>
      <c r="G30" s="34">
        <v>17669.400000000001</v>
      </c>
      <c r="H30" s="34">
        <v>99.11</v>
      </c>
    </row>
    <row r="31" spans="2:8" x14ac:dyDescent="0.25">
      <c r="B31" s="32" t="s">
        <v>247</v>
      </c>
      <c r="C31" s="33"/>
      <c r="D31" s="32"/>
      <c r="E31" s="32"/>
      <c r="F31" s="34"/>
      <c r="G31" s="34">
        <v>157.92271038999752</v>
      </c>
      <c r="H31" s="34">
        <v>0.89000000000000057</v>
      </c>
    </row>
    <row r="32" spans="2:8" x14ac:dyDescent="0.25">
      <c r="B32" s="32" t="s">
        <v>161</v>
      </c>
      <c r="C32" s="33"/>
      <c r="D32" s="32"/>
      <c r="E32" s="32"/>
      <c r="F32" s="34"/>
      <c r="G32" s="34">
        <v>17827.322710389999</v>
      </c>
      <c r="H32" s="34">
        <v>100</v>
      </c>
    </row>
    <row r="33" spans="2:3" x14ac:dyDescent="0.25">
      <c r="B33" s="13" t="s">
        <v>162</v>
      </c>
    </row>
    <row r="34" spans="2:3" x14ac:dyDescent="0.25">
      <c r="B34" s="13" t="s">
        <v>163</v>
      </c>
    </row>
    <row r="35" spans="2:3" x14ac:dyDescent="0.25">
      <c r="B35" s="13" t="s">
        <v>164</v>
      </c>
      <c r="C35" s="29" t="s">
        <v>165</v>
      </c>
    </row>
    <row r="36" spans="2:3" x14ac:dyDescent="0.25">
      <c r="B36" s="32"/>
    </row>
    <row r="37" spans="2:3" ht="30" x14ac:dyDescent="0.25">
      <c r="B37" s="48" t="s">
        <v>166</v>
      </c>
      <c r="C37" s="29" t="s">
        <v>167</v>
      </c>
    </row>
    <row r="38" spans="2:3" x14ac:dyDescent="0.25">
      <c r="B38" s="32"/>
    </row>
    <row r="39" spans="2:3" x14ac:dyDescent="0.25">
      <c r="B39" s="32" t="s">
        <v>168</v>
      </c>
      <c r="C39" s="29" t="s">
        <v>167</v>
      </c>
    </row>
    <row r="40" spans="2:3" x14ac:dyDescent="0.25">
      <c r="B40" s="32" t="s">
        <v>170</v>
      </c>
      <c r="C40" s="29" t="s">
        <v>171</v>
      </c>
    </row>
    <row r="41" spans="2:3" x14ac:dyDescent="0.25">
      <c r="B41" s="32" t="s">
        <v>3348</v>
      </c>
      <c r="C41" s="33"/>
    </row>
    <row r="42" spans="2:3" x14ac:dyDescent="0.25">
      <c r="B42" s="32" t="s">
        <v>3347</v>
      </c>
      <c r="C42" s="33"/>
    </row>
    <row r="43" spans="2:3" x14ac:dyDescent="0.25">
      <c r="B43" s="32" t="s">
        <v>3346</v>
      </c>
      <c r="C43" s="33"/>
    </row>
    <row r="44" spans="2:3" x14ac:dyDescent="0.25">
      <c r="B44" s="32" t="s">
        <v>3345</v>
      </c>
      <c r="C44" s="33"/>
    </row>
    <row r="45" spans="2:3" x14ac:dyDescent="0.25">
      <c r="B45" s="32" t="s">
        <v>3344</v>
      </c>
      <c r="C45" s="33"/>
    </row>
    <row r="46" spans="2:3" x14ac:dyDescent="0.25">
      <c r="B46" s="32" t="s">
        <v>3343</v>
      </c>
      <c r="C46" s="33"/>
    </row>
    <row r="47" spans="2:3" x14ac:dyDescent="0.25">
      <c r="B47" s="32" t="s">
        <v>3342</v>
      </c>
      <c r="C47" s="33"/>
    </row>
    <row r="48" spans="2:3" x14ac:dyDescent="0.25">
      <c r="B48" s="32" t="s">
        <v>3341</v>
      </c>
      <c r="C48" s="33"/>
    </row>
    <row r="49" spans="2:4" x14ac:dyDescent="0.25">
      <c r="B49" s="32" t="s">
        <v>3340</v>
      </c>
      <c r="C49" s="33"/>
    </row>
    <row r="50" spans="2:4" x14ac:dyDescent="0.25">
      <c r="B50" s="13" t="s">
        <v>180</v>
      </c>
    </row>
    <row r="52" spans="2:4" x14ac:dyDescent="0.25">
      <c r="B52" s="3"/>
      <c r="C52" s="4" t="s">
        <v>181</v>
      </c>
    </row>
    <row r="53" spans="2:4" ht="30" x14ac:dyDescent="0.25">
      <c r="B53" s="3" t="s">
        <v>182</v>
      </c>
      <c r="C53" s="5" t="s">
        <v>18</v>
      </c>
    </row>
    <row r="54" spans="2:4" x14ac:dyDescent="0.25">
      <c r="B54" s="3" t="s">
        <v>183</v>
      </c>
      <c r="C54" s="4"/>
    </row>
    <row r="55" spans="2:4" x14ac:dyDescent="0.25">
      <c r="B55" s="3"/>
      <c r="C55" s="4"/>
    </row>
    <row r="56" spans="2:4" x14ac:dyDescent="0.25">
      <c r="B56" s="3" t="s">
        <v>184</v>
      </c>
      <c r="C56" s="61">
        <v>6.88E-2</v>
      </c>
    </row>
    <row r="57" spans="2:4" x14ac:dyDescent="0.25">
      <c r="B57" s="3"/>
      <c r="C57" s="4"/>
    </row>
    <row r="58" spans="2:4" x14ac:dyDescent="0.25">
      <c r="B58" s="3" t="s">
        <v>185</v>
      </c>
      <c r="C58" s="4" t="s">
        <v>3339</v>
      </c>
    </row>
    <row r="59" spans="2:4" x14ac:dyDescent="0.25">
      <c r="B59" s="3" t="s">
        <v>186</v>
      </c>
      <c r="C59" s="4" t="s">
        <v>3338</v>
      </c>
    </row>
    <row r="60" spans="2:4" x14ac:dyDescent="0.25">
      <c r="B60" s="3"/>
      <c r="C60" s="4"/>
    </row>
    <row r="61" spans="2:4" x14ac:dyDescent="0.25">
      <c r="B61" s="3" t="s">
        <v>187</v>
      </c>
      <c r="C61" s="4" t="s">
        <v>165</v>
      </c>
    </row>
    <row r="62" spans="2:4" x14ac:dyDescent="0.25">
      <c r="B62" s="204" t="s">
        <v>188</v>
      </c>
      <c r="C62" s="204"/>
    </row>
    <row r="64" spans="2:4" x14ac:dyDescent="0.25">
      <c r="B64" s="3" t="s">
        <v>189</v>
      </c>
      <c r="C64" s="4"/>
      <c r="D64" s="3"/>
    </row>
    <row r="65" spans="2:7" ht="30" x14ac:dyDescent="0.25">
      <c r="B65" s="6" t="s">
        <v>190</v>
      </c>
      <c r="C65" s="5" t="s">
        <v>191</v>
      </c>
      <c r="D65" s="6" t="s">
        <v>192</v>
      </c>
    </row>
    <row r="66" spans="2:7" x14ac:dyDescent="0.25">
      <c r="B66" s="3" t="s">
        <v>167</v>
      </c>
      <c r="C66" s="4" t="s">
        <v>167</v>
      </c>
      <c r="D66" s="3" t="s">
        <v>167</v>
      </c>
    </row>
    <row r="68" spans="2:7" x14ac:dyDescent="0.25">
      <c r="B68" s="8" t="s">
        <v>193</v>
      </c>
      <c r="C68" s="44">
        <v>45596</v>
      </c>
      <c r="D68" s="3"/>
      <c r="E68" s="37"/>
      <c r="F68" s="43"/>
    </row>
    <row r="69" spans="2:7" x14ac:dyDescent="0.25">
      <c r="B69" s="8" t="s">
        <v>194</v>
      </c>
      <c r="C69" s="9" t="s">
        <v>195</v>
      </c>
      <c r="D69" s="8" t="s">
        <v>196</v>
      </c>
      <c r="E69" s="38" t="s">
        <v>197</v>
      </c>
      <c r="F69" s="36" t="s">
        <v>198</v>
      </c>
      <c r="G69" s="34"/>
    </row>
    <row r="70" spans="2:7" x14ac:dyDescent="0.25">
      <c r="B70" s="41" t="s">
        <v>167</v>
      </c>
      <c r="C70" s="42" t="s">
        <v>167</v>
      </c>
      <c r="D70" s="41" t="s">
        <v>167</v>
      </c>
      <c r="E70" s="40" t="s">
        <v>167</v>
      </c>
      <c r="F70" s="39" t="s">
        <v>167</v>
      </c>
    </row>
    <row r="73" spans="2:7" x14ac:dyDescent="0.25">
      <c r="B73" s="32" t="s">
        <v>199</v>
      </c>
    </row>
    <row r="74" spans="2:7" x14ac:dyDescent="0.25">
      <c r="B74" s="32"/>
    </row>
    <row r="75" spans="2:7" x14ac:dyDescent="0.25">
      <c r="B75" s="32" t="s">
        <v>200</v>
      </c>
    </row>
    <row r="76" spans="2:7" x14ac:dyDescent="0.25">
      <c r="B76" s="8" t="s">
        <v>201</v>
      </c>
      <c r="C76" s="9" t="s">
        <v>202</v>
      </c>
      <c r="D76" s="32"/>
    </row>
    <row r="77" spans="2:7" x14ac:dyDescent="0.25">
      <c r="B77" s="3" t="s">
        <v>167</v>
      </c>
      <c r="C77" s="4" t="s">
        <v>167</v>
      </c>
    </row>
    <row r="79" spans="2:7" x14ac:dyDescent="0.25">
      <c r="B79" s="8" t="s">
        <v>203</v>
      </c>
      <c r="C79" s="9" t="s">
        <v>202</v>
      </c>
    </row>
    <row r="80" spans="2:7" x14ac:dyDescent="0.25">
      <c r="B80" s="3" t="s">
        <v>167</v>
      </c>
      <c r="C80" s="4" t="s">
        <v>167</v>
      </c>
    </row>
    <row r="82" spans="2:7" x14ac:dyDescent="0.25">
      <c r="B82" s="8" t="s">
        <v>167</v>
      </c>
      <c r="C82" s="9" t="s">
        <v>167</v>
      </c>
    </row>
    <row r="83" spans="2:7" x14ac:dyDescent="0.25">
      <c r="B83" s="3" t="s">
        <v>167</v>
      </c>
      <c r="C83" s="4" t="s">
        <v>167</v>
      </c>
    </row>
    <row r="85" spans="2:7" x14ac:dyDescent="0.25">
      <c r="B85" s="38" t="s">
        <v>204</v>
      </c>
      <c r="C85" s="9" t="s">
        <v>205</v>
      </c>
    </row>
    <row r="86" spans="2:7" x14ac:dyDescent="0.25">
      <c r="B86" s="37" t="s">
        <v>167</v>
      </c>
      <c r="C86" s="4" t="s">
        <v>167</v>
      </c>
    </row>
    <row r="88" spans="2:7" x14ac:dyDescent="0.25">
      <c r="B88" s="8" t="s">
        <v>206</v>
      </c>
      <c r="C88" s="9" t="s">
        <v>167</v>
      </c>
    </row>
    <row r="90" spans="2:7" x14ac:dyDescent="0.25">
      <c r="B90" s="8" t="s">
        <v>207</v>
      </c>
      <c r="C90" s="44">
        <v>45596</v>
      </c>
      <c r="D90" s="3"/>
      <c r="E90" s="37"/>
      <c r="F90" s="43"/>
    </row>
    <row r="91" spans="2:7" x14ac:dyDescent="0.25">
      <c r="B91" s="8" t="s">
        <v>194</v>
      </c>
      <c r="C91" s="9" t="s">
        <v>195</v>
      </c>
      <c r="D91" s="8" t="s">
        <v>196</v>
      </c>
      <c r="E91" s="38" t="s">
        <v>197</v>
      </c>
      <c r="F91" s="36" t="s">
        <v>198</v>
      </c>
      <c r="G91" s="34"/>
    </row>
    <row r="92" spans="2:7" x14ac:dyDescent="0.25">
      <c r="B92" s="41" t="s">
        <v>167</v>
      </c>
      <c r="C92" s="42" t="s">
        <v>167</v>
      </c>
      <c r="D92" s="41" t="s">
        <v>167</v>
      </c>
      <c r="E92" s="40" t="s">
        <v>167</v>
      </c>
      <c r="F92" s="39" t="s">
        <v>167</v>
      </c>
    </row>
    <row r="93" spans="2:7" x14ac:dyDescent="0.25">
      <c r="B93" s="32" t="s">
        <v>199</v>
      </c>
    </row>
    <row r="94" spans="2:7" x14ac:dyDescent="0.25">
      <c r="B94" s="32"/>
    </row>
    <row r="95" spans="2:7" x14ac:dyDescent="0.25">
      <c r="B95" s="32" t="s">
        <v>200</v>
      </c>
    </row>
    <row r="96" spans="2:7" x14ac:dyDescent="0.25">
      <c r="B96" s="8" t="s">
        <v>201</v>
      </c>
      <c r="C96" s="9" t="s">
        <v>202</v>
      </c>
      <c r="D96" s="32"/>
    </row>
    <row r="97" spans="2:3" x14ac:dyDescent="0.25">
      <c r="B97" s="3" t="s">
        <v>167</v>
      </c>
      <c r="C97" s="4" t="s">
        <v>167</v>
      </c>
    </row>
    <row r="99" spans="2:3" x14ac:dyDescent="0.25">
      <c r="B99" s="8" t="s">
        <v>203</v>
      </c>
      <c r="C99" s="9" t="s">
        <v>202</v>
      </c>
    </row>
    <row r="100" spans="2:3" x14ac:dyDescent="0.25">
      <c r="B100" s="3" t="s">
        <v>167</v>
      </c>
      <c r="C100" s="4" t="s">
        <v>167</v>
      </c>
    </row>
    <row r="102" spans="2:3" x14ac:dyDescent="0.25">
      <c r="B102" s="8" t="s">
        <v>167</v>
      </c>
      <c r="C102" s="9" t="s">
        <v>167</v>
      </c>
    </row>
    <row r="103" spans="2:3" x14ac:dyDescent="0.25">
      <c r="B103" s="3" t="s">
        <v>167</v>
      </c>
      <c r="C103" s="4" t="s">
        <v>167</v>
      </c>
    </row>
    <row r="105" spans="2:3" x14ac:dyDescent="0.25">
      <c r="B105" s="38" t="s">
        <v>204</v>
      </c>
      <c r="C105" s="9" t="s">
        <v>205</v>
      </c>
    </row>
    <row r="106" spans="2:3" x14ac:dyDescent="0.25">
      <c r="B106" s="37" t="s">
        <v>167</v>
      </c>
      <c r="C106" s="4" t="s">
        <v>167</v>
      </c>
    </row>
    <row r="108" spans="2:3" x14ac:dyDescent="0.25">
      <c r="B108" s="8" t="s">
        <v>206</v>
      </c>
      <c r="C108" s="9" t="s">
        <v>167</v>
      </c>
    </row>
    <row r="111" spans="2:3" x14ac:dyDescent="0.25">
      <c r="B111" s="32" t="s">
        <v>208</v>
      </c>
    </row>
    <row r="113" spans="2:80" x14ac:dyDescent="0.25">
      <c r="B113" s="8" t="s">
        <v>194</v>
      </c>
      <c r="C113" s="9" t="s">
        <v>209</v>
      </c>
      <c r="D113" s="8" t="s">
        <v>210</v>
      </c>
      <c r="E113" s="8" t="s">
        <v>211</v>
      </c>
      <c r="F113" s="34"/>
    </row>
    <row r="114" spans="2:80" x14ac:dyDescent="0.25">
      <c r="B114" s="3" t="s">
        <v>167</v>
      </c>
      <c r="C114" s="4" t="s">
        <v>167</v>
      </c>
      <c r="D114" s="3" t="s">
        <v>167</v>
      </c>
      <c r="E114" s="3" t="s">
        <v>167</v>
      </c>
    </row>
    <row r="117" spans="2:80" x14ac:dyDescent="0.25">
      <c r="B117" s="32" t="s">
        <v>212</v>
      </c>
      <c r="C117" s="33" t="s">
        <v>167</v>
      </c>
      <c r="D117" s="32"/>
      <c r="E117" s="32"/>
      <c r="F117" s="34"/>
      <c r="G117" s="34"/>
      <c r="H117" s="34"/>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32"/>
      <c r="BR117" s="32"/>
      <c r="BS117" s="32"/>
      <c r="BT117" s="32"/>
      <c r="BU117" s="32"/>
      <c r="BV117" s="32"/>
      <c r="BW117" s="32"/>
      <c r="BX117" s="32"/>
      <c r="BY117" s="32"/>
      <c r="BZ117" s="32"/>
      <c r="CA117" s="32"/>
      <c r="CB117" s="32"/>
    </row>
    <row r="119" spans="2:80" x14ac:dyDescent="0.25">
      <c r="B119" s="32" t="s">
        <v>213</v>
      </c>
    </row>
    <row r="121" spans="2:80" x14ac:dyDescent="0.25">
      <c r="B121" s="8" t="s">
        <v>214</v>
      </c>
      <c r="C121" s="9" t="s">
        <v>202</v>
      </c>
      <c r="D121" s="32"/>
    </row>
    <row r="122" spans="2:80" x14ac:dyDescent="0.25">
      <c r="B122" s="3" t="s">
        <v>167</v>
      </c>
      <c r="C122" s="4" t="s">
        <v>167</v>
      </c>
    </row>
    <row r="125" spans="2:80" x14ac:dyDescent="0.25">
      <c r="B125" s="8" t="s">
        <v>215</v>
      </c>
      <c r="C125" s="9" t="s">
        <v>216</v>
      </c>
      <c r="D125" s="32"/>
    </row>
    <row r="126" spans="2:80" x14ac:dyDescent="0.25">
      <c r="B126" s="3" t="s">
        <v>167</v>
      </c>
      <c r="C126" s="4" t="s">
        <v>167</v>
      </c>
    </row>
    <row r="129" spans="2:80" x14ac:dyDescent="0.25">
      <c r="B129" s="32" t="s">
        <v>217</v>
      </c>
    </row>
    <row r="132" spans="2:80" x14ac:dyDescent="0.25">
      <c r="B132" s="32" t="s">
        <v>218</v>
      </c>
    </row>
    <row r="134" spans="2:80" x14ac:dyDescent="0.25">
      <c r="B134" s="8" t="s">
        <v>194</v>
      </c>
      <c r="C134" s="9" t="s">
        <v>219</v>
      </c>
      <c r="D134" s="8" t="s">
        <v>209</v>
      </c>
      <c r="E134" s="8" t="s">
        <v>210</v>
      </c>
      <c r="F134" s="36" t="s">
        <v>211</v>
      </c>
      <c r="G134" s="34"/>
    </row>
    <row r="135" spans="2:80" x14ac:dyDescent="0.25">
      <c r="B135" s="3" t="s">
        <v>167</v>
      </c>
      <c r="C135" s="4" t="s">
        <v>167</v>
      </c>
      <c r="D135" s="3" t="s">
        <v>167</v>
      </c>
      <c r="E135" s="3" t="s">
        <v>167</v>
      </c>
      <c r="F135" s="35" t="s">
        <v>167</v>
      </c>
    </row>
    <row r="138" spans="2:80" x14ac:dyDescent="0.25">
      <c r="B138" s="32" t="s">
        <v>212</v>
      </c>
      <c r="C138" s="33" t="s">
        <v>167</v>
      </c>
      <c r="D138" s="32"/>
      <c r="E138" s="32"/>
      <c r="F138" s="34"/>
      <c r="G138" s="34"/>
      <c r="H138" s="34"/>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c r="BO138" s="32"/>
      <c r="BP138" s="32"/>
      <c r="BQ138" s="32"/>
      <c r="BR138" s="32"/>
      <c r="BS138" s="32"/>
      <c r="BT138" s="32"/>
      <c r="BU138" s="32"/>
      <c r="BV138" s="32"/>
      <c r="BW138" s="32"/>
      <c r="BX138" s="32"/>
      <c r="BY138" s="32"/>
      <c r="BZ138" s="32"/>
      <c r="CA138" s="32"/>
      <c r="CB138" s="32"/>
    </row>
    <row r="140" spans="2:80" x14ac:dyDescent="0.25">
      <c r="B140" s="32" t="s">
        <v>213</v>
      </c>
    </row>
    <row r="142" spans="2:80" x14ac:dyDescent="0.25">
      <c r="B142" s="8" t="s">
        <v>214</v>
      </c>
      <c r="C142" s="9" t="s">
        <v>202</v>
      </c>
      <c r="D142" s="32"/>
    </row>
    <row r="143" spans="2:80" x14ac:dyDescent="0.25">
      <c r="B143" s="3" t="s">
        <v>167</v>
      </c>
      <c r="C143" s="4" t="s">
        <v>167</v>
      </c>
    </row>
    <row r="146" spans="2:7" x14ac:dyDescent="0.25">
      <c r="B146" s="8" t="s">
        <v>215</v>
      </c>
      <c r="C146" s="9" t="s">
        <v>216</v>
      </c>
      <c r="D146" s="32"/>
    </row>
    <row r="147" spans="2:7" x14ac:dyDescent="0.25">
      <c r="B147" s="3" t="s">
        <v>167</v>
      </c>
      <c r="C147" s="4" t="s">
        <v>167</v>
      </c>
    </row>
    <row r="150" spans="2:7" x14ac:dyDescent="0.25">
      <c r="B150" s="32" t="s">
        <v>217</v>
      </c>
    </row>
    <row r="153" spans="2:7" x14ac:dyDescent="0.25">
      <c r="B153" s="32" t="s">
        <v>220</v>
      </c>
    </row>
    <row r="154" spans="2:7" x14ac:dyDescent="0.25">
      <c r="B154" s="8" t="s">
        <v>194</v>
      </c>
      <c r="C154" s="9" t="s">
        <v>221</v>
      </c>
      <c r="D154" s="8" t="s">
        <v>222</v>
      </c>
      <c r="E154" s="8" t="s">
        <v>223</v>
      </c>
      <c r="F154" s="36" t="s">
        <v>224</v>
      </c>
      <c r="G154" s="34"/>
    </row>
    <row r="155" spans="2:7" x14ac:dyDescent="0.25">
      <c r="B155" s="3" t="s">
        <v>167</v>
      </c>
      <c r="C155" s="4" t="s">
        <v>167</v>
      </c>
      <c r="D155" s="3" t="s">
        <v>167</v>
      </c>
      <c r="E155" s="3" t="s">
        <v>167</v>
      </c>
      <c r="F155" s="35" t="s">
        <v>167</v>
      </c>
    </row>
    <row r="156" spans="2:7" x14ac:dyDescent="0.25">
      <c r="B156" s="13" t="s">
        <v>225</v>
      </c>
    </row>
  </sheetData>
  <mergeCells count="8">
    <mergeCell ref="B62:C62"/>
    <mergeCell ref="B1:E1"/>
    <mergeCell ref="C3:C7"/>
    <mergeCell ref="D3:D7"/>
    <mergeCell ref="B11:E11"/>
    <mergeCell ref="C12:C13"/>
    <mergeCell ref="D12:D13"/>
    <mergeCell ref="E12:E13"/>
  </mergeCells>
  <hyperlinks>
    <hyperlink ref="A1" location="Index!A1" display="Index" xr:uid="{F969A4CC-0067-49C5-9540-1780F600B282}"/>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7F280-F424-4796-934B-3F9814833233}">
  <dimension ref="A1:CB157"/>
  <sheetViews>
    <sheetView workbookViewId="0">
      <selection sqref="A1:E1"/>
    </sheetView>
  </sheetViews>
  <sheetFormatPr defaultRowHeight="15" x14ac:dyDescent="0.25"/>
  <cols>
    <col min="1" max="1" width="5.42578125" style="13" bestFit="1" customWidth="1"/>
    <col min="2" max="2" width="97.8554687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ol min="9" max="256" width="9.140625" style="13"/>
    <col min="257" max="257" width="5.42578125" style="13" bestFit="1" customWidth="1"/>
    <col min="258" max="258" width="130.7109375" style="13" bestFit="1" customWidth="1"/>
    <col min="259" max="259" width="23.14062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3.14062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3.14062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3.14062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3.14062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3.14062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3.14062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3.14062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3.14062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3.14062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3.14062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3.14062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3.14062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3.14062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3.14062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3.14062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3.14062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3.14062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3.14062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3.14062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3.14062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3.14062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3.14062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3.14062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3.14062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3.14062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3.14062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3.14062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3.14062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3.14062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3.14062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3.14062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3.14062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3.14062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3.14062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3.14062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3.14062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3.14062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3.14062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3.14062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3.14062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3.14062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3.14062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3.14062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3.14062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3.14062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3.14062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3.14062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3.14062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3.14062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3.14062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3.14062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3.14062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3.14062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3.14062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3.14062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3.14062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3.14062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3.14062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3.14062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3.14062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3.14062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3.14062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5" x14ac:dyDescent="0.25">
      <c r="A1" s="58" t="s">
        <v>0</v>
      </c>
      <c r="B1" s="201" t="s">
        <v>16</v>
      </c>
      <c r="C1" s="201"/>
      <c r="D1" s="201"/>
      <c r="E1" s="201"/>
    </row>
    <row r="3" spans="1:5" x14ac:dyDescent="0.25">
      <c r="B3" s="8" t="s">
        <v>16</v>
      </c>
      <c r="C3" s="202"/>
      <c r="D3" s="203"/>
    </row>
    <row r="4" spans="1:5" ht="30" x14ac:dyDescent="0.25">
      <c r="B4" s="2" t="s">
        <v>3367</v>
      </c>
      <c r="C4" s="202"/>
      <c r="D4" s="203"/>
      <c r="E4" s="108"/>
    </row>
    <row r="5" spans="1:5" x14ac:dyDescent="0.25">
      <c r="B5" s="2" t="s">
        <v>133</v>
      </c>
      <c r="C5" s="202"/>
      <c r="D5" s="203"/>
    </row>
    <row r="6" spans="1:5" x14ac:dyDescent="0.25">
      <c r="B6" s="2" t="s">
        <v>3335</v>
      </c>
      <c r="C6" s="202"/>
      <c r="D6" s="203"/>
    </row>
    <row r="7" spans="1:5" x14ac:dyDescent="0.25">
      <c r="B7" s="109" t="s">
        <v>3366</v>
      </c>
      <c r="C7" s="202"/>
      <c r="D7" s="203"/>
      <c r="E7" s="108"/>
    </row>
    <row r="8" spans="1:5" x14ac:dyDescent="0.25">
      <c r="B8" s="40" t="s">
        <v>136</v>
      </c>
      <c r="C8" s="103" t="s">
        <v>137</v>
      </c>
      <c r="D8" s="102" t="s">
        <v>138</v>
      </c>
    </row>
    <row r="10" spans="1:5" x14ac:dyDescent="0.25">
      <c r="B10" s="217"/>
      <c r="C10" s="217"/>
      <c r="D10" s="217"/>
      <c r="E10" s="217"/>
    </row>
    <row r="11" spans="1:5" x14ac:dyDescent="0.25">
      <c r="B11" s="215" t="s">
        <v>2811</v>
      </c>
      <c r="C11" s="215"/>
      <c r="D11" s="215"/>
      <c r="E11" s="215"/>
    </row>
    <row r="12" spans="1:5" x14ac:dyDescent="0.25">
      <c r="B12" s="52" t="s">
        <v>2810</v>
      </c>
      <c r="C12" s="216" t="s">
        <v>2809</v>
      </c>
      <c r="D12" s="215" t="s">
        <v>2808</v>
      </c>
      <c r="E12" s="215" t="s">
        <v>2807</v>
      </c>
    </row>
    <row r="13" spans="1:5" x14ac:dyDescent="0.25">
      <c r="B13" s="52" t="s">
        <v>2806</v>
      </c>
      <c r="C13" s="216"/>
      <c r="D13" s="215"/>
      <c r="E13" s="215"/>
    </row>
    <row r="14" spans="1:5" x14ac:dyDescent="0.25">
      <c r="B14" s="1" t="s">
        <v>2805</v>
      </c>
      <c r="C14" s="54"/>
      <c r="D14" s="12"/>
      <c r="E14" s="12"/>
    </row>
    <row r="15" spans="1:5" x14ac:dyDescent="0.25">
      <c r="B15" s="1" t="s">
        <v>2803</v>
      </c>
      <c r="C15" s="54"/>
      <c r="D15" s="12"/>
      <c r="E15" s="12"/>
    </row>
    <row r="16" spans="1:5" x14ac:dyDescent="0.25">
      <c r="B16" s="1" t="s">
        <v>2802</v>
      </c>
      <c r="C16" s="54" t="s">
        <v>3333</v>
      </c>
      <c r="D16" s="12"/>
      <c r="E16" s="12"/>
    </row>
    <row r="17" spans="2:8" x14ac:dyDescent="0.25">
      <c r="B17" s="8" t="s">
        <v>2801</v>
      </c>
      <c r="C17" s="53"/>
      <c r="D17" s="52"/>
      <c r="E17" s="52"/>
    </row>
    <row r="20" spans="2:8" x14ac:dyDescent="0.25">
      <c r="B20" s="13" t="s">
        <v>150</v>
      </c>
    </row>
    <row r="22" spans="2:8" x14ac:dyDescent="0.25">
      <c r="B22" s="50" t="s">
        <v>139</v>
      </c>
      <c r="C22" s="51" t="s">
        <v>140</v>
      </c>
      <c r="D22" s="50" t="s">
        <v>235</v>
      </c>
      <c r="E22" s="50" t="s">
        <v>142</v>
      </c>
      <c r="F22" s="49" t="s">
        <v>151</v>
      </c>
      <c r="G22" s="49" t="s">
        <v>152</v>
      </c>
      <c r="H22" s="49" t="s">
        <v>153</v>
      </c>
    </row>
    <row r="23" spans="2:8" x14ac:dyDescent="0.25">
      <c r="B23" s="32" t="s">
        <v>236</v>
      </c>
    </row>
    <row r="24" spans="2:8" x14ac:dyDescent="0.25">
      <c r="B24" s="32" t="s">
        <v>144</v>
      </c>
    </row>
    <row r="25" spans="2:8" x14ac:dyDescent="0.25">
      <c r="B25" s="32" t="s">
        <v>237</v>
      </c>
    </row>
    <row r="26" spans="2:8" x14ac:dyDescent="0.25">
      <c r="B26" s="13" t="s">
        <v>3365</v>
      </c>
      <c r="C26" s="29">
        <v>6.67</v>
      </c>
      <c r="D26" s="13" t="s">
        <v>238</v>
      </c>
      <c r="E26" s="13" t="s">
        <v>3364</v>
      </c>
      <c r="F26" s="18">
        <v>5000000</v>
      </c>
      <c r="G26" s="18">
        <v>5139.83</v>
      </c>
      <c r="H26" s="18">
        <v>47.69</v>
      </c>
    </row>
    <row r="27" spans="2:8" x14ac:dyDescent="0.25">
      <c r="B27" s="13" t="s">
        <v>3363</v>
      </c>
      <c r="C27" s="29">
        <v>6.7</v>
      </c>
      <c r="D27" s="13" t="s">
        <v>238</v>
      </c>
      <c r="E27" s="13" t="s">
        <v>1320</v>
      </c>
      <c r="F27" s="18">
        <v>3700000</v>
      </c>
      <c r="G27" s="18">
        <v>3633</v>
      </c>
      <c r="H27" s="18">
        <v>33.71</v>
      </c>
    </row>
    <row r="28" spans="2:8" x14ac:dyDescent="0.25">
      <c r="B28" s="13" t="s">
        <v>3362</v>
      </c>
      <c r="C28" s="29">
        <v>6.71</v>
      </c>
      <c r="D28" s="13" t="s">
        <v>238</v>
      </c>
      <c r="E28" s="13" t="s">
        <v>1455</v>
      </c>
      <c r="F28" s="18">
        <v>1500000</v>
      </c>
      <c r="G28" s="18">
        <v>1506.47</v>
      </c>
      <c r="H28" s="18">
        <v>13.98</v>
      </c>
    </row>
    <row r="29" spans="2:8" x14ac:dyDescent="0.25">
      <c r="B29" s="32" t="s">
        <v>239</v>
      </c>
      <c r="C29" s="33"/>
      <c r="D29" s="32"/>
      <c r="E29" s="32"/>
      <c r="F29" s="34"/>
      <c r="G29" s="34">
        <f>SUM(G22:G28)</f>
        <v>10279.299999999999</v>
      </c>
      <c r="H29" s="34">
        <f>SUM(H22:H28)</f>
        <v>95.38000000000001</v>
      </c>
    </row>
    <row r="30" spans="2:8" x14ac:dyDescent="0.25">
      <c r="B30" s="32" t="s">
        <v>431</v>
      </c>
      <c r="C30" s="33"/>
      <c r="D30" s="32"/>
      <c r="E30" s="32"/>
      <c r="F30" s="34"/>
      <c r="G30" s="34">
        <v>206.05</v>
      </c>
      <c r="H30" s="34">
        <v>1.91</v>
      </c>
    </row>
    <row r="31" spans="2:8" x14ac:dyDescent="0.25">
      <c r="B31" s="32" t="s">
        <v>159</v>
      </c>
      <c r="C31" s="33"/>
      <c r="D31" s="32"/>
      <c r="E31" s="32"/>
      <c r="F31" s="34"/>
      <c r="G31" s="34">
        <v>10485.349999999999</v>
      </c>
      <c r="H31" s="34">
        <v>97.29</v>
      </c>
    </row>
    <row r="32" spans="2:8" x14ac:dyDescent="0.25">
      <c r="B32" s="32" t="s">
        <v>247</v>
      </c>
      <c r="C32" s="33"/>
      <c r="D32" s="32"/>
      <c r="E32" s="32"/>
      <c r="F32" s="34"/>
      <c r="G32" s="34">
        <v>291.50649942000126</v>
      </c>
      <c r="H32" s="34">
        <v>2.7099999999999937</v>
      </c>
    </row>
    <row r="33" spans="2:8" x14ac:dyDescent="0.25">
      <c r="B33" s="32" t="s">
        <v>161</v>
      </c>
      <c r="C33" s="33"/>
      <c r="D33" s="32"/>
      <c r="E33" s="32"/>
      <c r="F33" s="34"/>
      <c r="G33" s="34">
        <v>10776.856499420001</v>
      </c>
      <c r="H33" s="34">
        <v>100</v>
      </c>
    </row>
    <row r="34" spans="2:8" x14ac:dyDescent="0.25">
      <c r="B34" s="13" t="s">
        <v>162</v>
      </c>
    </row>
    <row r="35" spans="2:8" x14ac:dyDescent="0.25">
      <c r="B35" s="13" t="s">
        <v>163</v>
      </c>
    </row>
    <row r="36" spans="2:8" x14ac:dyDescent="0.25">
      <c r="B36" s="13" t="s">
        <v>164</v>
      </c>
      <c r="C36" s="29" t="s">
        <v>165</v>
      </c>
    </row>
    <row r="37" spans="2:8" x14ac:dyDescent="0.25">
      <c r="B37" s="32"/>
    </row>
    <row r="38" spans="2:8" ht="30" x14ac:dyDescent="0.25">
      <c r="B38" s="48" t="s">
        <v>166</v>
      </c>
      <c r="C38" s="29" t="s">
        <v>167</v>
      </c>
    </row>
    <row r="39" spans="2:8" x14ac:dyDescent="0.25">
      <c r="B39" s="32"/>
    </row>
    <row r="40" spans="2:8" x14ac:dyDescent="0.25">
      <c r="B40" s="32" t="s">
        <v>168</v>
      </c>
      <c r="C40" s="29" t="s">
        <v>167</v>
      </c>
    </row>
    <row r="41" spans="2:8" x14ac:dyDescent="0.25">
      <c r="B41" s="32" t="s">
        <v>170</v>
      </c>
      <c r="C41" s="29" t="s">
        <v>171</v>
      </c>
    </row>
    <row r="42" spans="2:8" x14ac:dyDescent="0.25">
      <c r="B42" s="32" t="s">
        <v>3361</v>
      </c>
      <c r="C42" s="33"/>
    </row>
    <row r="43" spans="2:8" x14ac:dyDescent="0.25">
      <c r="B43" s="32" t="s">
        <v>3360</v>
      </c>
      <c r="C43" s="33"/>
    </row>
    <row r="44" spans="2:8" x14ac:dyDescent="0.25">
      <c r="B44" s="32" t="s">
        <v>3359</v>
      </c>
      <c r="C44" s="33"/>
    </row>
    <row r="45" spans="2:8" x14ac:dyDescent="0.25">
      <c r="B45" s="32" t="s">
        <v>3358</v>
      </c>
      <c r="C45" s="33"/>
    </row>
    <row r="46" spans="2:8" x14ac:dyDescent="0.25">
      <c r="B46" s="32" t="s">
        <v>3357</v>
      </c>
      <c r="C46" s="33"/>
    </row>
    <row r="47" spans="2:8" x14ac:dyDescent="0.25">
      <c r="B47" s="32" t="s">
        <v>3356</v>
      </c>
      <c r="C47" s="33"/>
    </row>
    <row r="48" spans="2:8" x14ac:dyDescent="0.25">
      <c r="B48" s="32" t="s">
        <v>3355</v>
      </c>
      <c r="C48" s="33"/>
    </row>
    <row r="49" spans="2:3" x14ac:dyDescent="0.25">
      <c r="B49" s="32" t="s">
        <v>3354</v>
      </c>
      <c r="C49" s="33"/>
    </row>
    <row r="50" spans="2:3" x14ac:dyDescent="0.25">
      <c r="B50" s="32" t="s">
        <v>3353</v>
      </c>
      <c r="C50" s="33"/>
    </row>
    <row r="51" spans="2:3" x14ac:dyDescent="0.25">
      <c r="B51" s="13" t="s">
        <v>180</v>
      </c>
    </row>
    <row r="53" spans="2:3" x14ac:dyDescent="0.25">
      <c r="B53" s="3"/>
      <c r="C53" s="4" t="s">
        <v>181</v>
      </c>
    </row>
    <row r="54" spans="2:3" ht="30" x14ac:dyDescent="0.25">
      <c r="B54" s="3" t="s">
        <v>182</v>
      </c>
      <c r="C54" s="5" t="s">
        <v>16</v>
      </c>
    </row>
    <row r="55" spans="2:3" x14ac:dyDescent="0.25">
      <c r="B55" s="3" t="s">
        <v>183</v>
      </c>
      <c r="C55" s="4"/>
    </row>
    <row r="56" spans="2:3" x14ac:dyDescent="0.25">
      <c r="B56" s="3"/>
      <c r="C56" s="4"/>
    </row>
    <row r="57" spans="2:3" x14ac:dyDescent="0.25">
      <c r="B57" s="3" t="s">
        <v>184</v>
      </c>
      <c r="C57" s="61">
        <v>6.7900000000000002E-2</v>
      </c>
    </row>
    <row r="58" spans="2:3" x14ac:dyDescent="0.25">
      <c r="B58" s="3"/>
      <c r="C58" s="4"/>
    </row>
    <row r="59" spans="2:3" x14ac:dyDescent="0.25">
      <c r="B59" s="3" t="s">
        <v>185</v>
      </c>
      <c r="C59" s="4" t="s">
        <v>3352</v>
      </c>
    </row>
    <row r="60" spans="2:3" x14ac:dyDescent="0.25">
      <c r="B60" s="3" t="s">
        <v>186</v>
      </c>
      <c r="C60" s="4" t="s">
        <v>3351</v>
      </c>
    </row>
    <row r="61" spans="2:3" x14ac:dyDescent="0.25">
      <c r="B61" s="3"/>
      <c r="C61" s="4"/>
    </row>
    <row r="62" spans="2:3" x14ac:dyDescent="0.25">
      <c r="B62" s="3" t="s">
        <v>187</v>
      </c>
      <c r="C62" s="4" t="s">
        <v>165</v>
      </c>
    </row>
    <row r="63" spans="2:3" x14ac:dyDescent="0.25">
      <c r="B63" s="204" t="s">
        <v>188</v>
      </c>
      <c r="C63" s="204"/>
    </row>
    <row r="65" spans="2:7" x14ac:dyDescent="0.25">
      <c r="B65" s="3" t="s">
        <v>189</v>
      </c>
      <c r="C65" s="4"/>
      <c r="D65" s="3"/>
    </row>
    <row r="66" spans="2:7" ht="30" x14ac:dyDescent="0.25">
      <c r="B66" s="6" t="s">
        <v>190</v>
      </c>
      <c r="C66" s="5" t="s">
        <v>191</v>
      </c>
      <c r="D66" s="6" t="s">
        <v>192</v>
      </c>
    </row>
    <row r="67" spans="2:7" x14ac:dyDescent="0.25">
      <c r="B67" s="3" t="s">
        <v>1427</v>
      </c>
      <c r="C67" s="15">
        <v>15</v>
      </c>
      <c r="D67" s="16">
        <v>0.15</v>
      </c>
    </row>
    <row r="69" spans="2:7" x14ac:dyDescent="0.25">
      <c r="B69" s="8" t="s">
        <v>193</v>
      </c>
      <c r="C69" s="44">
        <v>45596</v>
      </c>
      <c r="D69" s="3"/>
      <c r="E69" s="37"/>
      <c r="F69" s="43"/>
    </row>
    <row r="70" spans="2:7" x14ac:dyDescent="0.25">
      <c r="B70" s="8" t="s">
        <v>194</v>
      </c>
      <c r="C70" s="9" t="s">
        <v>195</v>
      </c>
      <c r="D70" s="8" t="s">
        <v>196</v>
      </c>
      <c r="E70" s="38" t="s">
        <v>197</v>
      </c>
      <c r="F70" s="36" t="s">
        <v>198</v>
      </c>
      <c r="G70" s="34"/>
    </row>
    <row r="71" spans="2:7" x14ac:dyDescent="0.25">
      <c r="B71" s="41" t="s">
        <v>167</v>
      </c>
      <c r="C71" s="42" t="s">
        <v>167</v>
      </c>
      <c r="D71" s="41" t="s">
        <v>167</v>
      </c>
      <c r="E71" s="40" t="s">
        <v>167</v>
      </c>
      <c r="F71" s="39" t="s">
        <v>167</v>
      </c>
    </row>
    <row r="74" spans="2:7" x14ac:dyDescent="0.25">
      <c r="B74" s="32" t="s">
        <v>199</v>
      </c>
    </row>
    <row r="75" spans="2:7" x14ac:dyDescent="0.25">
      <c r="B75" s="32"/>
    </row>
    <row r="76" spans="2:7" x14ac:dyDescent="0.25">
      <c r="B76" s="32" t="s">
        <v>200</v>
      </c>
    </row>
    <row r="77" spans="2:7" x14ac:dyDescent="0.25">
      <c r="B77" s="8" t="s">
        <v>201</v>
      </c>
      <c r="C77" s="9" t="s">
        <v>202</v>
      </c>
      <c r="D77" s="32"/>
    </row>
    <row r="78" spans="2:7" x14ac:dyDescent="0.25">
      <c r="B78" s="3" t="s">
        <v>167</v>
      </c>
      <c r="C78" s="4" t="s">
        <v>167</v>
      </c>
    </row>
    <row r="80" spans="2:7" x14ac:dyDescent="0.25">
      <c r="B80" s="8" t="s">
        <v>203</v>
      </c>
      <c r="C80" s="9" t="s">
        <v>202</v>
      </c>
    </row>
    <row r="81" spans="2:7" x14ac:dyDescent="0.25">
      <c r="B81" s="3" t="s">
        <v>167</v>
      </c>
      <c r="C81" s="4" t="s">
        <v>167</v>
      </c>
    </row>
    <row r="83" spans="2:7" x14ac:dyDescent="0.25">
      <c r="B83" s="8" t="s">
        <v>167</v>
      </c>
      <c r="C83" s="9" t="s">
        <v>167</v>
      </c>
    </row>
    <row r="84" spans="2:7" x14ac:dyDescent="0.25">
      <c r="B84" s="3" t="s">
        <v>167</v>
      </c>
      <c r="C84" s="4" t="s">
        <v>167</v>
      </c>
    </row>
    <row r="86" spans="2:7" x14ac:dyDescent="0.25">
      <c r="B86" s="38" t="s">
        <v>204</v>
      </c>
      <c r="C86" s="9" t="s">
        <v>205</v>
      </c>
    </row>
    <row r="87" spans="2:7" x14ac:dyDescent="0.25">
      <c r="B87" s="37" t="s">
        <v>167</v>
      </c>
      <c r="C87" s="4" t="s">
        <v>167</v>
      </c>
    </row>
    <row r="89" spans="2:7" x14ac:dyDescent="0.25">
      <c r="B89" s="8" t="s">
        <v>206</v>
      </c>
      <c r="C89" s="9" t="s">
        <v>167</v>
      </c>
    </row>
    <row r="91" spans="2:7" x14ac:dyDescent="0.25">
      <c r="B91" s="8" t="s">
        <v>207</v>
      </c>
      <c r="C91" s="44">
        <v>45596</v>
      </c>
      <c r="D91" s="3"/>
      <c r="E91" s="37"/>
      <c r="F91" s="43"/>
    </row>
    <row r="92" spans="2:7" x14ac:dyDescent="0.25">
      <c r="B92" s="8" t="s">
        <v>194</v>
      </c>
      <c r="C92" s="9" t="s">
        <v>195</v>
      </c>
      <c r="D92" s="8" t="s">
        <v>196</v>
      </c>
      <c r="E92" s="38" t="s">
        <v>197</v>
      </c>
      <c r="F92" s="36" t="s">
        <v>198</v>
      </c>
      <c r="G92" s="34"/>
    </row>
    <row r="93" spans="2:7" x14ac:dyDescent="0.25">
      <c r="B93" s="41" t="s">
        <v>167</v>
      </c>
      <c r="C93" s="42" t="s">
        <v>167</v>
      </c>
      <c r="D93" s="41" t="s">
        <v>167</v>
      </c>
      <c r="E93" s="40" t="s">
        <v>167</v>
      </c>
      <c r="F93" s="39" t="s">
        <v>167</v>
      </c>
    </row>
    <row r="94" spans="2:7" x14ac:dyDescent="0.25">
      <c r="B94" s="32" t="s">
        <v>199</v>
      </c>
    </row>
    <row r="95" spans="2:7" x14ac:dyDescent="0.25">
      <c r="B95" s="32"/>
    </row>
    <row r="96" spans="2:7" x14ac:dyDescent="0.25">
      <c r="B96" s="32" t="s">
        <v>200</v>
      </c>
    </row>
    <row r="97" spans="2:4" x14ac:dyDescent="0.25">
      <c r="B97" s="8" t="s">
        <v>201</v>
      </c>
      <c r="C97" s="9" t="s">
        <v>202</v>
      </c>
      <c r="D97" s="32"/>
    </row>
    <row r="98" spans="2:4" x14ac:dyDescent="0.25">
      <c r="B98" s="3" t="s">
        <v>167</v>
      </c>
      <c r="C98" s="4" t="s">
        <v>167</v>
      </c>
    </row>
    <row r="100" spans="2:4" x14ac:dyDescent="0.25">
      <c r="B100" s="8" t="s">
        <v>203</v>
      </c>
      <c r="C100" s="9" t="s">
        <v>202</v>
      </c>
    </row>
    <row r="101" spans="2:4" x14ac:dyDescent="0.25">
      <c r="B101" s="3" t="s">
        <v>167</v>
      </c>
      <c r="C101" s="4" t="s">
        <v>167</v>
      </c>
    </row>
    <row r="103" spans="2:4" x14ac:dyDescent="0.25">
      <c r="B103" s="8" t="s">
        <v>167</v>
      </c>
      <c r="C103" s="9" t="s">
        <v>167</v>
      </c>
    </row>
    <row r="104" spans="2:4" x14ac:dyDescent="0.25">
      <c r="B104" s="3" t="s">
        <v>167</v>
      </c>
      <c r="C104" s="4" t="s">
        <v>167</v>
      </c>
    </row>
    <row r="106" spans="2:4" x14ac:dyDescent="0.25">
      <c r="B106" s="38" t="s">
        <v>204</v>
      </c>
      <c r="C106" s="9" t="s">
        <v>205</v>
      </c>
    </row>
    <row r="107" spans="2:4" x14ac:dyDescent="0.25">
      <c r="B107" s="37" t="s">
        <v>167</v>
      </c>
      <c r="C107" s="4" t="s">
        <v>167</v>
      </c>
    </row>
    <row r="109" spans="2:4" x14ac:dyDescent="0.25">
      <c r="B109" s="8" t="s">
        <v>206</v>
      </c>
      <c r="C109" s="9" t="s">
        <v>167</v>
      </c>
    </row>
    <row r="112" spans="2:4" x14ac:dyDescent="0.25">
      <c r="B112" s="32" t="s">
        <v>208</v>
      </c>
    </row>
    <row r="114" spans="2:80" x14ac:dyDescent="0.25">
      <c r="B114" s="8" t="s">
        <v>194</v>
      </c>
      <c r="C114" s="9" t="s">
        <v>209</v>
      </c>
      <c r="D114" s="8" t="s">
        <v>210</v>
      </c>
      <c r="E114" s="8" t="s">
        <v>211</v>
      </c>
      <c r="F114" s="34"/>
    </row>
    <row r="115" spans="2:80" x14ac:dyDescent="0.25">
      <c r="B115" s="3" t="s">
        <v>167</v>
      </c>
      <c r="C115" s="4" t="s">
        <v>167</v>
      </c>
      <c r="D115" s="3" t="s">
        <v>167</v>
      </c>
      <c r="E115" s="3" t="s">
        <v>167</v>
      </c>
    </row>
    <row r="118" spans="2:80" x14ac:dyDescent="0.25">
      <c r="B118" s="32" t="s">
        <v>212</v>
      </c>
      <c r="C118" s="33" t="s">
        <v>167</v>
      </c>
      <c r="D118" s="32"/>
      <c r="E118" s="32"/>
      <c r="F118" s="34"/>
      <c r="G118" s="34"/>
      <c r="H118" s="34"/>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c r="BR118" s="32"/>
      <c r="BS118" s="32"/>
      <c r="BT118" s="32"/>
      <c r="BU118" s="32"/>
      <c r="BV118" s="32"/>
      <c r="BW118" s="32"/>
      <c r="BX118" s="32"/>
      <c r="BY118" s="32"/>
      <c r="BZ118" s="32"/>
      <c r="CA118" s="32"/>
      <c r="CB118" s="32"/>
    </row>
    <row r="120" spans="2:80" x14ac:dyDescent="0.25">
      <c r="B120" s="32" t="s">
        <v>213</v>
      </c>
    </row>
    <row r="122" spans="2:80" x14ac:dyDescent="0.25">
      <c r="B122" s="8" t="s">
        <v>214</v>
      </c>
      <c r="C122" s="9" t="s">
        <v>202</v>
      </c>
      <c r="D122" s="32"/>
    </row>
    <row r="123" spans="2:80" x14ac:dyDescent="0.25">
      <c r="B123" s="3" t="s">
        <v>167</v>
      </c>
      <c r="C123" s="4" t="s">
        <v>167</v>
      </c>
    </row>
    <row r="126" spans="2:80" x14ac:dyDescent="0.25">
      <c r="B126" s="8" t="s">
        <v>215</v>
      </c>
      <c r="C126" s="9" t="s">
        <v>216</v>
      </c>
      <c r="D126" s="32"/>
    </row>
    <row r="127" spans="2:80" x14ac:dyDescent="0.25">
      <c r="B127" s="3" t="s">
        <v>167</v>
      </c>
      <c r="C127" s="4" t="s">
        <v>167</v>
      </c>
    </row>
    <row r="130" spans="2:80" x14ac:dyDescent="0.25">
      <c r="B130" s="32" t="s">
        <v>217</v>
      </c>
    </row>
    <row r="133" spans="2:80" x14ac:dyDescent="0.25">
      <c r="B133" s="32" t="s">
        <v>218</v>
      </c>
    </row>
    <row r="135" spans="2:80" x14ac:dyDescent="0.25">
      <c r="B135" s="8" t="s">
        <v>194</v>
      </c>
      <c r="C135" s="9" t="s">
        <v>219</v>
      </c>
      <c r="D135" s="8" t="s">
        <v>209</v>
      </c>
      <c r="E135" s="8" t="s">
        <v>210</v>
      </c>
      <c r="F135" s="36" t="s">
        <v>211</v>
      </c>
      <c r="G135" s="34"/>
    </row>
    <row r="136" spans="2:80" x14ac:dyDescent="0.25">
      <c r="B136" s="3" t="s">
        <v>167</v>
      </c>
      <c r="C136" s="4" t="s">
        <v>167</v>
      </c>
      <c r="D136" s="3" t="s">
        <v>167</v>
      </c>
      <c r="E136" s="3" t="s">
        <v>167</v>
      </c>
      <c r="F136" s="35" t="s">
        <v>167</v>
      </c>
    </row>
    <row r="139" spans="2:80" x14ac:dyDescent="0.25">
      <c r="B139" s="32" t="s">
        <v>212</v>
      </c>
      <c r="C139" s="33" t="s">
        <v>167</v>
      </c>
      <c r="D139" s="32"/>
      <c r="E139" s="32"/>
      <c r="F139" s="34"/>
      <c r="G139" s="34"/>
      <c r="H139" s="34"/>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c r="BO139" s="32"/>
      <c r="BP139" s="32"/>
      <c r="BQ139" s="32"/>
      <c r="BR139" s="32"/>
      <c r="BS139" s="32"/>
      <c r="BT139" s="32"/>
      <c r="BU139" s="32"/>
      <c r="BV139" s="32"/>
      <c r="BW139" s="32"/>
      <c r="BX139" s="32"/>
      <c r="BY139" s="32"/>
      <c r="BZ139" s="32"/>
      <c r="CA139" s="32"/>
      <c r="CB139" s="32"/>
    </row>
    <row r="141" spans="2:80" x14ac:dyDescent="0.25">
      <c r="B141" s="32" t="s">
        <v>213</v>
      </c>
    </row>
    <row r="143" spans="2:80" x14ac:dyDescent="0.25">
      <c r="B143" s="8" t="s">
        <v>214</v>
      </c>
      <c r="C143" s="9" t="s">
        <v>202</v>
      </c>
      <c r="D143" s="32"/>
    </row>
    <row r="144" spans="2:80" x14ac:dyDescent="0.25">
      <c r="B144" s="3" t="s">
        <v>167</v>
      </c>
      <c r="C144" s="4" t="s">
        <v>167</v>
      </c>
    </row>
    <row r="147" spans="2:7" x14ac:dyDescent="0.25">
      <c r="B147" s="8" t="s">
        <v>215</v>
      </c>
      <c r="C147" s="9" t="s">
        <v>216</v>
      </c>
      <c r="D147" s="32"/>
    </row>
    <row r="148" spans="2:7" x14ac:dyDescent="0.25">
      <c r="B148" s="3" t="s">
        <v>167</v>
      </c>
      <c r="C148" s="4" t="s">
        <v>167</v>
      </c>
    </row>
    <row r="151" spans="2:7" x14ac:dyDescent="0.25">
      <c r="B151" s="32" t="s">
        <v>217</v>
      </c>
    </row>
    <row r="154" spans="2:7" x14ac:dyDescent="0.25">
      <c r="B154" s="32" t="s">
        <v>220</v>
      </c>
    </row>
    <row r="155" spans="2:7" x14ac:dyDescent="0.25">
      <c r="B155" s="8" t="s">
        <v>194</v>
      </c>
      <c r="C155" s="9" t="s">
        <v>221</v>
      </c>
      <c r="D155" s="8" t="s">
        <v>222</v>
      </c>
      <c r="E155" s="8" t="s">
        <v>223</v>
      </c>
      <c r="F155" s="36" t="s">
        <v>224</v>
      </c>
      <c r="G155" s="34"/>
    </row>
    <row r="156" spans="2:7" x14ac:dyDescent="0.25">
      <c r="B156" s="3" t="s">
        <v>167</v>
      </c>
      <c r="C156" s="4" t="s">
        <v>167</v>
      </c>
      <c r="D156" s="3" t="s">
        <v>167</v>
      </c>
      <c r="E156" s="3" t="s">
        <v>167</v>
      </c>
      <c r="F156" s="35" t="s">
        <v>167</v>
      </c>
    </row>
    <row r="157" spans="2:7" x14ac:dyDescent="0.25">
      <c r="B157" s="13" t="s">
        <v>225</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7CF2DC3A-618C-481E-95C2-F3B8DFE7CCE3}"/>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34703-8D27-49E2-858D-6BA39310D830}">
  <dimension ref="A1:CB281"/>
  <sheetViews>
    <sheetView topLeftCell="A135" workbookViewId="0">
      <selection sqref="A1:C1"/>
    </sheetView>
  </sheetViews>
  <sheetFormatPr defaultRowHeight="15" x14ac:dyDescent="0.25"/>
  <cols>
    <col min="1" max="1" width="5.42578125" style="13" bestFit="1" customWidth="1"/>
    <col min="2" max="2" width="97.8554687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ol min="9" max="256" width="9.140625" style="13"/>
    <col min="257" max="257" width="5.42578125" style="13" bestFit="1" customWidth="1"/>
    <col min="258" max="258" width="130.7109375" style="13" bestFit="1" customWidth="1"/>
    <col min="259" max="259" width="23.14062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3.14062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3.14062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3.14062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3.14062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3.14062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3.14062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3.14062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3.14062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3.14062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3.14062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3.14062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3.14062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3.14062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3.14062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3.14062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3.14062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3.14062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3.14062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3.14062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3.14062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3.14062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3.14062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3.14062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3.14062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3.14062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3.14062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3.14062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3.14062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3.14062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3.14062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3.14062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3.14062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3.14062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3.14062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3.14062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3.14062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3.14062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3.14062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3.14062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3.14062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3.14062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3.14062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3.14062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3.14062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3.14062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3.14062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3.14062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3.14062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3.14062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3.14062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3.14062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3.14062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3.14062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3.14062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3.14062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3.14062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3.14062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3.14062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3.14062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3.14062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3.14062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3.14062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5" x14ac:dyDescent="0.25">
      <c r="A1" s="58" t="s">
        <v>0</v>
      </c>
      <c r="B1" s="201" t="s">
        <v>14</v>
      </c>
      <c r="C1" s="201"/>
      <c r="D1" s="201"/>
      <c r="E1" s="201"/>
    </row>
    <row r="3" spans="1:5" x14ac:dyDescent="0.25">
      <c r="B3" s="1" t="s">
        <v>3550</v>
      </c>
      <c r="C3" s="202"/>
      <c r="D3" s="203"/>
    </row>
    <row r="4" spans="1:5" ht="30" x14ac:dyDescent="0.25">
      <c r="B4" s="2" t="s">
        <v>3549</v>
      </c>
      <c r="C4" s="202"/>
      <c r="D4" s="203"/>
    </row>
    <row r="5" spans="1:5" x14ac:dyDescent="0.25">
      <c r="B5" s="2"/>
      <c r="C5" s="202"/>
      <c r="D5" s="203"/>
    </row>
    <row r="6" spans="1:5" x14ac:dyDescent="0.25">
      <c r="B6" s="2" t="s">
        <v>133</v>
      </c>
      <c r="C6" s="202"/>
      <c r="D6" s="203"/>
    </row>
    <row r="7" spans="1:5" x14ac:dyDescent="0.25">
      <c r="B7" s="2" t="s">
        <v>2961</v>
      </c>
      <c r="C7" s="202"/>
      <c r="D7" s="203"/>
    </row>
    <row r="8" spans="1:5" x14ac:dyDescent="0.25">
      <c r="B8" s="2" t="s">
        <v>3548</v>
      </c>
      <c r="C8" s="202"/>
      <c r="D8" s="203"/>
    </row>
    <row r="9" spans="1:5" x14ac:dyDescent="0.25">
      <c r="B9" s="3" t="s">
        <v>136</v>
      </c>
      <c r="C9" s="57" t="s">
        <v>137</v>
      </c>
      <c r="D9" s="57" t="s">
        <v>138</v>
      </c>
    </row>
    <row r="10" spans="1:5" x14ac:dyDescent="0.25">
      <c r="C10" s="56"/>
    </row>
    <row r="11" spans="1:5" x14ac:dyDescent="0.25">
      <c r="B11" s="217"/>
      <c r="C11" s="217"/>
      <c r="D11" s="217"/>
      <c r="E11" s="217"/>
    </row>
    <row r="12" spans="1:5" x14ac:dyDescent="0.25">
      <c r="B12" s="215" t="s">
        <v>2811</v>
      </c>
      <c r="C12" s="215"/>
      <c r="D12" s="215"/>
      <c r="E12" s="215"/>
    </row>
    <row r="13" spans="1:5" x14ac:dyDescent="0.25">
      <c r="B13" s="52" t="s">
        <v>2810</v>
      </c>
      <c r="C13" s="216" t="s">
        <v>2809</v>
      </c>
      <c r="D13" s="215" t="s">
        <v>2808</v>
      </c>
      <c r="E13" s="215" t="s">
        <v>2807</v>
      </c>
    </row>
    <row r="14" spans="1:5" x14ac:dyDescent="0.25">
      <c r="B14" s="52" t="s">
        <v>2806</v>
      </c>
      <c r="C14" s="216"/>
      <c r="D14" s="215"/>
      <c r="E14" s="215"/>
    </row>
    <row r="15" spans="1:5" x14ac:dyDescent="0.25">
      <c r="B15" s="1" t="s">
        <v>2805</v>
      </c>
      <c r="C15" s="54"/>
      <c r="D15" s="12" t="s">
        <v>2804</v>
      </c>
      <c r="E15" s="12"/>
    </row>
    <row r="16" spans="1:5" x14ac:dyDescent="0.25">
      <c r="B16" s="1" t="s">
        <v>2803</v>
      </c>
      <c r="C16" s="54"/>
      <c r="D16" s="12"/>
      <c r="E16" s="12"/>
    </row>
    <row r="17" spans="2:8" x14ac:dyDescent="0.25">
      <c r="B17" s="1" t="s">
        <v>2802</v>
      </c>
      <c r="C17" s="54"/>
      <c r="D17" s="12"/>
      <c r="E17" s="12"/>
    </row>
    <row r="18" spans="2:8" x14ac:dyDescent="0.25">
      <c r="B18" s="8" t="s">
        <v>2801</v>
      </c>
      <c r="C18" s="53"/>
      <c r="D18" s="52"/>
      <c r="E18" s="52"/>
    </row>
    <row r="20" spans="2:8" x14ac:dyDescent="0.25">
      <c r="B20" s="13" t="s">
        <v>150</v>
      </c>
    </row>
    <row r="22" spans="2:8" x14ac:dyDescent="0.25">
      <c r="B22" s="50" t="s">
        <v>139</v>
      </c>
      <c r="C22" s="51" t="s">
        <v>140</v>
      </c>
      <c r="D22" s="50" t="s">
        <v>235</v>
      </c>
      <c r="E22" s="50" t="s">
        <v>142</v>
      </c>
      <c r="F22" s="49" t="s">
        <v>151</v>
      </c>
      <c r="G22" s="49" t="s">
        <v>152</v>
      </c>
      <c r="H22" s="49" t="s">
        <v>153</v>
      </c>
    </row>
    <row r="23" spans="2:8" x14ac:dyDescent="0.25">
      <c r="B23" s="32" t="s">
        <v>236</v>
      </c>
    </row>
    <row r="24" spans="2:8" x14ac:dyDescent="0.25">
      <c r="B24" s="32" t="s">
        <v>144</v>
      </c>
    </row>
    <row r="25" spans="2:8" x14ac:dyDescent="0.25">
      <c r="B25" s="32" t="s">
        <v>237</v>
      </c>
    </row>
    <row r="26" spans="2:8" x14ac:dyDescent="0.25">
      <c r="B26" s="13" t="s">
        <v>3547</v>
      </c>
      <c r="C26" s="29">
        <v>6.69</v>
      </c>
      <c r="D26" s="13" t="s">
        <v>238</v>
      </c>
      <c r="E26" s="13" t="s">
        <v>3546</v>
      </c>
      <c r="F26" s="18">
        <v>10000000</v>
      </c>
      <c r="G26" s="18">
        <v>10029.31</v>
      </c>
      <c r="H26" s="18">
        <v>0.37</v>
      </c>
    </row>
    <row r="27" spans="2:8" x14ac:dyDescent="0.25">
      <c r="B27" s="13" t="s">
        <v>3545</v>
      </c>
      <c r="C27" s="29">
        <v>6.75</v>
      </c>
      <c r="D27" s="13" t="s">
        <v>238</v>
      </c>
      <c r="E27" s="13" t="s">
        <v>3544</v>
      </c>
      <c r="F27" s="18">
        <v>9657000</v>
      </c>
      <c r="G27" s="18">
        <v>9696.82</v>
      </c>
      <c r="H27" s="18">
        <v>0.36</v>
      </c>
    </row>
    <row r="28" spans="2:8" x14ac:dyDescent="0.25">
      <c r="B28" s="13" t="s">
        <v>3543</v>
      </c>
      <c r="C28" s="29">
        <v>6.72</v>
      </c>
      <c r="D28" s="13" t="s">
        <v>238</v>
      </c>
      <c r="E28" s="13" t="s">
        <v>3542</v>
      </c>
      <c r="F28" s="18">
        <v>6500000</v>
      </c>
      <c r="G28" s="18">
        <v>6521</v>
      </c>
      <c r="H28" s="18">
        <v>0.24</v>
      </c>
    </row>
    <row r="29" spans="2:8" x14ac:dyDescent="0.25">
      <c r="B29" s="13" t="s">
        <v>3541</v>
      </c>
      <c r="C29" s="29">
        <v>6.72</v>
      </c>
      <c r="D29" s="13" t="s">
        <v>238</v>
      </c>
      <c r="E29" s="13" t="s">
        <v>3540</v>
      </c>
      <c r="F29" s="18">
        <v>3500000</v>
      </c>
      <c r="G29" s="18">
        <v>3513.17</v>
      </c>
      <c r="H29" s="18">
        <v>0.13</v>
      </c>
    </row>
    <row r="30" spans="2:8" x14ac:dyDescent="0.25">
      <c r="B30" s="13" t="s">
        <v>3539</v>
      </c>
      <c r="C30" s="29">
        <v>6.69</v>
      </c>
      <c r="D30" s="13" t="s">
        <v>238</v>
      </c>
      <c r="E30" s="13" t="s">
        <v>3538</v>
      </c>
      <c r="F30" s="18">
        <v>2221100</v>
      </c>
      <c r="G30" s="18">
        <v>2232.14</v>
      </c>
      <c r="H30" s="18">
        <v>0.08</v>
      </c>
    </row>
    <row r="31" spans="2:8" x14ac:dyDescent="0.25">
      <c r="B31" s="13" t="s">
        <v>3537</v>
      </c>
      <c r="C31" s="29">
        <v>6.69</v>
      </c>
      <c r="D31" s="13" t="s">
        <v>238</v>
      </c>
      <c r="E31" s="13" t="s">
        <v>3536</v>
      </c>
      <c r="F31" s="18">
        <v>1675400</v>
      </c>
      <c r="G31" s="18">
        <v>1683.67</v>
      </c>
      <c r="H31" s="18">
        <v>0.06</v>
      </c>
    </row>
    <row r="32" spans="2:8" x14ac:dyDescent="0.25">
      <c r="B32" s="13" t="s">
        <v>3535</v>
      </c>
      <c r="C32" s="29">
        <v>6.63</v>
      </c>
      <c r="D32" s="13" t="s">
        <v>238</v>
      </c>
      <c r="E32" s="13" t="s">
        <v>1437</v>
      </c>
      <c r="F32" s="18">
        <v>1500000</v>
      </c>
      <c r="G32" s="18">
        <v>1487.2</v>
      </c>
      <c r="H32" s="18">
        <v>0.06</v>
      </c>
    </row>
    <row r="33" spans="2:8" x14ac:dyDescent="0.25">
      <c r="B33" s="13" t="s">
        <v>3534</v>
      </c>
      <c r="C33" s="29">
        <v>6.66</v>
      </c>
      <c r="D33" s="13" t="s">
        <v>238</v>
      </c>
      <c r="E33" s="13" t="s">
        <v>3533</v>
      </c>
      <c r="F33" s="18">
        <v>1050000</v>
      </c>
      <c r="G33" s="18">
        <v>1053.25</v>
      </c>
      <c r="H33" s="18">
        <v>0.04</v>
      </c>
    </row>
    <row r="34" spans="2:8" x14ac:dyDescent="0.25">
      <c r="B34" s="13" t="s">
        <v>3532</v>
      </c>
      <c r="C34" s="29">
        <v>6.69</v>
      </c>
      <c r="D34" s="13" t="s">
        <v>238</v>
      </c>
      <c r="E34" s="13" t="s">
        <v>3531</v>
      </c>
      <c r="F34" s="18">
        <v>1000000</v>
      </c>
      <c r="G34" s="18">
        <v>997.35</v>
      </c>
      <c r="H34" s="18">
        <v>0.04</v>
      </c>
    </row>
    <row r="35" spans="2:8" x14ac:dyDescent="0.25">
      <c r="B35" s="32" t="s">
        <v>239</v>
      </c>
      <c r="C35" s="33"/>
      <c r="D35" s="32"/>
      <c r="E35" s="32"/>
      <c r="F35" s="34"/>
      <c r="G35" s="34">
        <f>SUM(G22:G34)</f>
        <v>37213.909999999989</v>
      </c>
      <c r="H35" s="34">
        <f>SUM(H22:H34)</f>
        <v>1.3800000000000003</v>
      </c>
    </row>
    <row r="36" spans="2:8" x14ac:dyDescent="0.25">
      <c r="B36" s="32" t="s">
        <v>240</v>
      </c>
    </row>
    <row r="37" spans="2:8" x14ac:dyDescent="0.25">
      <c r="B37" s="13" t="s">
        <v>3530</v>
      </c>
      <c r="C37" s="29">
        <v>7.2</v>
      </c>
      <c r="D37" s="13" t="s">
        <v>242</v>
      </c>
      <c r="E37" s="13" t="s">
        <v>3529</v>
      </c>
      <c r="F37" s="18">
        <v>15000</v>
      </c>
      <c r="G37" s="18">
        <v>73577.63</v>
      </c>
      <c r="H37" s="18">
        <v>2.75</v>
      </c>
    </row>
    <row r="38" spans="2:8" x14ac:dyDescent="0.25">
      <c r="B38" s="13" t="s">
        <v>2920</v>
      </c>
      <c r="C38" s="29">
        <v>6.56</v>
      </c>
      <c r="D38" s="13" t="s">
        <v>238</v>
      </c>
      <c r="E38" s="13" t="s">
        <v>2919</v>
      </c>
      <c r="F38" s="18">
        <v>75000000</v>
      </c>
      <c r="G38" s="18">
        <v>73352.100000000006</v>
      </c>
      <c r="H38" s="18">
        <v>2.74</v>
      </c>
    </row>
    <row r="39" spans="2:8" x14ac:dyDescent="0.25">
      <c r="B39" s="13" t="s">
        <v>3528</v>
      </c>
      <c r="C39" s="29">
        <v>8.31</v>
      </c>
      <c r="D39" s="13" t="s">
        <v>241</v>
      </c>
      <c r="E39" s="13" t="s">
        <v>3527</v>
      </c>
      <c r="F39" s="18">
        <v>15000</v>
      </c>
      <c r="G39" s="18">
        <v>69467.78</v>
      </c>
      <c r="H39" s="18">
        <v>2.59</v>
      </c>
    </row>
    <row r="40" spans="2:8" x14ac:dyDescent="0.25">
      <c r="B40" s="13" t="s">
        <v>3010</v>
      </c>
      <c r="C40" s="29">
        <v>7.19</v>
      </c>
      <c r="D40" s="13" t="s">
        <v>241</v>
      </c>
      <c r="E40" s="13" t="s">
        <v>3009</v>
      </c>
      <c r="F40" s="18">
        <v>13000</v>
      </c>
      <c r="G40" s="18">
        <v>63855.35</v>
      </c>
      <c r="H40" s="18">
        <v>2.38</v>
      </c>
    </row>
    <row r="41" spans="2:8" x14ac:dyDescent="0.25">
      <c r="B41" s="13" t="s">
        <v>2870</v>
      </c>
      <c r="C41" s="29">
        <v>7.25</v>
      </c>
      <c r="D41" s="13" t="s">
        <v>241</v>
      </c>
      <c r="E41" s="13" t="s">
        <v>2869</v>
      </c>
      <c r="F41" s="18">
        <v>12500</v>
      </c>
      <c r="G41" s="18">
        <v>61258.879999999997</v>
      </c>
      <c r="H41" s="18">
        <v>2.29</v>
      </c>
    </row>
    <row r="42" spans="2:8" x14ac:dyDescent="0.25">
      <c r="B42" s="13" t="s">
        <v>3526</v>
      </c>
      <c r="C42" s="29">
        <v>7.43</v>
      </c>
      <c r="D42" s="13" t="s">
        <v>241</v>
      </c>
      <c r="E42" s="13" t="s">
        <v>3525</v>
      </c>
      <c r="F42" s="18">
        <v>12000</v>
      </c>
      <c r="G42" s="18">
        <v>58337.46</v>
      </c>
      <c r="H42" s="18">
        <v>2.1800000000000002</v>
      </c>
    </row>
    <row r="43" spans="2:8" x14ac:dyDescent="0.25">
      <c r="B43" s="13" t="s">
        <v>3524</v>
      </c>
      <c r="C43" s="29">
        <v>6.56</v>
      </c>
      <c r="D43" s="13" t="s">
        <v>238</v>
      </c>
      <c r="E43" s="13" t="s">
        <v>3523</v>
      </c>
      <c r="F43" s="18">
        <v>56000000</v>
      </c>
      <c r="G43" s="18">
        <v>54702.26</v>
      </c>
      <c r="H43" s="18">
        <v>2.04</v>
      </c>
    </row>
    <row r="44" spans="2:8" x14ac:dyDescent="0.25">
      <c r="B44" s="13" t="s">
        <v>3522</v>
      </c>
      <c r="C44" s="29">
        <v>7.19</v>
      </c>
      <c r="D44" s="13" t="s">
        <v>241</v>
      </c>
      <c r="E44" s="13" t="s">
        <v>3521</v>
      </c>
      <c r="F44" s="18">
        <v>11000</v>
      </c>
      <c r="G44" s="18">
        <v>54000.1</v>
      </c>
      <c r="H44" s="18">
        <v>2.02</v>
      </c>
    </row>
    <row r="45" spans="2:8" x14ac:dyDescent="0.25">
      <c r="B45" s="13" t="s">
        <v>3520</v>
      </c>
      <c r="C45" s="29">
        <v>7.25</v>
      </c>
      <c r="D45" s="13" t="s">
        <v>241</v>
      </c>
      <c r="E45" s="13" t="s">
        <v>3519</v>
      </c>
      <c r="F45" s="18">
        <v>11000</v>
      </c>
      <c r="G45" s="18">
        <v>53949.34</v>
      </c>
      <c r="H45" s="18">
        <v>2.0099999999999998</v>
      </c>
    </row>
    <row r="46" spans="2:8" x14ac:dyDescent="0.25">
      <c r="B46" s="13" t="s">
        <v>3518</v>
      </c>
      <c r="C46" s="29">
        <v>7.22</v>
      </c>
      <c r="D46" s="13" t="s">
        <v>241</v>
      </c>
      <c r="E46" s="13" t="s">
        <v>3517</v>
      </c>
      <c r="F46" s="18">
        <v>11000</v>
      </c>
      <c r="G46" s="18">
        <v>53819.15</v>
      </c>
      <c r="H46" s="18">
        <v>2.0099999999999998</v>
      </c>
    </row>
    <row r="47" spans="2:8" x14ac:dyDescent="0.25">
      <c r="B47" s="13" t="s">
        <v>3516</v>
      </c>
      <c r="C47" s="29">
        <v>7.23</v>
      </c>
      <c r="D47" s="13" t="s">
        <v>241</v>
      </c>
      <c r="E47" s="13" t="s">
        <v>3515</v>
      </c>
      <c r="F47" s="18">
        <v>10000</v>
      </c>
      <c r="G47" s="18">
        <v>48980.6</v>
      </c>
      <c r="H47" s="18">
        <v>1.83</v>
      </c>
    </row>
    <row r="48" spans="2:8" x14ac:dyDescent="0.25">
      <c r="B48" s="13" t="s">
        <v>2900</v>
      </c>
      <c r="C48" s="29">
        <v>7.23</v>
      </c>
      <c r="D48" s="13" t="s">
        <v>241</v>
      </c>
      <c r="E48" s="13" t="s">
        <v>2899</v>
      </c>
      <c r="F48" s="18">
        <v>10000</v>
      </c>
      <c r="G48" s="18">
        <v>48858.400000000001</v>
      </c>
      <c r="H48" s="18">
        <v>1.82</v>
      </c>
    </row>
    <row r="49" spans="2:8" x14ac:dyDescent="0.25">
      <c r="B49" s="13" t="s">
        <v>3514</v>
      </c>
      <c r="C49" s="29">
        <v>7.25</v>
      </c>
      <c r="D49" s="13" t="s">
        <v>241</v>
      </c>
      <c r="E49" s="13" t="s">
        <v>3513</v>
      </c>
      <c r="F49" s="18">
        <v>10000</v>
      </c>
      <c r="G49" s="18">
        <v>48845.7</v>
      </c>
      <c r="H49" s="18">
        <v>1.82</v>
      </c>
    </row>
    <row r="50" spans="2:8" x14ac:dyDescent="0.25">
      <c r="B50" s="13" t="s">
        <v>3512</v>
      </c>
      <c r="C50" s="29">
        <v>6.56</v>
      </c>
      <c r="D50" s="13" t="s">
        <v>238</v>
      </c>
      <c r="E50" s="13" t="s">
        <v>3511</v>
      </c>
      <c r="F50" s="18">
        <v>47500000</v>
      </c>
      <c r="G50" s="18">
        <v>46570.95</v>
      </c>
      <c r="H50" s="18">
        <v>1.74</v>
      </c>
    </row>
    <row r="51" spans="2:8" x14ac:dyDescent="0.25">
      <c r="B51" s="13" t="s">
        <v>3510</v>
      </c>
      <c r="C51" s="29">
        <v>7.18</v>
      </c>
      <c r="D51" s="13" t="s">
        <v>241</v>
      </c>
      <c r="E51" s="13" t="s">
        <v>3509</v>
      </c>
      <c r="F51" s="18">
        <v>9000</v>
      </c>
      <c r="G51" s="18">
        <v>44337.15</v>
      </c>
      <c r="H51" s="18">
        <v>1.66</v>
      </c>
    </row>
    <row r="52" spans="2:8" x14ac:dyDescent="0.25">
      <c r="B52" s="13" t="s">
        <v>3508</v>
      </c>
      <c r="C52" s="29">
        <v>6.55</v>
      </c>
      <c r="D52" s="13" t="s">
        <v>238</v>
      </c>
      <c r="E52" s="13" t="s">
        <v>3507</v>
      </c>
      <c r="F52" s="18">
        <v>45000000</v>
      </c>
      <c r="G52" s="18">
        <v>44230.68</v>
      </c>
      <c r="H52" s="18">
        <v>1.65</v>
      </c>
    </row>
    <row r="53" spans="2:8" x14ac:dyDescent="0.25">
      <c r="B53" s="13" t="s">
        <v>2840</v>
      </c>
      <c r="C53" s="29">
        <v>6.62</v>
      </c>
      <c r="D53" s="13" t="s">
        <v>238</v>
      </c>
      <c r="E53" s="13" t="s">
        <v>2839</v>
      </c>
      <c r="F53" s="18">
        <v>45000000</v>
      </c>
      <c r="G53" s="18">
        <v>43569.27</v>
      </c>
      <c r="H53" s="18">
        <v>1.63</v>
      </c>
    </row>
    <row r="54" spans="2:8" x14ac:dyDescent="0.25">
      <c r="B54" s="13" t="s">
        <v>3506</v>
      </c>
      <c r="C54" s="29">
        <v>7.18</v>
      </c>
      <c r="D54" s="13" t="s">
        <v>241</v>
      </c>
      <c r="E54" s="13" t="s">
        <v>3505</v>
      </c>
      <c r="F54" s="18">
        <v>8500</v>
      </c>
      <c r="G54" s="18">
        <v>41865.86</v>
      </c>
      <c r="H54" s="18">
        <v>1.56</v>
      </c>
    </row>
    <row r="55" spans="2:8" x14ac:dyDescent="0.25">
      <c r="B55" s="13" t="s">
        <v>3022</v>
      </c>
      <c r="C55" s="29">
        <v>7.43</v>
      </c>
      <c r="D55" s="13" t="s">
        <v>241</v>
      </c>
      <c r="E55" s="13" t="s">
        <v>3021</v>
      </c>
      <c r="F55" s="18">
        <v>8500</v>
      </c>
      <c r="G55" s="18">
        <v>41461.9</v>
      </c>
      <c r="H55" s="18">
        <v>1.55</v>
      </c>
    </row>
    <row r="56" spans="2:8" x14ac:dyDescent="0.25">
      <c r="B56" s="13" t="s">
        <v>2390</v>
      </c>
      <c r="C56" s="29">
        <v>7.93</v>
      </c>
      <c r="D56" s="13" t="s">
        <v>241</v>
      </c>
      <c r="E56" s="13" t="s">
        <v>1584</v>
      </c>
      <c r="F56" s="18">
        <v>8000</v>
      </c>
      <c r="G56" s="18">
        <v>39225</v>
      </c>
      <c r="H56" s="18">
        <v>1.46</v>
      </c>
    </row>
    <row r="57" spans="2:8" x14ac:dyDescent="0.25">
      <c r="B57" s="13" t="s">
        <v>3020</v>
      </c>
      <c r="C57" s="29">
        <v>7.3</v>
      </c>
      <c r="D57" s="13" t="s">
        <v>241</v>
      </c>
      <c r="E57" s="13" t="s">
        <v>3019</v>
      </c>
      <c r="F57" s="18">
        <v>8000</v>
      </c>
      <c r="G57" s="18">
        <v>38986.36</v>
      </c>
      <c r="H57" s="18">
        <v>1.46</v>
      </c>
    </row>
    <row r="58" spans="2:8" x14ac:dyDescent="0.25">
      <c r="B58" s="13" t="s">
        <v>3504</v>
      </c>
      <c r="C58" s="29">
        <v>8.16</v>
      </c>
      <c r="D58" s="13" t="s">
        <v>241</v>
      </c>
      <c r="E58" s="13" t="s">
        <v>3503</v>
      </c>
      <c r="F58" s="18">
        <v>8000</v>
      </c>
      <c r="G58" s="18">
        <v>38230.800000000003</v>
      </c>
      <c r="H58" s="18">
        <v>1.43</v>
      </c>
    </row>
    <row r="59" spans="2:8" x14ac:dyDescent="0.25">
      <c r="B59" s="13" t="s">
        <v>3026</v>
      </c>
      <c r="C59" s="29">
        <v>7.18</v>
      </c>
      <c r="D59" s="13" t="s">
        <v>241</v>
      </c>
      <c r="E59" s="13" t="s">
        <v>3025</v>
      </c>
      <c r="F59" s="18">
        <v>7500</v>
      </c>
      <c r="G59" s="18">
        <v>36904.69</v>
      </c>
      <c r="H59" s="18">
        <v>1.38</v>
      </c>
    </row>
    <row r="60" spans="2:8" x14ac:dyDescent="0.25">
      <c r="B60" s="13" t="s">
        <v>3502</v>
      </c>
      <c r="C60" s="29">
        <v>7.23</v>
      </c>
      <c r="D60" s="13" t="s">
        <v>241</v>
      </c>
      <c r="E60" s="13" t="s">
        <v>3501</v>
      </c>
      <c r="F60" s="18">
        <v>7500</v>
      </c>
      <c r="G60" s="18">
        <v>36686.400000000001</v>
      </c>
      <c r="H60" s="18">
        <v>1.37</v>
      </c>
    </row>
    <row r="61" spans="2:8" x14ac:dyDescent="0.25">
      <c r="B61" s="13" t="s">
        <v>3500</v>
      </c>
      <c r="C61" s="29">
        <v>7.28</v>
      </c>
      <c r="D61" s="13" t="s">
        <v>241</v>
      </c>
      <c r="E61" s="13" t="s">
        <v>3499</v>
      </c>
      <c r="F61" s="18">
        <v>7500</v>
      </c>
      <c r="G61" s="18">
        <v>36594.639999999999</v>
      </c>
      <c r="H61" s="18">
        <v>1.37</v>
      </c>
    </row>
    <row r="62" spans="2:8" x14ac:dyDescent="0.25">
      <c r="B62" s="13" t="s">
        <v>2916</v>
      </c>
      <c r="C62" s="29">
        <v>7.29</v>
      </c>
      <c r="D62" s="13" t="s">
        <v>242</v>
      </c>
      <c r="E62" s="13" t="s">
        <v>2915</v>
      </c>
      <c r="F62" s="18">
        <v>7500</v>
      </c>
      <c r="G62" s="18">
        <v>36558.71</v>
      </c>
      <c r="H62" s="18">
        <v>1.36</v>
      </c>
    </row>
    <row r="63" spans="2:8" x14ac:dyDescent="0.25">
      <c r="B63" s="13" t="s">
        <v>2922</v>
      </c>
      <c r="C63" s="29">
        <v>7.31</v>
      </c>
      <c r="D63" s="13" t="s">
        <v>241</v>
      </c>
      <c r="E63" s="13" t="s">
        <v>2921</v>
      </c>
      <c r="F63" s="18">
        <v>7000</v>
      </c>
      <c r="G63" s="18">
        <v>34145.79</v>
      </c>
      <c r="H63" s="18">
        <v>1.27</v>
      </c>
    </row>
    <row r="64" spans="2:8" x14ac:dyDescent="0.25">
      <c r="B64" s="13" t="s">
        <v>2890</v>
      </c>
      <c r="C64" s="29">
        <v>7.4</v>
      </c>
      <c r="D64" s="13" t="s">
        <v>241</v>
      </c>
      <c r="E64" s="13" t="s">
        <v>2889</v>
      </c>
      <c r="F64" s="18">
        <v>7000</v>
      </c>
      <c r="G64" s="18">
        <v>33954.379999999997</v>
      </c>
      <c r="H64" s="18">
        <v>1.27</v>
      </c>
    </row>
    <row r="65" spans="2:8" x14ac:dyDescent="0.25">
      <c r="B65" s="13" t="s">
        <v>2884</v>
      </c>
      <c r="C65" s="29">
        <v>7.56</v>
      </c>
      <c r="D65" s="13" t="s">
        <v>241</v>
      </c>
      <c r="E65" s="13" t="s">
        <v>2883</v>
      </c>
      <c r="F65" s="18">
        <v>7000</v>
      </c>
      <c r="G65" s="18">
        <v>33648.83</v>
      </c>
      <c r="H65" s="18">
        <v>1.26</v>
      </c>
    </row>
    <row r="66" spans="2:8" x14ac:dyDescent="0.25">
      <c r="B66" s="13" t="s">
        <v>2736</v>
      </c>
      <c r="C66" s="29">
        <v>6.51</v>
      </c>
      <c r="D66" s="13" t="s">
        <v>238</v>
      </c>
      <c r="E66" s="13" t="s">
        <v>2735</v>
      </c>
      <c r="F66" s="18">
        <v>34000000</v>
      </c>
      <c r="G66" s="18">
        <v>33462.870000000003</v>
      </c>
      <c r="H66" s="18">
        <v>1.25</v>
      </c>
    </row>
    <row r="67" spans="2:8" x14ac:dyDescent="0.25">
      <c r="B67" s="13" t="s">
        <v>3498</v>
      </c>
      <c r="C67" s="29">
        <v>6.51</v>
      </c>
      <c r="D67" s="13" t="s">
        <v>238</v>
      </c>
      <c r="E67" s="13" t="s">
        <v>3497</v>
      </c>
      <c r="F67" s="18">
        <v>31000000</v>
      </c>
      <c r="G67" s="18">
        <v>30510.26</v>
      </c>
      <c r="H67" s="18">
        <v>1.1399999999999999</v>
      </c>
    </row>
    <row r="68" spans="2:8" x14ac:dyDescent="0.25">
      <c r="B68" s="13" t="s">
        <v>3496</v>
      </c>
      <c r="C68" s="29">
        <v>6.62</v>
      </c>
      <c r="D68" s="13" t="s">
        <v>238</v>
      </c>
      <c r="E68" s="13" t="s">
        <v>3495</v>
      </c>
      <c r="F68" s="18">
        <v>31000000</v>
      </c>
      <c r="G68" s="18">
        <v>30125.77</v>
      </c>
      <c r="H68" s="18">
        <v>1.1200000000000001</v>
      </c>
    </row>
    <row r="69" spans="2:8" x14ac:dyDescent="0.25">
      <c r="B69" s="13" t="s">
        <v>3494</v>
      </c>
      <c r="C69" s="29">
        <v>7.03</v>
      </c>
      <c r="D69" s="13" t="s">
        <v>241</v>
      </c>
      <c r="E69" s="13" t="s">
        <v>3493</v>
      </c>
      <c r="F69" s="18">
        <v>6000</v>
      </c>
      <c r="G69" s="18">
        <v>29856.240000000002</v>
      </c>
      <c r="H69" s="18">
        <v>1.1100000000000001</v>
      </c>
    </row>
    <row r="70" spans="2:8" x14ac:dyDescent="0.25">
      <c r="B70" s="13" t="s">
        <v>3492</v>
      </c>
      <c r="C70" s="29">
        <v>7.32</v>
      </c>
      <c r="D70" s="13" t="s">
        <v>241</v>
      </c>
      <c r="E70" s="13" t="s">
        <v>3491</v>
      </c>
      <c r="F70" s="18">
        <v>6000</v>
      </c>
      <c r="G70" s="18">
        <v>29272.32</v>
      </c>
      <c r="H70" s="18">
        <v>1.0900000000000001</v>
      </c>
    </row>
    <row r="71" spans="2:8" x14ac:dyDescent="0.25">
      <c r="B71" s="13" t="s">
        <v>3490</v>
      </c>
      <c r="C71" s="29">
        <v>7.91</v>
      </c>
      <c r="D71" s="13" t="s">
        <v>241</v>
      </c>
      <c r="E71" s="13" t="s">
        <v>3489</v>
      </c>
      <c r="F71" s="18">
        <v>6000</v>
      </c>
      <c r="G71" s="18">
        <v>29221.56</v>
      </c>
      <c r="H71" s="18">
        <v>1.0900000000000001</v>
      </c>
    </row>
    <row r="72" spans="2:8" x14ac:dyDescent="0.25">
      <c r="B72" s="13" t="s">
        <v>2397</v>
      </c>
      <c r="C72" s="29">
        <v>7.7</v>
      </c>
      <c r="D72" s="13" t="s">
        <v>241</v>
      </c>
      <c r="E72" s="13" t="s">
        <v>1591</v>
      </c>
      <c r="F72" s="18">
        <v>6000</v>
      </c>
      <c r="G72" s="18">
        <v>29205.21</v>
      </c>
      <c r="H72" s="18">
        <v>1.0900000000000001</v>
      </c>
    </row>
    <row r="73" spans="2:8" x14ac:dyDescent="0.25">
      <c r="B73" s="13" t="s">
        <v>2898</v>
      </c>
      <c r="C73" s="29">
        <v>7.27</v>
      </c>
      <c r="D73" s="13" t="s">
        <v>241</v>
      </c>
      <c r="E73" s="13" t="s">
        <v>2897</v>
      </c>
      <c r="F73" s="18">
        <v>5500</v>
      </c>
      <c r="G73" s="18">
        <v>26863.29</v>
      </c>
      <c r="H73" s="18">
        <v>1</v>
      </c>
    </row>
    <row r="74" spans="2:8" x14ac:dyDescent="0.25">
      <c r="B74" s="13" t="s">
        <v>3488</v>
      </c>
      <c r="C74" s="29">
        <v>7.77</v>
      </c>
      <c r="D74" s="13" t="s">
        <v>241</v>
      </c>
      <c r="E74" s="13" t="s">
        <v>3487</v>
      </c>
      <c r="F74" s="18">
        <v>5500</v>
      </c>
      <c r="G74" s="18">
        <v>26781.67</v>
      </c>
      <c r="H74" s="18">
        <v>1</v>
      </c>
    </row>
    <row r="75" spans="2:8" x14ac:dyDescent="0.25">
      <c r="B75" s="13" t="s">
        <v>3486</v>
      </c>
      <c r="C75" s="29">
        <v>7.17</v>
      </c>
      <c r="D75" s="13" t="s">
        <v>241</v>
      </c>
      <c r="E75" s="13" t="s">
        <v>3485</v>
      </c>
      <c r="F75" s="18">
        <v>5000</v>
      </c>
      <c r="G75" s="18">
        <v>24565.7</v>
      </c>
      <c r="H75" s="18">
        <v>0.92</v>
      </c>
    </row>
    <row r="76" spans="2:8" x14ac:dyDescent="0.25">
      <c r="B76" s="13" t="s">
        <v>3484</v>
      </c>
      <c r="C76" s="29">
        <v>7.58</v>
      </c>
      <c r="D76" s="13" t="s">
        <v>241</v>
      </c>
      <c r="E76" s="13" t="s">
        <v>3483</v>
      </c>
      <c r="F76" s="18">
        <v>5000</v>
      </c>
      <c r="G76" s="18">
        <v>24546.18</v>
      </c>
      <c r="H76" s="18">
        <v>0.92</v>
      </c>
    </row>
    <row r="77" spans="2:8" x14ac:dyDescent="0.25">
      <c r="B77" s="13" t="s">
        <v>3482</v>
      </c>
      <c r="C77" s="29">
        <v>8.4</v>
      </c>
      <c r="D77" s="13" t="s">
        <v>241</v>
      </c>
      <c r="E77" s="13" t="s">
        <v>3481</v>
      </c>
      <c r="F77" s="18">
        <v>5000</v>
      </c>
      <c r="G77" s="18">
        <v>24487.18</v>
      </c>
      <c r="H77" s="18">
        <v>0.91</v>
      </c>
    </row>
    <row r="78" spans="2:8" x14ac:dyDescent="0.25">
      <c r="B78" s="13" t="s">
        <v>3480</v>
      </c>
      <c r="C78" s="29">
        <v>7.29</v>
      </c>
      <c r="D78" s="13" t="s">
        <v>242</v>
      </c>
      <c r="E78" s="13" t="s">
        <v>3479</v>
      </c>
      <c r="F78" s="18">
        <v>5000</v>
      </c>
      <c r="G78" s="18">
        <v>24415.25</v>
      </c>
      <c r="H78" s="18">
        <v>0.91</v>
      </c>
    </row>
    <row r="79" spans="2:8" x14ac:dyDescent="0.25">
      <c r="B79" s="13" t="s">
        <v>3008</v>
      </c>
      <c r="C79" s="29">
        <v>7.31</v>
      </c>
      <c r="D79" s="13" t="s">
        <v>241</v>
      </c>
      <c r="E79" s="13" t="s">
        <v>3007</v>
      </c>
      <c r="F79" s="18">
        <v>5000</v>
      </c>
      <c r="G79" s="18">
        <v>24361.3</v>
      </c>
      <c r="H79" s="18">
        <v>0.91</v>
      </c>
    </row>
    <row r="80" spans="2:8" x14ac:dyDescent="0.25">
      <c r="B80" s="13" t="s">
        <v>3478</v>
      </c>
      <c r="C80" s="29">
        <v>7.3</v>
      </c>
      <c r="D80" s="13" t="s">
        <v>241</v>
      </c>
      <c r="E80" s="13" t="s">
        <v>3477</v>
      </c>
      <c r="F80" s="18">
        <v>5000</v>
      </c>
      <c r="G80" s="18">
        <v>24356.98</v>
      </c>
      <c r="H80" s="18">
        <v>0.91</v>
      </c>
    </row>
    <row r="81" spans="2:8" x14ac:dyDescent="0.25">
      <c r="B81" s="13" t="s">
        <v>2872</v>
      </c>
      <c r="C81" s="29">
        <v>7.61</v>
      </c>
      <c r="D81" s="13" t="s">
        <v>241</v>
      </c>
      <c r="E81" s="13" t="s">
        <v>2871</v>
      </c>
      <c r="F81" s="18">
        <v>4500</v>
      </c>
      <c r="G81" s="18">
        <v>22130.75</v>
      </c>
      <c r="H81" s="18">
        <v>0.83</v>
      </c>
    </row>
    <row r="82" spans="2:8" x14ac:dyDescent="0.25">
      <c r="B82" s="13" t="s">
        <v>3476</v>
      </c>
      <c r="C82" s="29">
        <v>7.25</v>
      </c>
      <c r="D82" s="13" t="s">
        <v>241</v>
      </c>
      <c r="E82" s="13" t="s">
        <v>3475</v>
      </c>
      <c r="F82" s="18">
        <v>4500</v>
      </c>
      <c r="G82" s="18">
        <v>22070.48</v>
      </c>
      <c r="H82" s="18">
        <v>0.82</v>
      </c>
    </row>
    <row r="83" spans="2:8" x14ac:dyDescent="0.25">
      <c r="B83" s="13" t="s">
        <v>2856</v>
      </c>
      <c r="C83" s="29">
        <v>7.82</v>
      </c>
      <c r="D83" s="13" t="s">
        <v>241</v>
      </c>
      <c r="E83" s="13" t="s">
        <v>2855</v>
      </c>
      <c r="F83" s="18">
        <v>4500</v>
      </c>
      <c r="G83" s="18">
        <v>21950.15</v>
      </c>
      <c r="H83" s="18">
        <v>0.82</v>
      </c>
    </row>
    <row r="84" spans="2:8" x14ac:dyDescent="0.25">
      <c r="B84" s="13" t="s">
        <v>2854</v>
      </c>
      <c r="C84" s="29">
        <v>7.32</v>
      </c>
      <c r="D84" s="13" t="s">
        <v>241</v>
      </c>
      <c r="E84" s="13" t="s">
        <v>2853</v>
      </c>
      <c r="F84" s="18">
        <v>4500</v>
      </c>
      <c r="G84" s="18">
        <v>21945.47</v>
      </c>
      <c r="H84" s="18">
        <v>0.82</v>
      </c>
    </row>
    <row r="85" spans="2:8" x14ac:dyDescent="0.25">
      <c r="B85" s="13" t="s">
        <v>3474</v>
      </c>
      <c r="C85" s="29">
        <v>7.3</v>
      </c>
      <c r="D85" s="13" t="s">
        <v>241</v>
      </c>
      <c r="E85" s="13" t="s">
        <v>3473</v>
      </c>
      <c r="F85" s="18">
        <v>4500</v>
      </c>
      <c r="G85" s="18">
        <v>21921.279999999999</v>
      </c>
      <c r="H85" s="18">
        <v>0.82</v>
      </c>
    </row>
    <row r="86" spans="2:8" x14ac:dyDescent="0.25">
      <c r="B86" s="13" t="s">
        <v>3472</v>
      </c>
      <c r="C86" s="29">
        <v>7.48</v>
      </c>
      <c r="D86" s="13" t="s">
        <v>241</v>
      </c>
      <c r="E86" s="13" t="s">
        <v>3471</v>
      </c>
      <c r="F86" s="18">
        <v>4000</v>
      </c>
      <c r="G86" s="18">
        <v>19677.18</v>
      </c>
      <c r="H86" s="18">
        <v>0.73</v>
      </c>
    </row>
    <row r="87" spans="2:8" x14ac:dyDescent="0.25">
      <c r="B87" s="13" t="s">
        <v>3470</v>
      </c>
      <c r="C87" s="29">
        <v>7.84</v>
      </c>
      <c r="D87" s="13" t="s">
        <v>241</v>
      </c>
      <c r="E87" s="13" t="s">
        <v>3469</v>
      </c>
      <c r="F87" s="18">
        <v>4000</v>
      </c>
      <c r="G87" s="18">
        <v>19674.599999999999</v>
      </c>
      <c r="H87" s="18">
        <v>0.73</v>
      </c>
    </row>
    <row r="88" spans="2:8" x14ac:dyDescent="0.25">
      <c r="B88" s="13" t="s">
        <v>3468</v>
      </c>
      <c r="C88" s="29">
        <v>7.25</v>
      </c>
      <c r="D88" s="13" t="s">
        <v>241</v>
      </c>
      <c r="E88" s="13" t="s">
        <v>3467</v>
      </c>
      <c r="F88" s="18">
        <v>4000</v>
      </c>
      <c r="G88" s="18">
        <v>19621.939999999999</v>
      </c>
      <c r="H88" s="18">
        <v>0.73</v>
      </c>
    </row>
    <row r="89" spans="2:8" x14ac:dyDescent="0.25">
      <c r="B89" s="13" t="s">
        <v>2868</v>
      </c>
      <c r="C89" s="29">
        <v>7.23</v>
      </c>
      <c r="D89" s="13" t="s">
        <v>242</v>
      </c>
      <c r="E89" s="13" t="s">
        <v>2867</v>
      </c>
      <c r="F89" s="18">
        <v>4000</v>
      </c>
      <c r="G89" s="18">
        <v>19569.439999999999</v>
      </c>
      <c r="H89" s="18">
        <v>0.73</v>
      </c>
    </row>
    <row r="90" spans="2:8" x14ac:dyDescent="0.25">
      <c r="B90" s="13" t="s">
        <v>3466</v>
      </c>
      <c r="C90" s="29">
        <v>7.84</v>
      </c>
      <c r="D90" s="13" t="s">
        <v>241</v>
      </c>
      <c r="E90" s="13" t="s">
        <v>3465</v>
      </c>
      <c r="F90" s="18">
        <v>4000</v>
      </c>
      <c r="G90" s="18">
        <v>19558.900000000001</v>
      </c>
      <c r="H90" s="18">
        <v>0.73</v>
      </c>
    </row>
    <row r="91" spans="2:8" x14ac:dyDescent="0.25">
      <c r="B91" s="13" t="s">
        <v>3464</v>
      </c>
      <c r="C91" s="29">
        <v>8.2100000000000009</v>
      </c>
      <c r="D91" s="13" t="s">
        <v>241</v>
      </c>
      <c r="E91" s="13" t="s">
        <v>3463</v>
      </c>
      <c r="F91" s="18">
        <v>4000</v>
      </c>
      <c r="G91" s="18">
        <v>19551.64</v>
      </c>
      <c r="H91" s="18">
        <v>0.73</v>
      </c>
    </row>
    <row r="92" spans="2:8" x14ac:dyDescent="0.25">
      <c r="B92" s="13" t="s">
        <v>3462</v>
      </c>
      <c r="C92" s="29">
        <v>7.65</v>
      </c>
      <c r="D92" s="13" t="s">
        <v>241</v>
      </c>
      <c r="E92" s="13" t="s">
        <v>3461</v>
      </c>
      <c r="F92" s="18">
        <v>4000</v>
      </c>
      <c r="G92" s="18">
        <v>19545.3</v>
      </c>
      <c r="H92" s="18">
        <v>0.73</v>
      </c>
    </row>
    <row r="93" spans="2:8" x14ac:dyDescent="0.25">
      <c r="B93" s="13" t="s">
        <v>3460</v>
      </c>
      <c r="C93" s="29">
        <v>7.93</v>
      </c>
      <c r="D93" s="13" t="s">
        <v>241</v>
      </c>
      <c r="E93" s="13" t="s">
        <v>3459</v>
      </c>
      <c r="F93" s="18">
        <v>4000</v>
      </c>
      <c r="G93" s="18">
        <v>19537.62</v>
      </c>
      <c r="H93" s="18">
        <v>0.73</v>
      </c>
    </row>
    <row r="94" spans="2:8" x14ac:dyDescent="0.25">
      <c r="B94" s="13" t="s">
        <v>3458</v>
      </c>
      <c r="C94" s="29">
        <v>7.7</v>
      </c>
      <c r="D94" s="13" t="s">
        <v>241</v>
      </c>
      <c r="E94" s="13" t="s">
        <v>3457</v>
      </c>
      <c r="F94" s="18">
        <v>4000</v>
      </c>
      <c r="G94" s="18">
        <v>19510.22</v>
      </c>
      <c r="H94" s="18">
        <v>0.73</v>
      </c>
    </row>
    <row r="95" spans="2:8" x14ac:dyDescent="0.25">
      <c r="B95" s="13" t="s">
        <v>3456</v>
      </c>
      <c r="C95" s="29">
        <v>7.3</v>
      </c>
      <c r="D95" s="13" t="s">
        <v>241</v>
      </c>
      <c r="E95" s="13" t="s">
        <v>3455</v>
      </c>
      <c r="F95" s="18">
        <v>4000</v>
      </c>
      <c r="G95" s="18">
        <v>19496.98</v>
      </c>
      <c r="H95" s="18">
        <v>0.73</v>
      </c>
    </row>
    <row r="96" spans="2:8" x14ac:dyDescent="0.25">
      <c r="B96" s="13" t="s">
        <v>2850</v>
      </c>
      <c r="C96" s="29">
        <v>7.3</v>
      </c>
      <c r="D96" s="13" t="s">
        <v>241</v>
      </c>
      <c r="E96" s="13" t="s">
        <v>2849</v>
      </c>
      <c r="F96" s="18">
        <v>4000</v>
      </c>
      <c r="G96" s="18">
        <v>19489.38</v>
      </c>
      <c r="H96" s="18">
        <v>0.73</v>
      </c>
    </row>
    <row r="97" spans="2:8" x14ac:dyDescent="0.25">
      <c r="B97" s="13" t="s">
        <v>2846</v>
      </c>
      <c r="C97" s="29">
        <v>8.5500000000000007</v>
      </c>
      <c r="D97" s="13" t="s">
        <v>241</v>
      </c>
      <c r="E97" s="13" t="s">
        <v>2845</v>
      </c>
      <c r="F97" s="18">
        <v>4000</v>
      </c>
      <c r="G97" s="18">
        <v>19471.240000000002</v>
      </c>
      <c r="H97" s="18">
        <v>0.73</v>
      </c>
    </row>
    <row r="98" spans="2:8" x14ac:dyDescent="0.25">
      <c r="B98" s="13" t="s">
        <v>3454</v>
      </c>
      <c r="C98" s="29">
        <v>7.81</v>
      </c>
      <c r="D98" s="13" t="s">
        <v>241</v>
      </c>
      <c r="E98" s="13" t="s">
        <v>3453</v>
      </c>
      <c r="F98" s="18">
        <v>4000</v>
      </c>
      <c r="G98" s="18">
        <v>18688.400000000001</v>
      </c>
      <c r="H98" s="18">
        <v>0.7</v>
      </c>
    </row>
    <row r="99" spans="2:8" x14ac:dyDescent="0.25">
      <c r="B99" s="13" t="s">
        <v>3149</v>
      </c>
      <c r="C99" s="29">
        <v>7.22</v>
      </c>
      <c r="D99" s="13" t="s">
        <v>241</v>
      </c>
      <c r="E99" s="13" t="s">
        <v>3148</v>
      </c>
      <c r="F99" s="18">
        <v>3500</v>
      </c>
      <c r="G99" s="18">
        <v>17180.77</v>
      </c>
      <c r="H99" s="18">
        <v>0.64</v>
      </c>
    </row>
    <row r="100" spans="2:8" x14ac:dyDescent="0.25">
      <c r="B100" s="13" t="s">
        <v>3452</v>
      </c>
      <c r="C100" s="29">
        <v>7.36</v>
      </c>
      <c r="D100" s="13" t="s">
        <v>241</v>
      </c>
      <c r="E100" s="13" t="s">
        <v>3451</v>
      </c>
      <c r="F100" s="18">
        <v>3500</v>
      </c>
      <c r="G100" s="18">
        <v>17080.11</v>
      </c>
      <c r="H100" s="18">
        <v>0.64</v>
      </c>
    </row>
    <row r="101" spans="2:8" x14ac:dyDescent="0.25">
      <c r="B101" s="13" t="s">
        <v>2842</v>
      </c>
      <c r="C101" s="29">
        <v>9.32</v>
      </c>
      <c r="D101" s="13" t="s">
        <v>241</v>
      </c>
      <c r="E101" s="13" t="s">
        <v>2841</v>
      </c>
      <c r="F101" s="18">
        <v>3500</v>
      </c>
      <c r="G101" s="18">
        <v>16984.21</v>
      </c>
      <c r="H101" s="18">
        <v>0.63</v>
      </c>
    </row>
    <row r="102" spans="2:8" x14ac:dyDescent="0.25">
      <c r="B102" s="13" t="s">
        <v>2998</v>
      </c>
      <c r="C102" s="29">
        <v>7.42</v>
      </c>
      <c r="D102" s="13" t="s">
        <v>241</v>
      </c>
      <c r="E102" s="13" t="s">
        <v>2997</v>
      </c>
      <c r="F102" s="18">
        <v>3500</v>
      </c>
      <c r="G102" s="18">
        <v>16761.12</v>
      </c>
      <c r="H102" s="18">
        <v>0.63</v>
      </c>
    </row>
    <row r="103" spans="2:8" x14ac:dyDescent="0.25">
      <c r="B103" s="13" t="s">
        <v>3450</v>
      </c>
      <c r="C103" s="29">
        <v>7.94</v>
      </c>
      <c r="D103" s="13" t="s">
        <v>241</v>
      </c>
      <c r="E103" s="13" t="s">
        <v>3449</v>
      </c>
      <c r="F103" s="18">
        <v>3100</v>
      </c>
      <c r="G103" s="18">
        <v>15176.47</v>
      </c>
      <c r="H103" s="18">
        <v>0.56999999999999995</v>
      </c>
    </row>
    <row r="104" spans="2:8" x14ac:dyDescent="0.25">
      <c r="B104" s="13" t="s">
        <v>2768</v>
      </c>
      <c r="C104" s="29">
        <v>7.08</v>
      </c>
      <c r="D104" s="13" t="s">
        <v>241</v>
      </c>
      <c r="E104" s="13" t="s">
        <v>2767</v>
      </c>
      <c r="F104" s="18">
        <v>3000</v>
      </c>
      <c r="G104" s="18">
        <v>14881.65</v>
      </c>
      <c r="H104" s="18">
        <v>0.56000000000000005</v>
      </c>
    </row>
    <row r="105" spans="2:8" x14ac:dyDescent="0.25">
      <c r="B105" s="13" t="s">
        <v>3448</v>
      </c>
      <c r="C105" s="29">
        <v>7.83</v>
      </c>
      <c r="D105" s="13" t="s">
        <v>241</v>
      </c>
      <c r="E105" s="13" t="s">
        <v>3447</v>
      </c>
      <c r="F105" s="18">
        <v>3000</v>
      </c>
      <c r="G105" s="18">
        <v>14722.08</v>
      </c>
      <c r="H105" s="18">
        <v>0.55000000000000004</v>
      </c>
    </row>
    <row r="106" spans="2:8" x14ac:dyDescent="0.25">
      <c r="B106" s="13" t="s">
        <v>3446</v>
      </c>
      <c r="C106" s="29">
        <v>7.3</v>
      </c>
      <c r="D106" s="13" t="s">
        <v>241</v>
      </c>
      <c r="E106" s="13" t="s">
        <v>3445</v>
      </c>
      <c r="F106" s="18">
        <v>3000</v>
      </c>
      <c r="G106" s="18">
        <v>14634.15</v>
      </c>
      <c r="H106" s="18">
        <v>0.55000000000000004</v>
      </c>
    </row>
    <row r="107" spans="2:8" x14ac:dyDescent="0.25">
      <c r="B107" s="13" t="s">
        <v>3444</v>
      </c>
      <c r="C107" s="29">
        <v>8.01</v>
      </c>
      <c r="D107" s="13" t="s">
        <v>241</v>
      </c>
      <c r="E107" s="13" t="s">
        <v>3443</v>
      </c>
      <c r="F107" s="18">
        <v>3000</v>
      </c>
      <c r="G107" s="18">
        <v>14624.67</v>
      </c>
      <c r="H107" s="18">
        <v>0.55000000000000004</v>
      </c>
    </row>
    <row r="108" spans="2:8" x14ac:dyDescent="0.25">
      <c r="B108" s="13" t="s">
        <v>3442</v>
      </c>
      <c r="C108" s="29">
        <v>7.36</v>
      </c>
      <c r="D108" s="13" t="s">
        <v>241</v>
      </c>
      <c r="E108" s="13" t="s">
        <v>3441</v>
      </c>
      <c r="F108" s="18">
        <v>3000</v>
      </c>
      <c r="G108" s="18">
        <v>14616.59</v>
      </c>
      <c r="H108" s="18">
        <v>0.55000000000000004</v>
      </c>
    </row>
    <row r="109" spans="2:8" x14ac:dyDescent="0.25">
      <c r="B109" s="13" t="s">
        <v>3440</v>
      </c>
      <c r="C109" s="29">
        <v>7.52</v>
      </c>
      <c r="D109" s="13" t="s">
        <v>241</v>
      </c>
      <c r="E109" s="13" t="s">
        <v>3439</v>
      </c>
      <c r="F109" s="18">
        <v>3000</v>
      </c>
      <c r="G109" s="18">
        <v>14380.77</v>
      </c>
      <c r="H109" s="18">
        <v>0.54</v>
      </c>
    </row>
    <row r="110" spans="2:8" x14ac:dyDescent="0.25">
      <c r="B110" s="13" t="s">
        <v>3438</v>
      </c>
      <c r="C110" s="29">
        <v>7.86</v>
      </c>
      <c r="D110" s="13" t="s">
        <v>241</v>
      </c>
      <c r="E110" s="13" t="s">
        <v>3437</v>
      </c>
      <c r="F110" s="18">
        <v>2500</v>
      </c>
      <c r="G110" s="18">
        <v>12314.26</v>
      </c>
      <c r="H110" s="18">
        <v>0.46</v>
      </c>
    </row>
    <row r="111" spans="2:8" x14ac:dyDescent="0.25">
      <c r="B111" s="13" t="s">
        <v>3436</v>
      </c>
      <c r="C111" s="29">
        <v>8.58</v>
      </c>
      <c r="D111" s="13" t="s">
        <v>241</v>
      </c>
      <c r="E111" s="13" t="s">
        <v>3435</v>
      </c>
      <c r="F111" s="18">
        <v>2500</v>
      </c>
      <c r="G111" s="18">
        <v>12263.61</v>
      </c>
      <c r="H111" s="18">
        <v>0.46</v>
      </c>
    </row>
    <row r="112" spans="2:8" x14ac:dyDescent="0.25">
      <c r="B112" s="13" t="s">
        <v>3434</v>
      </c>
      <c r="C112" s="29">
        <v>8.51</v>
      </c>
      <c r="D112" s="13" t="s">
        <v>241</v>
      </c>
      <c r="E112" s="13" t="s">
        <v>3433</v>
      </c>
      <c r="F112" s="18">
        <v>2500</v>
      </c>
      <c r="G112" s="18">
        <v>12240.3</v>
      </c>
      <c r="H112" s="18">
        <v>0.46</v>
      </c>
    </row>
    <row r="113" spans="2:8" x14ac:dyDescent="0.25">
      <c r="B113" s="13" t="s">
        <v>2667</v>
      </c>
      <c r="C113" s="29">
        <v>7.31</v>
      </c>
      <c r="D113" s="13" t="s">
        <v>241</v>
      </c>
      <c r="E113" s="13" t="s">
        <v>2666</v>
      </c>
      <c r="F113" s="18">
        <v>2000</v>
      </c>
      <c r="G113" s="18">
        <v>9962.1200000000008</v>
      </c>
      <c r="H113" s="18">
        <v>0.37</v>
      </c>
    </row>
    <row r="114" spans="2:8" x14ac:dyDescent="0.25">
      <c r="B114" s="13" t="s">
        <v>3432</v>
      </c>
      <c r="C114" s="29">
        <v>7.17</v>
      </c>
      <c r="D114" s="13" t="s">
        <v>241</v>
      </c>
      <c r="E114" s="13" t="s">
        <v>3431</v>
      </c>
      <c r="F114" s="18">
        <v>2000</v>
      </c>
      <c r="G114" s="18">
        <v>9839.57</v>
      </c>
      <c r="H114" s="18">
        <v>0.37</v>
      </c>
    </row>
    <row r="115" spans="2:8" x14ac:dyDescent="0.25">
      <c r="B115" s="13" t="s">
        <v>3430</v>
      </c>
      <c r="C115" s="29">
        <v>7.2</v>
      </c>
      <c r="D115" s="13" t="s">
        <v>2703</v>
      </c>
      <c r="E115" s="13" t="s">
        <v>3429</v>
      </c>
      <c r="F115" s="18">
        <v>2000</v>
      </c>
      <c r="G115" s="18">
        <v>9823.66</v>
      </c>
      <c r="H115" s="18">
        <v>0.37</v>
      </c>
    </row>
    <row r="116" spans="2:8" x14ac:dyDescent="0.25">
      <c r="B116" s="13" t="s">
        <v>3428</v>
      </c>
      <c r="C116" s="29">
        <v>8.42</v>
      </c>
      <c r="D116" s="13" t="s">
        <v>241</v>
      </c>
      <c r="E116" s="13" t="s">
        <v>3427</v>
      </c>
      <c r="F116" s="18">
        <v>2000</v>
      </c>
      <c r="G116" s="18">
        <v>9796.61</v>
      </c>
      <c r="H116" s="18">
        <v>0.37</v>
      </c>
    </row>
    <row r="117" spans="2:8" x14ac:dyDescent="0.25">
      <c r="B117" s="13" t="s">
        <v>3426</v>
      </c>
      <c r="C117" s="29">
        <v>6.56</v>
      </c>
      <c r="D117" s="13" t="s">
        <v>238</v>
      </c>
      <c r="E117" s="13" t="s">
        <v>3425</v>
      </c>
      <c r="F117" s="18">
        <v>10000000</v>
      </c>
      <c r="G117" s="18">
        <v>9792.33</v>
      </c>
      <c r="H117" s="18">
        <v>0.37</v>
      </c>
    </row>
    <row r="118" spans="2:8" x14ac:dyDescent="0.25">
      <c r="B118" s="13" t="s">
        <v>2864</v>
      </c>
      <c r="C118" s="29">
        <v>7.21</v>
      </c>
      <c r="D118" s="13" t="s">
        <v>242</v>
      </c>
      <c r="E118" s="13" t="s">
        <v>2863</v>
      </c>
      <c r="F118" s="18">
        <v>2000</v>
      </c>
      <c r="G118" s="18">
        <v>9775.9699999999993</v>
      </c>
      <c r="H118" s="18">
        <v>0.37</v>
      </c>
    </row>
    <row r="119" spans="2:8" x14ac:dyDescent="0.25">
      <c r="B119" s="13" t="s">
        <v>3424</v>
      </c>
      <c r="C119" s="29">
        <v>7.28</v>
      </c>
      <c r="D119" s="13" t="s">
        <v>241</v>
      </c>
      <c r="E119" s="13" t="s">
        <v>3423</v>
      </c>
      <c r="F119" s="18">
        <v>2000</v>
      </c>
      <c r="G119" s="18">
        <v>9773.8700000000008</v>
      </c>
      <c r="H119" s="18">
        <v>0.36</v>
      </c>
    </row>
    <row r="120" spans="2:8" x14ac:dyDescent="0.25">
      <c r="B120" s="13" t="s">
        <v>2393</v>
      </c>
      <c r="C120" s="29">
        <v>7.72</v>
      </c>
      <c r="D120" s="13" t="s">
        <v>241</v>
      </c>
      <c r="E120" s="13" t="s">
        <v>1587</v>
      </c>
      <c r="F120" s="18">
        <v>2000</v>
      </c>
      <c r="G120" s="18">
        <v>9754.49</v>
      </c>
      <c r="H120" s="18">
        <v>0.36</v>
      </c>
    </row>
    <row r="121" spans="2:8" x14ac:dyDescent="0.25">
      <c r="B121" s="13" t="s">
        <v>3422</v>
      </c>
      <c r="C121" s="29">
        <v>7.3</v>
      </c>
      <c r="D121" s="13" t="s">
        <v>241</v>
      </c>
      <c r="E121" s="13" t="s">
        <v>3421</v>
      </c>
      <c r="F121" s="18">
        <v>2000</v>
      </c>
      <c r="G121" s="18">
        <v>9746.59</v>
      </c>
      <c r="H121" s="18">
        <v>0.36</v>
      </c>
    </row>
    <row r="122" spans="2:8" x14ac:dyDescent="0.25">
      <c r="B122" s="13" t="s">
        <v>3420</v>
      </c>
      <c r="C122" s="29">
        <v>7.33</v>
      </c>
      <c r="D122" s="13" t="s">
        <v>2703</v>
      </c>
      <c r="E122" s="13" t="s">
        <v>3419</v>
      </c>
      <c r="F122" s="18">
        <v>2000</v>
      </c>
      <c r="G122" s="18">
        <v>9730.52</v>
      </c>
      <c r="H122" s="18">
        <v>0.36</v>
      </c>
    </row>
    <row r="123" spans="2:8" x14ac:dyDescent="0.25">
      <c r="B123" s="13" t="s">
        <v>2912</v>
      </c>
      <c r="C123" s="29">
        <v>7.28</v>
      </c>
      <c r="D123" s="13" t="s">
        <v>241</v>
      </c>
      <c r="E123" s="13" t="s">
        <v>2911</v>
      </c>
      <c r="F123" s="18">
        <v>2000</v>
      </c>
      <c r="G123" s="18">
        <v>9728.26</v>
      </c>
      <c r="H123" s="18">
        <v>0.36</v>
      </c>
    </row>
    <row r="124" spans="2:8" x14ac:dyDescent="0.25">
      <c r="B124" s="13" t="s">
        <v>3418</v>
      </c>
      <c r="C124" s="29">
        <v>7.48</v>
      </c>
      <c r="D124" s="13" t="s">
        <v>241</v>
      </c>
      <c r="E124" s="13" t="s">
        <v>3417</v>
      </c>
      <c r="F124" s="18">
        <v>2000</v>
      </c>
      <c r="G124" s="18">
        <v>9726.91</v>
      </c>
      <c r="H124" s="18">
        <v>0.36</v>
      </c>
    </row>
    <row r="125" spans="2:8" x14ac:dyDescent="0.25">
      <c r="B125" s="13" t="s">
        <v>3416</v>
      </c>
      <c r="C125" s="29">
        <v>7.33</v>
      </c>
      <c r="D125" s="13" t="s">
        <v>2703</v>
      </c>
      <c r="E125" s="13" t="s">
        <v>3415</v>
      </c>
      <c r="F125" s="18">
        <v>2000</v>
      </c>
      <c r="G125" s="18">
        <v>9717.24</v>
      </c>
      <c r="H125" s="18">
        <v>0.36</v>
      </c>
    </row>
    <row r="126" spans="2:8" x14ac:dyDescent="0.25">
      <c r="B126" s="13" t="s">
        <v>3414</v>
      </c>
      <c r="C126" s="29">
        <v>7.41</v>
      </c>
      <c r="D126" s="13" t="s">
        <v>241</v>
      </c>
      <c r="E126" s="13" t="s">
        <v>3413</v>
      </c>
      <c r="F126" s="18">
        <v>2000</v>
      </c>
      <c r="G126" s="18">
        <v>9585.77</v>
      </c>
      <c r="H126" s="18">
        <v>0.36</v>
      </c>
    </row>
    <row r="127" spans="2:8" x14ac:dyDescent="0.25">
      <c r="B127" s="13" t="s">
        <v>3412</v>
      </c>
      <c r="C127" s="29">
        <v>7.44</v>
      </c>
      <c r="D127" s="13" t="s">
        <v>241</v>
      </c>
      <c r="E127" s="13" t="s">
        <v>3411</v>
      </c>
      <c r="F127" s="18">
        <v>2000</v>
      </c>
      <c r="G127" s="18">
        <v>9569.2199999999993</v>
      </c>
      <c r="H127" s="18">
        <v>0.36</v>
      </c>
    </row>
    <row r="128" spans="2:8" x14ac:dyDescent="0.25">
      <c r="B128" s="13" t="s">
        <v>3410</v>
      </c>
      <c r="C128" s="29">
        <v>7.65</v>
      </c>
      <c r="D128" s="13" t="s">
        <v>241</v>
      </c>
      <c r="E128" s="13" t="s">
        <v>3409</v>
      </c>
      <c r="F128" s="18">
        <v>2000</v>
      </c>
      <c r="G128" s="18">
        <v>9542.17</v>
      </c>
      <c r="H128" s="18">
        <v>0.36</v>
      </c>
    </row>
    <row r="129" spans="2:8" x14ac:dyDescent="0.25">
      <c r="B129" s="13" t="s">
        <v>3408</v>
      </c>
      <c r="C129" s="29">
        <v>7.55</v>
      </c>
      <c r="D129" s="13" t="s">
        <v>241</v>
      </c>
      <c r="E129" s="13" t="s">
        <v>3407</v>
      </c>
      <c r="F129" s="18">
        <v>2000</v>
      </c>
      <c r="G129" s="18">
        <v>9337.51</v>
      </c>
      <c r="H129" s="18">
        <v>0.35</v>
      </c>
    </row>
    <row r="130" spans="2:8" x14ac:dyDescent="0.25">
      <c r="B130" s="13" t="s">
        <v>3406</v>
      </c>
      <c r="C130" s="29">
        <v>7.2</v>
      </c>
      <c r="D130" s="13" t="s">
        <v>2703</v>
      </c>
      <c r="E130" s="13" t="s">
        <v>3405</v>
      </c>
      <c r="F130" s="18">
        <v>1500</v>
      </c>
      <c r="G130" s="18">
        <v>7332.11</v>
      </c>
      <c r="H130" s="18">
        <v>0.27</v>
      </c>
    </row>
    <row r="131" spans="2:8" x14ac:dyDescent="0.25">
      <c r="B131" s="13" t="s">
        <v>3404</v>
      </c>
      <c r="C131" s="29">
        <v>6.47</v>
      </c>
      <c r="D131" s="13" t="s">
        <v>238</v>
      </c>
      <c r="E131" s="13" t="s">
        <v>3403</v>
      </c>
      <c r="F131" s="18">
        <v>7000000</v>
      </c>
      <c r="G131" s="18">
        <v>6932.42</v>
      </c>
      <c r="H131" s="18">
        <v>0.26</v>
      </c>
    </row>
    <row r="132" spans="2:8" x14ac:dyDescent="0.25">
      <c r="B132" s="13" t="s">
        <v>3402</v>
      </c>
      <c r="C132" s="29">
        <v>8.58</v>
      </c>
      <c r="D132" s="13" t="s">
        <v>241</v>
      </c>
      <c r="E132" s="13" t="s">
        <v>3401</v>
      </c>
      <c r="F132" s="18">
        <v>1350</v>
      </c>
      <c r="G132" s="18">
        <v>6611.68</v>
      </c>
      <c r="H132" s="18">
        <v>0.25</v>
      </c>
    </row>
    <row r="133" spans="2:8" x14ac:dyDescent="0.25">
      <c r="B133" s="13" t="s">
        <v>3400</v>
      </c>
      <c r="C133" s="29">
        <v>7.25</v>
      </c>
      <c r="D133" s="13" t="s">
        <v>241</v>
      </c>
      <c r="E133" s="13" t="s">
        <v>3399</v>
      </c>
      <c r="F133" s="18">
        <v>1300</v>
      </c>
      <c r="G133" s="18">
        <v>6369.71</v>
      </c>
      <c r="H133" s="18">
        <v>0.24</v>
      </c>
    </row>
    <row r="134" spans="2:8" x14ac:dyDescent="0.25">
      <c r="B134" s="13" t="s">
        <v>3398</v>
      </c>
      <c r="C134" s="29">
        <v>7.04</v>
      </c>
      <c r="D134" s="13" t="s">
        <v>242</v>
      </c>
      <c r="E134" s="13" t="s">
        <v>3397</v>
      </c>
      <c r="F134" s="18">
        <v>1000</v>
      </c>
      <c r="G134" s="18">
        <v>4947.4799999999996</v>
      </c>
      <c r="H134" s="18">
        <v>0.18</v>
      </c>
    </row>
    <row r="135" spans="2:8" x14ac:dyDescent="0.25">
      <c r="B135" s="13" t="s">
        <v>3396</v>
      </c>
      <c r="C135" s="29">
        <v>7.73</v>
      </c>
      <c r="D135" s="13" t="s">
        <v>241</v>
      </c>
      <c r="E135" s="13" t="s">
        <v>3395</v>
      </c>
      <c r="F135" s="18">
        <v>1000</v>
      </c>
      <c r="G135" s="18">
        <v>4944.54</v>
      </c>
      <c r="H135" s="18">
        <v>0.18</v>
      </c>
    </row>
    <row r="136" spans="2:8" x14ac:dyDescent="0.25">
      <c r="B136" s="13" t="s">
        <v>3394</v>
      </c>
      <c r="C136" s="29">
        <v>7.15</v>
      </c>
      <c r="D136" s="13" t="s">
        <v>241</v>
      </c>
      <c r="E136" s="13" t="s">
        <v>3393</v>
      </c>
      <c r="F136" s="18">
        <v>1000</v>
      </c>
      <c r="G136" s="18">
        <v>4919.0600000000004</v>
      </c>
      <c r="H136" s="18">
        <v>0.18</v>
      </c>
    </row>
    <row r="137" spans="2:8" x14ac:dyDescent="0.25">
      <c r="B137" s="13" t="s">
        <v>2862</v>
      </c>
      <c r="C137" s="29">
        <v>7.25</v>
      </c>
      <c r="D137" s="13" t="s">
        <v>241</v>
      </c>
      <c r="E137" s="13" t="s">
        <v>2861</v>
      </c>
      <c r="F137" s="18">
        <v>1000</v>
      </c>
      <c r="G137" s="18">
        <v>4886.47</v>
      </c>
      <c r="H137" s="18">
        <v>0.18</v>
      </c>
    </row>
    <row r="138" spans="2:8" x14ac:dyDescent="0.25">
      <c r="B138" s="13" t="s">
        <v>3392</v>
      </c>
      <c r="C138" s="29">
        <v>7.82</v>
      </c>
      <c r="D138" s="13" t="s">
        <v>241</v>
      </c>
      <c r="E138" s="13" t="s">
        <v>3391</v>
      </c>
      <c r="F138" s="18">
        <v>1000</v>
      </c>
      <c r="G138" s="18">
        <v>4870.57</v>
      </c>
      <c r="H138" s="18">
        <v>0.18</v>
      </c>
    </row>
    <row r="139" spans="2:8" x14ac:dyDescent="0.25">
      <c r="B139" s="13" t="s">
        <v>3390</v>
      </c>
      <c r="C139" s="29">
        <v>7.36</v>
      </c>
      <c r="D139" s="13" t="s">
        <v>241</v>
      </c>
      <c r="E139" s="13" t="s">
        <v>3389</v>
      </c>
      <c r="F139" s="18">
        <v>1000</v>
      </c>
      <c r="G139" s="18">
        <v>4870.45</v>
      </c>
      <c r="H139" s="18">
        <v>0.18</v>
      </c>
    </row>
    <row r="140" spans="2:8" x14ac:dyDescent="0.25">
      <c r="B140" s="13" t="s">
        <v>3388</v>
      </c>
      <c r="C140" s="29">
        <v>7.19</v>
      </c>
      <c r="D140" s="13" t="s">
        <v>241</v>
      </c>
      <c r="E140" s="13" t="s">
        <v>3387</v>
      </c>
      <c r="F140" s="18">
        <v>500</v>
      </c>
      <c r="G140" s="18">
        <v>2453.6</v>
      </c>
      <c r="H140" s="18">
        <v>0.09</v>
      </c>
    </row>
    <row r="141" spans="2:8" x14ac:dyDescent="0.25">
      <c r="B141" s="13" t="s">
        <v>3386</v>
      </c>
      <c r="C141" s="29">
        <v>7.33</v>
      </c>
      <c r="D141" s="13" t="s">
        <v>241</v>
      </c>
      <c r="E141" s="13" t="s">
        <v>3385</v>
      </c>
      <c r="F141" s="18">
        <v>500</v>
      </c>
      <c r="G141" s="18">
        <v>2443.61</v>
      </c>
      <c r="H141" s="18">
        <v>0.09</v>
      </c>
    </row>
    <row r="142" spans="2:8" x14ac:dyDescent="0.25">
      <c r="B142" s="13" t="s">
        <v>3384</v>
      </c>
      <c r="C142" s="29">
        <v>7.33</v>
      </c>
      <c r="D142" s="13" t="s">
        <v>241</v>
      </c>
      <c r="E142" s="13" t="s">
        <v>3383</v>
      </c>
      <c r="F142" s="18">
        <v>500</v>
      </c>
      <c r="G142" s="18">
        <v>2443.13</v>
      </c>
      <c r="H142" s="18">
        <v>0.09</v>
      </c>
    </row>
    <row r="143" spans="2:8" x14ac:dyDescent="0.25">
      <c r="B143" s="13" t="s">
        <v>3382</v>
      </c>
      <c r="C143" s="29">
        <v>6.56</v>
      </c>
      <c r="D143" s="13" t="s">
        <v>238</v>
      </c>
      <c r="E143" s="13" t="s">
        <v>3381</v>
      </c>
      <c r="F143" s="18">
        <v>2500000</v>
      </c>
      <c r="G143" s="18">
        <v>2442.0700000000002</v>
      </c>
      <c r="H143" s="18">
        <v>0.09</v>
      </c>
    </row>
    <row r="144" spans="2:8" x14ac:dyDescent="0.25">
      <c r="B144" s="13" t="s">
        <v>2924</v>
      </c>
      <c r="C144" s="29">
        <v>6.64</v>
      </c>
      <c r="D144" s="13" t="s">
        <v>238</v>
      </c>
      <c r="E144" s="13" t="s">
        <v>2923</v>
      </c>
      <c r="F144" s="18">
        <v>1792000</v>
      </c>
      <c r="G144" s="18">
        <v>1737.06</v>
      </c>
      <c r="H144" s="18">
        <v>0.06</v>
      </c>
    </row>
    <row r="145" spans="2:8" x14ac:dyDescent="0.25">
      <c r="B145" s="13" t="s">
        <v>3380</v>
      </c>
      <c r="C145" s="29">
        <v>6.45</v>
      </c>
      <c r="D145" s="13" t="s">
        <v>238</v>
      </c>
      <c r="E145" s="13" t="s">
        <v>3243</v>
      </c>
      <c r="F145" s="18">
        <v>333400</v>
      </c>
      <c r="G145" s="18">
        <v>331.82</v>
      </c>
      <c r="H145" s="18">
        <v>0.01</v>
      </c>
    </row>
    <row r="146" spans="2:8" x14ac:dyDescent="0.25">
      <c r="B146" s="32" t="s">
        <v>243</v>
      </c>
      <c r="C146" s="33"/>
      <c r="D146" s="32"/>
      <c r="E146" s="32"/>
      <c r="F146" s="34"/>
      <c r="G146" s="34">
        <f>SUM(G36:G145)</f>
        <v>2607018.2599999993</v>
      </c>
      <c r="H146" s="34">
        <f>SUM(H36:H145)</f>
        <v>97.330000000000055</v>
      </c>
    </row>
    <row r="147" spans="2:8" x14ac:dyDescent="0.25">
      <c r="B147" s="32" t="s">
        <v>2625</v>
      </c>
    </row>
    <row r="148" spans="2:8" x14ac:dyDescent="0.25">
      <c r="B148" s="13" t="s">
        <v>2624</v>
      </c>
      <c r="C148" s="29" t="s">
        <v>145</v>
      </c>
      <c r="E148" s="13" t="s">
        <v>2623</v>
      </c>
      <c r="F148" s="18">
        <v>54237.32</v>
      </c>
      <c r="G148" s="18">
        <v>5659.11</v>
      </c>
      <c r="H148" s="18">
        <v>0.21</v>
      </c>
    </row>
    <row r="149" spans="2:8" x14ac:dyDescent="0.25">
      <c r="B149" s="32" t="s">
        <v>2622</v>
      </c>
      <c r="C149" s="33"/>
      <c r="D149" s="32"/>
      <c r="E149" s="32"/>
      <c r="F149" s="34"/>
      <c r="G149" s="34">
        <f>SUM(G147:G148)</f>
        <v>5659.11</v>
      </c>
      <c r="H149" s="34">
        <f>SUM(H147:H148)</f>
        <v>0.21</v>
      </c>
    </row>
    <row r="150" spans="2:8" x14ac:dyDescent="0.25">
      <c r="B150" s="32" t="s">
        <v>1232</v>
      </c>
      <c r="C150" s="33"/>
      <c r="D150" s="32"/>
      <c r="E150" s="32"/>
      <c r="F150" s="34"/>
      <c r="G150" s="34">
        <v>3907.89</v>
      </c>
      <c r="H150" s="34">
        <v>0.15</v>
      </c>
    </row>
    <row r="151" spans="2:8" x14ac:dyDescent="0.25">
      <c r="B151" s="32" t="s">
        <v>159</v>
      </c>
      <c r="C151" s="33"/>
      <c r="D151" s="32"/>
      <c r="E151" s="32"/>
      <c r="F151" s="34"/>
      <c r="G151" s="34">
        <v>2653799.17</v>
      </c>
      <c r="H151" s="34">
        <v>99.07</v>
      </c>
    </row>
    <row r="152" spans="2:8" x14ac:dyDescent="0.25">
      <c r="B152" s="32" t="s">
        <v>247</v>
      </c>
      <c r="C152" s="33"/>
      <c r="D152" s="32"/>
      <c r="E152" s="32"/>
      <c r="F152" s="34"/>
      <c r="G152" s="34">
        <v>24499.707370830365</v>
      </c>
      <c r="H152" s="34">
        <v>0.93000000000000682</v>
      </c>
    </row>
    <row r="153" spans="2:8" x14ac:dyDescent="0.25">
      <c r="B153" s="32" t="s">
        <v>161</v>
      </c>
      <c r="C153" s="33"/>
      <c r="D153" s="32"/>
      <c r="E153" s="32"/>
      <c r="F153" s="34"/>
      <c r="G153" s="34">
        <v>2678298.8773708302</v>
      </c>
      <c r="H153" s="34">
        <v>100</v>
      </c>
    </row>
    <row r="154" spans="2:8" x14ac:dyDescent="0.25">
      <c r="B154" s="13" t="s">
        <v>162</v>
      </c>
    </row>
    <row r="155" spans="2:8" x14ac:dyDescent="0.25">
      <c r="B155" s="13" t="s">
        <v>163</v>
      </c>
    </row>
    <row r="156" spans="2:8" x14ac:dyDescent="0.25">
      <c r="B156" s="13" t="s">
        <v>164</v>
      </c>
      <c r="C156" s="29" t="s">
        <v>165</v>
      </c>
    </row>
    <row r="157" spans="2:8" x14ac:dyDescent="0.25">
      <c r="B157" s="32"/>
    </row>
    <row r="158" spans="2:8" ht="30" x14ac:dyDescent="0.25">
      <c r="B158" s="48" t="s">
        <v>166</v>
      </c>
      <c r="C158" s="29" t="s">
        <v>167</v>
      </c>
    </row>
    <row r="159" spans="2:8" x14ac:dyDescent="0.25">
      <c r="B159" s="32"/>
    </row>
    <row r="160" spans="2:8" x14ac:dyDescent="0.25">
      <c r="B160" s="32" t="s">
        <v>168</v>
      </c>
      <c r="C160" s="29" t="s">
        <v>167</v>
      </c>
    </row>
    <row r="161" spans="2:3" x14ac:dyDescent="0.25">
      <c r="B161" s="32" t="s">
        <v>170</v>
      </c>
      <c r="C161" s="29" t="s">
        <v>171</v>
      </c>
    </row>
    <row r="162" spans="2:3" x14ac:dyDescent="0.25">
      <c r="B162" s="32" t="s">
        <v>3379</v>
      </c>
      <c r="C162" s="33"/>
    </row>
    <row r="163" spans="2:3" x14ac:dyDescent="0.25">
      <c r="B163" s="32" t="s">
        <v>3378</v>
      </c>
      <c r="C163" s="33"/>
    </row>
    <row r="164" spans="2:3" x14ac:dyDescent="0.25">
      <c r="B164" s="32" t="s">
        <v>3377</v>
      </c>
      <c r="C164" s="33"/>
    </row>
    <row r="165" spans="2:3" x14ac:dyDescent="0.25">
      <c r="B165" s="32" t="s">
        <v>3376</v>
      </c>
      <c r="C165" s="33"/>
    </row>
    <row r="166" spans="2:3" x14ac:dyDescent="0.25">
      <c r="B166" s="32" t="s">
        <v>3375</v>
      </c>
      <c r="C166" s="33"/>
    </row>
    <row r="167" spans="2:3" x14ac:dyDescent="0.25">
      <c r="B167" s="32" t="s">
        <v>3374</v>
      </c>
      <c r="C167" s="33"/>
    </row>
    <row r="168" spans="2:3" x14ac:dyDescent="0.25">
      <c r="B168" s="32" t="s">
        <v>3373</v>
      </c>
      <c r="C168" s="33"/>
    </row>
    <row r="169" spans="2:3" x14ac:dyDescent="0.25">
      <c r="B169" s="32" t="s">
        <v>3372</v>
      </c>
      <c r="C169" s="33"/>
    </row>
    <row r="170" spans="2:3" x14ac:dyDescent="0.25">
      <c r="B170" s="32" t="s">
        <v>3371</v>
      </c>
      <c r="C170" s="33"/>
    </row>
    <row r="171" spans="2:3" x14ac:dyDescent="0.25">
      <c r="B171" s="32" t="s">
        <v>2612</v>
      </c>
    </row>
    <row r="173" spans="2:3" x14ac:dyDescent="0.25">
      <c r="B173" s="3"/>
      <c r="C173" s="4" t="s">
        <v>181</v>
      </c>
    </row>
    <row r="174" spans="2:3" x14ac:dyDescent="0.25">
      <c r="B174" s="3" t="s">
        <v>182</v>
      </c>
      <c r="C174" s="5" t="s">
        <v>14</v>
      </c>
    </row>
    <row r="175" spans="2:3" x14ac:dyDescent="0.25">
      <c r="B175" s="3" t="s">
        <v>183</v>
      </c>
      <c r="C175" s="4"/>
    </row>
    <row r="176" spans="2:3" x14ac:dyDescent="0.25">
      <c r="B176" s="3"/>
      <c r="C176" s="4"/>
    </row>
    <row r="177" spans="2:8" x14ac:dyDescent="0.25">
      <c r="B177" s="3" t="s">
        <v>184</v>
      </c>
      <c r="C177" s="61">
        <v>7.3200000000000001E-2</v>
      </c>
    </row>
    <row r="178" spans="2:8" x14ac:dyDescent="0.25">
      <c r="B178" s="3"/>
      <c r="C178" s="4"/>
    </row>
    <row r="179" spans="2:8" x14ac:dyDescent="0.25">
      <c r="B179" s="3" t="s">
        <v>185</v>
      </c>
      <c r="C179" s="4" t="s">
        <v>3370</v>
      </c>
    </row>
    <row r="180" spans="2:8" x14ac:dyDescent="0.25">
      <c r="B180" s="3" t="s">
        <v>186</v>
      </c>
      <c r="C180" s="4" t="s">
        <v>3370</v>
      </c>
    </row>
    <row r="181" spans="2:8" x14ac:dyDescent="0.25">
      <c r="B181" s="3"/>
      <c r="C181" s="4"/>
    </row>
    <row r="182" spans="2:8" x14ac:dyDescent="0.25">
      <c r="B182" s="3" t="s">
        <v>187</v>
      </c>
      <c r="C182" s="4" t="s">
        <v>165</v>
      </c>
    </row>
    <row r="183" spans="2:8" x14ac:dyDescent="0.25">
      <c r="B183" s="204" t="s">
        <v>188</v>
      </c>
      <c r="C183" s="204"/>
    </row>
    <row r="185" spans="2:8" x14ac:dyDescent="0.25">
      <c r="B185" s="3" t="s">
        <v>189</v>
      </c>
      <c r="C185" s="4"/>
      <c r="D185" s="3"/>
    </row>
    <row r="186" spans="2:8" ht="30" x14ac:dyDescent="0.25">
      <c r="B186" s="6" t="s">
        <v>190</v>
      </c>
      <c r="C186" s="5" t="s">
        <v>191</v>
      </c>
      <c r="D186" s="6" t="s">
        <v>192</v>
      </c>
    </row>
    <row r="187" spans="2:8" x14ac:dyDescent="0.25">
      <c r="B187" s="6" t="s">
        <v>1546</v>
      </c>
      <c r="C187" s="83">
        <v>1343.7812870830001</v>
      </c>
      <c r="D187" s="17">
        <v>10.81</v>
      </c>
    </row>
    <row r="188" spans="2:8" x14ac:dyDescent="0.25">
      <c r="B188" s="6" t="s">
        <v>3369</v>
      </c>
      <c r="C188" s="83">
        <v>2.9998498530000002</v>
      </c>
      <c r="D188" s="17">
        <v>0.39</v>
      </c>
    </row>
    <row r="189" spans="2:8" x14ac:dyDescent="0.25">
      <c r="B189" s="6" t="s">
        <v>1314</v>
      </c>
      <c r="C189" s="83">
        <v>6.6518965510000001</v>
      </c>
      <c r="D189" s="17">
        <v>3.08</v>
      </c>
    </row>
    <row r="190" spans="2:8" x14ac:dyDescent="0.25">
      <c r="C190" s="13"/>
    </row>
    <row r="191" spans="2:8" s="67" customFormat="1" x14ac:dyDescent="0.25">
      <c r="B191" s="214" t="s">
        <v>3368</v>
      </c>
      <c r="C191" s="214"/>
      <c r="D191" s="214"/>
      <c r="E191" s="214"/>
      <c r="F191" s="82"/>
      <c r="G191" s="82"/>
      <c r="H191" s="82"/>
    </row>
    <row r="193" spans="2:7" x14ac:dyDescent="0.25">
      <c r="B193" s="8" t="s">
        <v>193</v>
      </c>
      <c r="C193" s="44">
        <v>45596</v>
      </c>
      <c r="D193" s="3"/>
      <c r="E193" s="37"/>
      <c r="F193" s="43"/>
    </row>
    <row r="194" spans="2:7" x14ac:dyDescent="0.25">
      <c r="B194" s="8" t="s">
        <v>194</v>
      </c>
      <c r="C194" s="9" t="s">
        <v>195</v>
      </c>
      <c r="D194" s="8" t="s">
        <v>196</v>
      </c>
      <c r="E194" s="38" t="s">
        <v>197</v>
      </c>
      <c r="F194" s="36" t="s">
        <v>198</v>
      </c>
      <c r="G194" s="34"/>
    </row>
    <row r="195" spans="2:7" x14ac:dyDescent="0.25">
      <c r="B195" s="41" t="s">
        <v>167</v>
      </c>
      <c r="C195" s="42" t="s">
        <v>167</v>
      </c>
      <c r="D195" s="41" t="s">
        <v>167</v>
      </c>
      <c r="E195" s="40" t="s">
        <v>167</v>
      </c>
      <c r="F195" s="39" t="s">
        <v>167</v>
      </c>
    </row>
    <row r="198" spans="2:7" x14ac:dyDescent="0.25">
      <c r="B198" s="32" t="s">
        <v>199</v>
      </c>
    </row>
    <row r="199" spans="2:7" x14ac:dyDescent="0.25">
      <c r="B199" s="32"/>
    </row>
    <row r="200" spans="2:7" x14ac:dyDescent="0.25">
      <c r="B200" s="32" t="s">
        <v>200</v>
      </c>
    </row>
    <row r="201" spans="2:7" x14ac:dyDescent="0.25">
      <c r="B201" s="8" t="s">
        <v>201</v>
      </c>
      <c r="C201" s="9" t="s">
        <v>202</v>
      </c>
      <c r="D201" s="32"/>
    </row>
    <row r="202" spans="2:7" x14ac:dyDescent="0.25">
      <c r="B202" s="3" t="s">
        <v>167</v>
      </c>
      <c r="C202" s="4" t="s">
        <v>167</v>
      </c>
    </row>
    <row r="204" spans="2:7" x14ac:dyDescent="0.25">
      <c r="B204" s="8" t="s">
        <v>203</v>
      </c>
      <c r="C204" s="9" t="s">
        <v>202</v>
      </c>
    </row>
    <row r="205" spans="2:7" x14ac:dyDescent="0.25">
      <c r="B205" s="3" t="s">
        <v>167</v>
      </c>
      <c r="C205" s="4" t="s">
        <v>167</v>
      </c>
    </row>
    <row r="207" spans="2:7" x14ac:dyDescent="0.25">
      <c r="B207" s="8" t="s">
        <v>167</v>
      </c>
      <c r="C207" s="9" t="s">
        <v>167</v>
      </c>
    </row>
    <row r="208" spans="2:7" x14ac:dyDescent="0.25">
      <c r="B208" s="3" t="s">
        <v>167</v>
      </c>
      <c r="C208" s="4" t="s">
        <v>167</v>
      </c>
    </row>
    <row r="210" spans="2:7" x14ac:dyDescent="0.25">
      <c r="B210" s="38" t="s">
        <v>204</v>
      </c>
      <c r="C210" s="9" t="s">
        <v>205</v>
      </c>
    </row>
    <row r="211" spans="2:7" x14ac:dyDescent="0.25">
      <c r="B211" s="37" t="s">
        <v>167</v>
      </c>
      <c r="C211" s="4" t="s">
        <v>167</v>
      </c>
    </row>
    <row r="213" spans="2:7" x14ac:dyDescent="0.25">
      <c r="B213" s="8" t="s">
        <v>206</v>
      </c>
      <c r="C213" s="9" t="s">
        <v>167</v>
      </c>
    </row>
    <row r="215" spans="2:7" x14ac:dyDescent="0.25">
      <c r="B215" s="8" t="s">
        <v>207</v>
      </c>
      <c r="C215" s="44">
        <v>45596</v>
      </c>
      <c r="D215" s="3"/>
      <c r="E215" s="37"/>
      <c r="F215" s="43"/>
    </row>
    <row r="216" spans="2:7" x14ac:dyDescent="0.25">
      <c r="B216" s="8" t="s">
        <v>194</v>
      </c>
      <c r="C216" s="9" t="s">
        <v>195</v>
      </c>
      <c r="D216" s="8" t="s">
        <v>196</v>
      </c>
      <c r="E216" s="38" t="s">
        <v>197</v>
      </c>
      <c r="F216" s="36" t="s">
        <v>198</v>
      </c>
      <c r="G216" s="34"/>
    </row>
    <row r="217" spans="2:7" x14ac:dyDescent="0.25">
      <c r="B217" s="41" t="s">
        <v>167</v>
      </c>
      <c r="C217" s="42" t="s">
        <v>167</v>
      </c>
      <c r="D217" s="41" t="s">
        <v>167</v>
      </c>
      <c r="E217" s="40" t="s">
        <v>167</v>
      </c>
      <c r="F217" s="39" t="s">
        <v>167</v>
      </c>
    </row>
    <row r="218" spans="2:7" x14ac:dyDescent="0.25">
      <c r="B218" s="32" t="s">
        <v>199</v>
      </c>
    </row>
    <row r="219" spans="2:7" x14ac:dyDescent="0.25">
      <c r="B219" s="32"/>
    </row>
    <row r="220" spans="2:7" x14ac:dyDescent="0.25">
      <c r="B220" s="32" t="s">
        <v>200</v>
      </c>
    </row>
    <row r="221" spans="2:7" x14ac:dyDescent="0.25">
      <c r="B221" s="8" t="s">
        <v>201</v>
      </c>
      <c r="C221" s="9" t="s">
        <v>202</v>
      </c>
      <c r="D221" s="32"/>
    </row>
    <row r="222" spans="2:7" x14ac:dyDescent="0.25">
      <c r="B222" s="3" t="s">
        <v>167</v>
      </c>
      <c r="C222" s="4" t="s">
        <v>167</v>
      </c>
    </row>
    <row r="224" spans="2:7" x14ac:dyDescent="0.25">
      <c r="B224" s="8" t="s">
        <v>203</v>
      </c>
      <c r="C224" s="9" t="s">
        <v>202</v>
      </c>
    </row>
    <row r="225" spans="2:6" x14ac:dyDescent="0.25">
      <c r="B225" s="3" t="s">
        <v>167</v>
      </c>
      <c r="C225" s="4" t="s">
        <v>167</v>
      </c>
    </row>
    <row r="227" spans="2:6" x14ac:dyDescent="0.25">
      <c r="B227" s="8" t="s">
        <v>167</v>
      </c>
      <c r="C227" s="9" t="s">
        <v>167</v>
      </c>
    </row>
    <row r="228" spans="2:6" x14ac:dyDescent="0.25">
      <c r="B228" s="3" t="s">
        <v>167</v>
      </c>
      <c r="C228" s="4" t="s">
        <v>167</v>
      </c>
    </row>
    <row r="230" spans="2:6" x14ac:dyDescent="0.25">
      <c r="B230" s="38" t="s">
        <v>204</v>
      </c>
      <c r="C230" s="9" t="s">
        <v>205</v>
      </c>
    </row>
    <row r="231" spans="2:6" x14ac:dyDescent="0.25">
      <c r="B231" s="37" t="s">
        <v>167</v>
      </c>
      <c r="C231" s="4" t="s">
        <v>167</v>
      </c>
    </row>
    <row r="233" spans="2:6" x14ac:dyDescent="0.25">
      <c r="B233" s="8" t="s">
        <v>206</v>
      </c>
      <c r="C233" s="9" t="s">
        <v>167</v>
      </c>
    </row>
    <row r="236" spans="2:6" x14ac:dyDescent="0.25">
      <c r="B236" s="32" t="s">
        <v>208</v>
      </c>
    </row>
    <row r="238" spans="2:6" x14ac:dyDescent="0.25">
      <c r="B238" s="8" t="s">
        <v>194</v>
      </c>
      <c r="C238" s="9" t="s">
        <v>209</v>
      </c>
      <c r="D238" s="8" t="s">
        <v>210</v>
      </c>
      <c r="E238" s="8" t="s">
        <v>211</v>
      </c>
      <c r="F238" s="34"/>
    </row>
    <row r="239" spans="2:6" x14ac:dyDescent="0.25">
      <c r="B239" s="3" t="s">
        <v>167</v>
      </c>
      <c r="C239" s="4" t="s">
        <v>167</v>
      </c>
      <c r="D239" s="3" t="s">
        <v>167</v>
      </c>
      <c r="E239" s="3" t="s">
        <v>167</v>
      </c>
    </row>
    <row r="242" spans="2:80" x14ac:dyDescent="0.25">
      <c r="B242" s="32" t="s">
        <v>212</v>
      </c>
      <c r="C242" s="33" t="s">
        <v>167</v>
      </c>
      <c r="D242" s="32"/>
      <c r="E242" s="32"/>
      <c r="F242" s="34"/>
      <c r="G242" s="34"/>
      <c r="H242" s="34"/>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c r="AM242" s="32"/>
      <c r="AN242" s="32"/>
      <c r="AO242" s="32"/>
      <c r="AP242" s="32"/>
      <c r="AQ242" s="32"/>
      <c r="AR242" s="32"/>
      <c r="AS242" s="32"/>
      <c r="AT242" s="32"/>
      <c r="AU242" s="32"/>
      <c r="AV242" s="32"/>
      <c r="AW242" s="32"/>
      <c r="AX242" s="32"/>
      <c r="AY242" s="32"/>
      <c r="AZ242" s="32"/>
      <c r="BA242" s="32"/>
      <c r="BB242" s="32"/>
      <c r="BC242" s="32"/>
      <c r="BD242" s="32"/>
      <c r="BE242" s="32"/>
      <c r="BF242" s="32"/>
      <c r="BG242" s="32"/>
      <c r="BH242" s="32"/>
      <c r="BI242" s="32"/>
      <c r="BJ242" s="32"/>
      <c r="BK242" s="32"/>
      <c r="BL242" s="32"/>
      <c r="BM242" s="32"/>
      <c r="BN242" s="32"/>
      <c r="BO242" s="32"/>
      <c r="BP242" s="32"/>
      <c r="BQ242" s="32"/>
      <c r="BR242" s="32"/>
      <c r="BS242" s="32"/>
      <c r="BT242" s="32"/>
      <c r="BU242" s="32"/>
      <c r="BV242" s="32"/>
      <c r="BW242" s="32"/>
      <c r="BX242" s="32"/>
      <c r="BY242" s="32"/>
      <c r="BZ242" s="32"/>
      <c r="CA242" s="32"/>
      <c r="CB242" s="32"/>
    </row>
    <row r="244" spans="2:80" x14ac:dyDescent="0.25">
      <c r="B244" s="32" t="s">
        <v>213</v>
      </c>
    </row>
    <row r="246" spans="2:80" x14ac:dyDescent="0.25">
      <c r="B246" s="8" t="s">
        <v>214</v>
      </c>
      <c r="C246" s="9" t="s">
        <v>202</v>
      </c>
      <c r="D246" s="32"/>
    </row>
    <row r="247" spans="2:80" x14ac:dyDescent="0.25">
      <c r="B247" s="3" t="s">
        <v>167</v>
      </c>
      <c r="C247" s="4" t="s">
        <v>167</v>
      </c>
    </row>
    <row r="250" spans="2:80" x14ac:dyDescent="0.25">
      <c r="B250" s="8" t="s">
        <v>215</v>
      </c>
      <c r="C250" s="9" t="s">
        <v>216</v>
      </c>
      <c r="D250" s="32"/>
    </row>
    <row r="251" spans="2:80" x14ac:dyDescent="0.25">
      <c r="B251" s="3" t="s">
        <v>167</v>
      </c>
      <c r="C251" s="4" t="s">
        <v>167</v>
      </c>
    </row>
    <row r="254" spans="2:80" x14ac:dyDescent="0.25">
      <c r="B254" s="32" t="s">
        <v>217</v>
      </c>
    </row>
    <row r="257" spans="2:80" x14ac:dyDescent="0.25">
      <c r="B257" s="32" t="s">
        <v>218</v>
      </c>
    </row>
    <row r="259" spans="2:80" x14ac:dyDescent="0.25">
      <c r="B259" s="8" t="s">
        <v>194</v>
      </c>
      <c r="C259" s="9" t="s">
        <v>219</v>
      </c>
      <c r="D259" s="8" t="s">
        <v>209</v>
      </c>
      <c r="E259" s="8" t="s">
        <v>210</v>
      </c>
      <c r="F259" s="36" t="s">
        <v>211</v>
      </c>
      <c r="G259" s="34"/>
    </row>
    <row r="260" spans="2:80" x14ac:dyDescent="0.25">
      <c r="B260" s="3" t="s">
        <v>167</v>
      </c>
      <c r="C260" s="4" t="s">
        <v>167</v>
      </c>
      <c r="D260" s="3" t="s">
        <v>167</v>
      </c>
      <c r="E260" s="3" t="s">
        <v>167</v>
      </c>
      <c r="F260" s="35" t="s">
        <v>167</v>
      </c>
    </row>
    <row r="263" spans="2:80" x14ac:dyDescent="0.25">
      <c r="B263" s="32" t="s">
        <v>212</v>
      </c>
      <c r="C263" s="33" t="s">
        <v>167</v>
      </c>
      <c r="D263" s="32"/>
      <c r="E263" s="32"/>
      <c r="F263" s="34"/>
      <c r="G263" s="34"/>
      <c r="H263" s="34"/>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c r="AG263" s="32"/>
      <c r="AH263" s="32"/>
      <c r="AI263" s="32"/>
      <c r="AJ263" s="32"/>
      <c r="AK263" s="32"/>
      <c r="AL263" s="32"/>
      <c r="AM263" s="32"/>
      <c r="AN263" s="32"/>
      <c r="AO263" s="32"/>
      <c r="AP263" s="32"/>
      <c r="AQ263" s="32"/>
      <c r="AR263" s="32"/>
      <c r="AS263" s="32"/>
      <c r="AT263" s="32"/>
      <c r="AU263" s="32"/>
      <c r="AV263" s="32"/>
      <c r="AW263" s="32"/>
      <c r="AX263" s="32"/>
      <c r="AY263" s="32"/>
      <c r="AZ263" s="32"/>
      <c r="BA263" s="32"/>
      <c r="BB263" s="32"/>
      <c r="BC263" s="32"/>
      <c r="BD263" s="32"/>
      <c r="BE263" s="32"/>
      <c r="BF263" s="32"/>
      <c r="BG263" s="32"/>
      <c r="BH263" s="32"/>
      <c r="BI263" s="32"/>
      <c r="BJ263" s="32"/>
      <c r="BK263" s="32"/>
      <c r="BL263" s="32"/>
      <c r="BM263" s="32"/>
      <c r="BN263" s="32"/>
      <c r="BO263" s="32"/>
      <c r="BP263" s="32"/>
      <c r="BQ263" s="32"/>
      <c r="BR263" s="32"/>
      <c r="BS263" s="32"/>
      <c r="BT263" s="32"/>
      <c r="BU263" s="32"/>
      <c r="BV263" s="32"/>
      <c r="BW263" s="32"/>
      <c r="BX263" s="32"/>
      <c r="BY263" s="32"/>
      <c r="BZ263" s="32"/>
      <c r="CA263" s="32"/>
      <c r="CB263" s="32"/>
    </row>
    <row r="265" spans="2:80" x14ac:dyDescent="0.25">
      <c r="B265" s="32" t="s">
        <v>213</v>
      </c>
    </row>
    <row r="267" spans="2:80" x14ac:dyDescent="0.25">
      <c r="B267" s="8" t="s">
        <v>214</v>
      </c>
      <c r="C267" s="9" t="s">
        <v>202</v>
      </c>
      <c r="D267" s="32"/>
    </row>
    <row r="268" spans="2:80" x14ac:dyDescent="0.25">
      <c r="B268" s="3" t="s">
        <v>167</v>
      </c>
      <c r="C268" s="4" t="s">
        <v>167</v>
      </c>
    </row>
    <row r="271" spans="2:80" x14ac:dyDescent="0.25">
      <c r="B271" s="8" t="s">
        <v>215</v>
      </c>
      <c r="C271" s="9" t="s">
        <v>216</v>
      </c>
      <c r="D271" s="32"/>
    </row>
    <row r="272" spans="2:80" x14ac:dyDescent="0.25">
      <c r="B272" s="3" t="s">
        <v>167</v>
      </c>
      <c r="C272" s="4" t="s">
        <v>167</v>
      </c>
    </row>
    <row r="275" spans="2:7" x14ac:dyDescent="0.25">
      <c r="B275" s="32" t="s">
        <v>217</v>
      </c>
    </row>
    <row r="278" spans="2:7" x14ac:dyDescent="0.25">
      <c r="B278" s="32" t="s">
        <v>220</v>
      </c>
    </row>
    <row r="279" spans="2:7" x14ac:dyDescent="0.25">
      <c r="B279" s="8" t="s">
        <v>194</v>
      </c>
      <c r="C279" s="9" t="s">
        <v>221</v>
      </c>
      <c r="D279" s="8" t="s">
        <v>222</v>
      </c>
      <c r="E279" s="8" t="s">
        <v>223</v>
      </c>
      <c r="F279" s="36" t="s">
        <v>224</v>
      </c>
      <c r="G279" s="34"/>
    </row>
    <row r="280" spans="2:7" x14ac:dyDescent="0.25">
      <c r="B280" s="3" t="s">
        <v>167</v>
      </c>
      <c r="C280" s="4" t="s">
        <v>167</v>
      </c>
      <c r="D280" s="3" t="s">
        <v>167</v>
      </c>
      <c r="E280" s="3" t="s">
        <v>167</v>
      </c>
      <c r="F280" s="35" t="s">
        <v>167</v>
      </c>
    </row>
    <row r="281" spans="2:7" x14ac:dyDescent="0.25">
      <c r="B281" s="13" t="s">
        <v>225</v>
      </c>
    </row>
  </sheetData>
  <mergeCells count="10">
    <mergeCell ref="B191:E191"/>
    <mergeCell ref="B183:C183"/>
    <mergeCell ref="B1:E1"/>
    <mergeCell ref="C3:C8"/>
    <mergeCell ref="D3:D8"/>
    <mergeCell ref="B11:E11"/>
    <mergeCell ref="B12:E12"/>
    <mergeCell ref="C13:C14"/>
    <mergeCell ref="D13:D14"/>
    <mergeCell ref="E13:E14"/>
  </mergeCells>
  <hyperlinks>
    <hyperlink ref="A1" location="Index!A1" display="Index" xr:uid="{246CFC08-4CF1-4D5C-8FC6-5E745E3C90D4}"/>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9B9F9-F808-45DC-A9D2-971688A9F278}">
  <dimension ref="A1:CB167"/>
  <sheetViews>
    <sheetView topLeftCell="A33" workbookViewId="0">
      <selection sqref="A1:C1"/>
    </sheetView>
  </sheetViews>
  <sheetFormatPr defaultRowHeight="15" x14ac:dyDescent="0.25"/>
  <cols>
    <col min="1" max="1" width="5.42578125" style="13" bestFit="1" customWidth="1"/>
    <col min="2" max="2" width="97.8554687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ol min="9" max="256" width="9.140625" style="13"/>
    <col min="257" max="257" width="5.42578125" style="13" bestFit="1" customWidth="1"/>
    <col min="258" max="258" width="130.7109375" style="13" bestFit="1" customWidth="1"/>
    <col min="259" max="259" width="23.14062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3.14062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3.14062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3.14062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3.14062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3.14062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3.14062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3.14062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3.14062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3.14062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3.14062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3.14062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3.14062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3.14062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3.14062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3.14062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3.14062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3.14062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3.14062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3.14062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3.14062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3.14062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3.14062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3.14062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3.14062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3.14062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3.14062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3.14062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3.14062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3.14062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3.14062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3.14062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3.14062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3.14062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3.14062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3.14062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3.14062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3.14062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3.14062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3.14062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3.14062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3.14062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3.14062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3.14062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3.14062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3.14062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3.14062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3.14062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3.14062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3.14062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3.14062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3.14062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3.14062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3.14062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3.14062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3.14062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3.14062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3.14062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3.14062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3.14062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3.14062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3.14062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3.14062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5" x14ac:dyDescent="0.25">
      <c r="A1" s="58" t="s">
        <v>0</v>
      </c>
      <c r="B1" s="201" t="s">
        <v>12</v>
      </c>
      <c r="C1" s="201"/>
      <c r="D1" s="201"/>
      <c r="E1" s="201"/>
    </row>
    <row r="3" spans="1:5" x14ac:dyDescent="0.25">
      <c r="B3" s="1" t="s">
        <v>3573</v>
      </c>
      <c r="C3" s="202"/>
      <c r="D3" s="203"/>
    </row>
    <row r="4" spans="1:5" ht="30" x14ac:dyDescent="0.25">
      <c r="B4" s="2" t="s">
        <v>3572</v>
      </c>
      <c r="C4" s="202"/>
      <c r="D4" s="203"/>
    </row>
    <row r="5" spans="1:5" x14ac:dyDescent="0.25">
      <c r="B5" s="2" t="s">
        <v>133</v>
      </c>
      <c r="C5" s="202"/>
      <c r="D5" s="203"/>
    </row>
    <row r="6" spans="1:5" x14ac:dyDescent="0.25">
      <c r="B6" s="2" t="s">
        <v>3571</v>
      </c>
      <c r="C6" s="202"/>
      <c r="D6" s="203"/>
    </row>
    <row r="7" spans="1:5" x14ac:dyDescent="0.25">
      <c r="B7" s="2" t="s">
        <v>3570</v>
      </c>
      <c r="C7" s="202"/>
      <c r="D7" s="203"/>
    </row>
    <row r="8" spans="1:5" x14ac:dyDescent="0.25">
      <c r="B8" s="3" t="s">
        <v>136</v>
      </c>
      <c r="C8" s="57" t="s">
        <v>137</v>
      </c>
      <c r="D8" s="57" t="s">
        <v>138</v>
      </c>
    </row>
    <row r="9" spans="1:5" x14ac:dyDescent="0.25">
      <c r="C9" s="56"/>
    </row>
    <row r="10" spans="1:5" x14ac:dyDescent="0.25">
      <c r="B10" s="217"/>
      <c r="C10" s="217"/>
      <c r="D10" s="217"/>
      <c r="E10" s="217"/>
    </row>
    <row r="11" spans="1:5" x14ac:dyDescent="0.25">
      <c r="B11" s="215" t="s">
        <v>2811</v>
      </c>
      <c r="C11" s="215"/>
      <c r="D11" s="215"/>
      <c r="E11" s="215"/>
    </row>
    <row r="12" spans="1:5" x14ac:dyDescent="0.25">
      <c r="B12" s="52" t="s">
        <v>2810</v>
      </c>
      <c r="C12" s="216" t="s">
        <v>2809</v>
      </c>
      <c r="D12" s="215" t="s">
        <v>2808</v>
      </c>
      <c r="E12" s="215" t="s">
        <v>2807</v>
      </c>
    </row>
    <row r="13" spans="1:5" x14ac:dyDescent="0.25">
      <c r="B13" s="52" t="s">
        <v>2806</v>
      </c>
      <c r="C13" s="216"/>
      <c r="D13" s="215"/>
      <c r="E13" s="215"/>
    </row>
    <row r="14" spans="1:5" x14ac:dyDescent="0.25">
      <c r="B14" s="1" t="s">
        <v>2805</v>
      </c>
      <c r="C14" s="54"/>
      <c r="D14" s="12"/>
      <c r="E14" s="12"/>
    </row>
    <row r="15" spans="1:5" x14ac:dyDescent="0.25">
      <c r="B15" s="1" t="s">
        <v>2803</v>
      </c>
      <c r="C15" s="54"/>
      <c r="D15" s="12"/>
      <c r="E15" s="12"/>
    </row>
    <row r="16" spans="1:5" x14ac:dyDescent="0.25">
      <c r="B16" s="1" t="s">
        <v>2802</v>
      </c>
      <c r="C16" s="54" t="s">
        <v>3333</v>
      </c>
      <c r="D16" s="12"/>
      <c r="E16" s="12"/>
    </row>
    <row r="17" spans="2:8" x14ac:dyDescent="0.25">
      <c r="B17" s="8" t="s">
        <v>2801</v>
      </c>
      <c r="C17" s="53"/>
      <c r="D17" s="52"/>
      <c r="E17" s="52"/>
    </row>
    <row r="20" spans="2:8" x14ac:dyDescent="0.25">
      <c r="B20" s="13" t="s">
        <v>150</v>
      </c>
    </row>
    <row r="22" spans="2:8" x14ac:dyDescent="0.25">
      <c r="B22" s="50" t="s">
        <v>139</v>
      </c>
      <c r="C22" s="51" t="s">
        <v>140</v>
      </c>
      <c r="D22" s="50" t="s">
        <v>235</v>
      </c>
      <c r="E22" s="50" t="s">
        <v>142</v>
      </c>
      <c r="F22" s="49" t="s">
        <v>151</v>
      </c>
      <c r="G22" s="49" t="s">
        <v>152</v>
      </c>
      <c r="H22" s="49" t="s">
        <v>153</v>
      </c>
    </row>
    <row r="23" spans="2:8" x14ac:dyDescent="0.25">
      <c r="B23" s="32" t="s">
        <v>236</v>
      </c>
    </row>
    <row r="24" spans="2:8" x14ac:dyDescent="0.25">
      <c r="B24" s="32" t="s">
        <v>144</v>
      </c>
    </row>
    <row r="25" spans="2:8" x14ac:dyDescent="0.25">
      <c r="B25" s="32" t="s">
        <v>237</v>
      </c>
    </row>
    <row r="26" spans="2:8" x14ac:dyDescent="0.25">
      <c r="B26" s="13" t="s">
        <v>1173</v>
      </c>
      <c r="C26" s="29">
        <v>6.99</v>
      </c>
      <c r="D26" s="13" t="s">
        <v>238</v>
      </c>
      <c r="E26" s="13" t="s">
        <v>1174</v>
      </c>
      <c r="F26" s="18">
        <v>20000000</v>
      </c>
      <c r="G26" s="18">
        <v>20250.580000000002</v>
      </c>
      <c r="H26" s="18">
        <v>23.18</v>
      </c>
    </row>
    <row r="27" spans="2:8" x14ac:dyDescent="0.25">
      <c r="B27" s="13" t="s">
        <v>997</v>
      </c>
      <c r="C27" s="29">
        <v>6.81</v>
      </c>
      <c r="D27" s="13" t="s">
        <v>238</v>
      </c>
      <c r="E27" s="13" t="s">
        <v>998</v>
      </c>
      <c r="F27" s="18">
        <v>15000000</v>
      </c>
      <c r="G27" s="18">
        <v>14980.5</v>
      </c>
      <c r="H27" s="18">
        <v>17.149999999999999</v>
      </c>
    </row>
    <row r="28" spans="2:8" x14ac:dyDescent="0.25">
      <c r="B28" s="13" t="s">
        <v>995</v>
      </c>
      <c r="C28" s="29">
        <v>7.01</v>
      </c>
      <c r="D28" s="13" t="s">
        <v>238</v>
      </c>
      <c r="E28" s="13" t="s">
        <v>996</v>
      </c>
      <c r="F28" s="18">
        <v>10000000</v>
      </c>
      <c r="G28" s="18">
        <v>10445.120000000001</v>
      </c>
      <c r="H28" s="18">
        <v>11.96</v>
      </c>
    </row>
    <row r="29" spans="2:8" x14ac:dyDescent="0.25">
      <c r="B29" s="13" t="s">
        <v>3569</v>
      </c>
      <c r="C29" s="29">
        <v>6.87</v>
      </c>
      <c r="D29" s="13" t="s">
        <v>238</v>
      </c>
      <c r="E29" s="13" t="s">
        <v>3568</v>
      </c>
      <c r="F29" s="18">
        <v>10000000</v>
      </c>
      <c r="G29" s="18">
        <v>10324.85</v>
      </c>
      <c r="H29" s="18">
        <v>11.82</v>
      </c>
    </row>
    <row r="30" spans="2:8" x14ac:dyDescent="0.25">
      <c r="B30" s="13" t="s">
        <v>1177</v>
      </c>
      <c r="C30" s="29">
        <v>6.81</v>
      </c>
      <c r="D30" s="13" t="s">
        <v>238</v>
      </c>
      <c r="E30" s="13" t="s">
        <v>1178</v>
      </c>
      <c r="F30" s="18">
        <v>10000000</v>
      </c>
      <c r="G30" s="18">
        <v>10250.17</v>
      </c>
      <c r="H30" s="18">
        <v>11.73</v>
      </c>
    </row>
    <row r="31" spans="2:8" x14ac:dyDescent="0.25">
      <c r="B31" s="13" t="s">
        <v>1003</v>
      </c>
      <c r="C31" s="29">
        <v>6.86</v>
      </c>
      <c r="D31" s="13" t="s">
        <v>238</v>
      </c>
      <c r="E31" s="13" t="s">
        <v>1004</v>
      </c>
      <c r="F31" s="18">
        <v>10000000</v>
      </c>
      <c r="G31" s="18">
        <v>10209.73</v>
      </c>
      <c r="H31" s="18">
        <v>11.69</v>
      </c>
    </row>
    <row r="32" spans="2:8" x14ac:dyDescent="0.25">
      <c r="B32" s="13" t="s">
        <v>1001</v>
      </c>
      <c r="C32" s="29">
        <v>6.86</v>
      </c>
      <c r="D32" s="13" t="s">
        <v>238</v>
      </c>
      <c r="E32" s="13" t="s">
        <v>1002</v>
      </c>
      <c r="F32" s="18">
        <v>5000000</v>
      </c>
      <c r="G32" s="18">
        <v>5122.7700000000004</v>
      </c>
      <c r="H32" s="18">
        <v>5.86</v>
      </c>
    </row>
    <row r="33" spans="2:8" x14ac:dyDescent="0.25">
      <c r="B33" s="13" t="s">
        <v>3204</v>
      </c>
      <c r="C33" s="29">
        <v>6.78</v>
      </c>
      <c r="D33" s="13" t="s">
        <v>238</v>
      </c>
      <c r="E33" s="13" t="s">
        <v>3203</v>
      </c>
      <c r="F33" s="18">
        <v>2500000</v>
      </c>
      <c r="G33" s="18">
        <v>2530.42</v>
      </c>
      <c r="H33" s="18">
        <v>2.9</v>
      </c>
    </row>
    <row r="34" spans="2:8" x14ac:dyDescent="0.25">
      <c r="B34" s="13" t="s">
        <v>3567</v>
      </c>
      <c r="C34" s="29">
        <v>7.11</v>
      </c>
      <c r="D34" s="13" t="s">
        <v>238</v>
      </c>
      <c r="E34" s="13" t="s">
        <v>3566</v>
      </c>
      <c r="F34" s="18">
        <v>60800</v>
      </c>
      <c r="G34" s="18">
        <v>62.38</v>
      </c>
      <c r="H34" s="18">
        <v>7.0000000000000007E-2</v>
      </c>
    </row>
    <row r="35" spans="2:8" x14ac:dyDescent="0.25">
      <c r="B35" s="32" t="s">
        <v>239</v>
      </c>
      <c r="C35" s="33"/>
      <c r="D35" s="32"/>
      <c r="E35" s="32"/>
      <c r="F35" s="34"/>
      <c r="G35" s="34">
        <f>SUM(G22:G34)</f>
        <v>84176.52</v>
      </c>
      <c r="H35" s="34">
        <f>SUM(H22:H34)</f>
        <v>96.36</v>
      </c>
    </row>
    <row r="36" spans="2:8" x14ac:dyDescent="0.25">
      <c r="B36" s="32" t="s">
        <v>431</v>
      </c>
      <c r="C36" s="33"/>
      <c r="D36" s="32"/>
      <c r="E36" s="32"/>
      <c r="F36" s="34"/>
      <c r="G36" s="34">
        <v>12220.26</v>
      </c>
      <c r="H36" s="34">
        <v>13.99</v>
      </c>
    </row>
    <row r="37" spans="2:8" x14ac:dyDescent="0.25">
      <c r="B37" s="32" t="s">
        <v>159</v>
      </c>
      <c r="C37" s="33"/>
      <c r="D37" s="32"/>
      <c r="E37" s="32"/>
      <c r="F37" s="34"/>
      <c r="G37" s="34">
        <v>96396.78</v>
      </c>
      <c r="H37" s="34">
        <v>110.35</v>
      </c>
    </row>
    <row r="38" spans="2:8" x14ac:dyDescent="0.25">
      <c r="B38" s="32" t="s">
        <v>160</v>
      </c>
      <c r="C38" s="33"/>
      <c r="D38" s="32"/>
      <c r="E38" s="32"/>
      <c r="F38" s="34"/>
      <c r="G38" s="34">
        <v>-9030.8539683900071</v>
      </c>
      <c r="H38" s="34">
        <v>-10.349999999999994</v>
      </c>
    </row>
    <row r="39" spans="2:8" x14ac:dyDescent="0.25">
      <c r="B39" s="32" t="s">
        <v>161</v>
      </c>
      <c r="C39" s="33"/>
      <c r="D39" s="32"/>
      <c r="E39" s="32"/>
      <c r="F39" s="34"/>
      <c r="G39" s="34">
        <v>87365.926031609997</v>
      </c>
      <c r="H39" s="34">
        <v>100</v>
      </c>
    </row>
    <row r="40" spans="2:8" x14ac:dyDescent="0.25">
      <c r="B40" s="13" t="s">
        <v>162</v>
      </c>
    </row>
    <row r="41" spans="2:8" x14ac:dyDescent="0.25">
      <c r="B41" s="13" t="s">
        <v>163</v>
      </c>
    </row>
    <row r="42" spans="2:8" x14ac:dyDescent="0.25">
      <c r="B42" s="13" t="s">
        <v>164</v>
      </c>
      <c r="C42" s="29" t="s">
        <v>165</v>
      </c>
    </row>
    <row r="43" spans="2:8" x14ac:dyDescent="0.25">
      <c r="B43" s="32"/>
    </row>
    <row r="44" spans="2:8" ht="30" x14ac:dyDescent="0.25">
      <c r="B44" s="48" t="s">
        <v>166</v>
      </c>
      <c r="C44" s="29" t="s">
        <v>167</v>
      </c>
    </row>
    <row r="45" spans="2:8" x14ac:dyDescent="0.25">
      <c r="B45" s="32"/>
    </row>
    <row r="46" spans="2:8" x14ac:dyDescent="0.25">
      <c r="B46" s="32" t="s">
        <v>168</v>
      </c>
      <c r="C46" s="29" t="s">
        <v>167</v>
      </c>
    </row>
    <row r="47" spans="2:8" x14ac:dyDescent="0.25">
      <c r="B47" s="32" t="s">
        <v>170</v>
      </c>
      <c r="C47" s="29" t="s">
        <v>171</v>
      </c>
    </row>
    <row r="48" spans="2:8" x14ac:dyDescent="0.25">
      <c r="B48" s="32" t="s">
        <v>3565</v>
      </c>
      <c r="C48" s="33"/>
    </row>
    <row r="49" spans="2:3" x14ac:dyDescent="0.25">
      <c r="B49" s="32" t="s">
        <v>3564</v>
      </c>
      <c r="C49" s="33"/>
    </row>
    <row r="50" spans="2:3" x14ac:dyDescent="0.25">
      <c r="B50" s="32" t="s">
        <v>3563</v>
      </c>
      <c r="C50" s="33"/>
    </row>
    <row r="51" spans="2:3" x14ac:dyDescent="0.25">
      <c r="B51" s="32" t="s">
        <v>3562</v>
      </c>
      <c r="C51" s="33"/>
    </row>
    <row r="52" spans="2:3" x14ac:dyDescent="0.25">
      <c r="B52" s="32" t="s">
        <v>3561</v>
      </c>
      <c r="C52" s="33"/>
    </row>
    <row r="53" spans="2:3" x14ac:dyDescent="0.25">
      <c r="B53" s="32" t="s">
        <v>3560</v>
      </c>
      <c r="C53" s="33"/>
    </row>
    <row r="54" spans="2:3" x14ac:dyDescent="0.25">
      <c r="B54" s="32" t="s">
        <v>3559</v>
      </c>
      <c r="C54" s="33"/>
    </row>
    <row r="55" spans="2:3" x14ac:dyDescent="0.25">
      <c r="B55" s="32" t="s">
        <v>3558</v>
      </c>
      <c r="C55" s="33"/>
    </row>
    <row r="56" spans="2:3" x14ac:dyDescent="0.25">
      <c r="B56" s="32" t="s">
        <v>3557</v>
      </c>
      <c r="C56" s="33"/>
    </row>
    <row r="57" spans="2:3" x14ac:dyDescent="0.25">
      <c r="B57" s="32" t="s">
        <v>3556</v>
      </c>
      <c r="C57" s="33"/>
    </row>
    <row r="58" spans="2:3" x14ac:dyDescent="0.25">
      <c r="B58" s="32" t="s">
        <v>3555</v>
      </c>
      <c r="C58" s="33"/>
    </row>
    <row r="59" spans="2:3" x14ac:dyDescent="0.25">
      <c r="B59" s="32" t="s">
        <v>3554</v>
      </c>
      <c r="C59" s="33"/>
    </row>
    <row r="60" spans="2:3" x14ac:dyDescent="0.25">
      <c r="B60" s="32" t="s">
        <v>3553</v>
      </c>
      <c r="C60" s="33"/>
    </row>
    <row r="61" spans="2:3" x14ac:dyDescent="0.25">
      <c r="B61" s="13" t="s">
        <v>180</v>
      </c>
    </row>
    <row r="63" spans="2:3" x14ac:dyDescent="0.25">
      <c r="B63" s="3"/>
      <c r="C63" s="4" t="s">
        <v>181</v>
      </c>
    </row>
    <row r="64" spans="2:3" x14ac:dyDescent="0.25">
      <c r="B64" s="3" t="s">
        <v>182</v>
      </c>
      <c r="C64" s="5" t="s">
        <v>12</v>
      </c>
    </row>
    <row r="65" spans="2:7" x14ac:dyDescent="0.25">
      <c r="B65" s="3" t="s">
        <v>183</v>
      </c>
      <c r="C65" s="4"/>
    </row>
    <row r="66" spans="2:7" x14ac:dyDescent="0.25">
      <c r="B66" s="3"/>
      <c r="C66" s="4"/>
    </row>
    <row r="67" spans="2:7" x14ac:dyDescent="0.25">
      <c r="B67" s="3" t="s">
        <v>184</v>
      </c>
      <c r="C67" s="61">
        <v>7.0000000000000007E-2</v>
      </c>
    </row>
    <row r="68" spans="2:7" x14ac:dyDescent="0.25">
      <c r="B68" s="3"/>
      <c r="C68" s="4"/>
    </row>
    <row r="69" spans="2:7" x14ac:dyDescent="0.25">
      <c r="B69" s="3" t="s">
        <v>185</v>
      </c>
      <c r="C69" s="4" t="s">
        <v>3552</v>
      </c>
    </row>
    <row r="70" spans="2:7" x14ac:dyDescent="0.25">
      <c r="B70" s="3" t="s">
        <v>186</v>
      </c>
      <c r="C70" s="4" t="s">
        <v>3551</v>
      </c>
    </row>
    <row r="71" spans="2:7" x14ac:dyDescent="0.25">
      <c r="B71" s="3"/>
      <c r="C71" s="4"/>
    </row>
    <row r="72" spans="2:7" x14ac:dyDescent="0.25">
      <c r="B72" s="3" t="s">
        <v>187</v>
      </c>
      <c r="C72" s="4" t="s">
        <v>165</v>
      </c>
    </row>
    <row r="73" spans="2:7" x14ac:dyDescent="0.25">
      <c r="B73" s="204" t="s">
        <v>188</v>
      </c>
      <c r="C73" s="204"/>
    </row>
    <row r="75" spans="2:7" x14ac:dyDescent="0.25">
      <c r="B75" s="3" t="s">
        <v>189</v>
      </c>
      <c r="C75" s="4"/>
      <c r="D75" s="3"/>
    </row>
    <row r="76" spans="2:7" ht="30" x14ac:dyDescent="0.25">
      <c r="B76" s="6" t="s">
        <v>190</v>
      </c>
      <c r="C76" s="5" t="s">
        <v>191</v>
      </c>
      <c r="D76" s="6" t="s">
        <v>192</v>
      </c>
    </row>
    <row r="77" spans="2:7" x14ac:dyDescent="0.25">
      <c r="B77" s="3" t="s">
        <v>167</v>
      </c>
      <c r="C77" s="4" t="s">
        <v>167</v>
      </c>
      <c r="D77" s="3" t="s">
        <v>167</v>
      </c>
    </row>
    <row r="79" spans="2:7" x14ac:dyDescent="0.25">
      <c r="B79" s="8" t="s">
        <v>193</v>
      </c>
      <c r="C79" s="44">
        <v>45596</v>
      </c>
      <c r="D79" s="3"/>
      <c r="E79" s="37"/>
      <c r="F79" s="43"/>
    </row>
    <row r="80" spans="2:7" x14ac:dyDescent="0.25">
      <c r="B80" s="8" t="s">
        <v>194</v>
      </c>
      <c r="C80" s="9" t="s">
        <v>195</v>
      </c>
      <c r="D80" s="8" t="s">
        <v>196</v>
      </c>
      <c r="E80" s="38" t="s">
        <v>197</v>
      </c>
      <c r="F80" s="36" t="s">
        <v>198</v>
      </c>
      <c r="G80" s="34"/>
    </row>
    <row r="81" spans="2:6" x14ac:dyDescent="0.25">
      <c r="B81" s="41" t="s">
        <v>167</v>
      </c>
      <c r="C81" s="42" t="s">
        <v>167</v>
      </c>
      <c r="D81" s="41" t="s">
        <v>167</v>
      </c>
      <c r="E81" s="40" t="s">
        <v>167</v>
      </c>
      <c r="F81" s="39" t="s">
        <v>167</v>
      </c>
    </row>
    <row r="84" spans="2:6" x14ac:dyDescent="0.25">
      <c r="B84" s="32" t="s">
        <v>199</v>
      </c>
    </row>
    <row r="85" spans="2:6" x14ac:dyDescent="0.25">
      <c r="B85" s="32"/>
    </row>
    <row r="86" spans="2:6" x14ac:dyDescent="0.25">
      <c r="B86" s="32" t="s">
        <v>200</v>
      </c>
    </row>
    <row r="87" spans="2:6" x14ac:dyDescent="0.25">
      <c r="B87" s="8" t="s">
        <v>201</v>
      </c>
      <c r="C87" s="9" t="s">
        <v>202</v>
      </c>
      <c r="D87" s="32"/>
    </row>
    <row r="88" spans="2:6" x14ac:dyDescent="0.25">
      <c r="B88" s="3" t="s">
        <v>167</v>
      </c>
      <c r="C88" s="4" t="s">
        <v>167</v>
      </c>
    </row>
    <row r="90" spans="2:6" x14ac:dyDescent="0.25">
      <c r="B90" s="8" t="s">
        <v>203</v>
      </c>
      <c r="C90" s="9" t="s">
        <v>202</v>
      </c>
    </row>
    <row r="91" spans="2:6" x14ac:dyDescent="0.25">
      <c r="B91" s="3" t="s">
        <v>167</v>
      </c>
      <c r="C91" s="4" t="s">
        <v>167</v>
      </c>
    </row>
    <row r="93" spans="2:6" x14ac:dyDescent="0.25">
      <c r="B93" s="8" t="s">
        <v>167</v>
      </c>
      <c r="C93" s="9" t="s">
        <v>167</v>
      </c>
    </row>
    <row r="94" spans="2:6" x14ac:dyDescent="0.25">
      <c r="B94" s="3" t="s">
        <v>167</v>
      </c>
      <c r="C94" s="4" t="s">
        <v>167</v>
      </c>
    </row>
    <row r="96" spans="2:6" x14ac:dyDescent="0.25">
      <c r="B96" s="38" t="s">
        <v>204</v>
      </c>
      <c r="C96" s="9" t="s">
        <v>205</v>
      </c>
    </row>
    <row r="97" spans="2:7" x14ac:dyDescent="0.25">
      <c r="B97" s="37" t="s">
        <v>167</v>
      </c>
      <c r="C97" s="4" t="s">
        <v>167</v>
      </c>
    </row>
    <row r="99" spans="2:7" x14ac:dyDescent="0.25">
      <c r="B99" s="8" t="s">
        <v>206</v>
      </c>
      <c r="C99" s="9" t="s">
        <v>167</v>
      </c>
    </row>
    <row r="101" spans="2:7" x14ac:dyDescent="0.25">
      <c r="B101" s="8" t="s">
        <v>207</v>
      </c>
      <c r="C101" s="44">
        <v>45596</v>
      </c>
      <c r="D101" s="3"/>
      <c r="E101" s="37"/>
      <c r="F101" s="43"/>
    </row>
    <row r="102" spans="2:7" x14ac:dyDescent="0.25">
      <c r="B102" s="8" t="s">
        <v>194</v>
      </c>
      <c r="C102" s="9" t="s">
        <v>195</v>
      </c>
      <c r="D102" s="8" t="s">
        <v>196</v>
      </c>
      <c r="E102" s="38" t="s">
        <v>197</v>
      </c>
      <c r="F102" s="36" t="s">
        <v>198</v>
      </c>
      <c r="G102" s="34"/>
    </row>
    <row r="103" spans="2:7" x14ac:dyDescent="0.25">
      <c r="B103" s="41" t="s">
        <v>167</v>
      </c>
      <c r="C103" s="42" t="s">
        <v>167</v>
      </c>
      <c r="D103" s="41" t="s">
        <v>167</v>
      </c>
      <c r="E103" s="40" t="s">
        <v>167</v>
      </c>
      <c r="F103" s="39" t="s">
        <v>167</v>
      </c>
    </row>
    <row r="104" spans="2:7" x14ac:dyDescent="0.25">
      <c r="B104" s="32" t="s">
        <v>199</v>
      </c>
    </row>
    <row r="105" spans="2:7" x14ac:dyDescent="0.25">
      <c r="B105" s="32"/>
    </row>
    <row r="106" spans="2:7" x14ac:dyDescent="0.25">
      <c r="B106" s="32" t="s">
        <v>200</v>
      </c>
    </row>
    <row r="107" spans="2:7" x14ac:dyDescent="0.25">
      <c r="B107" s="8" t="s">
        <v>201</v>
      </c>
      <c r="C107" s="9" t="s">
        <v>202</v>
      </c>
      <c r="D107" s="32"/>
    </row>
    <row r="108" spans="2:7" x14ac:dyDescent="0.25">
      <c r="B108" s="3" t="s">
        <v>167</v>
      </c>
      <c r="C108" s="4" t="s">
        <v>167</v>
      </c>
    </row>
    <row r="110" spans="2:7" x14ac:dyDescent="0.25">
      <c r="B110" s="8" t="s">
        <v>203</v>
      </c>
      <c r="C110" s="9" t="s">
        <v>202</v>
      </c>
    </row>
    <row r="111" spans="2:7" x14ac:dyDescent="0.25">
      <c r="B111" s="3" t="s">
        <v>167</v>
      </c>
      <c r="C111" s="4" t="s">
        <v>167</v>
      </c>
    </row>
    <row r="113" spans="2:80" x14ac:dyDescent="0.25">
      <c r="B113" s="8" t="s">
        <v>167</v>
      </c>
      <c r="C113" s="9" t="s">
        <v>167</v>
      </c>
    </row>
    <row r="114" spans="2:80" x14ac:dyDescent="0.25">
      <c r="B114" s="3" t="s">
        <v>167</v>
      </c>
      <c r="C114" s="4" t="s">
        <v>167</v>
      </c>
    </row>
    <row r="116" spans="2:80" x14ac:dyDescent="0.25">
      <c r="B116" s="38" t="s">
        <v>204</v>
      </c>
      <c r="C116" s="9" t="s">
        <v>205</v>
      </c>
    </row>
    <row r="117" spans="2:80" x14ac:dyDescent="0.25">
      <c r="B117" s="37" t="s">
        <v>167</v>
      </c>
      <c r="C117" s="4" t="s">
        <v>167</v>
      </c>
    </row>
    <row r="119" spans="2:80" x14ac:dyDescent="0.25">
      <c r="B119" s="8" t="s">
        <v>206</v>
      </c>
      <c r="C119" s="9" t="s">
        <v>167</v>
      </c>
    </row>
    <row r="122" spans="2:80" x14ac:dyDescent="0.25">
      <c r="B122" s="32" t="s">
        <v>208</v>
      </c>
    </row>
    <row r="124" spans="2:80" x14ac:dyDescent="0.25">
      <c r="B124" s="8" t="s">
        <v>194</v>
      </c>
      <c r="C124" s="9" t="s">
        <v>209</v>
      </c>
      <c r="D124" s="8" t="s">
        <v>210</v>
      </c>
      <c r="E124" s="8" t="s">
        <v>211</v>
      </c>
      <c r="F124" s="34"/>
    </row>
    <row r="125" spans="2:80" x14ac:dyDescent="0.25">
      <c r="B125" s="3" t="s">
        <v>167</v>
      </c>
      <c r="C125" s="4" t="s">
        <v>167</v>
      </c>
      <c r="D125" s="3" t="s">
        <v>167</v>
      </c>
      <c r="E125" s="3" t="s">
        <v>167</v>
      </c>
    </row>
    <row r="128" spans="2:80" x14ac:dyDescent="0.25">
      <c r="B128" s="32" t="s">
        <v>212</v>
      </c>
      <c r="C128" s="33" t="s">
        <v>167</v>
      </c>
      <c r="D128" s="32"/>
      <c r="E128" s="32"/>
      <c r="F128" s="34"/>
      <c r="G128" s="34"/>
      <c r="H128" s="34"/>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2"/>
      <c r="BQ128" s="32"/>
      <c r="BR128" s="32"/>
      <c r="BS128" s="32"/>
      <c r="BT128" s="32"/>
      <c r="BU128" s="32"/>
      <c r="BV128" s="32"/>
      <c r="BW128" s="32"/>
      <c r="BX128" s="32"/>
      <c r="BY128" s="32"/>
      <c r="BZ128" s="32"/>
      <c r="CA128" s="32"/>
      <c r="CB128" s="32"/>
    </row>
    <row r="130" spans="2:4" x14ac:dyDescent="0.25">
      <c r="B130" s="32" t="s">
        <v>213</v>
      </c>
    </row>
    <row r="132" spans="2:4" x14ac:dyDescent="0.25">
      <c r="B132" s="8" t="s">
        <v>214</v>
      </c>
      <c r="C132" s="9" t="s">
        <v>202</v>
      </c>
      <c r="D132" s="32"/>
    </row>
    <row r="133" spans="2:4" x14ac:dyDescent="0.25">
      <c r="B133" s="3" t="s">
        <v>167</v>
      </c>
      <c r="C133" s="4" t="s">
        <v>167</v>
      </c>
    </row>
    <row r="136" spans="2:4" x14ac:dyDescent="0.25">
      <c r="B136" s="8" t="s">
        <v>215</v>
      </c>
      <c r="C136" s="9" t="s">
        <v>216</v>
      </c>
      <c r="D136" s="32"/>
    </row>
    <row r="137" spans="2:4" x14ac:dyDescent="0.25">
      <c r="B137" s="3" t="s">
        <v>167</v>
      </c>
      <c r="C137" s="4" t="s">
        <v>167</v>
      </c>
    </row>
    <row r="140" spans="2:4" x14ac:dyDescent="0.25">
      <c r="B140" s="32" t="s">
        <v>217</v>
      </c>
    </row>
    <row r="143" spans="2:4" x14ac:dyDescent="0.25">
      <c r="B143" s="32" t="s">
        <v>218</v>
      </c>
    </row>
    <row r="145" spans="2:80" x14ac:dyDescent="0.25">
      <c r="B145" s="8" t="s">
        <v>194</v>
      </c>
      <c r="C145" s="9" t="s">
        <v>219</v>
      </c>
      <c r="D145" s="8" t="s">
        <v>209</v>
      </c>
      <c r="E145" s="8" t="s">
        <v>210</v>
      </c>
      <c r="F145" s="36" t="s">
        <v>211</v>
      </c>
      <c r="G145" s="34"/>
    </row>
    <row r="146" spans="2:80" x14ac:dyDescent="0.25">
      <c r="B146" s="3" t="s">
        <v>167</v>
      </c>
      <c r="C146" s="4" t="s">
        <v>167</v>
      </c>
      <c r="D146" s="3" t="s">
        <v>167</v>
      </c>
      <c r="E146" s="3" t="s">
        <v>167</v>
      </c>
      <c r="F146" s="35" t="s">
        <v>167</v>
      </c>
    </row>
    <row r="149" spans="2:80" x14ac:dyDescent="0.25">
      <c r="B149" s="32" t="s">
        <v>212</v>
      </c>
      <c r="C149" s="33" t="s">
        <v>167</v>
      </c>
      <c r="D149" s="32"/>
      <c r="E149" s="32"/>
      <c r="F149" s="34"/>
      <c r="G149" s="34"/>
      <c r="H149" s="34"/>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32"/>
      <c r="BR149" s="32"/>
      <c r="BS149" s="32"/>
      <c r="BT149" s="32"/>
      <c r="BU149" s="32"/>
      <c r="BV149" s="32"/>
      <c r="BW149" s="32"/>
      <c r="BX149" s="32"/>
      <c r="BY149" s="32"/>
      <c r="BZ149" s="32"/>
      <c r="CA149" s="32"/>
      <c r="CB149" s="32"/>
    </row>
    <row r="151" spans="2:80" x14ac:dyDescent="0.25">
      <c r="B151" s="32" t="s">
        <v>213</v>
      </c>
    </row>
    <row r="153" spans="2:80" x14ac:dyDescent="0.25">
      <c r="B153" s="8" t="s">
        <v>214</v>
      </c>
      <c r="C153" s="9" t="s">
        <v>202</v>
      </c>
      <c r="D153" s="32"/>
    </row>
    <row r="154" spans="2:80" x14ac:dyDescent="0.25">
      <c r="B154" s="3" t="s">
        <v>167</v>
      </c>
      <c r="C154" s="4" t="s">
        <v>167</v>
      </c>
    </row>
    <row r="157" spans="2:80" x14ac:dyDescent="0.25">
      <c r="B157" s="8" t="s">
        <v>215</v>
      </c>
      <c r="C157" s="9" t="s">
        <v>216</v>
      </c>
      <c r="D157" s="32"/>
    </row>
    <row r="158" spans="2:80" x14ac:dyDescent="0.25">
      <c r="B158" s="3" t="s">
        <v>167</v>
      </c>
      <c r="C158" s="4" t="s">
        <v>167</v>
      </c>
    </row>
    <row r="161" spans="2:7" x14ac:dyDescent="0.25">
      <c r="B161" s="32" t="s">
        <v>217</v>
      </c>
    </row>
    <row r="164" spans="2:7" x14ac:dyDescent="0.25">
      <c r="B164" s="32" t="s">
        <v>220</v>
      </c>
    </row>
    <row r="165" spans="2:7" x14ac:dyDescent="0.25">
      <c r="B165" s="8" t="s">
        <v>194</v>
      </c>
      <c r="C165" s="9" t="s">
        <v>221</v>
      </c>
      <c r="D165" s="8" t="s">
        <v>222</v>
      </c>
      <c r="E165" s="8" t="s">
        <v>223</v>
      </c>
      <c r="F165" s="36" t="s">
        <v>224</v>
      </c>
      <c r="G165" s="34"/>
    </row>
    <row r="166" spans="2:7" x14ac:dyDescent="0.25">
      <c r="B166" s="3" t="s">
        <v>167</v>
      </c>
      <c r="C166" s="4" t="s">
        <v>167</v>
      </c>
      <c r="D166" s="3" t="s">
        <v>167</v>
      </c>
      <c r="E166" s="3" t="s">
        <v>167</v>
      </c>
      <c r="F166" s="35" t="s">
        <v>167</v>
      </c>
    </row>
    <row r="167" spans="2:7" x14ac:dyDescent="0.25">
      <c r="B167" s="13" t="s">
        <v>225</v>
      </c>
    </row>
  </sheetData>
  <mergeCells count="9">
    <mergeCell ref="B73:C73"/>
    <mergeCell ref="B1:E1"/>
    <mergeCell ref="C3:C7"/>
    <mergeCell ref="D3:D7"/>
    <mergeCell ref="B10:E10"/>
    <mergeCell ref="B11:E11"/>
    <mergeCell ref="C12:C13"/>
    <mergeCell ref="D12:D13"/>
    <mergeCell ref="E12:E13"/>
  </mergeCells>
  <hyperlinks>
    <hyperlink ref="A1" location="Index!A1" display="Index" xr:uid="{FB86FF72-0847-4758-B0E9-04F3B9B41F33}"/>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522E9-4957-4D0C-97D8-AC9C28C9911D}">
  <dimension ref="A1:CB202"/>
  <sheetViews>
    <sheetView workbookViewId="0"/>
  </sheetViews>
  <sheetFormatPr defaultRowHeight="15" x14ac:dyDescent="0.25"/>
  <cols>
    <col min="1" max="1" width="5.42578125" style="13" bestFit="1" customWidth="1"/>
    <col min="2" max="2" width="97.8554687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ol min="9" max="256" width="9.140625" style="13"/>
    <col min="257" max="257" width="5.42578125" style="13" bestFit="1" customWidth="1"/>
    <col min="258" max="258" width="130.7109375" style="13" bestFit="1" customWidth="1"/>
    <col min="259" max="259" width="23.14062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3.14062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3.14062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3.14062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3.14062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3.14062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3.14062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3.14062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3.14062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3.14062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3.14062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3.14062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3.14062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3.14062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3.14062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3.14062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3.14062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3.14062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3.14062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3.14062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3.14062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3.14062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3.14062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3.14062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3.14062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3.14062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3.14062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3.14062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3.14062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3.14062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3.14062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3.14062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3.14062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3.14062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3.14062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3.14062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3.14062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3.14062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3.14062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3.14062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3.14062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3.14062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3.14062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3.14062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3.14062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3.14062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3.14062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3.14062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3.14062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3.14062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3.14062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3.14062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3.14062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3.14062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3.14062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3.14062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3.14062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3.14062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3.14062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3.14062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3.14062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3.14062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3.14062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5" x14ac:dyDescent="0.25">
      <c r="A1" s="58" t="s">
        <v>0</v>
      </c>
      <c r="B1" s="201" t="s">
        <v>10</v>
      </c>
      <c r="C1" s="201"/>
      <c r="D1" s="201"/>
      <c r="E1" s="201"/>
    </row>
    <row r="3" spans="1:5" x14ac:dyDescent="0.25">
      <c r="B3" s="1" t="s">
        <v>3624</v>
      </c>
      <c r="C3" s="202"/>
      <c r="D3" s="203"/>
    </row>
    <row r="4" spans="1:5" ht="45" x14ac:dyDescent="0.25">
      <c r="B4" s="2" t="s">
        <v>3623</v>
      </c>
      <c r="C4" s="202"/>
      <c r="D4" s="203"/>
    </row>
    <row r="5" spans="1:5" x14ac:dyDescent="0.25">
      <c r="B5" s="2" t="s">
        <v>3622</v>
      </c>
      <c r="C5" s="202"/>
      <c r="D5" s="203"/>
    </row>
    <row r="6" spans="1:5" ht="30" x14ac:dyDescent="0.25">
      <c r="B6" s="2" t="s">
        <v>3621</v>
      </c>
      <c r="C6" s="202"/>
      <c r="D6" s="203"/>
    </row>
    <row r="7" spans="1:5" x14ac:dyDescent="0.25">
      <c r="B7" s="3" t="s">
        <v>136</v>
      </c>
      <c r="C7" s="57" t="s">
        <v>137</v>
      </c>
      <c r="D7" s="57" t="s">
        <v>138</v>
      </c>
    </row>
    <row r="8" spans="1:5" x14ac:dyDescent="0.25">
      <c r="C8" s="84"/>
      <c r="D8" s="84"/>
    </row>
    <row r="9" spans="1:5" x14ac:dyDescent="0.25">
      <c r="C9" s="56"/>
    </row>
    <row r="10" spans="1:5" x14ac:dyDescent="0.25">
      <c r="B10" s="217"/>
      <c r="C10" s="217"/>
      <c r="D10" s="217"/>
      <c r="E10" s="217"/>
    </row>
    <row r="11" spans="1:5" x14ac:dyDescent="0.25">
      <c r="B11" s="215" t="s">
        <v>2811</v>
      </c>
      <c r="C11" s="215"/>
      <c r="D11" s="215"/>
      <c r="E11" s="215"/>
    </row>
    <row r="12" spans="1:5" x14ac:dyDescent="0.25">
      <c r="B12" s="52" t="s">
        <v>2810</v>
      </c>
      <c r="C12" s="216" t="s">
        <v>2809</v>
      </c>
      <c r="D12" s="215" t="s">
        <v>2808</v>
      </c>
      <c r="E12" s="215" t="s">
        <v>2807</v>
      </c>
    </row>
    <row r="13" spans="1:5" x14ac:dyDescent="0.25">
      <c r="B13" s="52" t="s">
        <v>2806</v>
      </c>
      <c r="C13" s="216"/>
      <c r="D13" s="215"/>
      <c r="E13" s="215"/>
    </row>
    <row r="14" spans="1:5" x14ac:dyDescent="0.25">
      <c r="B14" s="1" t="s">
        <v>2805</v>
      </c>
      <c r="C14" s="54"/>
      <c r="D14" s="12"/>
      <c r="E14" s="12"/>
    </row>
    <row r="15" spans="1:5" x14ac:dyDescent="0.25">
      <c r="B15" s="1" t="s">
        <v>2803</v>
      </c>
      <c r="C15" s="54"/>
      <c r="D15" s="12"/>
      <c r="E15" s="12"/>
    </row>
    <row r="16" spans="1:5" x14ac:dyDescent="0.25">
      <c r="B16" s="1" t="s">
        <v>2802</v>
      </c>
      <c r="C16" s="54"/>
      <c r="D16" s="12" t="s">
        <v>3206</v>
      </c>
      <c r="E16" s="12"/>
    </row>
    <row r="17" spans="2:8" x14ac:dyDescent="0.25">
      <c r="B17" s="8" t="s">
        <v>2801</v>
      </c>
      <c r="C17" s="54"/>
      <c r="D17" s="52"/>
      <c r="E17" s="52"/>
    </row>
    <row r="20" spans="2:8" x14ac:dyDescent="0.25">
      <c r="B20" s="13" t="s">
        <v>150</v>
      </c>
    </row>
    <row r="22" spans="2:8" x14ac:dyDescent="0.25">
      <c r="B22" s="50" t="s">
        <v>139</v>
      </c>
      <c r="C22" s="51" t="s">
        <v>140</v>
      </c>
      <c r="D22" s="50" t="s">
        <v>235</v>
      </c>
      <c r="E22" s="50" t="s">
        <v>142</v>
      </c>
      <c r="F22" s="49" t="s">
        <v>151</v>
      </c>
      <c r="G22" s="49" t="s">
        <v>152</v>
      </c>
      <c r="H22" s="49" t="s">
        <v>153</v>
      </c>
    </row>
    <row r="23" spans="2:8" x14ac:dyDescent="0.25">
      <c r="B23" s="32" t="s">
        <v>236</v>
      </c>
    </row>
    <row r="24" spans="2:8" x14ac:dyDescent="0.25">
      <c r="B24" s="32" t="s">
        <v>144</v>
      </c>
    </row>
    <row r="25" spans="2:8" x14ac:dyDescent="0.25">
      <c r="B25" s="32" t="s">
        <v>237</v>
      </c>
    </row>
    <row r="26" spans="2:8" x14ac:dyDescent="0.25">
      <c r="B26" s="13" t="s">
        <v>3620</v>
      </c>
      <c r="C26" s="29">
        <v>7.13</v>
      </c>
      <c r="D26" s="13" t="s">
        <v>238</v>
      </c>
      <c r="E26" s="13" t="s">
        <v>1452</v>
      </c>
      <c r="F26" s="18">
        <v>1500000</v>
      </c>
      <c r="G26" s="18">
        <v>1539.5</v>
      </c>
      <c r="H26" s="18">
        <v>10.56</v>
      </c>
    </row>
    <row r="27" spans="2:8" x14ac:dyDescent="0.25">
      <c r="B27" s="13" t="s">
        <v>3619</v>
      </c>
      <c r="C27" s="29">
        <v>7.12</v>
      </c>
      <c r="D27" s="13" t="s">
        <v>238</v>
      </c>
      <c r="E27" s="13" t="s">
        <v>1182</v>
      </c>
      <c r="F27" s="18">
        <v>500000</v>
      </c>
      <c r="G27" s="18">
        <v>513.16999999999996</v>
      </c>
      <c r="H27" s="18">
        <v>3.52</v>
      </c>
    </row>
    <row r="28" spans="2:8" x14ac:dyDescent="0.25">
      <c r="B28" s="13" t="s">
        <v>3618</v>
      </c>
      <c r="C28" s="29">
        <v>6.83</v>
      </c>
      <c r="D28" s="13" t="s">
        <v>238</v>
      </c>
      <c r="E28" s="13" t="s">
        <v>3617</v>
      </c>
      <c r="F28" s="18">
        <v>500000</v>
      </c>
      <c r="G28" s="18">
        <v>511.29</v>
      </c>
      <c r="H28" s="18">
        <v>3.51</v>
      </c>
    </row>
    <row r="29" spans="2:8" x14ac:dyDescent="0.25">
      <c r="B29" s="13" t="s">
        <v>3616</v>
      </c>
      <c r="C29" s="29">
        <v>7.09</v>
      </c>
      <c r="D29" s="13" t="s">
        <v>238</v>
      </c>
      <c r="E29" s="13" t="s">
        <v>3615</v>
      </c>
      <c r="F29" s="18">
        <v>500000</v>
      </c>
      <c r="G29" s="18">
        <v>507.25</v>
      </c>
      <c r="H29" s="18">
        <v>3.48</v>
      </c>
    </row>
    <row r="30" spans="2:8" x14ac:dyDescent="0.25">
      <c r="B30" s="32" t="s">
        <v>239</v>
      </c>
      <c r="C30" s="33"/>
      <c r="D30" s="32"/>
      <c r="E30" s="32"/>
      <c r="F30" s="34"/>
      <c r="G30" s="34">
        <f>SUM(G22:G29)</f>
        <v>3071.21</v>
      </c>
      <c r="H30" s="34">
        <f>SUM(H22:H29)</f>
        <v>21.07</v>
      </c>
    </row>
    <row r="31" spans="2:8" x14ac:dyDescent="0.25">
      <c r="B31" s="32" t="s">
        <v>506</v>
      </c>
    </row>
    <row r="32" spans="2:8" x14ac:dyDescent="0.25">
      <c r="B32" s="13" t="s">
        <v>3614</v>
      </c>
      <c r="C32" s="29">
        <v>7.31</v>
      </c>
      <c r="D32" s="13" t="s">
        <v>507</v>
      </c>
      <c r="E32" s="13" t="s">
        <v>3031</v>
      </c>
      <c r="F32" s="18">
        <v>1500</v>
      </c>
      <c r="G32" s="18">
        <v>1510.07</v>
      </c>
      <c r="H32" s="18">
        <v>10.36</v>
      </c>
    </row>
    <row r="33" spans="2:8" x14ac:dyDescent="0.25">
      <c r="B33" s="13" t="s">
        <v>3613</v>
      </c>
      <c r="C33" s="29">
        <v>7.66</v>
      </c>
      <c r="D33" s="13" t="s">
        <v>507</v>
      </c>
      <c r="E33" s="13" t="s">
        <v>1514</v>
      </c>
      <c r="F33" s="18">
        <v>150</v>
      </c>
      <c r="G33" s="18">
        <v>1497.21</v>
      </c>
      <c r="H33" s="18">
        <v>10.27</v>
      </c>
    </row>
    <row r="34" spans="2:8" x14ac:dyDescent="0.25">
      <c r="B34" s="13" t="s">
        <v>3612</v>
      </c>
      <c r="C34" s="29">
        <v>7.32</v>
      </c>
      <c r="D34" s="13" t="s">
        <v>507</v>
      </c>
      <c r="E34" s="13" t="s">
        <v>3611</v>
      </c>
      <c r="F34" s="18">
        <v>100</v>
      </c>
      <c r="G34" s="18">
        <v>1055.01</v>
      </c>
      <c r="H34" s="18">
        <v>7.24</v>
      </c>
    </row>
    <row r="35" spans="2:8" x14ac:dyDescent="0.25">
      <c r="B35" s="13" t="s">
        <v>3610</v>
      </c>
      <c r="C35" s="29">
        <v>8.27</v>
      </c>
      <c r="D35" s="13" t="s">
        <v>1213</v>
      </c>
      <c r="E35" s="13" t="s">
        <v>1487</v>
      </c>
      <c r="F35" s="18">
        <v>1000</v>
      </c>
      <c r="G35" s="18">
        <v>1010.87</v>
      </c>
      <c r="H35" s="18">
        <v>6.93</v>
      </c>
    </row>
    <row r="36" spans="2:8" x14ac:dyDescent="0.25">
      <c r="B36" s="13" t="s">
        <v>3609</v>
      </c>
      <c r="C36" s="29">
        <v>8.9499999999999993</v>
      </c>
      <c r="D36" s="13" t="s">
        <v>512</v>
      </c>
      <c r="E36" s="13" t="s">
        <v>2927</v>
      </c>
      <c r="F36" s="18">
        <v>1000</v>
      </c>
      <c r="G36" s="18">
        <v>1002.62</v>
      </c>
      <c r="H36" s="18">
        <v>6.88</v>
      </c>
    </row>
    <row r="37" spans="2:8" x14ac:dyDescent="0.25">
      <c r="B37" s="13" t="s">
        <v>3608</v>
      </c>
      <c r="C37" s="29">
        <v>7.38</v>
      </c>
      <c r="D37" s="13" t="s">
        <v>507</v>
      </c>
      <c r="E37" s="13" t="s">
        <v>3607</v>
      </c>
      <c r="F37" s="18">
        <v>1000</v>
      </c>
      <c r="G37" s="18">
        <v>1000.72</v>
      </c>
      <c r="H37" s="18">
        <v>6.86</v>
      </c>
    </row>
    <row r="38" spans="2:8" x14ac:dyDescent="0.25">
      <c r="B38" s="13" t="s">
        <v>3606</v>
      </c>
      <c r="C38" s="29">
        <v>7.5</v>
      </c>
      <c r="D38" s="13" t="s">
        <v>507</v>
      </c>
      <c r="E38" s="13" t="s">
        <v>3605</v>
      </c>
      <c r="F38" s="18">
        <v>100</v>
      </c>
      <c r="G38" s="18">
        <v>1000.39</v>
      </c>
      <c r="H38" s="18">
        <v>6.86</v>
      </c>
    </row>
    <row r="39" spans="2:8" x14ac:dyDescent="0.25">
      <c r="B39" s="13" t="s">
        <v>3604</v>
      </c>
      <c r="C39" s="29">
        <v>7.71</v>
      </c>
      <c r="D39" s="13" t="s">
        <v>507</v>
      </c>
      <c r="E39" s="13" t="s">
        <v>1212</v>
      </c>
      <c r="F39" s="18">
        <v>100</v>
      </c>
      <c r="G39" s="18">
        <v>986.55</v>
      </c>
      <c r="H39" s="18">
        <v>6.77</v>
      </c>
    </row>
    <row r="40" spans="2:8" x14ac:dyDescent="0.25">
      <c r="B40" s="13" t="s">
        <v>1030</v>
      </c>
      <c r="C40" s="29">
        <v>8.1</v>
      </c>
      <c r="D40" s="13" t="s">
        <v>516</v>
      </c>
      <c r="E40" s="13" t="s">
        <v>1031</v>
      </c>
      <c r="F40" s="18">
        <v>1000</v>
      </c>
      <c r="G40" s="18">
        <v>967.12</v>
      </c>
      <c r="H40" s="18">
        <v>6.63</v>
      </c>
    </row>
    <row r="41" spans="2:8" x14ac:dyDescent="0.25">
      <c r="B41" s="13" t="s">
        <v>3603</v>
      </c>
      <c r="C41" s="29">
        <v>7.87</v>
      </c>
      <c r="D41" s="13" t="s">
        <v>507</v>
      </c>
      <c r="E41" s="13" t="s">
        <v>3602</v>
      </c>
      <c r="F41" s="18">
        <v>50</v>
      </c>
      <c r="G41" s="18">
        <v>494.61</v>
      </c>
      <c r="H41" s="18">
        <v>3.39</v>
      </c>
    </row>
    <row r="42" spans="2:8" x14ac:dyDescent="0.25">
      <c r="B42" s="32" t="s">
        <v>519</v>
      </c>
      <c r="C42" s="33"/>
      <c r="D42" s="32"/>
      <c r="E42" s="32"/>
      <c r="F42" s="34"/>
      <c r="G42" s="34">
        <f>SUM(G31:G41)</f>
        <v>10525.170000000002</v>
      </c>
      <c r="H42" s="34">
        <f>SUM(H31:H41)</f>
        <v>72.19</v>
      </c>
    </row>
    <row r="43" spans="2:8" x14ac:dyDescent="0.25">
      <c r="B43" s="32" t="s">
        <v>2625</v>
      </c>
    </row>
    <row r="44" spans="2:8" x14ac:dyDescent="0.25">
      <c r="B44" s="13" t="s">
        <v>2624</v>
      </c>
      <c r="C44" s="29" t="s">
        <v>145</v>
      </c>
      <c r="E44" s="13" t="s">
        <v>2623</v>
      </c>
      <c r="F44" s="18">
        <v>696.06500000000005</v>
      </c>
      <c r="G44" s="18">
        <v>72.63</v>
      </c>
      <c r="H44" s="18">
        <v>0.5</v>
      </c>
    </row>
    <row r="45" spans="2:8" x14ac:dyDescent="0.25">
      <c r="B45" s="32" t="s">
        <v>2622</v>
      </c>
      <c r="C45" s="33"/>
      <c r="D45" s="32"/>
      <c r="E45" s="32"/>
      <c r="F45" s="34"/>
      <c r="G45" s="34">
        <f>SUM(G43:G44)</f>
        <v>72.63</v>
      </c>
      <c r="H45" s="34">
        <f>SUM(H43:H44)</f>
        <v>0.5</v>
      </c>
    </row>
    <row r="46" spans="2:8" x14ac:dyDescent="0.25">
      <c r="B46" s="32" t="s">
        <v>431</v>
      </c>
      <c r="C46" s="33"/>
      <c r="D46" s="32"/>
      <c r="E46" s="32"/>
      <c r="F46" s="34"/>
      <c r="G46" s="34">
        <v>383.55</v>
      </c>
      <c r="H46" s="34">
        <v>2.63</v>
      </c>
    </row>
    <row r="47" spans="2:8" x14ac:dyDescent="0.25">
      <c r="B47" s="32" t="s">
        <v>159</v>
      </c>
      <c r="C47" s="33"/>
      <c r="D47" s="32"/>
      <c r="E47" s="32"/>
      <c r="F47" s="34"/>
      <c r="G47" s="34">
        <f>G46+G45+G42+G30</f>
        <v>14052.560000000001</v>
      </c>
      <c r="H47" s="34">
        <f>H46+H45+H42+H30</f>
        <v>96.389999999999986</v>
      </c>
    </row>
    <row r="48" spans="2:8" x14ac:dyDescent="0.25">
      <c r="B48" s="32" t="s">
        <v>160</v>
      </c>
      <c r="C48" s="33"/>
      <c r="D48" s="32"/>
      <c r="E48" s="32"/>
      <c r="F48" s="34"/>
      <c r="G48" s="34">
        <f>G49-G47</f>
        <v>528.20883568999852</v>
      </c>
      <c r="H48" s="34">
        <f>H49-H47</f>
        <v>3.6100000000000136</v>
      </c>
    </row>
    <row r="49" spans="2:8" x14ac:dyDescent="0.25">
      <c r="B49" s="32" t="s">
        <v>161</v>
      </c>
      <c r="C49" s="33"/>
      <c r="D49" s="32"/>
      <c r="E49" s="32"/>
      <c r="F49" s="34"/>
      <c r="G49" s="34">
        <v>14580.76883569</v>
      </c>
      <c r="H49" s="34">
        <v>100</v>
      </c>
    </row>
    <row r="50" spans="2:8" x14ac:dyDescent="0.25">
      <c r="B50" s="13" t="s">
        <v>162</v>
      </c>
    </row>
    <row r="51" spans="2:8" x14ac:dyDescent="0.25">
      <c r="B51" s="13" t="s">
        <v>163</v>
      </c>
    </row>
    <row r="52" spans="2:8" x14ac:dyDescent="0.25">
      <c r="B52" s="13" t="s">
        <v>164</v>
      </c>
      <c r="C52" s="29" t="s">
        <v>165</v>
      </c>
    </row>
    <row r="53" spans="2:8" x14ac:dyDescent="0.25">
      <c r="B53" s="32" t="s">
        <v>2838</v>
      </c>
    </row>
    <row r="54" spans="2:8" ht="30" x14ac:dyDescent="0.25">
      <c r="B54" s="48" t="s">
        <v>166</v>
      </c>
      <c r="C54" s="29" t="s">
        <v>167</v>
      </c>
    </row>
    <row r="55" spans="2:8" x14ac:dyDescent="0.25">
      <c r="B55" s="32"/>
    </row>
    <row r="56" spans="2:8" x14ac:dyDescent="0.25">
      <c r="B56" s="32" t="s">
        <v>168</v>
      </c>
      <c r="C56" s="29" t="s">
        <v>167</v>
      </c>
    </row>
    <row r="57" spans="2:8" x14ac:dyDescent="0.25">
      <c r="B57" s="32" t="s">
        <v>170</v>
      </c>
      <c r="C57" s="29" t="s">
        <v>171</v>
      </c>
    </row>
    <row r="58" spans="2:8" x14ac:dyDescent="0.25">
      <c r="B58" s="32" t="s">
        <v>3601</v>
      </c>
      <c r="C58" s="33"/>
    </row>
    <row r="59" spans="2:8" x14ac:dyDescent="0.25">
      <c r="B59" s="32" t="s">
        <v>3600</v>
      </c>
      <c r="C59" s="33"/>
    </row>
    <row r="60" spans="2:8" x14ac:dyDescent="0.25">
      <c r="B60" s="32" t="s">
        <v>3599</v>
      </c>
      <c r="C60" s="33"/>
    </row>
    <row r="61" spans="2:8" x14ac:dyDescent="0.25">
      <c r="B61" s="32" t="s">
        <v>3598</v>
      </c>
      <c r="C61" s="33"/>
    </row>
    <row r="62" spans="2:8" x14ac:dyDescent="0.25">
      <c r="B62" s="32" t="s">
        <v>3597</v>
      </c>
      <c r="C62" s="33"/>
    </row>
    <row r="63" spans="2:8" x14ac:dyDescent="0.25">
      <c r="B63" s="32" t="s">
        <v>3596</v>
      </c>
      <c r="C63" s="33"/>
    </row>
    <row r="64" spans="2:8" x14ac:dyDescent="0.25">
      <c r="B64" s="32" t="s">
        <v>3595</v>
      </c>
      <c r="C64" s="33"/>
    </row>
    <row r="65" spans="2:3" x14ac:dyDescent="0.25">
      <c r="B65" s="32" t="s">
        <v>3594</v>
      </c>
      <c r="C65" s="33"/>
    </row>
    <row r="66" spans="2:3" x14ac:dyDescent="0.25">
      <c r="B66" s="32" t="s">
        <v>3593</v>
      </c>
      <c r="C66" s="33"/>
    </row>
    <row r="67" spans="2:3" x14ac:dyDescent="0.25">
      <c r="B67" s="32" t="s">
        <v>3592</v>
      </c>
      <c r="C67" s="33"/>
    </row>
    <row r="68" spans="2:3" x14ac:dyDescent="0.25">
      <c r="B68" s="32" t="s">
        <v>3591</v>
      </c>
      <c r="C68" s="33"/>
    </row>
    <row r="69" spans="2:3" x14ac:dyDescent="0.25">
      <c r="B69" s="32" t="s">
        <v>3590</v>
      </c>
      <c r="C69" s="33"/>
    </row>
    <row r="70" spans="2:3" x14ac:dyDescent="0.25">
      <c r="B70" s="32" t="s">
        <v>3589</v>
      </c>
      <c r="C70" s="33"/>
    </row>
    <row r="71" spans="2:3" x14ac:dyDescent="0.25">
      <c r="B71" s="32" t="s">
        <v>3588</v>
      </c>
      <c r="C71" s="33"/>
    </row>
    <row r="72" spans="2:3" x14ac:dyDescent="0.25">
      <c r="B72" s="32" t="s">
        <v>3587</v>
      </c>
      <c r="C72" s="33"/>
    </row>
    <row r="73" spans="2:3" x14ac:dyDescent="0.25">
      <c r="B73" s="32" t="s">
        <v>3586</v>
      </c>
      <c r="C73" s="33"/>
    </row>
    <row r="74" spans="2:3" x14ac:dyDescent="0.25">
      <c r="B74" s="32" t="s">
        <v>3585</v>
      </c>
      <c r="C74" s="33"/>
    </row>
    <row r="75" spans="2:3" x14ac:dyDescent="0.25">
      <c r="B75" s="13" t="s">
        <v>180</v>
      </c>
    </row>
    <row r="77" spans="2:3" x14ac:dyDescent="0.25">
      <c r="B77" s="3"/>
      <c r="C77" s="4" t="s">
        <v>181</v>
      </c>
    </row>
    <row r="78" spans="2:3" x14ac:dyDescent="0.25">
      <c r="B78" s="3" t="s">
        <v>182</v>
      </c>
      <c r="C78" s="5" t="s">
        <v>10</v>
      </c>
    </row>
    <row r="79" spans="2:3" x14ac:dyDescent="0.25">
      <c r="B79" s="3" t="s">
        <v>183</v>
      </c>
      <c r="C79" s="4"/>
    </row>
    <row r="80" spans="2:3" x14ac:dyDescent="0.25">
      <c r="B80" s="3"/>
      <c r="C80" s="4"/>
    </row>
    <row r="81" spans="2:7" x14ac:dyDescent="0.25">
      <c r="B81" s="3" t="s">
        <v>184</v>
      </c>
      <c r="C81" s="61">
        <v>7.6700000000000004E-2</v>
      </c>
    </row>
    <row r="82" spans="2:7" x14ac:dyDescent="0.25">
      <c r="B82" s="3"/>
      <c r="C82" s="4"/>
    </row>
    <row r="83" spans="2:7" x14ac:dyDescent="0.25">
      <c r="B83" s="3" t="s">
        <v>185</v>
      </c>
      <c r="C83" s="4" t="s">
        <v>3584</v>
      </c>
    </row>
    <row r="84" spans="2:7" x14ac:dyDescent="0.25">
      <c r="B84" s="3" t="s">
        <v>186</v>
      </c>
      <c r="C84" s="4" t="s">
        <v>3583</v>
      </c>
    </row>
    <row r="85" spans="2:7" x14ac:dyDescent="0.25">
      <c r="B85" s="3"/>
      <c r="C85" s="4"/>
    </row>
    <row r="86" spans="2:7" x14ac:dyDescent="0.25">
      <c r="B86" s="3" t="s">
        <v>187</v>
      </c>
      <c r="C86" s="4" t="s">
        <v>165</v>
      </c>
    </row>
    <row r="87" spans="2:7" x14ac:dyDescent="0.25">
      <c r="B87" s="204" t="s">
        <v>188</v>
      </c>
      <c r="C87" s="204"/>
    </row>
    <row r="88" spans="2:7" x14ac:dyDescent="0.25">
      <c r="C88" s="13"/>
    </row>
    <row r="89" spans="2:7" x14ac:dyDescent="0.25">
      <c r="B89" s="214" t="s">
        <v>3582</v>
      </c>
      <c r="C89" s="214"/>
      <c r="D89" s="214"/>
      <c r="E89" s="214"/>
      <c r="F89" s="214"/>
    </row>
    <row r="91" spans="2:7" x14ac:dyDescent="0.25">
      <c r="B91" s="3" t="s">
        <v>189</v>
      </c>
      <c r="C91" s="4"/>
      <c r="D91" s="3"/>
    </row>
    <row r="92" spans="2:7" ht="30" x14ac:dyDescent="0.25">
      <c r="B92" s="6" t="s">
        <v>190</v>
      </c>
      <c r="C92" s="5" t="s">
        <v>191</v>
      </c>
      <c r="D92" s="6" t="s">
        <v>192</v>
      </c>
    </row>
    <row r="93" spans="2:7" x14ac:dyDescent="0.25">
      <c r="B93" s="3" t="s">
        <v>167</v>
      </c>
      <c r="C93" s="4" t="s">
        <v>167</v>
      </c>
      <c r="D93" s="3" t="s">
        <v>167</v>
      </c>
    </row>
    <row r="95" spans="2:7" x14ac:dyDescent="0.25">
      <c r="B95" s="8" t="s">
        <v>193</v>
      </c>
      <c r="C95" s="44">
        <v>45596</v>
      </c>
      <c r="D95" s="3"/>
      <c r="E95" s="37"/>
      <c r="F95" s="43"/>
    </row>
    <row r="96" spans="2:7" x14ac:dyDescent="0.25">
      <c r="B96" s="8" t="s">
        <v>194</v>
      </c>
      <c r="C96" s="9" t="s">
        <v>195</v>
      </c>
      <c r="D96" s="8" t="s">
        <v>196</v>
      </c>
      <c r="E96" s="38" t="s">
        <v>197</v>
      </c>
      <c r="F96" s="36" t="s">
        <v>198</v>
      </c>
      <c r="G96" s="34"/>
    </row>
    <row r="97" spans="2:6" x14ac:dyDescent="0.25">
      <c r="B97" s="41" t="s">
        <v>167</v>
      </c>
      <c r="C97" s="42" t="s">
        <v>167</v>
      </c>
      <c r="D97" s="41" t="s">
        <v>167</v>
      </c>
      <c r="E97" s="40" t="s">
        <v>167</v>
      </c>
      <c r="F97" s="39" t="s">
        <v>167</v>
      </c>
    </row>
    <row r="100" spans="2:6" x14ac:dyDescent="0.25">
      <c r="B100" s="32" t="s">
        <v>199</v>
      </c>
    </row>
    <row r="101" spans="2:6" x14ac:dyDescent="0.25">
      <c r="B101" s="32"/>
    </row>
    <row r="102" spans="2:6" x14ac:dyDescent="0.25">
      <c r="B102" s="32" t="s">
        <v>200</v>
      </c>
    </row>
    <row r="103" spans="2:6" x14ac:dyDescent="0.25">
      <c r="B103" s="8" t="s">
        <v>201</v>
      </c>
      <c r="C103" s="9" t="s">
        <v>202</v>
      </c>
      <c r="D103" s="32"/>
    </row>
    <row r="104" spans="2:6" x14ac:dyDescent="0.25">
      <c r="B104" s="3" t="s">
        <v>167</v>
      </c>
      <c r="C104" s="4" t="s">
        <v>167</v>
      </c>
    </row>
    <row r="106" spans="2:6" x14ac:dyDescent="0.25">
      <c r="B106" s="8" t="s">
        <v>203</v>
      </c>
      <c r="C106" s="9" t="s">
        <v>202</v>
      </c>
    </row>
    <row r="107" spans="2:6" x14ac:dyDescent="0.25">
      <c r="B107" s="3" t="s">
        <v>167</v>
      </c>
      <c r="C107" s="4" t="s">
        <v>167</v>
      </c>
    </row>
    <row r="109" spans="2:6" x14ac:dyDescent="0.25">
      <c r="B109" s="8" t="s">
        <v>167</v>
      </c>
      <c r="C109" s="9" t="s">
        <v>167</v>
      </c>
    </row>
    <row r="110" spans="2:6" x14ac:dyDescent="0.25">
      <c r="B110" s="3" t="s">
        <v>167</v>
      </c>
      <c r="C110" s="4" t="s">
        <v>167</v>
      </c>
    </row>
    <row r="112" spans="2:6" x14ac:dyDescent="0.25">
      <c r="B112" s="38" t="s">
        <v>204</v>
      </c>
      <c r="C112" s="9" t="s">
        <v>205</v>
      </c>
    </row>
    <row r="113" spans="2:7" x14ac:dyDescent="0.25">
      <c r="B113" s="37" t="s">
        <v>167</v>
      </c>
      <c r="C113" s="4" t="s">
        <v>167</v>
      </c>
    </row>
    <row r="115" spans="2:7" x14ac:dyDescent="0.25">
      <c r="B115" s="8" t="s">
        <v>206</v>
      </c>
      <c r="C115" s="9" t="s">
        <v>167</v>
      </c>
    </row>
    <row r="117" spans="2:7" x14ac:dyDescent="0.25">
      <c r="B117" s="8" t="s">
        <v>207</v>
      </c>
      <c r="C117" s="44">
        <v>45596</v>
      </c>
      <c r="D117" s="3"/>
      <c r="E117" s="37"/>
      <c r="F117" s="43"/>
    </row>
    <row r="118" spans="2:7" x14ac:dyDescent="0.25">
      <c r="B118" s="8" t="s">
        <v>194</v>
      </c>
      <c r="C118" s="9" t="s">
        <v>195</v>
      </c>
      <c r="D118" s="8" t="s">
        <v>196</v>
      </c>
      <c r="E118" s="38" t="s">
        <v>197</v>
      </c>
      <c r="F118" s="36" t="s">
        <v>198</v>
      </c>
      <c r="G118" s="34"/>
    </row>
    <row r="119" spans="2:7" x14ac:dyDescent="0.25">
      <c r="B119" s="41" t="s">
        <v>167</v>
      </c>
      <c r="C119" s="42" t="s">
        <v>167</v>
      </c>
      <c r="D119" s="41" t="s">
        <v>167</v>
      </c>
      <c r="E119" s="40" t="s">
        <v>167</v>
      </c>
      <c r="F119" s="39" t="s">
        <v>167</v>
      </c>
    </row>
    <row r="120" spans="2:7" x14ac:dyDescent="0.25">
      <c r="B120" s="32" t="s">
        <v>199</v>
      </c>
    </row>
    <row r="121" spans="2:7" x14ac:dyDescent="0.25">
      <c r="B121" s="32"/>
    </row>
    <row r="122" spans="2:7" x14ac:dyDescent="0.25">
      <c r="B122" s="32" t="s">
        <v>200</v>
      </c>
    </row>
    <row r="123" spans="2:7" x14ac:dyDescent="0.25">
      <c r="B123" s="8" t="s">
        <v>201</v>
      </c>
      <c r="C123" s="9" t="s">
        <v>202</v>
      </c>
      <c r="D123" s="32"/>
    </row>
    <row r="124" spans="2:7" x14ac:dyDescent="0.25">
      <c r="B124" s="3" t="s">
        <v>167</v>
      </c>
      <c r="C124" s="4" t="s">
        <v>167</v>
      </c>
    </row>
    <row r="126" spans="2:7" x14ac:dyDescent="0.25">
      <c r="B126" s="8" t="s">
        <v>203</v>
      </c>
      <c r="C126" s="9" t="s">
        <v>202</v>
      </c>
    </row>
    <row r="127" spans="2:7" x14ac:dyDescent="0.25">
      <c r="B127" s="3" t="s">
        <v>167</v>
      </c>
      <c r="C127" s="4" t="s">
        <v>167</v>
      </c>
    </row>
    <row r="129" spans="2:80" x14ac:dyDescent="0.25">
      <c r="B129" s="8" t="s">
        <v>167</v>
      </c>
      <c r="C129" s="9" t="s">
        <v>167</v>
      </c>
    </row>
    <row r="130" spans="2:80" x14ac:dyDescent="0.25">
      <c r="B130" s="3" t="s">
        <v>167</v>
      </c>
      <c r="C130" s="4" t="s">
        <v>167</v>
      </c>
    </row>
    <row r="132" spans="2:80" x14ac:dyDescent="0.25">
      <c r="B132" s="38" t="s">
        <v>204</v>
      </c>
      <c r="C132" s="9" t="s">
        <v>205</v>
      </c>
    </row>
    <row r="133" spans="2:80" x14ac:dyDescent="0.25">
      <c r="B133" s="37" t="s">
        <v>167</v>
      </c>
      <c r="C133" s="4" t="s">
        <v>167</v>
      </c>
    </row>
    <row r="135" spans="2:80" x14ac:dyDescent="0.25">
      <c r="B135" s="8" t="s">
        <v>206</v>
      </c>
      <c r="C135" s="9" t="s">
        <v>167</v>
      </c>
    </row>
    <row r="138" spans="2:80" x14ac:dyDescent="0.25">
      <c r="B138" s="32" t="s">
        <v>208</v>
      </c>
    </row>
    <row r="140" spans="2:80" x14ac:dyDescent="0.25">
      <c r="B140" s="8" t="s">
        <v>194</v>
      </c>
      <c r="C140" s="9" t="s">
        <v>209</v>
      </c>
      <c r="D140" s="8" t="s">
        <v>210</v>
      </c>
      <c r="E140" s="8" t="s">
        <v>211</v>
      </c>
      <c r="F140" s="34"/>
    </row>
    <row r="141" spans="2:80" x14ac:dyDescent="0.25">
      <c r="B141" s="3" t="s">
        <v>167</v>
      </c>
      <c r="C141" s="4" t="s">
        <v>167</v>
      </c>
      <c r="D141" s="3" t="s">
        <v>167</v>
      </c>
      <c r="E141" s="3" t="s">
        <v>167</v>
      </c>
    </row>
    <row r="144" spans="2:80" x14ac:dyDescent="0.25">
      <c r="B144" s="32" t="s">
        <v>212</v>
      </c>
      <c r="C144" s="33" t="s">
        <v>167</v>
      </c>
      <c r="D144" s="32"/>
      <c r="E144" s="32"/>
      <c r="F144" s="34"/>
      <c r="G144" s="34"/>
      <c r="H144" s="34"/>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c r="BR144" s="32"/>
      <c r="BS144" s="32"/>
      <c r="BT144" s="32"/>
      <c r="BU144" s="32"/>
      <c r="BV144" s="32"/>
      <c r="BW144" s="32"/>
      <c r="BX144" s="32"/>
      <c r="BY144" s="32"/>
      <c r="BZ144" s="32"/>
      <c r="CA144" s="32"/>
      <c r="CB144" s="32"/>
    </row>
    <row r="146" spans="2:4" x14ac:dyDescent="0.25">
      <c r="B146" s="32" t="s">
        <v>213</v>
      </c>
    </row>
    <row r="148" spans="2:4" x14ac:dyDescent="0.25">
      <c r="B148" s="8" t="s">
        <v>214</v>
      </c>
      <c r="C148" s="9" t="s">
        <v>202</v>
      </c>
      <c r="D148" s="32"/>
    </row>
    <row r="149" spans="2:4" x14ac:dyDescent="0.25">
      <c r="B149" s="3" t="s">
        <v>167</v>
      </c>
      <c r="C149" s="4" t="s">
        <v>167</v>
      </c>
    </row>
    <row r="152" spans="2:4" x14ac:dyDescent="0.25">
      <c r="B152" s="8" t="s">
        <v>215</v>
      </c>
      <c r="C152" s="9" t="s">
        <v>216</v>
      </c>
      <c r="D152" s="32"/>
    </row>
    <row r="153" spans="2:4" x14ac:dyDescent="0.25">
      <c r="B153" s="3" t="s">
        <v>167</v>
      </c>
      <c r="C153" s="4" t="s">
        <v>167</v>
      </c>
    </row>
    <row r="156" spans="2:4" x14ac:dyDescent="0.25">
      <c r="B156" s="32" t="s">
        <v>217</v>
      </c>
    </row>
    <row r="159" spans="2:4" x14ac:dyDescent="0.25">
      <c r="B159" s="32" t="s">
        <v>218</v>
      </c>
    </row>
    <row r="161" spans="2:80" x14ac:dyDescent="0.25">
      <c r="B161" s="8" t="s">
        <v>194</v>
      </c>
      <c r="C161" s="9" t="s">
        <v>219</v>
      </c>
      <c r="D161" s="8" t="s">
        <v>209</v>
      </c>
      <c r="E161" s="8" t="s">
        <v>210</v>
      </c>
      <c r="F161" s="36" t="s">
        <v>211</v>
      </c>
      <c r="G161" s="34"/>
    </row>
    <row r="162" spans="2:80" x14ac:dyDescent="0.25">
      <c r="B162" s="3" t="s">
        <v>167</v>
      </c>
      <c r="C162" s="4" t="s">
        <v>167</v>
      </c>
      <c r="D162" s="3" t="s">
        <v>167</v>
      </c>
      <c r="E162" s="3" t="s">
        <v>167</v>
      </c>
      <c r="F162" s="35" t="s">
        <v>167</v>
      </c>
    </row>
    <row r="165" spans="2:80" x14ac:dyDescent="0.25">
      <c r="B165" s="32" t="s">
        <v>212</v>
      </c>
      <c r="C165" s="33" t="s">
        <v>167</v>
      </c>
      <c r="D165" s="32"/>
      <c r="E165" s="32"/>
      <c r="F165" s="34"/>
      <c r="G165" s="34"/>
      <c r="H165" s="34"/>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c r="BO165" s="32"/>
      <c r="BP165" s="32"/>
      <c r="BQ165" s="32"/>
      <c r="BR165" s="32"/>
      <c r="BS165" s="32"/>
      <c r="BT165" s="32"/>
      <c r="BU165" s="32"/>
      <c r="BV165" s="32"/>
      <c r="BW165" s="32"/>
      <c r="BX165" s="32"/>
      <c r="BY165" s="32"/>
      <c r="BZ165" s="32"/>
      <c r="CA165" s="32"/>
      <c r="CB165" s="32"/>
    </row>
    <row r="167" spans="2:80" x14ac:dyDescent="0.25">
      <c r="B167" s="32" t="s">
        <v>213</v>
      </c>
    </row>
    <row r="169" spans="2:80" x14ac:dyDescent="0.25">
      <c r="B169" s="8" t="s">
        <v>214</v>
      </c>
      <c r="C169" s="9" t="s">
        <v>202</v>
      </c>
      <c r="D169" s="32"/>
    </row>
    <row r="170" spans="2:80" x14ac:dyDescent="0.25">
      <c r="B170" s="3" t="s">
        <v>167</v>
      </c>
      <c r="C170" s="4" t="s">
        <v>167</v>
      </c>
    </row>
    <row r="173" spans="2:80" x14ac:dyDescent="0.25">
      <c r="B173" s="8" t="s">
        <v>215</v>
      </c>
      <c r="C173" s="9" t="s">
        <v>216</v>
      </c>
      <c r="D173" s="32"/>
    </row>
    <row r="174" spans="2:80" x14ac:dyDescent="0.25">
      <c r="B174" s="3" t="s">
        <v>167</v>
      </c>
      <c r="C174" s="4" t="s">
        <v>167</v>
      </c>
    </row>
    <row r="177" spans="2:7" x14ac:dyDescent="0.25">
      <c r="B177" s="32" t="s">
        <v>217</v>
      </c>
    </row>
    <row r="180" spans="2:7" x14ac:dyDescent="0.25">
      <c r="B180" s="32" t="s">
        <v>220</v>
      </c>
    </row>
    <row r="181" spans="2:7" x14ac:dyDescent="0.25">
      <c r="B181" s="8" t="s">
        <v>194</v>
      </c>
      <c r="C181" s="9" t="s">
        <v>221</v>
      </c>
      <c r="D181" s="8" t="s">
        <v>222</v>
      </c>
      <c r="E181" s="8" t="s">
        <v>223</v>
      </c>
      <c r="F181" s="36" t="s">
        <v>224</v>
      </c>
      <c r="G181" s="34"/>
    </row>
    <row r="182" spans="2:7" x14ac:dyDescent="0.25">
      <c r="B182" s="60" t="s">
        <v>3581</v>
      </c>
      <c r="C182" s="3" t="s">
        <v>2820</v>
      </c>
      <c r="D182" s="3" t="s">
        <v>2819</v>
      </c>
      <c r="E182" s="59">
        <v>45840</v>
      </c>
      <c r="F182" s="3">
        <v>1500</v>
      </c>
      <c r="G182" s="34"/>
    </row>
    <row r="183" spans="2:7" x14ac:dyDescent="0.25">
      <c r="B183" s="60" t="s">
        <v>3581</v>
      </c>
      <c r="C183" s="3" t="s">
        <v>2817</v>
      </c>
      <c r="D183" s="3" t="s">
        <v>2816</v>
      </c>
      <c r="E183" s="59">
        <v>45840</v>
      </c>
      <c r="F183" s="3">
        <v>-1500</v>
      </c>
      <c r="G183" s="34"/>
    </row>
    <row r="184" spans="2:7" x14ac:dyDescent="0.25">
      <c r="B184" s="60" t="s">
        <v>3580</v>
      </c>
      <c r="C184" s="3" t="s">
        <v>2820</v>
      </c>
      <c r="D184" s="3" t="s">
        <v>2819</v>
      </c>
      <c r="E184" s="59">
        <v>45660</v>
      </c>
      <c r="F184" s="3">
        <v>1000</v>
      </c>
      <c r="G184" s="34"/>
    </row>
    <row r="185" spans="2:7" x14ac:dyDescent="0.25">
      <c r="B185" s="60" t="s">
        <v>3580</v>
      </c>
      <c r="C185" s="3" t="s">
        <v>2817</v>
      </c>
      <c r="D185" s="3" t="s">
        <v>2816</v>
      </c>
      <c r="E185" s="59">
        <v>45841</v>
      </c>
      <c r="F185" s="3">
        <v>-1000</v>
      </c>
      <c r="G185" s="34"/>
    </row>
    <row r="186" spans="2:7" x14ac:dyDescent="0.25">
      <c r="B186" s="60" t="s">
        <v>3579</v>
      </c>
      <c r="C186" s="3" t="s">
        <v>2820</v>
      </c>
      <c r="D186" s="3" t="s">
        <v>2819</v>
      </c>
      <c r="E186" s="59">
        <v>45660</v>
      </c>
      <c r="F186" s="3">
        <v>1500</v>
      </c>
      <c r="G186" s="34"/>
    </row>
    <row r="187" spans="2:7" x14ac:dyDescent="0.25">
      <c r="B187" s="60" t="s">
        <v>3579</v>
      </c>
      <c r="C187" s="3" t="s">
        <v>2817</v>
      </c>
      <c r="D187" s="3" t="s">
        <v>2816</v>
      </c>
      <c r="E187" s="59">
        <v>45660</v>
      </c>
      <c r="F187" s="3">
        <v>-1500</v>
      </c>
      <c r="G187" s="34"/>
    </row>
    <row r="188" spans="2:7" x14ac:dyDescent="0.25">
      <c r="B188" s="60" t="s">
        <v>3578</v>
      </c>
      <c r="C188" s="3" t="s">
        <v>2820</v>
      </c>
      <c r="D188" s="3" t="s">
        <v>2819</v>
      </c>
      <c r="E188" s="59">
        <v>45676</v>
      </c>
      <c r="F188" s="3">
        <v>1000</v>
      </c>
      <c r="G188" s="34"/>
    </row>
    <row r="189" spans="2:7" x14ac:dyDescent="0.25">
      <c r="B189" s="60" t="s">
        <v>3578</v>
      </c>
      <c r="C189" s="3" t="s">
        <v>2817</v>
      </c>
      <c r="D189" s="3" t="s">
        <v>2816</v>
      </c>
      <c r="E189" s="59">
        <v>46223</v>
      </c>
      <c r="F189" s="3">
        <v>-1000</v>
      </c>
      <c r="G189" s="34"/>
    </row>
    <row r="190" spans="2:7" x14ac:dyDescent="0.25">
      <c r="B190" s="60" t="s">
        <v>3577</v>
      </c>
      <c r="C190" s="3" t="s">
        <v>2820</v>
      </c>
      <c r="D190" s="3" t="s">
        <v>2819</v>
      </c>
      <c r="E190" s="59">
        <v>45684</v>
      </c>
      <c r="F190" s="3">
        <v>1000</v>
      </c>
      <c r="G190" s="34"/>
    </row>
    <row r="191" spans="2:7" x14ac:dyDescent="0.25">
      <c r="B191" s="60" t="s">
        <v>3577</v>
      </c>
      <c r="C191" s="3" t="s">
        <v>2817</v>
      </c>
      <c r="D191" s="3" t="s">
        <v>2816</v>
      </c>
      <c r="E191" s="59">
        <v>45684</v>
      </c>
      <c r="F191" s="3">
        <v>-1000</v>
      </c>
      <c r="G191" s="34"/>
    </row>
    <row r="192" spans="2:7" x14ac:dyDescent="0.25">
      <c r="B192" s="60" t="s">
        <v>3576</v>
      </c>
      <c r="C192" s="3" t="s">
        <v>2820</v>
      </c>
      <c r="D192" s="3" t="s">
        <v>2819</v>
      </c>
      <c r="E192" s="59">
        <v>45711</v>
      </c>
      <c r="F192" s="3">
        <v>1000</v>
      </c>
      <c r="G192" s="34"/>
    </row>
    <row r="193" spans="2:7" x14ac:dyDescent="0.25">
      <c r="B193" s="60" t="s">
        <v>3576</v>
      </c>
      <c r="C193" s="3" t="s">
        <v>2817</v>
      </c>
      <c r="D193" s="3" t="s">
        <v>2816</v>
      </c>
      <c r="E193" s="59">
        <v>45894</v>
      </c>
      <c r="F193" s="3">
        <v>-1000</v>
      </c>
      <c r="G193" s="34"/>
    </row>
    <row r="194" spans="2:7" x14ac:dyDescent="0.25">
      <c r="B194" s="60" t="s">
        <v>3575</v>
      </c>
      <c r="C194" s="3" t="s">
        <v>2820</v>
      </c>
      <c r="D194" s="3" t="s">
        <v>2819</v>
      </c>
      <c r="E194" s="59">
        <v>45953</v>
      </c>
      <c r="F194" s="3">
        <v>1000</v>
      </c>
      <c r="G194" s="34"/>
    </row>
    <row r="195" spans="2:7" x14ac:dyDescent="0.25">
      <c r="B195" s="60" t="s">
        <v>3575</v>
      </c>
      <c r="C195" s="3" t="s">
        <v>2817</v>
      </c>
      <c r="D195" s="3" t="s">
        <v>2816</v>
      </c>
      <c r="E195" s="59">
        <v>45953</v>
      </c>
      <c r="F195" s="3">
        <v>-1000</v>
      </c>
      <c r="G195" s="34"/>
    </row>
    <row r="196" spans="2:7" x14ac:dyDescent="0.25">
      <c r="B196" s="60" t="s">
        <v>3574</v>
      </c>
      <c r="C196" s="3" t="s">
        <v>2820</v>
      </c>
      <c r="D196" s="3" t="s">
        <v>2819</v>
      </c>
      <c r="E196" s="59">
        <v>45953</v>
      </c>
      <c r="F196" s="3">
        <v>500</v>
      </c>
      <c r="G196" s="34"/>
    </row>
    <row r="197" spans="2:7" x14ac:dyDescent="0.25">
      <c r="B197" s="60" t="s">
        <v>3574</v>
      </c>
      <c r="C197" s="3" t="s">
        <v>2817</v>
      </c>
      <c r="D197" s="3" t="s">
        <v>2816</v>
      </c>
      <c r="E197" s="59">
        <v>45953</v>
      </c>
      <c r="F197" s="3">
        <v>-500</v>
      </c>
      <c r="G197" s="34"/>
    </row>
    <row r="198" spans="2:7" x14ac:dyDescent="0.25">
      <c r="B198" s="60" t="s">
        <v>1451</v>
      </c>
      <c r="C198" s="3" t="s">
        <v>2820</v>
      </c>
      <c r="D198" s="3" t="s">
        <v>2819</v>
      </c>
      <c r="E198" s="59">
        <v>45953</v>
      </c>
      <c r="F198" s="3">
        <v>1500</v>
      </c>
      <c r="G198" s="34"/>
    </row>
    <row r="199" spans="2:7" x14ac:dyDescent="0.25">
      <c r="B199" s="60" t="s">
        <v>1451</v>
      </c>
      <c r="C199" s="3" t="s">
        <v>2817</v>
      </c>
      <c r="D199" s="3" t="s">
        <v>2816</v>
      </c>
      <c r="E199" s="59">
        <v>45953</v>
      </c>
      <c r="F199" s="3">
        <v>-1500</v>
      </c>
      <c r="G199" s="34"/>
    </row>
    <row r="200" spans="2:7" x14ac:dyDescent="0.25">
      <c r="B200" s="60" t="s">
        <v>1181</v>
      </c>
      <c r="C200" s="3" t="s">
        <v>2820</v>
      </c>
      <c r="D200" s="3" t="s">
        <v>2819</v>
      </c>
      <c r="E200" s="59">
        <v>45953</v>
      </c>
      <c r="F200" s="3">
        <v>500</v>
      </c>
      <c r="G200" s="34"/>
    </row>
    <row r="201" spans="2:7" x14ac:dyDescent="0.25">
      <c r="B201" s="60" t="s">
        <v>1181</v>
      </c>
      <c r="C201" s="3" t="s">
        <v>2817</v>
      </c>
      <c r="D201" s="3" t="s">
        <v>2816</v>
      </c>
      <c r="E201" s="59">
        <v>45953</v>
      </c>
      <c r="F201" s="3">
        <v>-500</v>
      </c>
      <c r="G201" s="34"/>
    </row>
    <row r="202" spans="2:7" x14ac:dyDescent="0.25">
      <c r="B202" s="13" t="s">
        <v>225</v>
      </c>
    </row>
  </sheetData>
  <mergeCells count="10">
    <mergeCell ref="B89:F89"/>
    <mergeCell ref="B87:C87"/>
    <mergeCell ref="B1:E1"/>
    <mergeCell ref="C3:C6"/>
    <mergeCell ref="D3:D6"/>
    <mergeCell ref="B10:E10"/>
    <mergeCell ref="B11:E11"/>
    <mergeCell ref="C12:C13"/>
    <mergeCell ref="D12:D13"/>
    <mergeCell ref="E12:E13"/>
  </mergeCells>
  <hyperlinks>
    <hyperlink ref="A1" location="Index!A1" display="Index" xr:uid="{F9779F8E-62B2-408D-851F-DF64A92AA5AB}"/>
  </hyperlink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9E30E-61FD-460F-8D0F-DC135E53CE17}">
  <dimension ref="A1:CB159"/>
  <sheetViews>
    <sheetView workbookViewId="0"/>
  </sheetViews>
  <sheetFormatPr defaultRowHeight="15" x14ac:dyDescent="0.25"/>
  <cols>
    <col min="1" max="1" width="5.42578125" style="13" bestFit="1" customWidth="1"/>
    <col min="2" max="2" width="97.8554687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ol min="9" max="256" width="9.140625" style="13"/>
    <col min="257" max="257" width="5.42578125" style="13" bestFit="1" customWidth="1"/>
    <col min="258" max="258" width="130.7109375" style="13" bestFit="1" customWidth="1"/>
    <col min="259" max="259" width="23.14062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3.14062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3.14062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3.14062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3.14062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3.14062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3.14062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3.14062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3.14062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3.14062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3.14062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3.14062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3.14062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3.14062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3.14062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3.14062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3.14062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3.14062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3.14062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3.14062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3.14062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3.14062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3.14062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3.14062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3.14062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3.14062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3.14062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3.14062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3.14062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3.14062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3.14062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3.14062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3.14062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3.14062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3.14062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3.14062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3.14062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3.14062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3.14062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3.14062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3.14062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3.14062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3.14062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3.14062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3.14062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3.14062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3.14062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3.14062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3.14062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3.14062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3.14062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3.14062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3.14062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3.14062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3.14062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3.14062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3.14062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3.14062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3.14062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3.14062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3.14062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3.14062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3.14062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5" x14ac:dyDescent="0.25">
      <c r="A1" s="58" t="s">
        <v>0</v>
      </c>
      <c r="B1" s="201" t="s">
        <v>8</v>
      </c>
      <c r="C1" s="201"/>
      <c r="D1" s="201"/>
      <c r="E1" s="201"/>
    </row>
    <row r="3" spans="1:5" x14ac:dyDescent="0.25">
      <c r="B3" s="1" t="s">
        <v>8</v>
      </c>
      <c r="C3" s="202"/>
      <c r="D3" s="203"/>
    </row>
    <row r="4" spans="1:5" ht="30" x14ac:dyDescent="0.25">
      <c r="B4" s="2" t="s">
        <v>3643</v>
      </c>
      <c r="C4" s="202"/>
      <c r="D4" s="203"/>
    </row>
    <row r="5" spans="1:5" x14ac:dyDescent="0.25">
      <c r="B5" s="2" t="s">
        <v>133</v>
      </c>
      <c r="C5" s="202"/>
      <c r="D5" s="203"/>
    </row>
    <row r="6" spans="1:5" x14ac:dyDescent="0.25">
      <c r="B6" s="2" t="s">
        <v>3642</v>
      </c>
      <c r="C6" s="202"/>
      <c r="D6" s="203"/>
    </row>
    <row r="7" spans="1:5" x14ac:dyDescent="0.25">
      <c r="B7" s="2" t="s">
        <v>3641</v>
      </c>
      <c r="C7" s="202"/>
      <c r="D7" s="203"/>
    </row>
    <row r="8" spans="1:5" x14ac:dyDescent="0.25">
      <c r="B8" s="3" t="s">
        <v>136</v>
      </c>
      <c r="C8" s="57" t="s">
        <v>137</v>
      </c>
      <c r="D8" s="57" t="s">
        <v>138</v>
      </c>
    </row>
    <row r="9" spans="1:5" x14ac:dyDescent="0.25">
      <c r="C9" s="56"/>
    </row>
    <row r="10" spans="1:5" x14ac:dyDescent="0.25">
      <c r="B10" s="217"/>
      <c r="C10" s="217"/>
      <c r="D10" s="217"/>
      <c r="E10" s="217"/>
    </row>
    <row r="11" spans="1:5" x14ac:dyDescent="0.25">
      <c r="B11" s="215" t="s">
        <v>2811</v>
      </c>
      <c r="C11" s="215"/>
      <c r="D11" s="215"/>
      <c r="E11" s="215"/>
    </row>
    <row r="12" spans="1:5" x14ac:dyDescent="0.25">
      <c r="B12" s="52" t="s">
        <v>2810</v>
      </c>
      <c r="C12" s="216" t="s">
        <v>2809</v>
      </c>
      <c r="D12" s="215" t="s">
        <v>2808</v>
      </c>
      <c r="E12" s="215" t="s">
        <v>2807</v>
      </c>
    </row>
    <row r="13" spans="1:5" x14ac:dyDescent="0.25">
      <c r="B13" s="52" t="s">
        <v>2806</v>
      </c>
      <c r="C13" s="216"/>
      <c r="D13" s="215"/>
      <c r="E13" s="215"/>
    </row>
    <row r="14" spans="1:5" x14ac:dyDescent="0.25">
      <c r="B14" s="1" t="s">
        <v>2805</v>
      </c>
      <c r="D14" s="12"/>
      <c r="E14" s="12"/>
    </row>
    <row r="15" spans="1:5" x14ac:dyDescent="0.25">
      <c r="B15" s="1" t="s">
        <v>2803</v>
      </c>
      <c r="C15" s="54"/>
      <c r="D15" s="12"/>
      <c r="E15" s="12"/>
    </row>
    <row r="16" spans="1:5" x14ac:dyDescent="0.25">
      <c r="B16" s="1" t="s">
        <v>2802</v>
      </c>
      <c r="C16" s="54" t="s">
        <v>3333</v>
      </c>
      <c r="D16" s="12"/>
      <c r="E16" s="12"/>
    </row>
    <row r="17" spans="2:8" x14ac:dyDescent="0.25">
      <c r="B17" s="8" t="s">
        <v>2801</v>
      </c>
      <c r="C17" s="53"/>
      <c r="D17" s="52"/>
      <c r="E17" s="52"/>
    </row>
    <row r="20" spans="2:8" x14ac:dyDescent="0.25">
      <c r="B20" s="13" t="s">
        <v>150</v>
      </c>
    </row>
    <row r="22" spans="2:8" x14ac:dyDescent="0.25">
      <c r="B22" s="50" t="s">
        <v>139</v>
      </c>
      <c r="C22" s="51" t="s">
        <v>140</v>
      </c>
      <c r="D22" s="50" t="s">
        <v>235</v>
      </c>
      <c r="E22" s="50" t="s">
        <v>142</v>
      </c>
      <c r="F22" s="49" t="s">
        <v>151</v>
      </c>
      <c r="G22" s="49" t="s">
        <v>152</v>
      </c>
      <c r="H22" s="49" t="s">
        <v>153</v>
      </c>
    </row>
    <row r="23" spans="2:8" x14ac:dyDescent="0.25">
      <c r="B23" s="32" t="s">
        <v>236</v>
      </c>
    </row>
    <row r="24" spans="2:8" x14ac:dyDescent="0.25">
      <c r="B24" s="32" t="s">
        <v>144</v>
      </c>
    </row>
    <row r="25" spans="2:8" x14ac:dyDescent="0.25">
      <c r="B25" s="32" t="s">
        <v>237</v>
      </c>
    </row>
    <row r="26" spans="2:8" x14ac:dyDescent="0.25">
      <c r="B26" s="13" t="s">
        <v>999</v>
      </c>
      <c r="C26" s="29">
        <v>6.68</v>
      </c>
      <c r="D26" s="13" t="s">
        <v>238</v>
      </c>
      <c r="E26" s="13" t="s">
        <v>1000</v>
      </c>
      <c r="F26" s="18">
        <v>66000000</v>
      </c>
      <c r="G26" s="18">
        <v>65057.26</v>
      </c>
      <c r="H26" s="18">
        <v>60.82</v>
      </c>
    </row>
    <row r="27" spans="2:8" x14ac:dyDescent="0.25">
      <c r="B27" s="13" t="s">
        <v>3640</v>
      </c>
      <c r="C27" s="29">
        <v>6.65</v>
      </c>
      <c r="D27" s="13" t="s">
        <v>238</v>
      </c>
      <c r="E27" s="13" t="s">
        <v>3639</v>
      </c>
      <c r="F27" s="18">
        <v>23000000</v>
      </c>
      <c r="G27" s="18">
        <v>23241.200000000001</v>
      </c>
      <c r="H27" s="18">
        <v>21.73</v>
      </c>
    </row>
    <row r="28" spans="2:8" x14ac:dyDescent="0.25">
      <c r="B28" s="13" t="s">
        <v>496</v>
      </c>
      <c r="C28" s="29">
        <v>6.7</v>
      </c>
      <c r="D28" s="13" t="s">
        <v>238</v>
      </c>
      <c r="E28" s="13" t="s">
        <v>497</v>
      </c>
      <c r="F28" s="18">
        <v>7500000</v>
      </c>
      <c r="G28" s="18">
        <v>7557.57</v>
      </c>
      <c r="H28" s="18">
        <v>7.07</v>
      </c>
    </row>
    <row r="29" spans="2:8" x14ac:dyDescent="0.25">
      <c r="B29" s="13" t="s">
        <v>3638</v>
      </c>
      <c r="C29" s="29">
        <v>6.63</v>
      </c>
      <c r="D29" s="13" t="s">
        <v>238</v>
      </c>
      <c r="E29" s="13" t="s">
        <v>1446</v>
      </c>
      <c r="F29" s="18">
        <v>7000000</v>
      </c>
      <c r="G29" s="18">
        <v>6899.37</v>
      </c>
      <c r="H29" s="18">
        <v>6.45</v>
      </c>
    </row>
    <row r="30" spans="2:8" x14ac:dyDescent="0.25">
      <c r="B30" s="13" t="s">
        <v>3637</v>
      </c>
      <c r="C30" s="29">
        <v>6.68</v>
      </c>
      <c r="D30" s="13" t="s">
        <v>238</v>
      </c>
      <c r="E30" s="13" t="s">
        <v>3636</v>
      </c>
      <c r="F30" s="18">
        <v>3000000</v>
      </c>
      <c r="G30" s="18">
        <v>3012.7</v>
      </c>
      <c r="H30" s="18">
        <v>2.82</v>
      </c>
    </row>
    <row r="31" spans="2:8" x14ac:dyDescent="0.25">
      <c r="B31" s="32" t="s">
        <v>239</v>
      </c>
      <c r="C31" s="33"/>
      <c r="D31" s="32"/>
      <c r="E31" s="32"/>
      <c r="F31" s="34"/>
      <c r="G31" s="34">
        <f>SUM(G22:G30)</f>
        <v>105768.09999999999</v>
      </c>
      <c r="H31" s="34">
        <f>SUM(H22:H30)</f>
        <v>98.89</v>
      </c>
    </row>
    <row r="32" spans="2:8" x14ac:dyDescent="0.25">
      <c r="B32" s="32" t="s">
        <v>431</v>
      </c>
      <c r="C32" s="33"/>
      <c r="D32" s="32"/>
      <c r="E32" s="32"/>
      <c r="F32" s="34"/>
      <c r="G32" s="34">
        <v>286.64</v>
      </c>
      <c r="H32" s="34">
        <v>0.27</v>
      </c>
    </row>
    <row r="33" spans="2:8" x14ac:dyDescent="0.25">
      <c r="B33" s="32" t="s">
        <v>159</v>
      </c>
      <c r="C33" s="33"/>
      <c r="D33" s="32"/>
      <c r="E33" s="32"/>
      <c r="F33" s="34"/>
      <c r="G33" s="34">
        <v>106054.74</v>
      </c>
      <c r="H33" s="34">
        <v>99.16</v>
      </c>
    </row>
    <row r="34" spans="2:8" x14ac:dyDescent="0.25">
      <c r="B34" s="32" t="s">
        <v>247</v>
      </c>
      <c r="C34" s="33"/>
      <c r="D34" s="32"/>
      <c r="E34" s="32"/>
      <c r="F34" s="34"/>
      <c r="G34" s="34">
        <v>908.45607299999335</v>
      </c>
      <c r="H34" s="34">
        <v>0.84000000000000341</v>
      </c>
    </row>
    <row r="35" spans="2:8" x14ac:dyDescent="0.25">
      <c r="B35" s="32" t="s">
        <v>161</v>
      </c>
      <c r="C35" s="33"/>
      <c r="D35" s="32"/>
      <c r="E35" s="32"/>
      <c r="F35" s="34"/>
      <c r="G35" s="34">
        <v>106963.196073</v>
      </c>
      <c r="H35" s="34">
        <v>100</v>
      </c>
    </row>
    <row r="36" spans="2:8" x14ac:dyDescent="0.25">
      <c r="B36" s="13" t="s">
        <v>162</v>
      </c>
    </row>
    <row r="37" spans="2:8" x14ac:dyDescent="0.25">
      <c r="B37" s="13" t="s">
        <v>163</v>
      </c>
    </row>
    <row r="38" spans="2:8" x14ac:dyDescent="0.25">
      <c r="B38" s="13" t="s">
        <v>164</v>
      </c>
      <c r="C38" s="29" t="s">
        <v>165</v>
      </c>
    </row>
    <row r="39" spans="2:8" x14ac:dyDescent="0.25">
      <c r="B39" s="32"/>
    </row>
    <row r="40" spans="2:8" ht="30" x14ac:dyDescent="0.25">
      <c r="B40" s="48" t="s">
        <v>166</v>
      </c>
      <c r="C40" s="29" t="s">
        <v>167</v>
      </c>
    </row>
    <row r="41" spans="2:8" x14ac:dyDescent="0.25">
      <c r="B41" s="32"/>
    </row>
    <row r="42" spans="2:8" x14ac:dyDescent="0.25">
      <c r="B42" s="32" t="s">
        <v>168</v>
      </c>
      <c r="C42" s="29" t="s">
        <v>167</v>
      </c>
    </row>
    <row r="43" spans="2:8" x14ac:dyDescent="0.25">
      <c r="B43" s="32" t="s">
        <v>170</v>
      </c>
      <c r="C43" s="29" t="s">
        <v>171</v>
      </c>
    </row>
    <row r="44" spans="2:8" x14ac:dyDescent="0.25">
      <c r="B44" s="32" t="s">
        <v>3635</v>
      </c>
      <c r="C44" s="33"/>
    </row>
    <row r="45" spans="2:8" x14ac:dyDescent="0.25">
      <c r="B45" s="32" t="s">
        <v>3634</v>
      </c>
      <c r="C45" s="33"/>
    </row>
    <row r="46" spans="2:8" x14ac:dyDescent="0.25">
      <c r="B46" s="32" t="s">
        <v>3633</v>
      </c>
      <c r="C46" s="33"/>
    </row>
    <row r="47" spans="2:8" x14ac:dyDescent="0.25">
      <c r="B47" s="32" t="s">
        <v>3632</v>
      </c>
      <c r="C47" s="33"/>
    </row>
    <row r="48" spans="2:8" x14ac:dyDescent="0.25">
      <c r="B48" s="32" t="s">
        <v>3631</v>
      </c>
      <c r="C48" s="33"/>
    </row>
    <row r="49" spans="2:3" x14ac:dyDescent="0.25">
      <c r="B49" s="32" t="s">
        <v>3630</v>
      </c>
      <c r="C49" s="33"/>
    </row>
    <row r="50" spans="2:3" x14ac:dyDescent="0.25">
      <c r="B50" s="32" t="s">
        <v>3629</v>
      </c>
      <c r="C50" s="33"/>
    </row>
    <row r="51" spans="2:3" x14ac:dyDescent="0.25">
      <c r="B51" s="32" t="s">
        <v>3628</v>
      </c>
      <c r="C51" s="33"/>
    </row>
    <row r="52" spans="2:3" x14ac:dyDescent="0.25">
      <c r="B52" s="32" t="s">
        <v>3627</v>
      </c>
      <c r="C52" s="33"/>
    </row>
    <row r="53" spans="2:3" x14ac:dyDescent="0.25">
      <c r="B53" s="13" t="s">
        <v>180</v>
      </c>
    </row>
    <row r="55" spans="2:3" x14ac:dyDescent="0.25">
      <c r="B55" s="3"/>
      <c r="C55" s="4" t="s">
        <v>181</v>
      </c>
    </row>
    <row r="56" spans="2:3" ht="30" x14ac:dyDescent="0.25">
      <c r="B56" s="3" t="s">
        <v>182</v>
      </c>
      <c r="C56" s="5" t="s">
        <v>8</v>
      </c>
    </row>
    <row r="57" spans="2:3" x14ac:dyDescent="0.25">
      <c r="B57" s="3" t="s">
        <v>183</v>
      </c>
      <c r="C57" s="4"/>
    </row>
    <row r="58" spans="2:3" x14ac:dyDescent="0.25">
      <c r="B58" s="3"/>
      <c r="C58" s="4"/>
    </row>
    <row r="59" spans="2:3" x14ac:dyDescent="0.25">
      <c r="B59" s="3" t="s">
        <v>184</v>
      </c>
      <c r="C59" s="61">
        <v>6.7799999999999999E-2</v>
      </c>
    </row>
    <row r="60" spans="2:3" x14ac:dyDescent="0.25">
      <c r="B60" s="3"/>
      <c r="C60" s="4"/>
    </row>
    <row r="61" spans="2:3" x14ac:dyDescent="0.25">
      <c r="B61" s="3" t="s">
        <v>185</v>
      </c>
      <c r="C61" s="4" t="s">
        <v>3626</v>
      </c>
    </row>
    <row r="62" spans="2:3" x14ac:dyDescent="0.25">
      <c r="B62" s="3" t="s">
        <v>186</v>
      </c>
      <c r="C62" s="4" t="s">
        <v>3625</v>
      </c>
    </row>
    <row r="63" spans="2:3" x14ac:dyDescent="0.25">
      <c r="B63" s="3"/>
      <c r="C63" s="4"/>
    </row>
    <row r="64" spans="2:3" x14ac:dyDescent="0.25">
      <c r="B64" s="3" t="s">
        <v>187</v>
      </c>
      <c r="C64" s="4" t="s">
        <v>165</v>
      </c>
    </row>
    <row r="65" spans="2:7" x14ac:dyDescent="0.25">
      <c r="B65" s="204" t="s">
        <v>188</v>
      </c>
      <c r="C65" s="204"/>
    </row>
    <row r="67" spans="2:7" x14ac:dyDescent="0.25">
      <c r="B67" s="3" t="s">
        <v>189</v>
      </c>
      <c r="C67" s="4"/>
      <c r="D67" s="3"/>
    </row>
    <row r="68" spans="2:7" ht="30" x14ac:dyDescent="0.25">
      <c r="B68" s="6" t="s">
        <v>190</v>
      </c>
      <c r="C68" s="5" t="s">
        <v>191</v>
      </c>
      <c r="D68" s="6" t="s">
        <v>192</v>
      </c>
    </row>
    <row r="69" spans="2:7" x14ac:dyDescent="0.25">
      <c r="B69" s="3" t="s">
        <v>167</v>
      </c>
      <c r="C69" s="4" t="s">
        <v>167</v>
      </c>
      <c r="D69" s="3" t="s">
        <v>167</v>
      </c>
    </row>
    <row r="71" spans="2:7" x14ac:dyDescent="0.25">
      <c r="B71" s="8" t="s">
        <v>193</v>
      </c>
      <c r="C71" s="44">
        <v>45596</v>
      </c>
      <c r="D71" s="3"/>
      <c r="E71" s="37"/>
      <c r="F71" s="43"/>
    </row>
    <row r="72" spans="2:7" x14ac:dyDescent="0.25">
      <c r="B72" s="8" t="s">
        <v>194</v>
      </c>
      <c r="C72" s="9" t="s">
        <v>195</v>
      </c>
      <c r="D72" s="8" t="s">
        <v>196</v>
      </c>
      <c r="E72" s="38" t="s">
        <v>197</v>
      </c>
      <c r="F72" s="36" t="s">
        <v>198</v>
      </c>
      <c r="G72" s="34"/>
    </row>
    <row r="73" spans="2:7" x14ac:dyDescent="0.25">
      <c r="B73" s="41" t="s">
        <v>167</v>
      </c>
      <c r="C73" s="42" t="s">
        <v>167</v>
      </c>
      <c r="D73" s="41" t="s">
        <v>167</v>
      </c>
      <c r="E73" s="40" t="s">
        <v>167</v>
      </c>
      <c r="F73" s="39" t="s">
        <v>167</v>
      </c>
    </row>
    <row r="76" spans="2:7" x14ac:dyDescent="0.25">
      <c r="B76" s="32" t="s">
        <v>199</v>
      </c>
    </row>
    <row r="77" spans="2:7" x14ac:dyDescent="0.25">
      <c r="B77" s="32"/>
    </row>
    <row r="78" spans="2:7" x14ac:dyDescent="0.25">
      <c r="B78" s="32" t="s">
        <v>200</v>
      </c>
    </row>
    <row r="79" spans="2:7" x14ac:dyDescent="0.25">
      <c r="B79" s="8" t="s">
        <v>201</v>
      </c>
      <c r="C79" s="9" t="s">
        <v>202</v>
      </c>
      <c r="D79" s="32"/>
    </row>
    <row r="80" spans="2:7" x14ac:dyDescent="0.25">
      <c r="B80" s="3" t="s">
        <v>167</v>
      </c>
      <c r="C80" s="4" t="s">
        <v>167</v>
      </c>
    </row>
    <row r="82" spans="2:7" x14ac:dyDescent="0.25">
      <c r="B82" s="8" t="s">
        <v>203</v>
      </c>
      <c r="C82" s="9" t="s">
        <v>202</v>
      </c>
    </row>
    <row r="83" spans="2:7" x14ac:dyDescent="0.25">
      <c r="B83" s="3" t="s">
        <v>167</v>
      </c>
      <c r="C83" s="4" t="s">
        <v>167</v>
      </c>
    </row>
    <row r="85" spans="2:7" x14ac:dyDescent="0.25">
      <c r="B85" s="8" t="s">
        <v>167</v>
      </c>
      <c r="C85" s="9" t="s">
        <v>167</v>
      </c>
    </row>
    <row r="86" spans="2:7" x14ac:dyDescent="0.25">
      <c r="B86" s="3" t="s">
        <v>167</v>
      </c>
      <c r="C86" s="4" t="s">
        <v>167</v>
      </c>
    </row>
    <row r="88" spans="2:7" x14ac:dyDescent="0.25">
      <c r="B88" s="38" t="s">
        <v>204</v>
      </c>
      <c r="C88" s="9" t="s">
        <v>205</v>
      </c>
    </row>
    <row r="89" spans="2:7" x14ac:dyDescent="0.25">
      <c r="B89" s="37" t="s">
        <v>167</v>
      </c>
      <c r="C89" s="4" t="s">
        <v>167</v>
      </c>
    </row>
    <row r="91" spans="2:7" x14ac:dyDescent="0.25">
      <c r="B91" s="8" t="s">
        <v>206</v>
      </c>
      <c r="C91" s="9" t="s">
        <v>167</v>
      </c>
    </row>
    <row r="93" spans="2:7" x14ac:dyDescent="0.25">
      <c r="B93" s="8" t="s">
        <v>207</v>
      </c>
      <c r="C93" s="44">
        <v>45596</v>
      </c>
      <c r="D93" s="3"/>
      <c r="E93" s="37"/>
      <c r="F93" s="43"/>
    </row>
    <row r="94" spans="2:7" x14ac:dyDescent="0.25">
      <c r="B94" s="8" t="s">
        <v>194</v>
      </c>
      <c r="C94" s="9" t="s">
        <v>195</v>
      </c>
      <c r="D94" s="8" t="s">
        <v>196</v>
      </c>
      <c r="E94" s="38" t="s">
        <v>197</v>
      </c>
      <c r="F94" s="36" t="s">
        <v>198</v>
      </c>
      <c r="G94" s="34"/>
    </row>
    <row r="95" spans="2:7" x14ac:dyDescent="0.25">
      <c r="B95" s="41" t="s">
        <v>167</v>
      </c>
      <c r="C95" s="42" t="s">
        <v>167</v>
      </c>
      <c r="D95" s="41" t="s">
        <v>167</v>
      </c>
      <c r="E95" s="40" t="s">
        <v>167</v>
      </c>
      <c r="F95" s="39" t="s">
        <v>167</v>
      </c>
    </row>
    <row r="96" spans="2:7" x14ac:dyDescent="0.25">
      <c r="B96" s="32" t="s">
        <v>199</v>
      </c>
    </row>
    <row r="97" spans="2:4" x14ac:dyDescent="0.25">
      <c r="B97" s="32"/>
    </row>
    <row r="98" spans="2:4" x14ac:dyDescent="0.25">
      <c r="B98" s="32" t="s">
        <v>200</v>
      </c>
    </row>
    <row r="99" spans="2:4" x14ac:dyDescent="0.25">
      <c r="B99" s="8" t="s">
        <v>201</v>
      </c>
      <c r="C99" s="9" t="s">
        <v>202</v>
      </c>
      <c r="D99" s="32"/>
    </row>
    <row r="100" spans="2:4" x14ac:dyDescent="0.25">
      <c r="B100" s="3" t="s">
        <v>167</v>
      </c>
      <c r="C100" s="4" t="s">
        <v>167</v>
      </c>
    </row>
    <row r="102" spans="2:4" x14ac:dyDescent="0.25">
      <c r="B102" s="8" t="s">
        <v>203</v>
      </c>
      <c r="C102" s="9" t="s">
        <v>202</v>
      </c>
    </row>
    <row r="103" spans="2:4" x14ac:dyDescent="0.25">
      <c r="B103" s="3" t="s">
        <v>167</v>
      </c>
      <c r="C103" s="4" t="s">
        <v>167</v>
      </c>
    </row>
    <row r="105" spans="2:4" x14ac:dyDescent="0.25">
      <c r="B105" s="8" t="s">
        <v>167</v>
      </c>
      <c r="C105" s="9" t="s">
        <v>167</v>
      </c>
    </row>
    <row r="106" spans="2:4" x14ac:dyDescent="0.25">
      <c r="B106" s="3" t="s">
        <v>167</v>
      </c>
      <c r="C106" s="4" t="s">
        <v>167</v>
      </c>
    </row>
    <row r="108" spans="2:4" x14ac:dyDescent="0.25">
      <c r="B108" s="38" t="s">
        <v>204</v>
      </c>
      <c r="C108" s="9" t="s">
        <v>205</v>
      </c>
    </row>
    <row r="109" spans="2:4" x14ac:dyDescent="0.25">
      <c r="B109" s="37" t="s">
        <v>167</v>
      </c>
      <c r="C109" s="4" t="s">
        <v>167</v>
      </c>
    </row>
    <row r="111" spans="2:4" x14ac:dyDescent="0.25">
      <c r="B111" s="8" t="s">
        <v>206</v>
      </c>
      <c r="C111" s="9" t="s">
        <v>167</v>
      </c>
    </row>
    <row r="114" spans="2:80" x14ac:dyDescent="0.25">
      <c r="B114" s="32" t="s">
        <v>208</v>
      </c>
    </row>
    <row r="116" spans="2:80" x14ac:dyDescent="0.25">
      <c r="B116" s="8" t="s">
        <v>194</v>
      </c>
      <c r="C116" s="9" t="s">
        <v>209</v>
      </c>
      <c r="D116" s="8" t="s">
        <v>210</v>
      </c>
      <c r="E116" s="8" t="s">
        <v>211</v>
      </c>
      <c r="F116" s="34"/>
    </row>
    <row r="117" spans="2:80" x14ac:dyDescent="0.25">
      <c r="B117" s="3" t="s">
        <v>167</v>
      </c>
      <c r="C117" s="4" t="s">
        <v>167</v>
      </c>
      <c r="D117" s="3" t="s">
        <v>167</v>
      </c>
      <c r="E117" s="3" t="s">
        <v>167</v>
      </c>
    </row>
    <row r="120" spans="2:80" x14ac:dyDescent="0.25">
      <c r="B120" s="32" t="s">
        <v>212</v>
      </c>
      <c r="C120" s="33" t="s">
        <v>167</v>
      </c>
      <c r="D120" s="32"/>
      <c r="E120" s="32"/>
      <c r="F120" s="34"/>
      <c r="G120" s="34"/>
      <c r="H120" s="34"/>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2"/>
      <c r="BQ120" s="32"/>
      <c r="BR120" s="32"/>
      <c r="BS120" s="32"/>
      <c r="BT120" s="32"/>
      <c r="BU120" s="32"/>
      <c r="BV120" s="32"/>
      <c r="BW120" s="32"/>
      <c r="BX120" s="32"/>
      <c r="BY120" s="32"/>
      <c r="BZ120" s="32"/>
      <c r="CA120" s="32"/>
      <c r="CB120" s="32"/>
    </row>
    <row r="122" spans="2:80" x14ac:dyDescent="0.25">
      <c r="B122" s="32" t="s">
        <v>213</v>
      </c>
    </row>
    <row r="124" spans="2:80" x14ac:dyDescent="0.25">
      <c r="B124" s="8" t="s">
        <v>214</v>
      </c>
      <c r="C124" s="9" t="s">
        <v>202</v>
      </c>
      <c r="D124" s="32"/>
    </row>
    <row r="125" spans="2:80" x14ac:dyDescent="0.25">
      <c r="B125" s="3" t="s">
        <v>167</v>
      </c>
      <c r="C125" s="4" t="s">
        <v>167</v>
      </c>
    </row>
    <row r="128" spans="2:80" x14ac:dyDescent="0.25">
      <c r="B128" s="8" t="s">
        <v>215</v>
      </c>
      <c r="C128" s="9" t="s">
        <v>216</v>
      </c>
      <c r="D128" s="32"/>
    </row>
    <row r="129" spans="2:80" x14ac:dyDescent="0.25">
      <c r="B129" s="3" t="s">
        <v>167</v>
      </c>
      <c r="C129" s="4" t="s">
        <v>167</v>
      </c>
    </row>
    <row r="132" spans="2:80" x14ac:dyDescent="0.25">
      <c r="B132" s="32" t="s">
        <v>217</v>
      </c>
    </row>
    <row r="135" spans="2:80" x14ac:dyDescent="0.25">
      <c r="B135" s="32" t="s">
        <v>218</v>
      </c>
    </row>
    <row r="137" spans="2:80" x14ac:dyDescent="0.25">
      <c r="B137" s="8" t="s">
        <v>194</v>
      </c>
      <c r="C137" s="9" t="s">
        <v>219</v>
      </c>
      <c r="D137" s="8" t="s">
        <v>209</v>
      </c>
      <c r="E137" s="8" t="s">
        <v>210</v>
      </c>
      <c r="F137" s="36" t="s">
        <v>211</v>
      </c>
      <c r="G137" s="34"/>
    </row>
    <row r="138" spans="2:80" x14ac:dyDescent="0.25">
      <c r="B138" s="3" t="s">
        <v>167</v>
      </c>
      <c r="C138" s="4" t="s">
        <v>167</v>
      </c>
      <c r="D138" s="3" t="s">
        <v>167</v>
      </c>
      <c r="E138" s="3" t="s">
        <v>167</v>
      </c>
      <c r="F138" s="35" t="s">
        <v>167</v>
      </c>
    </row>
    <row r="141" spans="2:80" x14ac:dyDescent="0.25">
      <c r="B141" s="32" t="s">
        <v>212</v>
      </c>
      <c r="C141" s="33" t="s">
        <v>167</v>
      </c>
      <c r="D141" s="32"/>
      <c r="E141" s="32"/>
      <c r="F141" s="34"/>
      <c r="G141" s="34"/>
      <c r="H141" s="34"/>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c r="BR141" s="32"/>
      <c r="BS141" s="32"/>
      <c r="BT141" s="32"/>
      <c r="BU141" s="32"/>
      <c r="BV141" s="32"/>
      <c r="BW141" s="32"/>
      <c r="BX141" s="32"/>
      <c r="BY141" s="32"/>
      <c r="BZ141" s="32"/>
      <c r="CA141" s="32"/>
      <c r="CB141" s="32"/>
    </row>
    <row r="143" spans="2:80" x14ac:dyDescent="0.25">
      <c r="B143" s="32" t="s">
        <v>213</v>
      </c>
    </row>
    <row r="145" spans="2:7" x14ac:dyDescent="0.25">
      <c r="B145" s="8" t="s">
        <v>214</v>
      </c>
      <c r="C145" s="9" t="s">
        <v>202</v>
      </c>
      <c r="D145" s="32"/>
    </row>
    <row r="146" spans="2:7" x14ac:dyDescent="0.25">
      <c r="B146" s="3" t="s">
        <v>167</v>
      </c>
      <c r="C146" s="4" t="s">
        <v>167</v>
      </c>
    </row>
    <row r="149" spans="2:7" x14ac:dyDescent="0.25">
      <c r="B149" s="8" t="s">
        <v>215</v>
      </c>
      <c r="C149" s="9" t="s">
        <v>216</v>
      </c>
      <c r="D149" s="32"/>
    </row>
    <row r="150" spans="2:7" x14ac:dyDescent="0.25">
      <c r="B150" s="3" t="s">
        <v>167</v>
      </c>
      <c r="C150" s="4" t="s">
        <v>167</v>
      </c>
    </row>
    <row r="153" spans="2:7" x14ac:dyDescent="0.25">
      <c r="B153" s="32" t="s">
        <v>217</v>
      </c>
    </row>
    <row r="156" spans="2:7" x14ac:dyDescent="0.25">
      <c r="B156" s="32" t="s">
        <v>220</v>
      </c>
    </row>
    <row r="157" spans="2:7" x14ac:dyDescent="0.25">
      <c r="B157" s="8" t="s">
        <v>194</v>
      </c>
      <c r="C157" s="9" t="s">
        <v>221</v>
      </c>
      <c r="D157" s="8" t="s">
        <v>222</v>
      </c>
      <c r="E157" s="8" t="s">
        <v>223</v>
      </c>
      <c r="F157" s="36" t="s">
        <v>224</v>
      </c>
      <c r="G157" s="34"/>
    </row>
    <row r="158" spans="2:7" x14ac:dyDescent="0.25">
      <c r="B158" s="3" t="s">
        <v>167</v>
      </c>
      <c r="C158" s="4" t="s">
        <v>167</v>
      </c>
      <c r="D158" s="3" t="s">
        <v>167</v>
      </c>
      <c r="E158" s="3" t="s">
        <v>167</v>
      </c>
      <c r="F158" s="35" t="s">
        <v>167</v>
      </c>
    </row>
    <row r="159" spans="2:7" x14ac:dyDescent="0.25">
      <c r="B159" s="13" t="s">
        <v>225</v>
      </c>
    </row>
  </sheetData>
  <mergeCells count="9">
    <mergeCell ref="B65:C65"/>
    <mergeCell ref="B1:E1"/>
    <mergeCell ref="C3:C7"/>
    <mergeCell ref="D3:D7"/>
    <mergeCell ref="B10:E10"/>
    <mergeCell ref="B11:E11"/>
    <mergeCell ref="C12:C13"/>
    <mergeCell ref="D12:D13"/>
    <mergeCell ref="E12:E13"/>
  </mergeCells>
  <hyperlinks>
    <hyperlink ref="A1" location="Index!A1" display="Index" xr:uid="{AC365AE5-C9DD-4F74-BBA9-0E8C75A9171B}"/>
  </hyperlink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660B2-5DEC-4F79-ADEE-70CE386DED36}">
  <dimension ref="A1:IV296"/>
  <sheetViews>
    <sheetView workbookViewId="0"/>
  </sheetViews>
  <sheetFormatPr defaultRowHeight="15" x14ac:dyDescent="0.25"/>
  <cols>
    <col min="1" max="1" width="5.42578125" style="13" bestFit="1" customWidth="1"/>
    <col min="2" max="2" width="97.85546875" style="13" customWidth="1"/>
    <col min="3" max="3" width="30.7109375" style="29" customWidth="1"/>
    <col min="4" max="4" width="30.7109375" style="13" customWidth="1"/>
    <col min="5" max="5" width="34.140625" style="13" bestFit="1" customWidth="1"/>
    <col min="6" max="6" width="29" style="18" bestFit="1" customWidth="1"/>
    <col min="7" max="7" width="18.140625" style="18" bestFit="1" customWidth="1"/>
    <col min="8" max="8" width="9.140625" style="18" bestFit="1"/>
    <col min="9" max="256" width="9.140625" style="13"/>
    <col min="257" max="257" width="5.42578125" style="13" bestFit="1" customWidth="1"/>
    <col min="258" max="258" width="130.7109375" style="13" bestFit="1" customWidth="1"/>
    <col min="259" max="259" width="23.140625" style="13" bestFit="1" customWidth="1"/>
    <col min="260" max="260" width="37.7109375" style="13" bestFit="1" customWidth="1"/>
    <col min="261" max="261" width="34.140625" style="13" bestFit="1" customWidth="1"/>
    <col min="262" max="262" width="29" style="13" bestFit="1" customWidth="1"/>
    <col min="263" max="263" width="18.140625" style="13" bestFit="1" customWidth="1"/>
    <col min="264" max="512" width="9.140625" style="13"/>
    <col min="513" max="513" width="5.42578125" style="13" bestFit="1" customWidth="1"/>
    <col min="514" max="514" width="130.7109375" style="13" bestFit="1" customWidth="1"/>
    <col min="515" max="515" width="23.140625" style="13" bestFit="1" customWidth="1"/>
    <col min="516" max="516" width="37.7109375" style="13" bestFit="1" customWidth="1"/>
    <col min="517" max="517" width="34.140625" style="13" bestFit="1" customWidth="1"/>
    <col min="518" max="518" width="29" style="13" bestFit="1" customWidth="1"/>
    <col min="519" max="519" width="18.140625" style="13" bestFit="1" customWidth="1"/>
    <col min="520" max="768" width="9.140625" style="13"/>
    <col min="769" max="769" width="5.42578125" style="13" bestFit="1" customWidth="1"/>
    <col min="770" max="770" width="130.7109375" style="13" bestFit="1" customWidth="1"/>
    <col min="771" max="771" width="23.140625" style="13" bestFit="1" customWidth="1"/>
    <col min="772" max="772" width="37.7109375" style="13" bestFit="1" customWidth="1"/>
    <col min="773" max="773" width="34.140625" style="13" bestFit="1" customWidth="1"/>
    <col min="774" max="774" width="29" style="13" bestFit="1" customWidth="1"/>
    <col min="775" max="775" width="18.140625" style="13" bestFit="1" customWidth="1"/>
    <col min="776" max="1024" width="9.140625" style="13"/>
    <col min="1025" max="1025" width="5.42578125" style="13" bestFit="1" customWidth="1"/>
    <col min="1026" max="1026" width="130.7109375" style="13" bestFit="1" customWidth="1"/>
    <col min="1027" max="1027" width="23.140625" style="13" bestFit="1" customWidth="1"/>
    <col min="1028" max="1028" width="37.7109375" style="13" bestFit="1" customWidth="1"/>
    <col min="1029" max="1029" width="34.140625" style="13" bestFit="1" customWidth="1"/>
    <col min="1030" max="1030" width="29" style="13" bestFit="1" customWidth="1"/>
    <col min="1031" max="1031" width="18.140625" style="13" bestFit="1" customWidth="1"/>
    <col min="1032" max="1280" width="9.140625" style="13"/>
    <col min="1281" max="1281" width="5.42578125" style="13" bestFit="1" customWidth="1"/>
    <col min="1282" max="1282" width="130.7109375" style="13" bestFit="1" customWidth="1"/>
    <col min="1283" max="1283" width="23.140625" style="13" bestFit="1" customWidth="1"/>
    <col min="1284" max="1284" width="37.7109375" style="13" bestFit="1" customWidth="1"/>
    <col min="1285" max="1285" width="34.140625" style="13" bestFit="1" customWidth="1"/>
    <col min="1286" max="1286" width="29" style="13" bestFit="1" customWidth="1"/>
    <col min="1287" max="1287" width="18.140625" style="13" bestFit="1" customWidth="1"/>
    <col min="1288" max="1536" width="9.140625" style="13"/>
    <col min="1537" max="1537" width="5.42578125" style="13" bestFit="1" customWidth="1"/>
    <col min="1538" max="1538" width="130.7109375" style="13" bestFit="1" customWidth="1"/>
    <col min="1539" max="1539" width="23.140625" style="13" bestFit="1" customWidth="1"/>
    <col min="1540" max="1540" width="37.7109375" style="13" bestFit="1" customWidth="1"/>
    <col min="1541" max="1541" width="34.140625" style="13" bestFit="1" customWidth="1"/>
    <col min="1542" max="1542" width="29" style="13" bestFit="1" customWidth="1"/>
    <col min="1543" max="1543" width="18.140625" style="13" bestFit="1" customWidth="1"/>
    <col min="1544" max="1792" width="9.140625" style="13"/>
    <col min="1793" max="1793" width="5.42578125" style="13" bestFit="1" customWidth="1"/>
    <col min="1794" max="1794" width="130.7109375" style="13" bestFit="1" customWidth="1"/>
    <col min="1795" max="1795" width="23.140625" style="13" bestFit="1" customWidth="1"/>
    <col min="1796" max="1796" width="37.7109375" style="13" bestFit="1" customWidth="1"/>
    <col min="1797" max="1797" width="34.140625" style="13" bestFit="1" customWidth="1"/>
    <col min="1798" max="1798" width="29" style="13" bestFit="1" customWidth="1"/>
    <col min="1799" max="1799" width="18.140625" style="13" bestFit="1" customWidth="1"/>
    <col min="1800" max="2048" width="9.140625" style="13"/>
    <col min="2049" max="2049" width="5.42578125" style="13" bestFit="1" customWidth="1"/>
    <col min="2050" max="2050" width="130.7109375" style="13" bestFit="1" customWidth="1"/>
    <col min="2051" max="2051" width="23.140625" style="13" bestFit="1" customWidth="1"/>
    <col min="2052" max="2052" width="37.7109375" style="13" bestFit="1" customWidth="1"/>
    <col min="2053" max="2053" width="34.140625" style="13" bestFit="1" customWidth="1"/>
    <col min="2054" max="2054" width="29" style="13" bestFit="1" customWidth="1"/>
    <col min="2055" max="2055" width="18.140625" style="13" bestFit="1" customWidth="1"/>
    <col min="2056" max="2304" width="9.140625" style="13"/>
    <col min="2305" max="2305" width="5.42578125" style="13" bestFit="1" customWidth="1"/>
    <col min="2306" max="2306" width="130.7109375" style="13" bestFit="1" customWidth="1"/>
    <col min="2307" max="2307" width="23.140625" style="13" bestFit="1" customWidth="1"/>
    <col min="2308" max="2308" width="37.7109375" style="13" bestFit="1" customWidth="1"/>
    <col min="2309" max="2309" width="34.140625" style="13" bestFit="1" customWidth="1"/>
    <col min="2310" max="2310" width="29" style="13" bestFit="1" customWidth="1"/>
    <col min="2311" max="2311" width="18.140625" style="13" bestFit="1" customWidth="1"/>
    <col min="2312" max="2560" width="9.140625" style="13"/>
    <col min="2561" max="2561" width="5.42578125" style="13" bestFit="1" customWidth="1"/>
    <col min="2562" max="2562" width="130.7109375" style="13" bestFit="1" customWidth="1"/>
    <col min="2563" max="2563" width="23.140625" style="13" bestFit="1" customWidth="1"/>
    <col min="2564" max="2564" width="37.7109375" style="13" bestFit="1" customWidth="1"/>
    <col min="2565" max="2565" width="34.140625" style="13" bestFit="1" customWidth="1"/>
    <col min="2566" max="2566" width="29" style="13" bestFit="1" customWidth="1"/>
    <col min="2567" max="2567" width="18.140625" style="13" bestFit="1" customWidth="1"/>
    <col min="2568" max="2816" width="9.140625" style="13"/>
    <col min="2817" max="2817" width="5.42578125" style="13" bestFit="1" customWidth="1"/>
    <col min="2818" max="2818" width="130.7109375" style="13" bestFit="1" customWidth="1"/>
    <col min="2819" max="2819" width="23.140625" style="13" bestFit="1" customWidth="1"/>
    <col min="2820" max="2820" width="37.7109375" style="13" bestFit="1" customWidth="1"/>
    <col min="2821" max="2821" width="34.140625" style="13" bestFit="1" customWidth="1"/>
    <col min="2822" max="2822" width="29" style="13" bestFit="1" customWidth="1"/>
    <col min="2823" max="2823" width="18.140625" style="13" bestFit="1" customWidth="1"/>
    <col min="2824" max="3072" width="9.140625" style="13"/>
    <col min="3073" max="3073" width="5.42578125" style="13" bestFit="1" customWidth="1"/>
    <col min="3074" max="3074" width="130.7109375" style="13" bestFit="1" customWidth="1"/>
    <col min="3075" max="3075" width="23.140625" style="13" bestFit="1" customWidth="1"/>
    <col min="3076" max="3076" width="37.7109375" style="13" bestFit="1" customWidth="1"/>
    <col min="3077" max="3077" width="34.140625" style="13" bestFit="1" customWidth="1"/>
    <col min="3078" max="3078" width="29" style="13" bestFit="1" customWidth="1"/>
    <col min="3079" max="3079" width="18.140625" style="13" bestFit="1" customWidth="1"/>
    <col min="3080" max="3328" width="9.140625" style="13"/>
    <col min="3329" max="3329" width="5.42578125" style="13" bestFit="1" customWidth="1"/>
    <col min="3330" max="3330" width="130.7109375" style="13" bestFit="1" customWidth="1"/>
    <col min="3331" max="3331" width="23.140625" style="13" bestFit="1" customWidth="1"/>
    <col min="3332" max="3332" width="37.7109375" style="13" bestFit="1" customWidth="1"/>
    <col min="3333" max="3333" width="34.140625" style="13" bestFit="1" customWidth="1"/>
    <col min="3334" max="3334" width="29" style="13" bestFit="1" customWidth="1"/>
    <col min="3335" max="3335" width="18.140625" style="13" bestFit="1" customWidth="1"/>
    <col min="3336" max="3584" width="9.140625" style="13"/>
    <col min="3585" max="3585" width="5.42578125" style="13" bestFit="1" customWidth="1"/>
    <col min="3586" max="3586" width="130.7109375" style="13" bestFit="1" customWidth="1"/>
    <col min="3587" max="3587" width="23.140625" style="13" bestFit="1" customWidth="1"/>
    <col min="3588" max="3588" width="37.7109375" style="13" bestFit="1" customWidth="1"/>
    <col min="3589" max="3589" width="34.140625" style="13" bestFit="1" customWidth="1"/>
    <col min="3590" max="3590" width="29" style="13" bestFit="1" customWidth="1"/>
    <col min="3591" max="3591" width="18.140625" style="13" bestFit="1" customWidth="1"/>
    <col min="3592" max="3840" width="9.140625" style="13"/>
    <col min="3841" max="3841" width="5.42578125" style="13" bestFit="1" customWidth="1"/>
    <col min="3842" max="3842" width="130.7109375" style="13" bestFit="1" customWidth="1"/>
    <col min="3843" max="3843" width="23.140625" style="13" bestFit="1" customWidth="1"/>
    <col min="3844" max="3844" width="37.7109375" style="13" bestFit="1" customWidth="1"/>
    <col min="3845" max="3845" width="34.140625" style="13" bestFit="1" customWidth="1"/>
    <col min="3846" max="3846" width="29" style="13" bestFit="1" customWidth="1"/>
    <col min="3847" max="3847" width="18.140625" style="13" bestFit="1" customWidth="1"/>
    <col min="3848" max="4096" width="9.140625" style="13"/>
    <col min="4097" max="4097" width="5.42578125" style="13" bestFit="1" customWidth="1"/>
    <col min="4098" max="4098" width="130.7109375" style="13" bestFit="1" customWidth="1"/>
    <col min="4099" max="4099" width="23.140625" style="13" bestFit="1" customWidth="1"/>
    <col min="4100" max="4100" width="37.7109375" style="13" bestFit="1" customWidth="1"/>
    <col min="4101" max="4101" width="34.140625" style="13" bestFit="1" customWidth="1"/>
    <col min="4102" max="4102" width="29" style="13" bestFit="1" customWidth="1"/>
    <col min="4103" max="4103" width="18.140625" style="13" bestFit="1" customWidth="1"/>
    <col min="4104" max="4352" width="9.140625" style="13"/>
    <col min="4353" max="4353" width="5.42578125" style="13" bestFit="1" customWidth="1"/>
    <col min="4354" max="4354" width="130.7109375" style="13" bestFit="1" customWidth="1"/>
    <col min="4355" max="4355" width="23.140625" style="13" bestFit="1" customWidth="1"/>
    <col min="4356" max="4356" width="37.7109375" style="13" bestFit="1" customWidth="1"/>
    <col min="4357" max="4357" width="34.140625" style="13" bestFit="1" customWidth="1"/>
    <col min="4358" max="4358" width="29" style="13" bestFit="1" customWidth="1"/>
    <col min="4359" max="4359" width="18.140625" style="13" bestFit="1" customWidth="1"/>
    <col min="4360" max="4608" width="9.140625" style="13"/>
    <col min="4609" max="4609" width="5.42578125" style="13" bestFit="1" customWidth="1"/>
    <col min="4610" max="4610" width="130.7109375" style="13" bestFit="1" customWidth="1"/>
    <col min="4611" max="4611" width="23.140625" style="13" bestFit="1" customWidth="1"/>
    <col min="4612" max="4612" width="37.7109375" style="13" bestFit="1" customWidth="1"/>
    <col min="4613" max="4613" width="34.140625" style="13" bestFit="1" customWidth="1"/>
    <col min="4614" max="4614" width="29" style="13" bestFit="1" customWidth="1"/>
    <col min="4615" max="4615" width="18.140625" style="13" bestFit="1" customWidth="1"/>
    <col min="4616" max="4864" width="9.140625" style="13"/>
    <col min="4865" max="4865" width="5.42578125" style="13" bestFit="1" customWidth="1"/>
    <col min="4866" max="4866" width="130.7109375" style="13" bestFit="1" customWidth="1"/>
    <col min="4867" max="4867" width="23.140625" style="13" bestFit="1" customWidth="1"/>
    <col min="4868" max="4868" width="37.7109375" style="13" bestFit="1" customWidth="1"/>
    <col min="4869" max="4869" width="34.140625" style="13" bestFit="1" customWidth="1"/>
    <col min="4870" max="4870" width="29" style="13" bestFit="1" customWidth="1"/>
    <col min="4871" max="4871" width="18.140625" style="13" bestFit="1" customWidth="1"/>
    <col min="4872" max="5120" width="9.140625" style="13"/>
    <col min="5121" max="5121" width="5.42578125" style="13" bestFit="1" customWidth="1"/>
    <col min="5122" max="5122" width="130.7109375" style="13" bestFit="1" customWidth="1"/>
    <col min="5123" max="5123" width="23.140625" style="13" bestFit="1" customWidth="1"/>
    <col min="5124" max="5124" width="37.7109375" style="13" bestFit="1" customWidth="1"/>
    <col min="5125" max="5125" width="34.140625" style="13" bestFit="1" customWidth="1"/>
    <col min="5126" max="5126" width="29" style="13" bestFit="1" customWidth="1"/>
    <col min="5127" max="5127" width="18.140625" style="13" bestFit="1" customWidth="1"/>
    <col min="5128" max="5376" width="9.140625" style="13"/>
    <col min="5377" max="5377" width="5.42578125" style="13" bestFit="1" customWidth="1"/>
    <col min="5378" max="5378" width="130.7109375" style="13" bestFit="1" customWidth="1"/>
    <col min="5379" max="5379" width="23.140625" style="13" bestFit="1" customWidth="1"/>
    <col min="5380" max="5380" width="37.7109375" style="13" bestFit="1" customWidth="1"/>
    <col min="5381" max="5381" width="34.140625" style="13" bestFit="1" customWidth="1"/>
    <col min="5382" max="5382" width="29" style="13" bestFit="1" customWidth="1"/>
    <col min="5383" max="5383" width="18.140625" style="13" bestFit="1" customWidth="1"/>
    <col min="5384" max="5632" width="9.140625" style="13"/>
    <col min="5633" max="5633" width="5.42578125" style="13" bestFit="1" customWidth="1"/>
    <col min="5634" max="5634" width="130.7109375" style="13" bestFit="1" customWidth="1"/>
    <col min="5635" max="5635" width="23.140625" style="13" bestFit="1" customWidth="1"/>
    <col min="5636" max="5636" width="37.7109375" style="13" bestFit="1" customWidth="1"/>
    <col min="5637" max="5637" width="34.140625" style="13" bestFit="1" customWidth="1"/>
    <col min="5638" max="5638" width="29" style="13" bestFit="1" customWidth="1"/>
    <col min="5639" max="5639" width="18.140625" style="13" bestFit="1" customWidth="1"/>
    <col min="5640" max="5888" width="9.140625" style="13"/>
    <col min="5889" max="5889" width="5.42578125" style="13" bestFit="1" customWidth="1"/>
    <col min="5890" max="5890" width="130.7109375" style="13" bestFit="1" customWidth="1"/>
    <col min="5891" max="5891" width="23.140625" style="13" bestFit="1" customWidth="1"/>
    <col min="5892" max="5892" width="37.7109375" style="13" bestFit="1" customWidth="1"/>
    <col min="5893" max="5893" width="34.140625" style="13" bestFit="1" customWidth="1"/>
    <col min="5894" max="5894" width="29" style="13" bestFit="1" customWidth="1"/>
    <col min="5895" max="5895" width="18.140625" style="13" bestFit="1" customWidth="1"/>
    <col min="5896" max="6144" width="9.140625" style="13"/>
    <col min="6145" max="6145" width="5.42578125" style="13" bestFit="1" customWidth="1"/>
    <col min="6146" max="6146" width="130.7109375" style="13" bestFit="1" customWidth="1"/>
    <col min="6147" max="6147" width="23.140625" style="13" bestFit="1" customWidth="1"/>
    <col min="6148" max="6148" width="37.7109375" style="13" bestFit="1" customWidth="1"/>
    <col min="6149" max="6149" width="34.140625" style="13" bestFit="1" customWidth="1"/>
    <col min="6150" max="6150" width="29" style="13" bestFit="1" customWidth="1"/>
    <col min="6151" max="6151" width="18.140625" style="13" bestFit="1" customWidth="1"/>
    <col min="6152" max="6400" width="9.140625" style="13"/>
    <col min="6401" max="6401" width="5.42578125" style="13" bestFit="1" customWidth="1"/>
    <col min="6402" max="6402" width="130.7109375" style="13" bestFit="1" customWidth="1"/>
    <col min="6403" max="6403" width="23.140625" style="13" bestFit="1" customWidth="1"/>
    <col min="6404" max="6404" width="37.7109375" style="13" bestFit="1" customWidth="1"/>
    <col min="6405" max="6405" width="34.140625" style="13" bestFit="1" customWidth="1"/>
    <col min="6406" max="6406" width="29" style="13" bestFit="1" customWidth="1"/>
    <col min="6407" max="6407" width="18.140625" style="13" bestFit="1" customWidth="1"/>
    <col min="6408" max="6656" width="9.140625" style="13"/>
    <col min="6657" max="6657" width="5.42578125" style="13" bestFit="1" customWidth="1"/>
    <col min="6658" max="6658" width="130.7109375" style="13" bestFit="1" customWidth="1"/>
    <col min="6659" max="6659" width="23.140625" style="13" bestFit="1" customWidth="1"/>
    <col min="6660" max="6660" width="37.7109375" style="13" bestFit="1" customWidth="1"/>
    <col min="6661" max="6661" width="34.140625" style="13" bestFit="1" customWidth="1"/>
    <col min="6662" max="6662" width="29" style="13" bestFit="1" customWidth="1"/>
    <col min="6663" max="6663" width="18.140625" style="13" bestFit="1" customWidth="1"/>
    <col min="6664" max="6912" width="9.140625" style="13"/>
    <col min="6913" max="6913" width="5.42578125" style="13" bestFit="1" customWidth="1"/>
    <col min="6914" max="6914" width="130.7109375" style="13" bestFit="1" customWidth="1"/>
    <col min="6915" max="6915" width="23.140625" style="13" bestFit="1" customWidth="1"/>
    <col min="6916" max="6916" width="37.7109375" style="13" bestFit="1" customWidth="1"/>
    <col min="6917" max="6917" width="34.140625" style="13" bestFit="1" customWidth="1"/>
    <col min="6918" max="6918" width="29" style="13" bestFit="1" customWidth="1"/>
    <col min="6919" max="6919" width="18.140625" style="13" bestFit="1" customWidth="1"/>
    <col min="6920" max="7168" width="9.140625" style="13"/>
    <col min="7169" max="7169" width="5.42578125" style="13" bestFit="1" customWidth="1"/>
    <col min="7170" max="7170" width="130.7109375" style="13" bestFit="1" customWidth="1"/>
    <col min="7171" max="7171" width="23.140625" style="13" bestFit="1" customWidth="1"/>
    <col min="7172" max="7172" width="37.7109375" style="13" bestFit="1" customWidth="1"/>
    <col min="7173" max="7173" width="34.140625" style="13" bestFit="1" customWidth="1"/>
    <col min="7174" max="7174" width="29" style="13" bestFit="1" customWidth="1"/>
    <col min="7175" max="7175" width="18.140625" style="13" bestFit="1" customWidth="1"/>
    <col min="7176" max="7424" width="9.140625" style="13"/>
    <col min="7425" max="7425" width="5.42578125" style="13" bestFit="1" customWidth="1"/>
    <col min="7426" max="7426" width="130.7109375" style="13" bestFit="1" customWidth="1"/>
    <col min="7427" max="7427" width="23.140625" style="13" bestFit="1" customWidth="1"/>
    <col min="7428" max="7428" width="37.7109375" style="13" bestFit="1" customWidth="1"/>
    <col min="7429" max="7429" width="34.140625" style="13" bestFit="1" customWidth="1"/>
    <col min="7430" max="7430" width="29" style="13" bestFit="1" customWidth="1"/>
    <col min="7431" max="7431" width="18.140625" style="13" bestFit="1" customWidth="1"/>
    <col min="7432" max="7680" width="9.140625" style="13"/>
    <col min="7681" max="7681" width="5.42578125" style="13" bestFit="1" customWidth="1"/>
    <col min="7682" max="7682" width="130.7109375" style="13" bestFit="1" customWidth="1"/>
    <col min="7683" max="7683" width="23.140625" style="13" bestFit="1" customWidth="1"/>
    <col min="7684" max="7684" width="37.7109375" style="13" bestFit="1" customWidth="1"/>
    <col min="7685" max="7685" width="34.140625" style="13" bestFit="1" customWidth="1"/>
    <col min="7686" max="7686" width="29" style="13" bestFit="1" customWidth="1"/>
    <col min="7687" max="7687" width="18.140625" style="13" bestFit="1" customWidth="1"/>
    <col min="7688" max="7936" width="9.140625" style="13"/>
    <col min="7937" max="7937" width="5.42578125" style="13" bestFit="1" customWidth="1"/>
    <col min="7938" max="7938" width="130.7109375" style="13" bestFit="1" customWidth="1"/>
    <col min="7939" max="7939" width="23.140625" style="13" bestFit="1" customWidth="1"/>
    <col min="7940" max="7940" width="37.7109375" style="13" bestFit="1" customWidth="1"/>
    <col min="7941" max="7941" width="34.140625" style="13" bestFit="1" customWidth="1"/>
    <col min="7942" max="7942" width="29" style="13" bestFit="1" customWidth="1"/>
    <col min="7943" max="7943" width="18.140625" style="13" bestFit="1" customWidth="1"/>
    <col min="7944" max="8192" width="9.140625" style="13"/>
    <col min="8193" max="8193" width="5.42578125" style="13" bestFit="1" customWidth="1"/>
    <col min="8194" max="8194" width="130.7109375" style="13" bestFit="1" customWidth="1"/>
    <col min="8195" max="8195" width="23.140625" style="13" bestFit="1" customWidth="1"/>
    <col min="8196" max="8196" width="37.7109375" style="13" bestFit="1" customWidth="1"/>
    <col min="8197" max="8197" width="34.140625" style="13" bestFit="1" customWidth="1"/>
    <col min="8198" max="8198" width="29" style="13" bestFit="1" customWidth="1"/>
    <col min="8199" max="8199" width="18.140625" style="13" bestFit="1" customWidth="1"/>
    <col min="8200" max="8448" width="9.140625" style="13"/>
    <col min="8449" max="8449" width="5.42578125" style="13" bestFit="1" customWidth="1"/>
    <col min="8450" max="8450" width="130.7109375" style="13" bestFit="1" customWidth="1"/>
    <col min="8451" max="8451" width="23.140625" style="13" bestFit="1" customWidth="1"/>
    <col min="8452" max="8452" width="37.7109375" style="13" bestFit="1" customWidth="1"/>
    <col min="8453" max="8453" width="34.140625" style="13" bestFit="1" customWidth="1"/>
    <col min="8454" max="8454" width="29" style="13" bestFit="1" customWidth="1"/>
    <col min="8455" max="8455" width="18.140625" style="13" bestFit="1" customWidth="1"/>
    <col min="8456" max="8704" width="9.140625" style="13"/>
    <col min="8705" max="8705" width="5.42578125" style="13" bestFit="1" customWidth="1"/>
    <col min="8706" max="8706" width="130.7109375" style="13" bestFit="1" customWidth="1"/>
    <col min="8707" max="8707" width="23.140625" style="13" bestFit="1" customWidth="1"/>
    <col min="8708" max="8708" width="37.7109375" style="13" bestFit="1" customWidth="1"/>
    <col min="8709" max="8709" width="34.140625" style="13" bestFit="1" customWidth="1"/>
    <col min="8710" max="8710" width="29" style="13" bestFit="1" customWidth="1"/>
    <col min="8711" max="8711" width="18.140625" style="13" bestFit="1" customWidth="1"/>
    <col min="8712" max="8960" width="9.140625" style="13"/>
    <col min="8961" max="8961" width="5.42578125" style="13" bestFit="1" customWidth="1"/>
    <col min="8962" max="8962" width="130.7109375" style="13" bestFit="1" customWidth="1"/>
    <col min="8963" max="8963" width="23.140625" style="13" bestFit="1" customWidth="1"/>
    <col min="8964" max="8964" width="37.7109375" style="13" bestFit="1" customWidth="1"/>
    <col min="8965" max="8965" width="34.140625" style="13" bestFit="1" customWidth="1"/>
    <col min="8966" max="8966" width="29" style="13" bestFit="1" customWidth="1"/>
    <col min="8967" max="8967" width="18.140625" style="13" bestFit="1" customWidth="1"/>
    <col min="8968" max="9216" width="9.140625" style="13"/>
    <col min="9217" max="9217" width="5.42578125" style="13" bestFit="1" customWidth="1"/>
    <col min="9218" max="9218" width="130.7109375" style="13" bestFit="1" customWidth="1"/>
    <col min="9219" max="9219" width="23.140625" style="13" bestFit="1" customWidth="1"/>
    <col min="9220" max="9220" width="37.7109375" style="13" bestFit="1" customWidth="1"/>
    <col min="9221" max="9221" width="34.140625" style="13" bestFit="1" customWidth="1"/>
    <col min="9222" max="9222" width="29" style="13" bestFit="1" customWidth="1"/>
    <col min="9223" max="9223" width="18.140625" style="13" bestFit="1" customWidth="1"/>
    <col min="9224" max="9472" width="9.140625" style="13"/>
    <col min="9473" max="9473" width="5.42578125" style="13" bestFit="1" customWidth="1"/>
    <col min="9474" max="9474" width="130.7109375" style="13" bestFit="1" customWidth="1"/>
    <col min="9475" max="9475" width="23.140625" style="13" bestFit="1" customWidth="1"/>
    <col min="9476" max="9476" width="37.7109375" style="13" bestFit="1" customWidth="1"/>
    <col min="9477" max="9477" width="34.140625" style="13" bestFit="1" customWidth="1"/>
    <col min="9478" max="9478" width="29" style="13" bestFit="1" customWidth="1"/>
    <col min="9479" max="9479" width="18.140625" style="13" bestFit="1" customWidth="1"/>
    <col min="9480" max="9728" width="9.140625" style="13"/>
    <col min="9729" max="9729" width="5.42578125" style="13" bestFit="1" customWidth="1"/>
    <col min="9730" max="9730" width="130.7109375" style="13" bestFit="1" customWidth="1"/>
    <col min="9731" max="9731" width="23.140625" style="13" bestFit="1" customWidth="1"/>
    <col min="9732" max="9732" width="37.7109375" style="13" bestFit="1" customWidth="1"/>
    <col min="9733" max="9733" width="34.140625" style="13" bestFit="1" customWidth="1"/>
    <col min="9734" max="9734" width="29" style="13" bestFit="1" customWidth="1"/>
    <col min="9735" max="9735" width="18.140625" style="13" bestFit="1" customWidth="1"/>
    <col min="9736" max="9984" width="9.140625" style="13"/>
    <col min="9985" max="9985" width="5.42578125" style="13" bestFit="1" customWidth="1"/>
    <col min="9986" max="9986" width="130.7109375" style="13" bestFit="1" customWidth="1"/>
    <col min="9987" max="9987" width="23.140625" style="13" bestFit="1" customWidth="1"/>
    <col min="9988" max="9988" width="37.7109375" style="13" bestFit="1" customWidth="1"/>
    <col min="9989" max="9989" width="34.140625" style="13" bestFit="1" customWidth="1"/>
    <col min="9990" max="9990" width="29" style="13" bestFit="1" customWidth="1"/>
    <col min="9991" max="9991" width="18.140625" style="13" bestFit="1" customWidth="1"/>
    <col min="9992" max="10240" width="9.140625" style="13"/>
    <col min="10241" max="10241" width="5.42578125" style="13" bestFit="1" customWidth="1"/>
    <col min="10242" max="10242" width="130.7109375" style="13" bestFit="1" customWidth="1"/>
    <col min="10243" max="10243" width="23.140625" style="13" bestFit="1" customWidth="1"/>
    <col min="10244" max="10244" width="37.7109375" style="13" bestFit="1" customWidth="1"/>
    <col min="10245" max="10245" width="34.140625" style="13" bestFit="1" customWidth="1"/>
    <col min="10246" max="10246" width="29" style="13" bestFit="1" customWidth="1"/>
    <col min="10247" max="10247" width="18.140625" style="13" bestFit="1" customWidth="1"/>
    <col min="10248" max="10496" width="9.140625" style="13"/>
    <col min="10497" max="10497" width="5.42578125" style="13" bestFit="1" customWidth="1"/>
    <col min="10498" max="10498" width="130.7109375" style="13" bestFit="1" customWidth="1"/>
    <col min="10499" max="10499" width="23.140625" style="13" bestFit="1" customWidth="1"/>
    <col min="10500" max="10500" width="37.7109375" style="13" bestFit="1" customWidth="1"/>
    <col min="10501" max="10501" width="34.140625" style="13" bestFit="1" customWidth="1"/>
    <col min="10502" max="10502" width="29" style="13" bestFit="1" customWidth="1"/>
    <col min="10503" max="10503" width="18.140625" style="13" bestFit="1" customWidth="1"/>
    <col min="10504" max="10752" width="9.140625" style="13"/>
    <col min="10753" max="10753" width="5.42578125" style="13" bestFit="1" customWidth="1"/>
    <col min="10754" max="10754" width="130.7109375" style="13" bestFit="1" customWidth="1"/>
    <col min="10755" max="10755" width="23.140625" style="13" bestFit="1" customWidth="1"/>
    <col min="10756" max="10756" width="37.7109375" style="13" bestFit="1" customWidth="1"/>
    <col min="10757" max="10757" width="34.140625" style="13" bestFit="1" customWidth="1"/>
    <col min="10758" max="10758" width="29" style="13" bestFit="1" customWidth="1"/>
    <col min="10759" max="10759" width="18.140625" style="13" bestFit="1" customWidth="1"/>
    <col min="10760" max="11008" width="9.140625" style="13"/>
    <col min="11009" max="11009" width="5.42578125" style="13" bestFit="1" customWidth="1"/>
    <col min="11010" max="11010" width="130.7109375" style="13" bestFit="1" customWidth="1"/>
    <col min="11011" max="11011" width="23.140625" style="13" bestFit="1" customWidth="1"/>
    <col min="11012" max="11012" width="37.7109375" style="13" bestFit="1" customWidth="1"/>
    <col min="11013" max="11013" width="34.140625" style="13" bestFit="1" customWidth="1"/>
    <col min="11014" max="11014" width="29" style="13" bestFit="1" customWidth="1"/>
    <col min="11015" max="11015" width="18.140625" style="13" bestFit="1" customWidth="1"/>
    <col min="11016" max="11264" width="9.140625" style="13"/>
    <col min="11265" max="11265" width="5.42578125" style="13" bestFit="1" customWidth="1"/>
    <col min="11266" max="11266" width="130.7109375" style="13" bestFit="1" customWidth="1"/>
    <col min="11267" max="11267" width="23.140625" style="13" bestFit="1" customWidth="1"/>
    <col min="11268" max="11268" width="37.7109375" style="13" bestFit="1" customWidth="1"/>
    <col min="11269" max="11269" width="34.140625" style="13" bestFit="1" customWidth="1"/>
    <col min="11270" max="11270" width="29" style="13" bestFit="1" customWidth="1"/>
    <col min="11271" max="11271" width="18.140625" style="13" bestFit="1" customWidth="1"/>
    <col min="11272" max="11520" width="9.140625" style="13"/>
    <col min="11521" max="11521" width="5.42578125" style="13" bestFit="1" customWidth="1"/>
    <col min="11522" max="11522" width="130.7109375" style="13" bestFit="1" customWidth="1"/>
    <col min="11523" max="11523" width="23.140625" style="13" bestFit="1" customWidth="1"/>
    <col min="11524" max="11524" width="37.7109375" style="13" bestFit="1" customWidth="1"/>
    <col min="11525" max="11525" width="34.140625" style="13" bestFit="1" customWidth="1"/>
    <col min="11526" max="11526" width="29" style="13" bestFit="1" customWidth="1"/>
    <col min="11527" max="11527" width="18.140625" style="13" bestFit="1" customWidth="1"/>
    <col min="11528" max="11776" width="9.140625" style="13"/>
    <col min="11777" max="11777" width="5.42578125" style="13" bestFit="1" customWidth="1"/>
    <col min="11778" max="11778" width="130.7109375" style="13" bestFit="1" customWidth="1"/>
    <col min="11779" max="11779" width="23.140625" style="13" bestFit="1" customWidth="1"/>
    <col min="11780" max="11780" width="37.7109375" style="13" bestFit="1" customWidth="1"/>
    <col min="11781" max="11781" width="34.140625" style="13" bestFit="1" customWidth="1"/>
    <col min="11782" max="11782" width="29" style="13" bestFit="1" customWidth="1"/>
    <col min="11783" max="11783" width="18.140625" style="13" bestFit="1" customWidth="1"/>
    <col min="11784" max="12032" width="9.140625" style="13"/>
    <col min="12033" max="12033" width="5.42578125" style="13" bestFit="1" customWidth="1"/>
    <col min="12034" max="12034" width="130.7109375" style="13" bestFit="1" customWidth="1"/>
    <col min="12035" max="12035" width="23.140625" style="13" bestFit="1" customWidth="1"/>
    <col min="12036" max="12036" width="37.7109375" style="13" bestFit="1" customWidth="1"/>
    <col min="12037" max="12037" width="34.140625" style="13" bestFit="1" customWidth="1"/>
    <col min="12038" max="12038" width="29" style="13" bestFit="1" customWidth="1"/>
    <col min="12039" max="12039" width="18.140625" style="13" bestFit="1" customWidth="1"/>
    <col min="12040" max="12288" width="9.140625" style="13"/>
    <col min="12289" max="12289" width="5.42578125" style="13" bestFit="1" customWidth="1"/>
    <col min="12290" max="12290" width="130.7109375" style="13" bestFit="1" customWidth="1"/>
    <col min="12291" max="12291" width="23.140625" style="13" bestFit="1" customWidth="1"/>
    <col min="12292" max="12292" width="37.7109375" style="13" bestFit="1" customWidth="1"/>
    <col min="12293" max="12293" width="34.140625" style="13" bestFit="1" customWidth="1"/>
    <col min="12294" max="12294" width="29" style="13" bestFit="1" customWidth="1"/>
    <col min="12295" max="12295" width="18.140625" style="13" bestFit="1" customWidth="1"/>
    <col min="12296" max="12544" width="9.140625" style="13"/>
    <col min="12545" max="12545" width="5.42578125" style="13" bestFit="1" customWidth="1"/>
    <col min="12546" max="12546" width="130.7109375" style="13" bestFit="1" customWidth="1"/>
    <col min="12547" max="12547" width="23.140625" style="13" bestFit="1" customWidth="1"/>
    <col min="12548" max="12548" width="37.7109375" style="13" bestFit="1" customWidth="1"/>
    <col min="12549" max="12549" width="34.140625" style="13" bestFit="1" customWidth="1"/>
    <col min="12550" max="12550" width="29" style="13" bestFit="1" customWidth="1"/>
    <col min="12551" max="12551" width="18.140625" style="13" bestFit="1" customWidth="1"/>
    <col min="12552" max="12800" width="9.140625" style="13"/>
    <col min="12801" max="12801" width="5.42578125" style="13" bestFit="1" customWidth="1"/>
    <col min="12802" max="12802" width="130.7109375" style="13" bestFit="1" customWidth="1"/>
    <col min="12803" max="12803" width="23.140625" style="13" bestFit="1" customWidth="1"/>
    <col min="12804" max="12804" width="37.7109375" style="13" bestFit="1" customWidth="1"/>
    <col min="12805" max="12805" width="34.140625" style="13" bestFit="1" customWidth="1"/>
    <col min="12806" max="12806" width="29" style="13" bestFit="1" customWidth="1"/>
    <col min="12807" max="12807" width="18.140625" style="13" bestFit="1" customWidth="1"/>
    <col min="12808" max="13056" width="9.140625" style="13"/>
    <col min="13057" max="13057" width="5.42578125" style="13" bestFit="1" customWidth="1"/>
    <col min="13058" max="13058" width="130.7109375" style="13" bestFit="1" customWidth="1"/>
    <col min="13059" max="13059" width="23.140625" style="13" bestFit="1" customWidth="1"/>
    <col min="13060" max="13060" width="37.7109375" style="13" bestFit="1" customWidth="1"/>
    <col min="13061" max="13061" width="34.140625" style="13" bestFit="1" customWidth="1"/>
    <col min="13062" max="13062" width="29" style="13" bestFit="1" customWidth="1"/>
    <col min="13063" max="13063" width="18.140625" style="13" bestFit="1" customWidth="1"/>
    <col min="13064" max="13312" width="9.140625" style="13"/>
    <col min="13313" max="13313" width="5.42578125" style="13" bestFit="1" customWidth="1"/>
    <col min="13314" max="13314" width="130.7109375" style="13" bestFit="1" customWidth="1"/>
    <col min="13315" max="13315" width="23.140625" style="13" bestFit="1" customWidth="1"/>
    <col min="13316" max="13316" width="37.7109375" style="13" bestFit="1" customWidth="1"/>
    <col min="13317" max="13317" width="34.140625" style="13" bestFit="1" customWidth="1"/>
    <col min="13318" max="13318" width="29" style="13" bestFit="1" customWidth="1"/>
    <col min="13319" max="13319" width="18.140625" style="13" bestFit="1" customWidth="1"/>
    <col min="13320" max="13568" width="9.140625" style="13"/>
    <col min="13569" max="13569" width="5.42578125" style="13" bestFit="1" customWidth="1"/>
    <col min="13570" max="13570" width="130.7109375" style="13" bestFit="1" customWidth="1"/>
    <col min="13571" max="13571" width="23.140625" style="13" bestFit="1" customWidth="1"/>
    <col min="13572" max="13572" width="37.7109375" style="13" bestFit="1" customWidth="1"/>
    <col min="13573" max="13573" width="34.140625" style="13" bestFit="1" customWidth="1"/>
    <col min="13574" max="13574" width="29" style="13" bestFit="1" customWidth="1"/>
    <col min="13575" max="13575" width="18.140625" style="13" bestFit="1" customWidth="1"/>
    <col min="13576" max="13824" width="9.140625" style="13"/>
    <col min="13825" max="13825" width="5.42578125" style="13" bestFit="1" customWidth="1"/>
    <col min="13826" max="13826" width="130.7109375" style="13" bestFit="1" customWidth="1"/>
    <col min="13827" max="13827" width="23.140625" style="13" bestFit="1" customWidth="1"/>
    <col min="13828" max="13828" width="37.7109375" style="13" bestFit="1" customWidth="1"/>
    <col min="13829" max="13829" width="34.140625" style="13" bestFit="1" customWidth="1"/>
    <col min="13830" max="13830" width="29" style="13" bestFit="1" customWidth="1"/>
    <col min="13831" max="13831" width="18.140625" style="13" bestFit="1" customWidth="1"/>
    <col min="13832" max="14080" width="9.140625" style="13"/>
    <col min="14081" max="14081" width="5.42578125" style="13" bestFit="1" customWidth="1"/>
    <col min="14082" max="14082" width="130.7109375" style="13" bestFit="1" customWidth="1"/>
    <col min="14083" max="14083" width="23.140625" style="13" bestFit="1" customWidth="1"/>
    <col min="14084" max="14084" width="37.7109375" style="13" bestFit="1" customWidth="1"/>
    <col min="14085" max="14085" width="34.140625" style="13" bestFit="1" customWidth="1"/>
    <col min="14086" max="14086" width="29" style="13" bestFit="1" customWidth="1"/>
    <col min="14087" max="14087" width="18.140625" style="13" bestFit="1" customWidth="1"/>
    <col min="14088" max="14336" width="9.140625" style="13"/>
    <col min="14337" max="14337" width="5.42578125" style="13" bestFit="1" customWidth="1"/>
    <col min="14338" max="14338" width="130.7109375" style="13" bestFit="1" customWidth="1"/>
    <col min="14339" max="14339" width="23.140625" style="13" bestFit="1" customWidth="1"/>
    <col min="14340" max="14340" width="37.7109375" style="13" bestFit="1" customWidth="1"/>
    <col min="14341" max="14341" width="34.140625" style="13" bestFit="1" customWidth="1"/>
    <col min="14342" max="14342" width="29" style="13" bestFit="1" customWidth="1"/>
    <col min="14343" max="14343" width="18.140625" style="13" bestFit="1" customWidth="1"/>
    <col min="14344" max="14592" width="9.140625" style="13"/>
    <col min="14593" max="14593" width="5.42578125" style="13" bestFit="1" customWidth="1"/>
    <col min="14594" max="14594" width="130.7109375" style="13" bestFit="1" customWidth="1"/>
    <col min="14595" max="14595" width="23.140625" style="13" bestFit="1" customWidth="1"/>
    <col min="14596" max="14596" width="37.7109375" style="13" bestFit="1" customWidth="1"/>
    <col min="14597" max="14597" width="34.140625" style="13" bestFit="1" customWidth="1"/>
    <col min="14598" max="14598" width="29" style="13" bestFit="1" customWidth="1"/>
    <col min="14599" max="14599" width="18.140625" style="13" bestFit="1" customWidth="1"/>
    <col min="14600" max="14848" width="9.140625" style="13"/>
    <col min="14849" max="14849" width="5.42578125" style="13" bestFit="1" customWidth="1"/>
    <col min="14850" max="14850" width="130.7109375" style="13" bestFit="1" customWidth="1"/>
    <col min="14851" max="14851" width="23.140625" style="13" bestFit="1" customWidth="1"/>
    <col min="14852" max="14852" width="37.7109375" style="13" bestFit="1" customWidth="1"/>
    <col min="14853" max="14853" width="34.140625" style="13" bestFit="1" customWidth="1"/>
    <col min="14854" max="14854" width="29" style="13" bestFit="1" customWidth="1"/>
    <col min="14855" max="14855" width="18.140625" style="13" bestFit="1" customWidth="1"/>
    <col min="14856" max="15104" width="9.140625" style="13"/>
    <col min="15105" max="15105" width="5.42578125" style="13" bestFit="1" customWidth="1"/>
    <col min="15106" max="15106" width="130.7109375" style="13" bestFit="1" customWidth="1"/>
    <col min="15107" max="15107" width="23.140625" style="13" bestFit="1" customWidth="1"/>
    <col min="15108" max="15108" width="37.7109375" style="13" bestFit="1" customWidth="1"/>
    <col min="15109" max="15109" width="34.140625" style="13" bestFit="1" customWidth="1"/>
    <col min="15110" max="15110" width="29" style="13" bestFit="1" customWidth="1"/>
    <col min="15111" max="15111" width="18.140625" style="13" bestFit="1" customWidth="1"/>
    <col min="15112" max="15360" width="9.140625" style="13"/>
    <col min="15361" max="15361" width="5.42578125" style="13" bestFit="1" customWidth="1"/>
    <col min="15362" max="15362" width="130.7109375" style="13" bestFit="1" customWidth="1"/>
    <col min="15363" max="15363" width="23.140625" style="13" bestFit="1" customWidth="1"/>
    <col min="15364" max="15364" width="37.7109375" style="13" bestFit="1" customWidth="1"/>
    <col min="15365" max="15365" width="34.140625" style="13" bestFit="1" customWidth="1"/>
    <col min="15366" max="15366" width="29" style="13" bestFit="1" customWidth="1"/>
    <col min="15367" max="15367" width="18.140625" style="13" bestFit="1" customWidth="1"/>
    <col min="15368" max="15616" width="9.140625" style="13"/>
    <col min="15617" max="15617" width="5.42578125" style="13" bestFit="1" customWidth="1"/>
    <col min="15618" max="15618" width="130.7109375" style="13" bestFit="1" customWidth="1"/>
    <col min="15619" max="15619" width="23.140625" style="13" bestFit="1" customWidth="1"/>
    <col min="15620" max="15620" width="37.7109375" style="13" bestFit="1" customWidth="1"/>
    <col min="15621" max="15621" width="34.140625" style="13" bestFit="1" customWidth="1"/>
    <col min="15622" max="15622" width="29" style="13" bestFit="1" customWidth="1"/>
    <col min="15623" max="15623" width="18.140625" style="13" bestFit="1" customWidth="1"/>
    <col min="15624" max="15872" width="9.140625" style="13"/>
    <col min="15873" max="15873" width="5.42578125" style="13" bestFit="1" customWidth="1"/>
    <col min="15874" max="15874" width="130.7109375" style="13" bestFit="1" customWidth="1"/>
    <col min="15875" max="15875" width="23.140625" style="13" bestFit="1" customWidth="1"/>
    <col min="15876" max="15876" width="37.7109375" style="13" bestFit="1" customWidth="1"/>
    <col min="15877" max="15877" width="34.140625" style="13" bestFit="1" customWidth="1"/>
    <col min="15878" max="15878" width="29" style="13" bestFit="1" customWidth="1"/>
    <col min="15879" max="15879" width="18.140625" style="13" bestFit="1" customWidth="1"/>
    <col min="15880" max="16128" width="9.140625" style="13"/>
    <col min="16129" max="16129" width="5.42578125" style="13" bestFit="1" customWidth="1"/>
    <col min="16130" max="16130" width="130.7109375" style="13" bestFit="1" customWidth="1"/>
    <col min="16131" max="16131" width="23.140625" style="13" bestFit="1" customWidth="1"/>
    <col min="16132" max="16132" width="37.7109375" style="13" bestFit="1" customWidth="1"/>
    <col min="16133" max="16133" width="34.140625" style="13" bestFit="1" customWidth="1"/>
    <col min="16134" max="16134" width="29" style="13" bestFit="1" customWidth="1"/>
    <col min="16135" max="16135" width="18.140625" style="13" bestFit="1" customWidth="1"/>
    <col min="16136" max="16384" width="9.140625" style="13"/>
  </cols>
  <sheetData>
    <row r="1" spans="1:5" x14ac:dyDescent="0.25">
      <c r="A1" s="58" t="s">
        <v>0</v>
      </c>
      <c r="B1" s="201" t="s">
        <v>3777</v>
      </c>
      <c r="C1" s="201"/>
      <c r="D1" s="201"/>
      <c r="E1" s="201"/>
    </row>
    <row r="3" spans="1:5" x14ac:dyDescent="0.25">
      <c r="B3" s="1" t="s">
        <v>3776</v>
      </c>
      <c r="C3" s="202"/>
      <c r="D3" s="203"/>
    </row>
    <row r="4" spans="1:5" ht="60" x14ac:dyDescent="0.25">
      <c r="B4" s="7" t="s">
        <v>3775</v>
      </c>
      <c r="C4" s="202"/>
      <c r="D4" s="203"/>
      <c r="E4" s="108"/>
    </row>
    <row r="5" spans="1:5" x14ac:dyDescent="0.25">
      <c r="B5" s="2" t="s">
        <v>133</v>
      </c>
      <c r="C5" s="202"/>
      <c r="D5" s="203"/>
    </row>
    <row r="6" spans="1:5" x14ac:dyDescent="0.25">
      <c r="B6" s="2" t="s">
        <v>3774</v>
      </c>
      <c r="C6" s="202"/>
      <c r="D6" s="203"/>
    </row>
    <row r="7" spans="1:5" x14ac:dyDescent="0.25">
      <c r="B7" s="2" t="s">
        <v>3773</v>
      </c>
      <c r="C7" s="202"/>
      <c r="D7" s="203"/>
    </row>
    <row r="8" spans="1:5" x14ac:dyDescent="0.25">
      <c r="B8" s="3" t="s">
        <v>136</v>
      </c>
      <c r="C8" s="57" t="s">
        <v>137</v>
      </c>
      <c r="D8" s="57" t="s">
        <v>138</v>
      </c>
    </row>
    <row r="10" spans="1:5" x14ac:dyDescent="0.25">
      <c r="B10" s="217"/>
      <c r="C10" s="217"/>
      <c r="D10" s="217"/>
      <c r="E10" s="217"/>
    </row>
    <row r="11" spans="1:5" x14ac:dyDescent="0.25">
      <c r="B11" s="215" t="s">
        <v>2811</v>
      </c>
      <c r="C11" s="215"/>
      <c r="D11" s="215"/>
      <c r="E11" s="215"/>
    </row>
    <row r="12" spans="1:5" x14ac:dyDescent="0.25">
      <c r="B12" s="52" t="s">
        <v>2810</v>
      </c>
      <c r="C12" s="216" t="s">
        <v>2809</v>
      </c>
      <c r="D12" s="215" t="s">
        <v>2808</v>
      </c>
      <c r="E12" s="215" t="s">
        <v>2807</v>
      </c>
    </row>
    <row r="13" spans="1:5" x14ac:dyDescent="0.25">
      <c r="B13" s="52" t="s">
        <v>2806</v>
      </c>
      <c r="C13" s="216"/>
      <c r="D13" s="215"/>
      <c r="E13" s="215"/>
    </row>
    <row r="14" spans="1:5" x14ac:dyDescent="0.25">
      <c r="B14" s="1" t="s">
        <v>2805</v>
      </c>
      <c r="C14" s="54"/>
      <c r="D14" s="12"/>
      <c r="E14" s="12"/>
    </row>
    <row r="15" spans="1:5" x14ac:dyDescent="0.25">
      <c r="B15" s="1" t="s">
        <v>2803</v>
      </c>
      <c r="C15" s="54"/>
      <c r="D15" s="12"/>
      <c r="E15" s="12"/>
    </row>
    <row r="16" spans="1:5" x14ac:dyDescent="0.25">
      <c r="B16" s="1" t="s">
        <v>2802</v>
      </c>
      <c r="C16" s="54"/>
      <c r="D16" s="118" t="s">
        <v>3206</v>
      </c>
      <c r="E16" s="62"/>
    </row>
    <row r="17" spans="2:8" x14ac:dyDescent="0.25">
      <c r="B17" s="8" t="s">
        <v>2801</v>
      </c>
      <c r="C17" s="4"/>
      <c r="D17" s="3"/>
      <c r="E17" s="117"/>
    </row>
    <row r="20" spans="2:8" x14ac:dyDescent="0.25">
      <c r="B20" s="13" t="s">
        <v>150</v>
      </c>
    </row>
    <row r="22" spans="2:8" x14ac:dyDescent="0.25">
      <c r="B22" s="50" t="s">
        <v>139</v>
      </c>
      <c r="C22" s="51" t="s">
        <v>140</v>
      </c>
      <c r="D22" s="50" t="s">
        <v>235</v>
      </c>
      <c r="E22" s="50" t="s">
        <v>142</v>
      </c>
      <c r="F22" s="49" t="s">
        <v>151</v>
      </c>
      <c r="G22" s="49" t="s">
        <v>152</v>
      </c>
      <c r="H22" s="49" t="s">
        <v>153</v>
      </c>
    </row>
    <row r="23" spans="2:8" x14ac:dyDescent="0.25">
      <c r="B23" s="32" t="s">
        <v>236</v>
      </c>
    </row>
    <row r="24" spans="2:8" x14ac:dyDescent="0.25">
      <c r="B24" s="32" t="s">
        <v>144</v>
      </c>
    </row>
    <row r="25" spans="2:8" x14ac:dyDescent="0.25">
      <c r="B25" s="32" t="s">
        <v>237</v>
      </c>
    </row>
    <row r="26" spans="2:8" x14ac:dyDescent="0.25">
      <c r="B26" s="13" t="s">
        <v>993</v>
      </c>
      <c r="C26" s="29">
        <v>6.84</v>
      </c>
      <c r="D26" s="13" t="s">
        <v>238</v>
      </c>
      <c r="E26" s="13" t="s">
        <v>994</v>
      </c>
      <c r="F26" s="18">
        <v>21135200</v>
      </c>
      <c r="G26" s="18">
        <v>21510.41</v>
      </c>
      <c r="H26" s="18">
        <v>7.76</v>
      </c>
    </row>
    <row r="27" spans="2:8" x14ac:dyDescent="0.25">
      <c r="B27" s="13" t="s">
        <v>3772</v>
      </c>
      <c r="C27" s="29">
        <v>7.12</v>
      </c>
      <c r="D27" s="13" t="s">
        <v>238</v>
      </c>
      <c r="E27" s="13" t="s">
        <v>3771</v>
      </c>
      <c r="F27" s="18">
        <v>5000000</v>
      </c>
      <c r="G27" s="18">
        <v>4989.6400000000003</v>
      </c>
      <c r="H27" s="18">
        <v>1.8</v>
      </c>
    </row>
    <row r="28" spans="2:8" x14ac:dyDescent="0.25">
      <c r="B28" s="13" t="s">
        <v>1009</v>
      </c>
      <c r="C28" s="29">
        <v>6.88</v>
      </c>
      <c r="D28" s="13" t="s">
        <v>238</v>
      </c>
      <c r="E28" s="13" t="s">
        <v>1010</v>
      </c>
      <c r="F28" s="18">
        <v>4500000</v>
      </c>
      <c r="G28" s="18">
        <v>4610.99</v>
      </c>
      <c r="H28" s="18">
        <v>1.66</v>
      </c>
    </row>
    <row r="29" spans="2:8" x14ac:dyDescent="0.25">
      <c r="B29" s="13" t="s">
        <v>1173</v>
      </c>
      <c r="C29" s="29">
        <v>6.99</v>
      </c>
      <c r="D29" s="13" t="s">
        <v>238</v>
      </c>
      <c r="E29" s="13" t="s">
        <v>1174</v>
      </c>
      <c r="F29" s="18">
        <v>4000000</v>
      </c>
      <c r="G29" s="18">
        <v>4050.12</v>
      </c>
      <c r="H29" s="18">
        <v>1.46</v>
      </c>
    </row>
    <row r="30" spans="2:8" x14ac:dyDescent="0.25">
      <c r="B30" s="13" t="s">
        <v>995</v>
      </c>
      <c r="C30" s="29">
        <v>7.01</v>
      </c>
      <c r="D30" s="13" t="s">
        <v>238</v>
      </c>
      <c r="E30" s="13" t="s">
        <v>996</v>
      </c>
      <c r="F30" s="18">
        <v>3663600</v>
      </c>
      <c r="G30" s="18">
        <v>3826.67</v>
      </c>
      <c r="H30" s="18">
        <v>1.38</v>
      </c>
    </row>
    <row r="31" spans="2:8" x14ac:dyDescent="0.25">
      <c r="B31" s="13" t="s">
        <v>3569</v>
      </c>
      <c r="C31" s="29">
        <v>6.87</v>
      </c>
      <c r="D31" s="13" t="s">
        <v>238</v>
      </c>
      <c r="E31" s="13" t="s">
        <v>3568</v>
      </c>
      <c r="F31" s="18">
        <v>3500000</v>
      </c>
      <c r="G31" s="18">
        <v>3613.7</v>
      </c>
      <c r="H31" s="18">
        <v>1.3</v>
      </c>
    </row>
    <row r="32" spans="2:8" x14ac:dyDescent="0.25">
      <c r="B32" s="13" t="s">
        <v>1175</v>
      </c>
      <c r="C32" s="29">
        <v>7.04</v>
      </c>
      <c r="D32" s="13" t="s">
        <v>238</v>
      </c>
      <c r="E32" s="13" t="s">
        <v>1176</v>
      </c>
      <c r="F32" s="18">
        <v>3000000</v>
      </c>
      <c r="G32" s="18">
        <v>3088.22</v>
      </c>
      <c r="H32" s="18">
        <v>1.1100000000000001</v>
      </c>
    </row>
    <row r="33" spans="2:8" x14ac:dyDescent="0.25">
      <c r="B33" s="13" t="s">
        <v>3770</v>
      </c>
      <c r="C33" s="29">
        <v>7.2</v>
      </c>
      <c r="D33" s="13" t="s">
        <v>238</v>
      </c>
      <c r="E33" s="13" t="s">
        <v>3769</v>
      </c>
      <c r="F33" s="18">
        <v>2500000</v>
      </c>
      <c r="G33" s="18">
        <v>2566.1999999999998</v>
      </c>
      <c r="H33" s="18">
        <v>0.93</v>
      </c>
    </row>
    <row r="34" spans="2:8" x14ac:dyDescent="0.25">
      <c r="B34" s="13" t="s">
        <v>997</v>
      </c>
      <c r="C34" s="29">
        <v>6.81</v>
      </c>
      <c r="D34" s="13" t="s">
        <v>238</v>
      </c>
      <c r="E34" s="13" t="s">
        <v>998</v>
      </c>
      <c r="F34" s="18">
        <v>2500000</v>
      </c>
      <c r="G34" s="18">
        <v>2496.75</v>
      </c>
      <c r="H34" s="18">
        <v>0.9</v>
      </c>
    </row>
    <row r="35" spans="2:8" x14ac:dyDescent="0.25">
      <c r="B35" s="13" t="s">
        <v>3768</v>
      </c>
      <c r="C35" s="29">
        <v>7.11</v>
      </c>
      <c r="D35" s="13" t="s">
        <v>238</v>
      </c>
      <c r="E35" s="13" t="s">
        <v>3767</v>
      </c>
      <c r="F35" s="18">
        <v>1647500</v>
      </c>
      <c r="G35" s="18">
        <v>1674.65</v>
      </c>
      <c r="H35" s="18">
        <v>0.6</v>
      </c>
    </row>
    <row r="36" spans="2:8" x14ac:dyDescent="0.25">
      <c r="B36" s="13" t="s">
        <v>3766</v>
      </c>
      <c r="C36" s="29">
        <v>7.11</v>
      </c>
      <c r="D36" s="13" t="s">
        <v>238</v>
      </c>
      <c r="E36" s="13" t="s">
        <v>3765</v>
      </c>
      <c r="F36" s="18">
        <v>1500000</v>
      </c>
      <c r="G36" s="18">
        <v>1530.7</v>
      </c>
      <c r="H36" s="18">
        <v>0.55000000000000004</v>
      </c>
    </row>
    <row r="37" spans="2:8" x14ac:dyDescent="0.25">
      <c r="B37" s="13" t="s">
        <v>3764</v>
      </c>
      <c r="C37" s="29">
        <v>7.14</v>
      </c>
      <c r="D37" s="13" t="s">
        <v>238</v>
      </c>
      <c r="E37" s="13" t="s">
        <v>3763</v>
      </c>
      <c r="F37" s="18">
        <v>1237100</v>
      </c>
      <c r="G37" s="18">
        <v>1279.49</v>
      </c>
      <c r="H37" s="18">
        <v>0.46</v>
      </c>
    </row>
    <row r="38" spans="2:8" x14ac:dyDescent="0.25">
      <c r="B38" s="13" t="s">
        <v>3762</v>
      </c>
      <c r="C38" s="29">
        <v>7.11</v>
      </c>
      <c r="D38" s="13" t="s">
        <v>238</v>
      </c>
      <c r="E38" s="13" t="s">
        <v>3761</v>
      </c>
      <c r="F38" s="18">
        <v>1000000</v>
      </c>
      <c r="G38" s="18">
        <v>1034.5</v>
      </c>
      <c r="H38" s="18">
        <v>0.37</v>
      </c>
    </row>
    <row r="39" spans="2:8" x14ac:dyDescent="0.25">
      <c r="B39" s="13" t="s">
        <v>1181</v>
      </c>
      <c r="C39" s="29">
        <v>7.12</v>
      </c>
      <c r="D39" s="13" t="s">
        <v>238</v>
      </c>
      <c r="E39" s="13" t="s">
        <v>1182</v>
      </c>
      <c r="F39" s="18">
        <v>1000000</v>
      </c>
      <c r="G39" s="18">
        <v>1026.3399999999999</v>
      </c>
      <c r="H39" s="18">
        <v>0.37</v>
      </c>
    </row>
    <row r="40" spans="2:8" x14ac:dyDescent="0.25">
      <c r="B40" s="13" t="s">
        <v>1003</v>
      </c>
      <c r="C40" s="29">
        <v>6.86</v>
      </c>
      <c r="D40" s="13" t="s">
        <v>238</v>
      </c>
      <c r="E40" s="13" t="s">
        <v>1004</v>
      </c>
      <c r="F40" s="18">
        <v>1000000</v>
      </c>
      <c r="G40" s="18">
        <v>1020.97</v>
      </c>
      <c r="H40" s="18">
        <v>0.37</v>
      </c>
    </row>
    <row r="41" spans="2:8" x14ac:dyDescent="0.25">
      <c r="B41" s="13" t="s">
        <v>1440</v>
      </c>
      <c r="C41" s="29">
        <v>7.12</v>
      </c>
      <c r="D41" s="13" t="s">
        <v>238</v>
      </c>
      <c r="E41" s="13" t="s">
        <v>1441</v>
      </c>
      <c r="F41" s="18">
        <v>868500</v>
      </c>
      <c r="G41" s="18">
        <v>887.12</v>
      </c>
      <c r="H41" s="18">
        <v>0.32</v>
      </c>
    </row>
    <row r="42" spans="2:8" x14ac:dyDescent="0.25">
      <c r="B42" s="13" t="s">
        <v>3760</v>
      </c>
      <c r="C42" s="29">
        <v>6.97</v>
      </c>
      <c r="D42" s="13" t="s">
        <v>238</v>
      </c>
      <c r="E42" s="13" t="s">
        <v>3759</v>
      </c>
      <c r="F42" s="18">
        <v>647800</v>
      </c>
      <c r="G42" s="18">
        <v>673.79</v>
      </c>
      <c r="H42" s="18">
        <v>0.24</v>
      </c>
    </row>
    <row r="43" spans="2:8" x14ac:dyDescent="0.25">
      <c r="B43" s="13" t="s">
        <v>1015</v>
      </c>
      <c r="C43" s="29">
        <v>7.15</v>
      </c>
      <c r="D43" s="13" t="s">
        <v>238</v>
      </c>
      <c r="E43" s="13" t="s">
        <v>1016</v>
      </c>
      <c r="F43" s="18">
        <v>500000</v>
      </c>
      <c r="G43" s="18">
        <v>513.9</v>
      </c>
      <c r="H43" s="18">
        <v>0.19</v>
      </c>
    </row>
    <row r="44" spans="2:8" x14ac:dyDescent="0.25">
      <c r="B44" s="13" t="s">
        <v>3758</v>
      </c>
      <c r="C44" s="29">
        <v>7.14</v>
      </c>
      <c r="D44" s="13" t="s">
        <v>238</v>
      </c>
      <c r="E44" s="13" t="s">
        <v>3757</v>
      </c>
      <c r="F44" s="18">
        <v>395000</v>
      </c>
      <c r="G44" s="18">
        <v>412.71</v>
      </c>
      <c r="H44" s="18">
        <v>0.15</v>
      </c>
    </row>
    <row r="45" spans="2:8" x14ac:dyDescent="0.25">
      <c r="B45" s="13" t="s">
        <v>3756</v>
      </c>
      <c r="C45" s="29">
        <v>6.74</v>
      </c>
      <c r="D45" s="13" t="s">
        <v>238</v>
      </c>
      <c r="E45" s="13" t="s">
        <v>3755</v>
      </c>
      <c r="F45" s="18">
        <v>280000</v>
      </c>
      <c r="G45" s="18">
        <v>283.05</v>
      </c>
      <c r="H45" s="18">
        <v>0.1</v>
      </c>
    </row>
    <row r="46" spans="2:8" x14ac:dyDescent="0.25">
      <c r="B46" s="13" t="s">
        <v>3754</v>
      </c>
      <c r="C46" s="29">
        <v>6.82</v>
      </c>
      <c r="D46" s="13" t="s">
        <v>238</v>
      </c>
      <c r="E46" s="13" t="s">
        <v>3753</v>
      </c>
      <c r="F46" s="18">
        <v>200000</v>
      </c>
      <c r="G46" s="18">
        <v>198.5</v>
      </c>
      <c r="H46" s="18">
        <v>7.0000000000000007E-2</v>
      </c>
    </row>
    <row r="47" spans="2:8" x14ac:dyDescent="0.25">
      <c r="B47" s="13" t="s">
        <v>1019</v>
      </c>
      <c r="C47" s="29">
        <v>7.14</v>
      </c>
      <c r="D47" s="13" t="s">
        <v>238</v>
      </c>
      <c r="E47" s="13" t="s">
        <v>1020</v>
      </c>
      <c r="F47" s="18">
        <v>190600</v>
      </c>
      <c r="G47" s="18">
        <v>197.72</v>
      </c>
      <c r="H47" s="18">
        <v>7.0000000000000007E-2</v>
      </c>
    </row>
    <row r="48" spans="2:8" x14ac:dyDescent="0.25">
      <c r="B48" s="13" t="s">
        <v>3194</v>
      </c>
      <c r="C48" s="29">
        <v>7.13</v>
      </c>
      <c r="D48" s="13" t="s">
        <v>238</v>
      </c>
      <c r="E48" s="13" t="s">
        <v>3193</v>
      </c>
      <c r="F48" s="18">
        <v>159400</v>
      </c>
      <c r="G48" s="18">
        <v>165.82</v>
      </c>
      <c r="H48" s="18">
        <v>0.06</v>
      </c>
    </row>
    <row r="49" spans="2:8" x14ac:dyDescent="0.25">
      <c r="B49" s="13" t="s">
        <v>3752</v>
      </c>
      <c r="C49" s="29">
        <v>6.89</v>
      </c>
      <c r="D49" s="13" t="s">
        <v>238</v>
      </c>
      <c r="E49" s="13" t="s">
        <v>3751</v>
      </c>
      <c r="F49" s="18">
        <v>160000</v>
      </c>
      <c r="G49" s="18">
        <v>165.07</v>
      </c>
      <c r="H49" s="18">
        <v>0.06</v>
      </c>
    </row>
    <row r="50" spans="2:8" x14ac:dyDescent="0.25">
      <c r="B50" s="13" t="s">
        <v>3750</v>
      </c>
      <c r="C50" s="29">
        <v>6.78</v>
      </c>
      <c r="D50" s="13" t="s">
        <v>238</v>
      </c>
      <c r="E50" s="13" t="s">
        <v>3749</v>
      </c>
      <c r="F50" s="18">
        <v>85000</v>
      </c>
      <c r="G50" s="18">
        <v>86.28</v>
      </c>
      <c r="H50" s="18">
        <v>0.03</v>
      </c>
    </row>
    <row r="51" spans="2:8" x14ac:dyDescent="0.25">
      <c r="B51" s="13" t="s">
        <v>3748</v>
      </c>
      <c r="C51" s="29">
        <v>6.92</v>
      </c>
      <c r="D51" s="13" t="s">
        <v>238</v>
      </c>
      <c r="E51" s="13" t="s">
        <v>3747</v>
      </c>
      <c r="F51" s="18">
        <v>71000</v>
      </c>
      <c r="G51" s="18">
        <v>76.69</v>
      </c>
      <c r="H51" s="18">
        <v>0.03</v>
      </c>
    </row>
    <row r="52" spans="2:8" x14ac:dyDescent="0.25">
      <c r="B52" s="13" t="s">
        <v>3746</v>
      </c>
      <c r="C52" s="29">
        <v>6.76</v>
      </c>
      <c r="D52" s="13" t="s">
        <v>238</v>
      </c>
      <c r="E52" s="13" t="s">
        <v>3745</v>
      </c>
      <c r="F52" s="18">
        <v>41300</v>
      </c>
      <c r="G52" s="18">
        <v>41.78</v>
      </c>
      <c r="H52" s="18">
        <v>0.02</v>
      </c>
    </row>
    <row r="53" spans="2:8" x14ac:dyDescent="0.25">
      <c r="B53" s="32" t="s">
        <v>239</v>
      </c>
      <c r="C53" s="33"/>
      <c r="D53" s="32"/>
      <c r="E53" s="32"/>
      <c r="F53" s="34"/>
      <c r="G53" s="34">
        <f>SUM(G22:G52)</f>
        <v>62021.78</v>
      </c>
      <c r="H53" s="34">
        <f>SUM(H22:H52)</f>
        <v>22.360000000000003</v>
      </c>
    </row>
    <row r="54" spans="2:8" x14ac:dyDescent="0.25">
      <c r="B54" s="32" t="s">
        <v>506</v>
      </c>
    </row>
    <row r="55" spans="2:8" x14ac:dyDescent="0.25">
      <c r="B55" s="13" t="s">
        <v>3032</v>
      </c>
      <c r="C55" s="29">
        <v>7.31</v>
      </c>
      <c r="D55" s="13" t="s">
        <v>507</v>
      </c>
      <c r="E55" s="13" t="s">
        <v>3031</v>
      </c>
      <c r="F55" s="18">
        <v>12500</v>
      </c>
      <c r="G55" s="18">
        <v>12583.94</v>
      </c>
      <c r="H55" s="18">
        <v>4.54</v>
      </c>
    </row>
    <row r="56" spans="2:8" x14ac:dyDescent="0.25">
      <c r="B56" s="13" t="s">
        <v>3177</v>
      </c>
      <c r="C56" s="29">
        <v>7.45</v>
      </c>
      <c r="D56" s="13" t="s">
        <v>507</v>
      </c>
      <c r="E56" s="13" t="s">
        <v>3176</v>
      </c>
      <c r="F56" s="18">
        <v>10000</v>
      </c>
      <c r="G56" s="18">
        <v>10002.1</v>
      </c>
      <c r="H56" s="18">
        <v>3.61</v>
      </c>
    </row>
    <row r="57" spans="2:8" x14ac:dyDescent="0.25">
      <c r="B57" s="13" t="s">
        <v>3276</v>
      </c>
      <c r="C57" s="29">
        <v>7.4</v>
      </c>
      <c r="D57" s="13" t="s">
        <v>507</v>
      </c>
      <c r="E57" s="13" t="s">
        <v>3275</v>
      </c>
      <c r="F57" s="18">
        <v>750</v>
      </c>
      <c r="G57" s="18">
        <v>7571.45</v>
      </c>
      <c r="H57" s="18">
        <v>2.73</v>
      </c>
    </row>
    <row r="58" spans="2:8" x14ac:dyDescent="0.25">
      <c r="B58" s="13" t="s">
        <v>3744</v>
      </c>
      <c r="C58" s="29">
        <v>7.42</v>
      </c>
      <c r="D58" s="13" t="s">
        <v>507</v>
      </c>
      <c r="E58" s="13" t="s">
        <v>3743</v>
      </c>
      <c r="F58" s="18">
        <v>7500</v>
      </c>
      <c r="G58" s="18">
        <v>7567.13</v>
      </c>
      <c r="H58" s="18">
        <v>2.73</v>
      </c>
    </row>
    <row r="59" spans="2:8" x14ac:dyDescent="0.25">
      <c r="B59" s="13" t="s">
        <v>3742</v>
      </c>
      <c r="C59" s="29">
        <v>7.56</v>
      </c>
      <c r="D59" s="13" t="s">
        <v>507</v>
      </c>
      <c r="E59" s="13" t="s">
        <v>3741</v>
      </c>
      <c r="F59" s="18">
        <v>5000</v>
      </c>
      <c r="G59" s="18">
        <v>5052.3500000000004</v>
      </c>
      <c r="H59" s="18">
        <v>1.82</v>
      </c>
    </row>
    <row r="60" spans="2:8" x14ac:dyDescent="0.25">
      <c r="B60" s="13" t="s">
        <v>2139</v>
      </c>
      <c r="C60" s="29">
        <v>8.8800000000000008</v>
      </c>
      <c r="D60" s="13" t="s">
        <v>1213</v>
      </c>
      <c r="E60" s="13" t="s">
        <v>1214</v>
      </c>
      <c r="F60" s="18">
        <v>5000</v>
      </c>
      <c r="G60" s="18">
        <v>5051.4399999999996</v>
      </c>
      <c r="H60" s="18">
        <v>1.82</v>
      </c>
    </row>
    <row r="61" spans="2:8" x14ac:dyDescent="0.25">
      <c r="B61" s="13" t="s">
        <v>3740</v>
      </c>
      <c r="C61" s="29">
        <v>7.33</v>
      </c>
      <c r="D61" s="13" t="s">
        <v>507</v>
      </c>
      <c r="E61" s="13" t="s">
        <v>3739</v>
      </c>
      <c r="F61" s="18">
        <v>5000</v>
      </c>
      <c r="G61" s="18">
        <v>5048.8999999999996</v>
      </c>
      <c r="H61" s="18">
        <v>1.82</v>
      </c>
    </row>
    <row r="62" spans="2:8" x14ac:dyDescent="0.25">
      <c r="B62" s="13" t="s">
        <v>3738</v>
      </c>
      <c r="C62" s="29">
        <v>7.48</v>
      </c>
      <c r="D62" s="13" t="s">
        <v>507</v>
      </c>
      <c r="E62" s="13" t="s">
        <v>3737</v>
      </c>
      <c r="F62" s="18">
        <v>5000</v>
      </c>
      <c r="G62" s="18">
        <v>5031.8599999999997</v>
      </c>
      <c r="H62" s="18">
        <v>1.82</v>
      </c>
    </row>
    <row r="63" spans="2:8" x14ac:dyDescent="0.25">
      <c r="B63" s="13" t="s">
        <v>3736</v>
      </c>
      <c r="C63" s="29">
        <v>7.48</v>
      </c>
      <c r="D63" s="13" t="s">
        <v>507</v>
      </c>
      <c r="E63" s="13" t="s">
        <v>3735</v>
      </c>
      <c r="F63" s="18">
        <v>5000</v>
      </c>
      <c r="G63" s="18">
        <v>5024.24</v>
      </c>
      <c r="H63" s="18">
        <v>1.81</v>
      </c>
    </row>
    <row r="64" spans="2:8" x14ac:dyDescent="0.25">
      <c r="B64" s="13" t="s">
        <v>3734</v>
      </c>
      <c r="C64" s="29">
        <v>7.48</v>
      </c>
      <c r="D64" s="13" t="s">
        <v>507</v>
      </c>
      <c r="E64" s="13" t="s">
        <v>3733</v>
      </c>
      <c r="F64" s="18">
        <v>5000</v>
      </c>
      <c r="G64" s="18">
        <v>5024.17</v>
      </c>
      <c r="H64" s="18">
        <v>1.81</v>
      </c>
    </row>
    <row r="65" spans="2:8" x14ac:dyDescent="0.25">
      <c r="B65" s="13" t="s">
        <v>3732</v>
      </c>
      <c r="C65" s="29">
        <v>8.6999999999999993</v>
      </c>
      <c r="D65" s="13" t="s">
        <v>512</v>
      </c>
      <c r="E65" s="13" t="s">
        <v>3731</v>
      </c>
      <c r="F65" s="18">
        <v>5000</v>
      </c>
      <c r="G65" s="18">
        <v>5023.7700000000004</v>
      </c>
      <c r="H65" s="18">
        <v>1.81</v>
      </c>
    </row>
    <row r="66" spans="2:8" x14ac:dyDescent="0.25">
      <c r="B66" s="13" t="s">
        <v>3730</v>
      </c>
      <c r="C66" s="29">
        <v>7.9</v>
      </c>
      <c r="D66" s="13" t="s">
        <v>507</v>
      </c>
      <c r="E66" s="13" t="s">
        <v>3729</v>
      </c>
      <c r="F66" s="18">
        <v>5000</v>
      </c>
      <c r="G66" s="18">
        <v>5023.54</v>
      </c>
      <c r="H66" s="18">
        <v>1.81</v>
      </c>
    </row>
    <row r="67" spans="2:8" x14ac:dyDescent="0.25">
      <c r="B67" s="13" t="s">
        <v>3728</v>
      </c>
      <c r="C67" s="29">
        <v>7.4</v>
      </c>
      <c r="D67" s="13" t="s">
        <v>507</v>
      </c>
      <c r="E67" s="13" t="s">
        <v>3727</v>
      </c>
      <c r="F67" s="18">
        <v>5000</v>
      </c>
      <c r="G67" s="18">
        <v>5017.8900000000003</v>
      </c>
      <c r="H67" s="18">
        <v>1.81</v>
      </c>
    </row>
    <row r="68" spans="2:8" x14ac:dyDescent="0.25">
      <c r="B68" s="13" t="s">
        <v>3726</v>
      </c>
      <c r="C68" s="29">
        <v>7.4</v>
      </c>
      <c r="D68" s="13" t="s">
        <v>507</v>
      </c>
      <c r="E68" s="13" t="s">
        <v>3725</v>
      </c>
      <c r="F68" s="18">
        <v>5000</v>
      </c>
      <c r="G68" s="18">
        <v>5016.2299999999996</v>
      </c>
      <c r="H68" s="18">
        <v>1.81</v>
      </c>
    </row>
    <row r="69" spans="2:8" x14ac:dyDescent="0.25">
      <c r="B69" s="13" t="s">
        <v>3724</v>
      </c>
      <c r="C69" s="29">
        <v>7.42</v>
      </c>
      <c r="D69" s="13" t="s">
        <v>507</v>
      </c>
      <c r="E69" s="13" t="s">
        <v>3723</v>
      </c>
      <c r="F69" s="18">
        <v>5000</v>
      </c>
      <c r="G69" s="18">
        <v>5008.13</v>
      </c>
      <c r="H69" s="18">
        <v>1.81</v>
      </c>
    </row>
    <row r="70" spans="2:8" x14ac:dyDescent="0.25">
      <c r="B70" s="13" t="s">
        <v>3179</v>
      </c>
      <c r="C70" s="29">
        <v>7.52</v>
      </c>
      <c r="D70" s="13" t="s">
        <v>507</v>
      </c>
      <c r="E70" s="13" t="s">
        <v>3178</v>
      </c>
      <c r="F70" s="18">
        <v>5000</v>
      </c>
      <c r="G70" s="18">
        <v>5007.99</v>
      </c>
      <c r="H70" s="18">
        <v>1.81</v>
      </c>
    </row>
    <row r="71" spans="2:8" x14ac:dyDescent="0.25">
      <c r="B71" s="13" t="s">
        <v>3159</v>
      </c>
      <c r="C71" s="29">
        <v>7.82</v>
      </c>
      <c r="D71" s="13" t="s">
        <v>507</v>
      </c>
      <c r="E71" s="13" t="s">
        <v>3158</v>
      </c>
      <c r="F71" s="18">
        <v>5000</v>
      </c>
      <c r="G71" s="18">
        <v>5007.21</v>
      </c>
      <c r="H71" s="18">
        <v>1.81</v>
      </c>
    </row>
    <row r="72" spans="2:8" x14ac:dyDescent="0.25">
      <c r="B72" s="13" t="s">
        <v>3155</v>
      </c>
      <c r="C72" s="29">
        <v>7.5</v>
      </c>
      <c r="D72" s="13" t="s">
        <v>507</v>
      </c>
      <c r="E72" s="13" t="s">
        <v>3154</v>
      </c>
      <c r="F72" s="18">
        <v>500</v>
      </c>
      <c r="G72" s="18">
        <v>5002.51</v>
      </c>
      <c r="H72" s="18">
        <v>1.81</v>
      </c>
    </row>
    <row r="73" spans="2:8" x14ac:dyDescent="0.25">
      <c r="B73" s="13" t="s">
        <v>3722</v>
      </c>
      <c r="C73" s="29">
        <v>7.9</v>
      </c>
      <c r="D73" s="13" t="s">
        <v>507</v>
      </c>
      <c r="E73" s="13" t="s">
        <v>3721</v>
      </c>
      <c r="F73" s="18">
        <v>5000</v>
      </c>
      <c r="G73" s="18">
        <v>5002.4399999999996</v>
      </c>
      <c r="H73" s="18">
        <v>1.81</v>
      </c>
    </row>
    <row r="74" spans="2:8" x14ac:dyDescent="0.25">
      <c r="B74" s="13" t="s">
        <v>2145</v>
      </c>
      <c r="C74" s="29">
        <v>8.2100000000000009</v>
      </c>
      <c r="D74" s="13" t="s">
        <v>1213</v>
      </c>
      <c r="E74" s="13" t="s">
        <v>1227</v>
      </c>
      <c r="F74" s="18">
        <v>5000</v>
      </c>
      <c r="G74" s="18">
        <v>4991.96</v>
      </c>
      <c r="H74" s="18">
        <v>1.8</v>
      </c>
    </row>
    <row r="75" spans="2:8" x14ac:dyDescent="0.25">
      <c r="B75" s="13" t="s">
        <v>3720</v>
      </c>
      <c r="C75" s="29">
        <v>7.52</v>
      </c>
      <c r="D75" s="13" t="s">
        <v>507</v>
      </c>
      <c r="E75" s="13" t="s">
        <v>3719</v>
      </c>
      <c r="F75" s="18">
        <v>500</v>
      </c>
      <c r="G75" s="18">
        <v>4969.29</v>
      </c>
      <c r="H75" s="18">
        <v>1.79</v>
      </c>
    </row>
    <row r="76" spans="2:8" x14ac:dyDescent="0.25">
      <c r="B76" s="13" t="s">
        <v>3718</v>
      </c>
      <c r="C76" s="29">
        <v>8.5500000000000007</v>
      </c>
      <c r="D76" s="13" t="s">
        <v>512</v>
      </c>
      <c r="E76" s="13" t="s">
        <v>3717</v>
      </c>
      <c r="F76" s="18">
        <v>4000</v>
      </c>
      <c r="G76" s="18">
        <v>4028.64</v>
      </c>
      <c r="H76" s="18">
        <v>1.45</v>
      </c>
    </row>
    <row r="77" spans="2:8" x14ac:dyDescent="0.25">
      <c r="B77" s="13" t="s">
        <v>1030</v>
      </c>
      <c r="C77" s="29">
        <v>8.1</v>
      </c>
      <c r="D77" s="13" t="s">
        <v>516</v>
      </c>
      <c r="E77" s="13" t="s">
        <v>1031</v>
      </c>
      <c r="F77" s="18">
        <v>3500</v>
      </c>
      <c r="G77" s="18">
        <v>3384.93</v>
      </c>
      <c r="H77" s="18">
        <v>1.22</v>
      </c>
    </row>
    <row r="78" spans="2:8" x14ac:dyDescent="0.25">
      <c r="B78" s="13" t="s">
        <v>2058</v>
      </c>
      <c r="C78" s="29">
        <v>7.25</v>
      </c>
      <c r="D78" s="13" t="s">
        <v>507</v>
      </c>
      <c r="E78" s="13" t="s">
        <v>1025</v>
      </c>
      <c r="F78" s="18">
        <v>2500</v>
      </c>
      <c r="G78" s="18">
        <v>2532.04</v>
      </c>
      <c r="H78" s="18">
        <v>0.91</v>
      </c>
    </row>
    <row r="79" spans="2:8" x14ac:dyDescent="0.25">
      <c r="B79" s="13" t="s">
        <v>2137</v>
      </c>
      <c r="C79" s="29">
        <v>7.49</v>
      </c>
      <c r="D79" s="13" t="s">
        <v>507</v>
      </c>
      <c r="E79" s="13" t="s">
        <v>1211</v>
      </c>
      <c r="F79" s="18">
        <v>2500</v>
      </c>
      <c r="G79" s="18">
        <v>2531.21</v>
      </c>
      <c r="H79" s="18">
        <v>0.91</v>
      </c>
    </row>
    <row r="80" spans="2:8" x14ac:dyDescent="0.25">
      <c r="B80" s="13" t="s">
        <v>3716</v>
      </c>
      <c r="C80" s="29">
        <v>8.27</v>
      </c>
      <c r="D80" s="13" t="s">
        <v>1213</v>
      </c>
      <c r="E80" s="13" t="s">
        <v>3715</v>
      </c>
      <c r="F80" s="18">
        <v>2500</v>
      </c>
      <c r="G80" s="18">
        <v>2522.19</v>
      </c>
      <c r="H80" s="18">
        <v>0.91</v>
      </c>
    </row>
    <row r="81" spans="2:8" x14ac:dyDescent="0.25">
      <c r="B81" s="13" t="s">
        <v>3714</v>
      </c>
      <c r="C81" s="29">
        <v>7.48</v>
      </c>
      <c r="D81" s="13" t="s">
        <v>507</v>
      </c>
      <c r="E81" s="13" t="s">
        <v>3713</v>
      </c>
      <c r="F81" s="18">
        <v>2500</v>
      </c>
      <c r="G81" s="18">
        <v>2518.37</v>
      </c>
      <c r="H81" s="18">
        <v>0.91</v>
      </c>
    </row>
    <row r="82" spans="2:8" x14ac:dyDescent="0.25">
      <c r="B82" s="13" t="s">
        <v>3712</v>
      </c>
      <c r="C82" s="29">
        <v>7.72</v>
      </c>
      <c r="D82" s="13" t="s">
        <v>507</v>
      </c>
      <c r="E82" s="13" t="s">
        <v>3711</v>
      </c>
      <c r="F82" s="18">
        <v>250</v>
      </c>
      <c r="G82" s="18">
        <v>2518.25</v>
      </c>
      <c r="H82" s="18">
        <v>0.91</v>
      </c>
    </row>
    <row r="83" spans="2:8" x14ac:dyDescent="0.25">
      <c r="B83" s="13" t="s">
        <v>1496</v>
      </c>
      <c r="C83" s="29">
        <v>7.5</v>
      </c>
      <c r="D83" s="13" t="s">
        <v>507</v>
      </c>
      <c r="E83" s="13" t="s">
        <v>1497</v>
      </c>
      <c r="F83" s="18">
        <v>2500</v>
      </c>
      <c r="G83" s="18">
        <v>2514.09</v>
      </c>
      <c r="H83" s="18">
        <v>0.91</v>
      </c>
    </row>
    <row r="84" spans="2:8" x14ac:dyDescent="0.25">
      <c r="B84" s="13" t="s">
        <v>3072</v>
      </c>
      <c r="C84" s="29">
        <v>7.49</v>
      </c>
      <c r="D84" s="13" t="s">
        <v>507</v>
      </c>
      <c r="E84" s="13" t="s">
        <v>3071</v>
      </c>
      <c r="F84" s="18">
        <v>2500</v>
      </c>
      <c r="G84" s="18">
        <v>2512.75</v>
      </c>
      <c r="H84" s="18">
        <v>0.91</v>
      </c>
    </row>
    <row r="85" spans="2:8" x14ac:dyDescent="0.25">
      <c r="B85" s="13" t="s">
        <v>3184</v>
      </c>
      <c r="C85" s="29">
        <v>8.23</v>
      </c>
      <c r="D85" s="13" t="s">
        <v>3183</v>
      </c>
      <c r="E85" s="13" t="s">
        <v>3182</v>
      </c>
      <c r="F85" s="18">
        <v>2500</v>
      </c>
      <c r="G85" s="18">
        <v>2511.6799999999998</v>
      </c>
      <c r="H85" s="18">
        <v>0.91</v>
      </c>
    </row>
    <row r="86" spans="2:8" x14ac:dyDescent="0.25">
      <c r="B86" s="13" t="s">
        <v>3710</v>
      </c>
      <c r="C86" s="29">
        <v>7.69</v>
      </c>
      <c r="D86" s="13" t="s">
        <v>507</v>
      </c>
      <c r="E86" s="13" t="s">
        <v>3709</v>
      </c>
      <c r="F86" s="18">
        <v>2500</v>
      </c>
      <c r="G86" s="18">
        <v>2511.1999999999998</v>
      </c>
      <c r="H86" s="18">
        <v>0.91</v>
      </c>
    </row>
    <row r="87" spans="2:8" x14ac:dyDescent="0.25">
      <c r="B87" s="13" t="s">
        <v>3708</v>
      </c>
      <c r="C87" s="29">
        <v>8.5</v>
      </c>
      <c r="D87" s="13" t="s">
        <v>512</v>
      </c>
      <c r="E87" s="13" t="s">
        <v>3707</v>
      </c>
      <c r="F87" s="18">
        <v>2500</v>
      </c>
      <c r="G87" s="18">
        <v>2509.2600000000002</v>
      </c>
      <c r="H87" s="18">
        <v>0.91</v>
      </c>
    </row>
    <row r="88" spans="2:8" x14ac:dyDescent="0.25">
      <c r="B88" s="13" t="s">
        <v>2949</v>
      </c>
      <c r="C88" s="29">
        <v>8.1199999999999992</v>
      </c>
      <c r="D88" s="13" t="s">
        <v>512</v>
      </c>
      <c r="E88" s="13" t="s">
        <v>2948</v>
      </c>
      <c r="F88" s="18">
        <v>2500</v>
      </c>
      <c r="G88" s="18">
        <v>2507.84</v>
      </c>
      <c r="H88" s="18">
        <v>0.9</v>
      </c>
    </row>
    <row r="89" spans="2:8" x14ac:dyDescent="0.25">
      <c r="B89" s="13" t="s">
        <v>2928</v>
      </c>
      <c r="C89" s="29">
        <v>8.9499999999999993</v>
      </c>
      <c r="D89" s="13" t="s">
        <v>512</v>
      </c>
      <c r="E89" s="13" t="s">
        <v>2927</v>
      </c>
      <c r="F89" s="18">
        <v>2500</v>
      </c>
      <c r="G89" s="18">
        <v>2506.54</v>
      </c>
      <c r="H89" s="18">
        <v>0.9</v>
      </c>
    </row>
    <row r="90" spans="2:8" x14ac:dyDescent="0.25">
      <c r="B90" s="13" t="s">
        <v>3706</v>
      </c>
      <c r="C90" s="29">
        <v>7.77</v>
      </c>
      <c r="D90" s="13" t="s">
        <v>507</v>
      </c>
      <c r="E90" s="13" t="s">
        <v>3705</v>
      </c>
      <c r="F90" s="18">
        <v>2500</v>
      </c>
      <c r="G90" s="18">
        <v>2505.2199999999998</v>
      </c>
      <c r="H90" s="18">
        <v>0.9</v>
      </c>
    </row>
    <row r="91" spans="2:8" x14ac:dyDescent="0.25">
      <c r="B91" s="13" t="s">
        <v>3704</v>
      </c>
      <c r="C91" s="29">
        <v>7.8</v>
      </c>
      <c r="D91" s="13" t="s">
        <v>507</v>
      </c>
      <c r="E91" s="13" t="s">
        <v>3703</v>
      </c>
      <c r="F91" s="18">
        <v>2500</v>
      </c>
      <c r="G91" s="18">
        <v>2501.9</v>
      </c>
      <c r="H91" s="18">
        <v>0.9</v>
      </c>
    </row>
    <row r="92" spans="2:8" x14ac:dyDescent="0.25">
      <c r="B92" s="13" t="s">
        <v>3702</v>
      </c>
      <c r="C92" s="29">
        <v>7.5</v>
      </c>
      <c r="D92" s="13" t="s">
        <v>507</v>
      </c>
      <c r="E92" s="13" t="s">
        <v>3701</v>
      </c>
      <c r="F92" s="18">
        <v>2500</v>
      </c>
      <c r="G92" s="18">
        <v>2501.5500000000002</v>
      </c>
      <c r="H92" s="18">
        <v>0.9</v>
      </c>
    </row>
    <row r="93" spans="2:8" x14ac:dyDescent="0.25">
      <c r="B93" s="13" t="s">
        <v>3700</v>
      </c>
      <c r="C93" s="29">
        <v>7.86</v>
      </c>
      <c r="D93" s="13" t="s">
        <v>3699</v>
      </c>
      <c r="E93" s="13" t="s">
        <v>3698</v>
      </c>
      <c r="F93" s="18">
        <v>250</v>
      </c>
      <c r="G93" s="18">
        <v>2500.91</v>
      </c>
      <c r="H93" s="18">
        <v>0.9</v>
      </c>
    </row>
    <row r="94" spans="2:8" x14ac:dyDescent="0.25">
      <c r="B94" s="13" t="s">
        <v>1223</v>
      </c>
      <c r="C94" s="29">
        <v>7.52</v>
      </c>
      <c r="D94" s="13" t="s">
        <v>507</v>
      </c>
      <c r="E94" s="13" t="s">
        <v>1224</v>
      </c>
      <c r="F94" s="18">
        <v>2500</v>
      </c>
      <c r="G94" s="18">
        <v>2500.65</v>
      </c>
      <c r="H94" s="18">
        <v>0.9</v>
      </c>
    </row>
    <row r="95" spans="2:8" x14ac:dyDescent="0.25">
      <c r="B95" s="13" t="s">
        <v>3697</v>
      </c>
      <c r="C95" s="29">
        <v>7.73</v>
      </c>
      <c r="D95" s="13" t="s">
        <v>507</v>
      </c>
      <c r="E95" s="13" t="s">
        <v>3696</v>
      </c>
      <c r="F95" s="18">
        <v>250</v>
      </c>
      <c r="G95" s="18">
        <v>2499.16</v>
      </c>
      <c r="H95" s="18">
        <v>0.9</v>
      </c>
    </row>
    <row r="96" spans="2:8" x14ac:dyDescent="0.25">
      <c r="B96" s="13" t="s">
        <v>3695</v>
      </c>
      <c r="C96" s="29">
        <v>7.42</v>
      </c>
      <c r="D96" s="13" t="s">
        <v>507</v>
      </c>
      <c r="E96" s="13" t="s">
        <v>3694</v>
      </c>
      <c r="F96" s="18">
        <v>2500</v>
      </c>
      <c r="G96" s="18">
        <v>2493.42</v>
      </c>
      <c r="H96" s="18">
        <v>0.9</v>
      </c>
    </row>
    <row r="97" spans="2:8" x14ac:dyDescent="0.25">
      <c r="B97" s="13" t="s">
        <v>3693</v>
      </c>
      <c r="C97" s="29">
        <v>7.72</v>
      </c>
      <c r="D97" s="13" t="s">
        <v>3684</v>
      </c>
      <c r="E97" s="13" t="s">
        <v>3692</v>
      </c>
      <c r="F97" s="18">
        <v>250</v>
      </c>
      <c r="G97" s="18">
        <v>2459.5300000000002</v>
      </c>
      <c r="H97" s="18">
        <v>0.89</v>
      </c>
    </row>
    <row r="98" spans="2:8" x14ac:dyDescent="0.25">
      <c r="B98" s="13" t="s">
        <v>3691</v>
      </c>
      <c r="C98" s="29">
        <v>7.49</v>
      </c>
      <c r="D98" s="13" t="s">
        <v>507</v>
      </c>
      <c r="E98" s="13" t="s">
        <v>3690</v>
      </c>
      <c r="F98" s="18">
        <v>250</v>
      </c>
      <c r="G98" s="18">
        <v>2406.0500000000002</v>
      </c>
      <c r="H98" s="18">
        <v>0.87</v>
      </c>
    </row>
    <row r="99" spans="2:8" x14ac:dyDescent="0.25">
      <c r="B99" s="13" t="s">
        <v>3689</v>
      </c>
      <c r="C99" s="29">
        <v>7.83</v>
      </c>
      <c r="D99" s="13" t="s">
        <v>507</v>
      </c>
      <c r="E99" s="13" t="s">
        <v>3688</v>
      </c>
      <c r="F99" s="18">
        <v>150</v>
      </c>
      <c r="G99" s="18">
        <v>1512.47</v>
      </c>
      <c r="H99" s="18">
        <v>0.55000000000000004</v>
      </c>
    </row>
    <row r="100" spans="2:8" x14ac:dyDescent="0.25">
      <c r="B100" s="13" t="s">
        <v>3687</v>
      </c>
      <c r="C100" s="29">
        <v>7.52</v>
      </c>
      <c r="D100" s="13" t="s">
        <v>507</v>
      </c>
      <c r="E100" s="13" t="s">
        <v>3686</v>
      </c>
      <c r="F100" s="18">
        <v>150</v>
      </c>
      <c r="G100" s="18">
        <v>1464.34</v>
      </c>
      <c r="H100" s="18">
        <v>0.53</v>
      </c>
    </row>
    <row r="101" spans="2:8" x14ac:dyDescent="0.25">
      <c r="B101" s="13" t="s">
        <v>2936</v>
      </c>
      <c r="C101" s="29">
        <v>8.18</v>
      </c>
      <c r="D101" s="13" t="s">
        <v>507</v>
      </c>
      <c r="E101" s="13" t="s">
        <v>2935</v>
      </c>
      <c r="F101" s="18">
        <v>153</v>
      </c>
      <c r="G101" s="18">
        <v>1371.85</v>
      </c>
      <c r="H101" s="18">
        <v>0.5</v>
      </c>
    </row>
    <row r="102" spans="2:8" x14ac:dyDescent="0.25">
      <c r="B102" s="13" t="s">
        <v>3685</v>
      </c>
      <c r="C102" s="29">
        <v>7.66</v>
      </c>
      <c r="D102" s="13" t="s">
        <v>3684</v>
      </c>
      <c r="E102" s="13" t="s">
        <v>3683</v>
      </c>
      <c r="F102" s="18">
        <v>100</v>
      </c>
      <c r="G102" s="18">
        <v>1011.91</v>
      </c>
      <c r="H102" s="18">
        <v>0.37</v>
      </c>
    </row>
    <row r="103" spans="2:8" x14ac:dyDescent="0.25">
      <c r="B103" s="13" t="s">
        <v>3682</v>
      </c>
      <c r="C103" s="29">
        <v>8.61</v>
      </c>
      <c r="D103" s="13" t="s">
        <v>512</v>
      </c>
      <c r="E103" s="13" t="s">
        <v>3681</v>
      </c>
      <c r="F103" s="18">
        <v>1000</v>
      </c>
      <c r="G103" s="18">
        <v>1000.24</v>
      </c>
      <c r="H103" s="18">
        <v>0.36</v>
      </c>
    </row>
    <row r="104" spans="2:8" x14ac:dyDescent="0.25">
      <c r="B104" s="13" t="s">
        <v>2934</v>
      </c>
      <c r="C104" s="29">
        <v>8.18</v>
      </c>
      <c r="D104" s="13" t="s">
        <v>507</v>
      </c>
      <c r="E104" s="13" t="s">
        <v>2933</v>
      </c>
      <c r="F104" s="18">
        <v>104</v>
      </c>
      <c r="G104" s="18">
        <v>901.43</v>
      </c>
      <c r="H104" s="18">
        <v>0.33</v>
      </c>
    </row>
    <row r="105" spans="2:8" x14ac:dyDescent="0.25">
      <c r="B105" s="13" t="s">
        <v>2932</v>
      </c>
      <c r="C105" s="29">
        <v>8.18</v>
      </c>
      <c r="D105" s="13" t="s">
        <v>507</v>
      </c>
      <c r="E105" s="13" t="s">
        <v>2931</v>
      </c>
      <c r="F105" s="18">
        <v>102</v>
      </c>
      <c r="G105" s="18">
        <v>884.07</v>
      </c>
      <c r="H105" s="18">
        <v>0.32</v>
      </c>
    </row>
    <row r="106" spans="2:8" x14ac:dyDescent="0.25">
      <c r="B106" s="13" t="s">
        <v>2930</v>
      </c>
      <c r="C106" s="29">
        <v>8.18</v>
      </c>
      <c r="D106" s="13" t="s">
        <v>507</v>
      </c>
      <c r="E106" s="13" t="s">
        <v>2929</v>
      </c>
      <c r="F106" s="18">
        <v>80</v>
      </c>
      <c r="G106" s="18">
        <v>705.35</v>
      </c>
      <c r="H106" s="18">
        <v>0.25</v>
      </c>
    </row>
    <row r="107" spans="2:8" x14ac:dyDescent="0.25">
      <c r="B107" s="13" t="s">
        <v>3680</v>
      </c>
      <c r="C107" s="29">
        <v>7.4</v>
      </c>
      <c r="D107" s="13" t="s">
        <v>507</v>
      </c>
      <c r="E107" s="13" t="s">
        <v>3679</v>
      </c>
      <c r="F107" s="18">
        <v>50</v>
      </c>
      <c r="G107" s="18">
        <v>530.49</v>
      </c>
      <c r="H107" s="18">
        <v>0.19</v>
      </c>
    </row>
    <row r="108" spans="2:8" x14ac:dyDescent="0.25">
      <c r="B108" s="13" t="s">
        <v>3678</v>
      </c>
      <c r="C108" s="29">
        <v>7.33</v>
      </c>
      <c r="D108" s="13" t="s">
        <v>507</v>
      </c>
      <c r="E108" s="13" t="s">
        <v>3677</v>
      </c>
      <c r="F108" s="18">
        <v>50</v>
      </c>
      <c r="G108" s="18">
        <v>504.63</v>
      </c>
      <c r="H108" s="18">
        <v>0.18</v>
      </c>
    </row>
    <row r="109" spans="2:8" x14ac:dyDescent="0.25">
      <c r="B109" s="13" t="s">
        <v>3676</v>
      </c>
      <c r="C109" s="29">
        <v>8.44</v>
      </c>
      <c r="D109" s="13" t="s">
        <v>512</v>
      </c>
      <c r="E109" s="13" t="s">
        <v>3675</v>
      </c>
      <c r="F109" s="18">
        <v>50</v>
      </c>
      <c r="G109" s="18">
        <v>496.48</v>
      </c>
      <c r="H109" s="18">
        <v>0.18</v>
      </c>
    </row>
    <row r="110" spans="2:8" x14ac:dyDescent="0.25">
      <c r="B110" s="13" t="s">
        <v>3674</v>
      </c>
      <c r="C110" s="29">
        <v>7.7</v>
      </c>
      <c r="D110" s="13" t="s">
        <v>507</v>
      </c>
      <c r="E110" s="13" t="s">
        <v>3673</v>
      </c>
      <c r="F110" s="18">
        <v>50</v>
      </c>
      <c r="G110" s="18">
        <v>487.85</v>
      </c>
      <c r="H110" s="18">
        <v>0.18</v>
      </c>
    </row>
    <row r="111" spans="2:8" x14ac:dyDescent="0.25">
      <c r="B111" s="13" t="s">
        <v>3672</v>
      </c>
      <c r="C111" s="29">
        <v>7.22</v>
      </c>
      <c r="D111" s="13" t="s">
        <v>507</v>
      </c>
      <c r="E111" s="13" t="s">
        <v>3671</v>
      </c>
      <c r="F111" s="18">
        <v>30</v>
      </c>
      <c r="G111" s="18">
        <v>314.48</v>
      </c>
      <c r="H111" s="18">
        <v>0.11</v>
      </c>
    </row>
    <row r="112" spans="2:8" x14ac:dyDescent="0.25">
      <c r="B112" s="13" t="s">
        <v>509</v>
      </c>
      <c r="C112" s="29">
        <v>7.7</v>
      </c>
      <c r="D112" s="13" t="s">
        <v>507</v>
      </c>
      <c r="E112" s="13" t="s">
        <v>510</v>
      </c>
      <c r="F112" s="18">
        <v>30</v>
      </c>
      <c r="G112" s="18">
        <v>299.32</v>
      </c>
      <c r="H112" s="18">
        <v>0.11</v>
      </c>
    </row>
    <row r="113" spans="2:8" x14ac:dyDescent="0.25">
      <c r="B113" s="13" t="s">
        <v>3670</v>
      </c>
      <c r="C113" s="29">
        <v>7.58</v>
      </c>
      <c r="D113" s="13" t="s">
        <v>507</v>
      </c>
      <c r="E113" s="13" t="s">
        <v>3669</v>
      </c>
      <c r="F113" s="18">
        <v>12</v>
      </c>
      <c r="G113" s="18">
        <v>121.93</v>
      </c>
      <c r="H113" s="18">
        <v>0.04</v>
      </c>
    </row>
    <row r="114" spans="2:8" x14ac:dyDescent="0.25">
      <c r="B114" s="13" t="s">
        <v>3668</v>
      </c>
      <c r="C114" s="29">
        <v>7.22</v>
      </c>
      <c r="D114" s="13" t="s">
        <v>507</v>
      </c>
      <c r="E114" s="13" t="s">
        <v>3667</v>
      </c>
      <c r="F114" s="18">
        <v>10</v>
      </c>
      <c r="G114" s="18">
        <v>104.15</v>
      </c>
      <c r="H114" s="18">
        <v>0.04</v>
      </c>
    </row>
    <row r="115" spans="2:8" x14ac:dyDescent="0.25">
      <c r="B115" s="13" t="s">
        <v>2138</v>
      </c>
      <c r="C115" s="29">
        <v>7.71</v>
      </c>
      <c r="D115" s="13" t="s">
        <v>507</v>
      </c>
      <c r="E115" s="13" t="s">
        <v>1212</v>
      </c>
      <c r="F115" s="18">
        <v>10</v>
      </c>
      <c r="G115" s="18">
        <v>98.66</v>
      </c>
      <c r="H115" s="18">
        <v>0.04</v>
      </c>
    </row>
    <row r="116" spans="2:8" x14ac:dyDescent="0.25">
      <c r="B116" s="13" t="s">
        <v>2147</v>
      </c>
      <c r="C116" s="29">
        <v>7.18</v>
      </c>
      <c r="D116" s="13" t="s">
        <v>507</v>
      </c>
      <c r="E116" s="13" t="s">
        <v>1230</v>
      </c>
      <c r="F116" s="18">
        <v>10</v>
      </c>
      <c r="G116" s="18">
        <v>98.61</v>
      </c>
      <c r="H116" s="18">
        <v>0.04</v>
      </c>
    </row>
    <row r="117" spans="2:8" x14ac:dyDescent="0.25">
      <c r="B117" s="32" t="s">
        <v>519</v>
      </c>
      <c r="C117" s="33"/>
      <c r="D117" s="32"/>
      <c r="E117" s="32"/>
      <c r="F117" s="34"/>
      <c r="G117" s="34">
        <f>SUM(G54:G116)</f>
        <v>194914.18</v>
      </c>
      <c r="H117" s="34">
        <f>SUM(H54:H116)</f>
        <v>70.34</v>
      </c>
    </row>
    <row r="118" spans="2:8" x14ac:dyDescent="0.25">
      <c r="B118" s="32" t="s">
        <v>1524</v>
      </c>
    </row>
    <row r="119" spans="2:8" x14ac:dyDescent="0.25">
      <c r="B119" s="13" t="s">
        <v>1525</v>
      </c>
      <c r="C119" s="29">
        <v>8.8000000000000007</v>
      </c>
      <c r="D119" s="13" t="s">
        <v>1526</v>
      </c>
      <c r="E119" s="13" t="s">
        <v>1527</v>
      </c>
      <c r="F119" s="18">
        <v>750000000</v>
      </c>
      <c r="G119" s="18">
        <v>7531.5</v>
      </c>
      <c r="H119" s="18">
        <v>2.72</v>
      </c>
    </row>
    <row r="120" spans="2:8" x14ac:dyDescent="0.25">
      <c r="B120" s="13" t="s">
        <v>1528</v>
      </c>
      <c r="C120" s="29">
        <v>8.4499999999999993</v>
      </c>
      <c r="D120" s="13" t="s">
        <v>1529</v>
      </c>
      <c r="E120" s="13" t="s">
        <v>1530</v>
      </c>
      <c r="F120" s="18">
        <v>47</v>
      </c>
      <c r="G120" s="18">
        <v>4682.3900000000003</v>
      </c>
      <c r="H120" s="18">
        <v>1.69</v>
      </c>
    </row>
    <row r="121" spans="2:8" x14ac:dyDescent="0.25">
      <c r="B121" s="32" t="s">
        <v>1531</v>
      </c>
      <c r="C121" s="33"/>
      <c r="D121" s="32"/>
      <c r="E121" s="32"/>
      <c r="F121" s="34"/>
      <c r="G121" s="34">
        <f>SUM(G118:G120)</f>
        <v>12213.89</v>
      </c>
      <c r="H121" s="34">
        <f>SUM(H118:H120)</f>
        <v>4.41</v>
      </c>
    </row>
    <row r="122" spans="2:8" x14ac:dyDescent="0.25">
      <c r="B122" s="32" t="s">
        <v>2625</v>
      </c>
    </row>
    <row r="123" spans="2:8" x14ac:dyDescent="0.25">
      <c r="B123" s="13" t="s">
        <v>2624</v>
      </c>
      <c r="C123" s="29" t="s">
        <v>145</v>
      </c>
      <c r="E123" s="13" t="s">
        <v>2623</v>
      </c>
      <c r="F123" s="18">
        <v>3804.41</v>
      </c>
      <c r="G123" s="18">
        <v>396.95</v>
      </c>
      <c r="H123" s="18">
        <v>0.14000000000000001</v>
      </c>
    </row>
    <row r="124" spans="2:8" x14ac:dyDescent="0.25">
      <c r="B124" s="32" t="s">
        <v>2622</v>
      </c>
      <c r="C124" s="33"/>
      <c r="D124" s="32"/>
      <c r="E124" s="32"/>
      <c r="F124" s="34"/>
      <c r="G124" s="34">
        <f>SUM(G122:G123)</f>
        <v>396.95</v>
      </c>
      <c r="H124" s="34">
        <f>SUM(H122:H123)</f>
        <v>0.14000000000000001</v>
      </c>
    </row>
    <row r="125" spans="2:8" x14ac:dyDescent="0.25">
      <c r="B125" s="32" t="s">
        <v>1232</v>
      </c>
      <c r="C125" s="33"/>
      <c r="D125" s="32"/>
      <c r="E125" s="32"/>
      <c r="F125" s="34"/>
      <c r="G125" s="34">
        <v>1205.17</v>
      </c>
      <c r="H125" s="34">
        <v>0.43</v>
      </c>
    </row>
    <row r="126" spans="2:8" x14ac:dyDescent="0.25">
      <c r="B126" s="32" t="s">
        <v>159</v>
      </c>
      <c r="C126" s="33"/>
      <c r="D126" s="32"/>
      <c r="E126" s="32"/>
      <c r="F126" s="34"/>
      <c r="G126" s="34">
        <v>270751.96999999997</v>
      </c>
      <c r="H126" s="34">
        <v>97.68</v>
      </c>
    </row>
    <row r="127" spans="2:8" x14ac:dyDescent="0.25">
      <c r="B127" s="32" t="s">
        <v>247</v>
      </c>
      <c r="C127" s="33"/>
      <c r="D127" s="32"/>
      <c r="E127" s="32"/>
      <c r="F127" s="34"/>
      <c r="G127" s="34">
        <v>6359.3869527000188</v>
      </c>
      <c r="H127" s="34">
        <v>2.3199999999999932</v>
      </c>
    </row>
    <row r="128" spans="2:8" x14ac:dyDescent="0.25">
      <c r="B128" s="32" t="s">
        <v>161</v>
      </c>
      <c r="C128" s="33"/>
      <c r="D128" s="32"/>
      <c r="E128" s="32"/>
      <c r="F128" s="34"/>
      <c r="G128" s="34">
        <v>277111.35695270001</v>
      </c>
      <c r="H128" s="34">
        <v>100</v>
      </c>
    </row>
    <row r="129" spans="2:3" x14ac:dyDescent="0.25">
      <c r="B129" s="13" t="s">
        <v>162</v>
      </c>
    </row>
    <row r="130" spans="2:3" x14ac:dyDescent="0.25">
      <c r="B130" s="13" t="s">
        <v>163</v>
      </c>
    </row>
    <row r="131" spans="2:3" x14ac:dyDescent="0.25">
      <c r="B131" s="13" t="s">
        <v>164</v>
      </c>
      <c r="C131" s="29" t="s">
        <v>165</v>
      </c>
    </row>
    <row r="132" spans="2:3" x14ac:dyDescent="0.25">
      <c r="B132" s="32"/>
    </row>
    <row r="133" spans="2:3" ht="30" x14ac:dyDescent="0.25">
      <c r="B133" s="48" t="s">
        <v>166</v>
      </c>
      <c r="C133" s="29" t="s">
        <v>167</v>
      </c>
    </row>
    <row r="134" spans="2:3" x14ac:dyDescent="0.25">
      <c r="B134" s="32"/>
    </row>
    <row r="135" spans="2:3" x14ac:dyDescent="0.25">
      <c r="B135" s="32" t="s">
        <v>168</v>
      </c>
      <c r="C135" s="29" t="s">
        <v>167</v>
      </c>
    </row>
    <row r="136" spans="2:3" x14ac:dyDescent="0.25">
      <c r="B136" s="32" t="s">
        <v>170</v>
      </c>
      <c r="C136" s="29" t="s">
        <v>171</v>
      </c>
    </row>
    <row r="137" spans="2:3" x14ac:dyDescent="0.25">
      <c r="B137" s="32" t="s">
        <v>3666</v>
      </c>
      <c r="C137" s="33"/>
    </row>
    <row r="138" spans="2:3" x14ac:dyDescent="0.25">
      <c r="B138" s="32" t="s">
        <v>3665</v>
      </c>
      <c r="C138" s="33"/>
    </row>
    <row r="139" spans="2:3" x14ac:dyDescent="0.25">
      <c r="B139" s="32" t="s">
        <v>3664</v>
      </c>
      <c r="C139" s="33"/>
    </row>
    <row r="140" spans="2:3" x14ac:dyDescent="0.25">
      <c r="B140" s="32" t="s">
        <v>3663</v>
      </c>
      <c r="C140" s="33"/>
    </row>
    <row r="141" spans="2:3" x14ac:dyDescent="0.25">
      <c r="B141" s="32" t="s">
        <v>3662</v>
      </c>
      <c r="C141" s="33"/>
    </row>
    <row r="142" spans="2:3" x14ac:dyDescent="0.25">
      <c r="B142" s="32" t="s">
        <v>3661</v>
      </c>
      <c r="C142" s="33"/>
    </row>
    <row r="143" spans="2:3" x14ac:dyDescent="0.25">
      <c r="B143" s="32" t="s">
        <v>3660</v>
      </c>
      <c r="C143" s="33"/>
    </row>
    <row r="144" spans="2:3" x14ac:dyDescent="0.25">
      <c r="B144" s="32" t="s">
        <v>3659</v>
      </c>
      <c r="C144" s="33"/>
    </row>
    <row r="145" spans="2:3" x14ac:dyDescent="0.25">
      <c r="B145" s="32" t="s">
        <v>3658</v>
      </c>
      <c r="C145" s="33"/>
    </row>
    <row r="146" spans="2:3" x14ac:dyDescent="0.25">
      <c r="B146" s="32" t="s">
        <v>3657</v>
      </c>
      <c r="C146" s="33"/>
    </row>
    <row r="147" spans="2:3" x14ac:dyDescent="0.25">
      <c r="B147" s="32" t="s">
        <v>3656</v>
      </c>
      <c r="C147" s="33"/>
    </row>
    <row r="148" spans="2:3" x14ac:dyDescent="0.25">
      <c r="B148" s="32" t="s">
        <v>3655</v>
      </c>
      <c r="C148" s="33"/>
    </row>
    <row r="149" spans="2:3" x14ac:dyDescent="0.25">
      <c r="B149" s="32" t="s">
        <v>3654</v>
      </c>
      <c r="C149" s="33"/>
    </row>
    <row r="150" spans="2:3" x14ac:dyDescent="0.25">
      <c r="B150" s="32" t="s">
        <v>3653</v>
      </c>
      <c r="C150" s="33"/>
    </row>
    <row r="151" spans="2:3" x14ac:dyDescent="0.25">
      <c r="B151" s="32" t="s">
        <v>3652</v>
      </c>
      <c r="C151" s="33"/>
    </row>
    <row r="152" spans="2:3" x14ac:dyDescent="0.25">
      <c r="B152" s="32" t="s">
        <v>3651</v>
      </c>
      <c r="C152" s="33"/>
    </row>
    <row r="153" spans="2:3" x14ac:dyDescent="0.25">
      <c r="B153" s="32" t="s">
        <v>3650</v>
      </c>
      <c r="C153" s="33"/>
    </row>
    <row r="154" spans="2:3" x14ac:dyDescent="0.25">
      <c r="B154" s="13" t="s">
        <v>180</v>
      </c>
    </row>
    <row r="156" spans="2:3" x14ac:dyDescent="0.25">
      <c r="B156" s="3"/>
      <c r="C156" s="4" t="s">
        <v>181</v>
      </c>
    </row>
    <row r="157" spans="2:3" x14ac:dyDescent="0.25">
      <c r="B157" s="3" t="s">
        <v>182</v>
      </c>
      <c r="C157" s="5" t="s">
        <v>6</v>
      </c>
    </row>
    <row r="158" spans="2:3" x14ac:dyDescent="0.25">
      <c r="B158" s="3" t="s">
        <v>183</v>
      </c>
      <c r="C158" s="4"/>
    </row>
    <row r="159" spans="2:3" x14ac:dyDescent="0.25">
      <c r="B159" s="3"/>
      <c r="C159" s="4"/>
    </row>
    <row r="160" spans="2:3" x14ac:dyDescent="0.25">
      <c r="B160" s="3" t="s">
        <v>184</v>
      </c>
      <c r="C160" s="61">
        <v>7.6100000000000001E-2</v>
      </c>
    </row>
    <row r="161" spans="2:6" x14ac:dyDescent="0.25">
      <c r="B161" s="3"/>
      <c r="C161" s="4"/>
    </row>
    <row r="162" spans="2:6" x14ac:dyDescent="0.25">
      <c r="B162" s="3" t="s">
        <v>185</v>
      </c>
      <c r="C162" s="4" t="s">
        <v>3649</v>
      </c>
    </row>
    <row r="163" spans="2:6" x14ac:dyDescent="0.25">
      <c r="B163" s="3" t="s">
        <v>186</v>
      </c>
      <c r="C163" s="4" t="s">
        <v>3648</v>
      </c>
    </row>
    <row r="164" spans="2:6" x14ac:dyDescent="0.25">
      <c r="B164" s="3"/>
      <c r="C164" s="4"/>
    </row>
    <row r="165" spans="2:6" x14ac:dyDescent="0.25">
      <c r="B165" s="3" t="s">
        <v>187</v>
      </c>
      <c r="C165" s="4" t="s">
        <v>165</v>
      </c>
    </row>
    <row r="166" spans="2:6" x14ac:dyDescent="0.25">
      <c r="B166" s="204" t="s">
        <v>188</v>
      </c>
      <c r="C166" s="204"/>
    </row>
    <row r="168" spans="2:6" x14ac:dyDescent="0.25">
      <c r="B168" s="3" t="s">
        <v>189</v>
      </c>
      <c r="C168" s="4"/>
      <c r="D168" s="3"/>
    </row>
    <row r="169" spans="2:6" ht="30" x14ac:dyDescent="0.25">
      <c r="B169" s="6" t="s">
        <v>190</v>
      </c>
      <c r="C169" s="5" t="s">
        <v>191</v>
      </c>
      <c r="D169" s="6" t="s">
        <v>192</v>
      </c>
    </row>
    <row r="170" spans="2:6" x14ac:dyDescent="0.25">
      <c r="B170" s="3" t="s">
        <v>1427</v>
      </c>
      <c r="C170" s="15">
        <v>50</v>
      </c>
      <c r="D170" s="16">
        <v>0.49</v>
      </c>
    </row>
    <row r="171" spans="2:6" x14ac:dyDescent="0.25">
      <c r="B171" s="3" t="s">
        <v>1169</v>
      </c>
      <c r="C171" s="15">
        <v>50</v>
      </c>
      <c r="D171" s="16">
        <v>1.21</v>
      </c>
    </row>
    <row r="172" spans="2:6" x14ac:dyDescent="0.25">
      <c r="C172" s="13"/>
    </row>
    <row r="173" spans="2:6" x14ac:dyDescent="0.25">
      <c r="B173" s="214" t="s">
        <v>3647</v>
      </c>
      <c r="C173" s="214"/>
      <c r="D173" s="214"/>
      <c r="E173" s="214"/>
    </row>
    <row r="174" spans="2:6" x14ac:dyDescent="0.25">
      <c r="C174" s="13"/>
    </row>
    <row r="175" spans="2:6" x14ac:dyDescent="0.25">
      <c r="B175" s="213" t="s">
        <v>2976</v>
      </c>
      <c r="C175" s="213"/>
      <c r="D175" s="213"/>
      <c r="E175" s="213"/>
      <c r="F175" s="213"/>
    </row>
    <row r="177" spans="2:7" x14ac:dyDescent="0.25">
      <c r="B177" s="8" t="s">
        <v>193</v>
      </c>
      <c r="C177" s="44">
        <v>45596</v>
      </c>
      <c r="D177" s="3"/>
      <c r="E177" s="37"/>
      <c r="F177" s="43"/>
    </row>
    <row r="178" spans="2:7" x14ac:dyDescent="0.25">
      <c r="B178" s="8" t="s">
        <v>194</v>
      </c>
      <c r="C178" s="9" t="s">
        <v>195</v>
      </c>
      <c r="D178" s="8" t="s">
        <v>196</v>
      </c>
      <c r="E178" s="38" t="s">
        <v>197</v>
      </c>
      <c r="F178" s="36" t="s">
        <v>198</v>
      </c>
      <c r="G178" s="34"/>
    </row>
    <row r="179" spans="2:7" x14ac:dyDescent="0.25">
      <c r="B179" s="41" t="s">
        <v>167</v>
      </c>
      <c r="C179" s="42" t="s">
        <v>167</v>
      </c>
      <c r="D179" s="41" t="s">
        <v>167</v>
      </c>
      <c r="E179" s="40" t="s">
        <v>167</v>
      </c>
      <c r="F179" s="39" t="s">
        <v>167</v>
      </c>
    </row>
    <row r="182" spans="2:7" x14ac:dyDescent="0.25">
      <c r="B182" s="32" t="s">
        <v>199</v>
      </c>
    </row>
    <row r="183" spans="2:7" x14ac:dyDescent="0.25">
      <c r="B183" s="32"/>
    </row>
    <row r="184" spans="2:7" x14ac:dyDescent="0.25">
      <c r="B184" s="32" t="s">
        <v>200</v>
      </c>
    </row>
    <row r="185" spans="2:7" x14ac:dyDescent="0.25">
      <c r="B185" s="8" t="s">
        <v>201</v>
      </c>
      <c r="C185" s="9" t="s">
        <v>202</v>
      </c>
      <c r="D185" s="32"/>
    </row>
    <row r="186" spans="2:7" x14ac:dyDescent="0.25">
      <c r="B186" s="3" t="s">
        <v>167</v>
      </c>
      <c r="C186" s="4" t="s">
        <v>167</v>
      </c>
    </row>
    <row r="188" spans="2:7" x14ac:dyDescent="0.25">
      <c r="B188" s="8" t="s">
        <v>203</v>
      </c>
      <c r="C188" s="9" t="s">
        <v>202</v>
      </c>
    </row>
    <row r="189" spans="2:7" x14ac:dyDescent="0.25">
      <c r="B189" s="3" t="s">
        <v>167</v>
      </c>
      <c r="C189" s="4" t="s">
        <v>167</v>
      </c>
    </row>
    <row r="191" spans="2:7" x14ac:dyDescent="0.25">
      <c r="B191" s="8" t="s">
        <v>167</v>
      </c>
      <c r="C191" s="9" t="s">
        <v>167</v>
      </c>
    </row>
    <row r="192" spans="2:7" x14ac:dyDescent="0.25">
      <c r="B192" s="3" t="s">
        <v>167</v>
      </c>
      <c r="C192" s="4" t="s">
        <v>167</v>
      </c>
    </row>
    <row r="194" spans="2:7" x14ac:dyDescent="0.25">
      <c r="B194" s="38" t="s">
        <v>204</v>
      </c>
      <c r="C194" s="9" t="s">
        <v>205</v>
      </c>
    </row>
    <row r="195" spans="2:7" x14ac:dyDescent="0.25">
      <c r="B195" s="37" t="s">
        <v>167</v>
      </c>
      <c r="C195" s="4" t="s">
        <v>167</v>
      </c>
    </row>
    <row r="197" spans="2:7" x14ac:dyDescent="0.25">
      <c r="B197" s="8" t="s">
        <v>206</v>
      </c>
      <c r="C197" s="9" t="s">
        <v>167</v>
      </c>
    </row>
    <row r="199" spans="2:7" x14ac:dyDescent="0.25">
      <c r="B199" s="8" t="s">
        <v>207</v>
      </c>
      <c r="C199" s="44">
        <v>45596</v>
      </c>
      <c r="D199" s="3"/>
      <c r="E199" s="37"/>
      <c r="F199" s="43"/>
    </row>
    <row r="200" spans="2:7" x14ac:dyDescent="0.25">
      <c r="B200" s="8" t="s">
        <v>194</v>
      </c>
      <c r="C200" s="9" t="s">
        <v>195</v>
      </c>
      <c r="D200" s="8" t="s">
        <v>196</v>
      </c>
      <c r="E200" s="38" t="s">
        <v>197</v>
      </c>
      <c r="F200" s="36" t="s">
        <v>198</v>
      </c>
      <c r="G200" s="34"/>
    </row>
    <row r="201" spans="2:7" x14ac:dyDescent="0.25">
      <c r="B201" s="41" t="s">
        <v>167</v>
      </c>
      <c r="C201" s="42" t="s">
        <v>167</v>
      </c>
      <c r="D201" s="41" t="s">
        <v>167</v>
      </c>
      <c r="E201" s="40" t="s">
        <v>167</v>
      </c>
      <c r="F201" s="39" t="s">
        <v>167</v>
      </c>
    </row>
    <row r="202" spans="2:7" x14ac:dyDescent="0.25">
      <c r="B202" s="32" t="s">
        <v>199</v>
      </c>
    </row>
    <row r="203" spans="2:7" x14ac:dyDescent="0.25">
      <c r="B203" s="32"/>
    </row>
    <row r="204" spans="2:7" x14ac:dyDescent="0.25">
      <c r="B204" s="32" t="s">
        <v>200</v>
      </c>
    </row>
    <row r="205" spans="2:7" x14ac:dyDescent="0.25">
      <c r="B205" s="8" t="s">
        <v>201</v>
      </c>
      <c r="C205" s="9" t="s">
        <v>202</v>
      </c>
      <c r="D205" s="32"/>
    </row>
    <row r="206" spans="2:7" x14ac:dyDescent="0.25">
      <c r="B206" s="3" t="s">
        <v>167</v>
      </c>
      <c r="C206" s="4" t="s">
        <v>167</v>
      </c>
    </row>
    <row r="208" spans="2:7" x14ac:dyDescent="0.25">
      <c r="B208" s="8" t="s">
        <v>203</v>
      </c>
      <c r="C208" s="9" t="s">
        <v>202</v>
      </c>
    </row>
    <row r="209" spans="2:6" x14ac:dyDescent="0.25">
      <c r="B209" s="3" t="s">
        <v>167</v>
      </c>
      <c r="C209" s="4" t="s">
        <v>167</v>
      </c>
    </row>
    <row r="211" spans="2:6" x14ac:dyDescent="0.25">
      <c r="B211" s="8" t="s">
        <v>167</v>
      </c>
      <c r="C211" s="9" t="s">
        <v>167</v>
      </c>
    </row>
    <row r="212" spans="2:6" x14ac:dyDescent="0.25">
      <c r="B212" s="3" t="s">
        <v>167</v>
      </c>
      <c r="C212" s="4" t="s">
        <v>167</v>
      </c>
    </row>
    <row r="214" spans="2:6" x14ac:dyDescent="0.25">
      <c r="B214" s="38" t="s">
        <v>204</v>
      </c>
      <c r="C214" s="9" t="s">
        <v>205</v>
      </c>
    </row>
    <row r="215" spans="2:6" x14ac:dyDescent="0.25">
      <c r="B215" s="37" t="s">
        <v>167</v>
      </c>
      <c r="C215" s="4" t="s">
        <v>167</v>
      </c>
    </row>
    <row r="217" spans="2:6" x14ac:dyDescent="0.25">
      <c r="B217" s="8" t="s">
        <v>206</v>
      </c>
      <c r="C217" s="9" t="s">
        <v>167</v>
      </c>
    </row>
    <row r="220" spans="2:6" x14ac:dyDescent="0.25">
      <c r="B220" s="32" t="s">
        <v>208</v>
      </c>
    </row>
    <row r="222" spans="2:6" x14ac:dyDescent="0.25">
      <c r="B222" s="8" t="s">
        <v>194</v>
      </c>
      <c r="C222" s="9" t="s">
        <v>209</v>
      </c>
      <c r="D222" s="8" t="s">
        <v>210</v>
      </c>
      <c r="E222" s="8" t="s">
        <v>211</v>
      </c>
      <c r="F222" s="34"/>
    </row>
    <row r="223" spans="2:6" x14ac:dyDescent="0.25">
      <c r="B223" s="3" t="s">
        <v>167</v>
      </c>
      <c r="C223" s="4" t="s">
        <v>167</v>
      </c>
      <c r="D223" s="3" t="s">
        <v>167</v>
      </c>
      <c r="E223" s="3" t="s">
        <v>167</v>
      </c>
    </row>
    <row r="226" spans="2:80" x14ac:dyDescent="0.25">
      <c r="B226" s="32" t="s">
        <v>212</v>
      </c>
      <c r="C226" s="33" t="s">
        <v>167</v>
      </c>
      <c r="D226" s="32"/>
      <c r="E226" s="32"/>
      <c r="F226" s="34"/>
      <c r="G226" s="34"/>
      <c r="H226" s="34"/>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32"/>
      <c r="AM226" s="32"/>
      <c r="AN226" s="32"/>
      <c r="AO226" s="32"/>
      <c r="AP226" s="32"/>
      <c r="AQ226" s="32"/>
      <c r="AR226" s="32"/>
      <c r="AS226" s="32"/>
      <c r="AT226" s="32"/>
      <c r="AU226" s="32"/>
      <c r="AV226" s="32"/>
      <c r="AW226" s="32"/>
      <c r="AX226" s="32"/>
      <c r="AY226" s="32"/>
      <c r="AZ226" s="32"/>
      <c r="BA226" s="32"/>
      <c r="BB226" s="32"/>
      <c r="BC226" s="32"/>
      <c r="BD226" s="32"/>
      <c r="BE226" s="32"/>
      <c r="BF226" s="32"/>
      <c r="BG226" s="32"/>
      <c r="BH226" s="32"/>
      <c r="BI226" s="32"/>
      <c r="BJ226" s="32"/>
      <c r="BK226" s="32"/>
      <c r="BL226" s="32"/>
      <c r="BM226" s="32"/>
      <c r="BN226" s="32"/>
      <c r="BO226" s="32"/>
      <c r="BP226" s="32"/>
      <c r="BQ226" s="32"/>
      <c r="BR226" s="32"/>
      <c r="BS226" s="32"/>
      <c r="BT226" s="32"/>
      <c r="BU226" s="32"/>
      <c r="BV226" s="32"/>
      <c r="BW226" s="32"/>
      <c r="BX226" s="32"/>
      <c r="BY226" s="32"/>
      <c r="BZ226" s="32"/>
      <c r="CA226" s="32"/>
      <c r="CB226" s="32"/>
    </row>
    <row r="228" spans="2:80" x14ac:dyDescent="0.25">
      <c r="B228" s="32" t="s">
        <v>213</v>
      </c>
    </row>
    <row r="230" spans="2:80" x14ac:dyDescent="0.25">
      <c r="B230" s="8" t="s">
        <v>214</v>
      </c>
      <c r="C230" s="9" t="s">
        <v>202</v>
      </c>
      <c r="D230" s="32"/>
    </row>
    <row r="231" spans="2:80" x14ac:dyDescent="0.25">
      <c r="B231" s="3" t="s">
        <v>167</v>
      </c>
      <c r="C231" s="4" t="s">
        <v>167</v>
      </c>
    </row>
    <row r="234" spans="2:80" x14ac:dyDescent="0.25">
      <c r="B234" s="8" t="s">
        <v>215</v>
      </c>
      <c r="C234" s="9" t="s">
        <v>216</v>
      </c>
      <c r="D234" s="32"/>
    </row>
    <row r="235" spans="2:80" x14ac:dyDescent="0.25">
      <c r="B235" s="3" t="s">
        <v>167</v>
      </c>
      <c r="C235" s="4" t="s">
        <v>167</v>
      </c>
    </row>
    <row r="238" spans="2:80" x14ac:dyDescent="0.25">
      <c r="B238" s="32" t="s">
        <v>217</v>
      </c>
    </row>
    <row r="241" spans="2:80" x14ac:dyDescent="0.25">
      <c r="B241" s="32" t="s">
        <v>218</v>
      </c>
    </row>
    <row r="243" spans="2:80" x14ac:dyDescent="0.25">
      <c r="B243" s="8" t="s">
        <v>194</v>
      </c>
      <c r="C243" s="9" t="s">
        <v>219</v>
      </c>
      <c r="D243" s="8" t="s">
        <v>209</v>
      </c>
      <c r="E243" s="8" t="s">
        <v>210</v>
      </c>
      <c r="F243" s="36" t="s">
        <v>211</v>
      </c>
      <c r="G243" s="34"/>
    </row>
    <row r="244" spans="2:80" x14ac:dyDescent="0.25">
      <c r="B244" s="3" t="s">
        <v>167</v>
      </c>
      <c r="C244" s="4" t="s">
        <v>167</v>
      </c>
      <c r="D244" s="3" t="s">
        <v>167</v>
      </c>
      <c r="E244" s="3" t="s">
        <v>167</v>
      </c>
      <c r="F244" s="35" t="s">
        <v>167</v>
      </c>
    </row>
    <row r="247" spans="2:80" x14ac:dyDescent="0.25">
      <c r="B247" s="32" t="s">
        <v>212</v>
      </c>
      <c r="C247" s="33" t="s">
        <v>167</v>
      </c>
      <c r="D247" s="32"/>
      <c r="E247" s="32"/>
      <c r="F247" s="34"/>
      <c r="G247" s="34"/>
      <c r="H247" s="34"/>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32"/>
      <c r="AT247" s="32"/>
      <c r="AU247" s="32"/>
      <c r="AV247" s="32"/>
      <c r="AW247" s="32"/>
      <c r="AX247" s="32"/>
      <c r="AY247" s="32"/>
      <c r="AZ247" s="32"/>
      <c r="BA247" s="32"/>
      <c r="BB247" s="32"/>
      <c r="BC247" s="32"/>
      <c r="BD247" s="32"/>
      <c r="BE247" s="32"/>
      <c r="BF247" s="32"/>
      <c r="BG247" s="32"/>
      <c r="BH247" s="32"/>
      <c r="BI247" s="32"/>
      <c r="BJ247" s="32"/>
      <c r="BK247" s="32"/>
      <c r="BL247" s="32"/>
      <c r="BM247" s="32"/>
      <c r="BN247" s="32"/>
      <c r="BO247" s="32"/>
      <c r="BP247" s="32"/>
      <c r="BQ247" s="32"/>
      <c r="BR247" s="32"/>
      <c r="BS247" s="32"/>
      <c r="BT247" s="32"/>
      <c r="BU247" s="32"/>
      <c r="BV247" s="32"/>
      <c r="BW247" s="32"/>
      <c r="BX247" s="32"/>
      <c r="BY247" s="32"/>
      <c r="BZ247" s="32"/>
      <c r="CA247" s="32"/>
      <c r="CB247" s="32"/>
    </row>
    <row r="249" spans="2:80" x14ac:dyDescent="0.25">
      <c r="B249" s="32" t="s">
        <v>213</v>
      </c>
    </row>
    <row r="251" spans="2:80" x14ac:dyDescent="0.25">
      <c r="B251" s="8" t="s">
        <v>214</v>
      </c>
      <c r="C251" s="9" t="s">
        <v>202</v>
      </c>
      <c r="D251" s="32"/>
    </row>
    <row r="252" spans="2:80" x14ac:dyDescent="0.25">
      <c r="B252" s="3" t="s">
        <v>167</v>
      </c>
      <c r="C252" s="4" t="s">
        <v>167</v>
      </c>
    </row>
    <row r="255" spans="2:80" x14ac:dyDescent="0.25">
      <c r="B255" s="8" t="s">
        <v>215</v>
      </c>
      <c r="C255" s="9" t="s">
        <v>216</v>
      </c>
      <c r="D255" s="32"/>
    </row>
    <row r="256" spans="2:80" x14ac:dyDescent="0.25">
      <c r="B256" s="3" t="s">
        <v>167</v>
      </c>
      <c r="C256" s="4" t="s">
        <v>167</v>
      </c>
    </row>
    <row r="259" spans="1:256" x14ac:dyDescent="0.25">
      <c r="B259" s="32" t="s">
        <v>217</v>
      </c>
    </row>
    <row r="262" spans="1:256" x14ac:dyDescent="0.25">
      <c r="B262" s="32" t="s">
        <v>220</v>
      </c>
    </row>
    <row r="263" spans="1:256" x14ac:dyDescent="0.25">
      <c r="B263" s="8" t="s">
        <v>194</v>
      </c>
      <c r="C263" s="9" t="s">
        <v>221</v>
      </c>
      <c r="D263" s="8" t="s">
        <v>222</v>
      </c>
      <c r="E263" s="8" t="s">
        <v>223</v>
      </c>
      <c r="F263" s="36" t="s">
        <v>224</v>
      </c>
      <c r="G263" s="34"/>
    </row>
    <row r="264" spans="1:256" x14ac:dyDescent="0.25">
      <c r="B264" s="3" t="s">
        <v>167</v>
      </c>
      <c r="C264" s="4" t="s">
        <v>167</v>
      </c>
      <c r="D264" s="3" t="s">
        <v>167</v>
      </c>
      <c r="E264" s="3" t="s">
        <v>167</v>
      </c>
      <c r="F264" s="35" t="s">
        <v>167</v>
      </c>
    </row>
    <row r="265" spans="1:256" x14ac:dyDescent="0.25">
      <c r="B265" s="13" t="s">
        <v>225</v>
      </c>
    </row>
    <row r="267" spans="1:256" s="67" customFormat="1" x14ac:dyDescent="0.25">
      <c r="A267" s="58"/>
      <c r="B267" s="218" t="s">
        <v>3646</v>
      </c>
      <c r="C267" s="218"/>
      <c r="D267" s="218"/>
      <c r="E267" s="218"/>
      <c r="F267" s="82"/>
      <c r="G267" s="82"/>
      <c r="H267" s="82"/>
    </row>
    <row r="268" spans="1:256" s="67" customFormat="1" x14ac:dyDescent="0.25">
      <c r="C268" s="88"/>
      <c r="F268" s="82"/>
      <c r="G268" s="82"/>
      <c r="H268" s="82"/>
    </row>
    <row r="269" spans="1:256" s="67" customFormat="1" x14ac:dyDescent="0.25">
      <c r="B269" s="75"/>
      <c r="C269" s="80"/>
      <c r="D269" s="75"/>
      <c r="E269" s="75"/>
      <c r="F269" s="79"/>
      <c r="G269" s="79"/>
      <c r="H269" s="79"/>
    </row>
    <row r="270" spans="1:256" s="67" customFormat="1" x14ac:dyDescent="0.25">
      <c r="B270" s="81" t="s">
        <v>2974</v>
      </c>
      <c r="C270" s="80"/>
      <c r="D270" s="75"/>
      <c r="E270" s="75"/>
      <c r="F270" s="79"/>
      <c r="G270" s="79"/>
      <c r="H270" s="79"/>
    </row>
    <row r="271" spans="1:256" s="67" customFormat="1" x14ac:dyDescent="0.25">
      <c r="B271" s="75"/>
      <c r="C271" s="80"/>
      <c r="D271" s="75"/>
      <c r="E271" s="75"/>
      <c r="F271" s="79"/>
      <c r="G271" s="79"/>
      <c r="H271" s="79"/>
    </row>
    <row r="272" spans="1:256" s="67" customFormat="1" x14ac:dyDescent="0.25">
      <c r="A272" s="68"/>
      <c r="B272" s="75" t="s">
        <v>2973</v>
      </c>
      <c r="C272" s="78"/>
      <c r="D272" s="68"/>
      <c r="E272" s="68"/>
      <c r="F272" s="69"/>
      <c r="G272" s="69"/>
      <c r="H272" s="69"/>
      <c r="I272" s="68"/>
      <c r="J272" s="68"/>
      <c r="K272" s="68"/>
      <c r="L272" s="68"/>
      <c r="M272" s="68"/>
      <c r="N272" s="68"/>
      <c r="O272" s="68"/>
      <c r="P272" s="68"/>
      <c r="Q272" s="68"/>
      <c r="R272" s="68"/>
      <c r="S272" s="68"/>
      <c r="T272" s="68"/>
      <c r="U272" s="68"/>
      <c r="V272" s="68"/>
      <c r="W272" s="68"/>
      <c r="X272" s="68"/>
      <c r="Y272" s="68"/>
      <c r="Z272" s="68"/>
      <c r="AA272" s="68"/>
      <c r="AB272" s="68"/>
      <c r="AC272" s="68"/>
      <c r="AD272" s="68"/>
      <c r="AE272" s="68"/>
      <c r="AF272" s="68"/>
      <c r="AG272" s="68"/>
      <c r="AH272" s="68"/>
      <c r="AI272" s="68"/>
      <c r="AJ272" s="68"/>
      <c r="AK272" s="68"/>
      <c r="AL272" s="68"/>
      <c r="AM272" s="68"/>
      <c r="AN272" s="68"/>
      <c r="AO272" s="68"/>
      <c r="AP272" s="68"/>
      <c r="AQ272" s="68"/>
      <c r="AR272" s="68"/>
      <c r="AS272" s="68"/>
      <c r="AT272" s="68"/>
      <c r="AU272" s="68"/>
      <c r="AV272" s="68"/>
      <c r="AW272" s="68"/>
      <c r="AX272" s="68"/>
      <c r="AY272" s="68"/>
      <c r="AZ272" s="68"/>
      <c r="BA272" s="68"/>
      <c r="BB272" s="68"/>
      <c r="BC272" s="68"/>
      <c r="BD272" s="68"/>
      <c r="BE272" s="68"/>
      <c r="BF272" s="68"/>
      <c r="BG272" s="68"/>
      <c r="BH272" s="68"/>
      <c r="BI272" s="68"/>
      <c r="BJ272" s="68"/>
      <c r="BK272" s="68"/>
      <c r="BL272" s="68"/>
      <c r="BM272" s="68"/>
      <c r="BN272" s="68"/>
      <c r="BO272" s="68"/>
      <c r="BP272" s="68"/>
      <c r="BQ272" s="68"/>
      <c r="BR272" s="68"/>
      <c r="BS272" s="68"/>
      <c r="BT272" s="68"/>
      <c r="BU272" s="68"/>
      <c r="BV272" s="68"/>
      <c r="BW272" s="68"/>
      <c r="BX272" s="68"/>
      <c r="BY272" s="68"/>
      <c r="BZ272" s="68"/>
      <c r="CA272" s="68"/>
      <c r="CB272" s="68"/>
      <c r="CC272" s="68"/>
      <c r="CD272" s="68"/>
      <c r="CE272" s="68"/>
      <c r="CF272" s="68"/>
      <c r="CG272" s="68"/>
      <c r="CH272" s="68"/>
      <c r="CI272" s="68"/>
      <c r="CJ272" s="68"/>
      <c r="CK272" s="68"/>
      <c r="CL272" s="68"/>
      <c r="CM272" s="68"/>
      <c r="CN272" s="68"/>
      <c r="CO272" s="68"/>
      <c r="CP272" s="68"/>
      <c r="CQ272" s="68"/>
      <c r="CR272" s="68"/>
      <c r="CS272" s="68"/>
      <c r="CT272" s="68"/>
      <c r="CU272" s="68"/>
      <c r="CV272" s="68"/>
      <c r="CW272" s="68"/>
      <c r="CX272" s="68"/>
      <c r="CY272" s="68"/>
      <c r="CZ272" s="68"/>
      <c r="DA272" s="68"/>
      <c r="DB272" s="68"/>
      <c r="DC272" s="68"/>
      <c r="DD272" s="68"/>
      <c r="DE272" s="68"/>
      <c r="DF272" s="68"/>
      <c r="DG272" s="68"/>
      <c r="DH272" s="68"/>
      <c r="DI272" s="68"/>
      <c r="DJ272" s="68"/>
      <c r="DK272" s="68"/>
      <c r="DL272" s="68"/>
      <c r="DM272" s="68"/>
      <c r="DN272" s="68"/>
      <c r="DO272" s="68"/>
      <c r="DP272" s="68"/>
      <c r="DQ272" s="68"/>
      <c r="DR272" s="68"/>
      <c r="DS272" s="68"/>
      <c r="DT272" s="68"/>
      <c r="DU272" s="68"/>
      <c r="DV272" s="68"/>
      <c r="DW272" s="68"/>
      <c r="DX272" s="68"/>
      <c r="DY272" s="68"/>
      <c r="DZ272" s="68"/>
      <c r="EA272" s="68"/>
      <c r="EB272" s="68"/>
      <c r="EC272" s="68"/>
      <c r="ED272" s="68"/>
      <c r="EE272" s="68"/>
      <c r="EF272" s="68"/>
      <c r="EG272" s="68"/>
      <c r="EH272" s="68"/>
      <c r="EI272" s="68"/>
      <c r="EJ272" s="68"/>
      <c r="EK272" s="68"/>
      <c r="EL272" s="68"/>
      <c r="EM272" s="68"/>
      <c r="EN272" s="68"/>
      <c r="EO272" s="68"/>
      <c r="EP272" s="68"/>
      <c r="EQ272" s="68"/>
      <c r="ER272" s="68"/>
      <c r="ES272" s="68"/>
      <c r="ET272" s="68"/>
      <c r="EU272" s="68"/>
      <c r="EV272" s="68"/>
      <c r="EW272" s="68"/>
      <c r="EX272" s="68"/>
      <c r="EY272" s="68"/>
      <c r="EZ272" s="68"/>
      <c r="FA272" s="68"/>
      <c r="FB272" s="68"/>
      <c r="FC272" s="68"/>
      <c r="FD272" s="68"/>
      <c r="FE272" s="68"/>
      <c r="FF272" s="68"/>
      <c r="FG272" s="68"/>
      <c r="FH272" s="68"/>
      <c r="FI272" s="68"/>
      <c r="FJ272" s="68"/>
      <c r="FK272" s="68"/>
      <c r="FL272" s="68"/>
      <c r="FM272" s="68"/>
      <c r="FN272" s="68"/>
      <c r="FO272" s="68"/>
      <c r="FP272" s="68"/>
      <c r="FQ272" s="68"/>
      <c r="FR272" s="68"/>
      <c r="FS272" s="68"/>
      <c r="FT272" s="68"/>
      <c r="FU272" s="68"/>
      <c r="FV272" s="68"/>
      <c r="FW272" s="68"/>
      <c r="FX272" s="68"/>
      <c r="FY272" s="68"/>
      <c r="FZ272" s="68"/>
      <c r="GA272" s="68"/>
      <c r="GB272" s="68"/>
      <c r="GC272" s="68"/>
      <c r="GD272" s="68"/>
      <c r="GE272" s="68"/>
      <c r="GF272" s="68"/>
      <c r="GG272" s="68"/>
      <c r="GH272" s="68"/>
      <c r="GI272" s="68"/>
      <c r="GJ272" s="68"/>
      <c r="GK272" s="68"/>
      <c r="GL272" s="68"/>
      <c r="GM272" s="68"/>
      <c r="GN272" s="68"/>
      <c r="GO272" s="68"/>
      <c r="GP272" s="68"/>
      <c r="GQ272" s="68"/>
      <c r="GR272" s="68"/>
      <c r="GS272" s="68"/>
      <c r="GT272" s="68"/>
      <c r="GU272" s="68"/>
      <c r="GV272" s="68"/>
      <c r="GW272" s="68"/>
      <c r="GX272" s="68"/>
      <c r="GY272" s="68"/>
      <c r="GZ272" s="68"/>
      <c r="HA272" s="68"/>
      <c r="HB272" s="68"/>
      <c r="HC272" s="68"/>
      <c r="HD272" s="68"/>
      <c r="HE272" s="68"/>
      <c r="HF272" s="68"/>
      <c r="HG272" s="68"/>
      <c r="HH272" s="68"/>
      <c r="HI272" s="68"/>
      <c r="HJ272" s="68"/>
      <c r="HK272" s="68"/>
      <c r="HL272" s="68"/>
      <c r="HM272" s="68"/>
      <c r="HN272" s="68"/>
      <c r="HO272" s="68"/>
      <c r="HP272" s="68"/>
      <c r="HQ272" s="68"/>
      <c r="HR272" s="68"/>
      <c r="HS272" s="68"/>
      <c r="HT272" s="68"/>
      <c r="HU272" s="68"/>
      <c r="HV272" s="68"/>
      <c r="HW272" s="68"/>
      <c r="HX272" s="68"/>
      <c r="HY272" s="68"/>
      <c r="HZ272" s="68"/>
      <c r="IA272" s="68"/>
      <c r="IB272" s="68"/>
      <c r="IC272" s="68"/>
      <c r="ID272" s="68"/>
      <c r="IE272" s="68"/>
      <c r="IF272" s="68"/>
      <c r="IG272" s="68"/>
      <c r="IH272" s="68"/>
      <c r="II272" s="68"/>
      <c r="IJ272" s="68"/>
      <c r="IK272" s="68"/>
      <c r="IL272" s="68"/>
      <c r="IM272" s="68"/>
      <c r="IN272" s="68"/>
      <c r="IO272" s="68"/>
      <c r="IP272" s="68"/>
      <c r="IQ272" s="68"/>
      <c r="IR272" s="68"/>
      <c r="IS272" s="68"/>
      <c r="IT272" s="68"/>
      <c r="IU272" s="68"/>
      <c r="IV272" s="68"/>
    </row>
    <row r="273" spans="1:256" s="67" customFormat="1" x14ac:dyDescent="0.25">
      <c r="A273" s="68"/>
      <c r="C273" s="78"/>
      <c r="D273" s="68"/>
      <c r="E273" s="68"/>
      <c r="F273" s="69"/>
      <c r="G273" s="69"/>
      <c r="H273" s="69"/>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c r="AF273" s="68"/>
      <c r="AG273" s="68"/>
      <c r="AH273" s="68"/>
      <c r="AI273" s="68"/>
      <c r="AJ273" s="68"/>
      <c r="AK273" s="68"/>
      <c r="AL273" s="68"/>
      <c r="AM273" s="68"/>
      <c r="AN273" s="68"/>
      <c r="AO273" s="68"/>
      <c r="AP273" s="68"/>
      <c r="AQ273" s="68"/>
      <c r="AR273" s="68"/>
      <c r="AS273" s="68"/>
      <c r="AT273" s="68"/>
      <c r="AU273" s="68"/>
      <c r="AV273" s="68"/>
      <c r="AW273" s="68"/>
      <c r="AX273" s="68"/>
      <c r="AY273" s="68"/>
      <c r="AZ273" s="68"/>
      <c r="BA273" s="68"/>
      <c r="BB273" s="68"/>
      <c r="BC273" s="68"/>
      <c r="BD273" s="68"/>
      <c r="BE273" s="68"/>
      <c r="BF273" s="68"/>
      <c r="BG273" s="68"/>
      <c r="BH273" s="68"/>
      <c r="BI273" s="68"/>
      <c r="BJ273" s="68"/>
      <c r="BK273" s="68"/>
      <c r="BL273" s="68"/>
      <c r="BM273" s="68"/>
      <c r="BN273" s="68"/>
      <c r="BO273" s="68"/>
      <c r="BP273" s="68"/>
      <c r="BQ273" s="68"/>
      <c r="BR273" s="68"/>
      <c r="BS273" s="68"/>
      <c r="BT273" s="68"/>
      <c r="BU273" s="68"/>
      <c r="BV273" s="68"/>
      <c r="BW273" s="68"/>
      <c r="BX273" s="68"/>
      <c r="BY273" s="68"/>
      <c r="BZ273" s="68"/>
      <c r="CA273" s="68"/>
      <c r="CB273" s="68"/>
      <c r="CC273" s="68"/>
      <c r="CD273" s="68"/>
      <c r="CE273" s="68"/>
      <c r="CF273" s="68"/>
      <c r="CG273" s="68"/>
      <c r="CH273" s="68"/>
      <c r="CI273" s="68"/>
      <c r="CJ273" s="68"/>
      <c r="CK273" s="68"/>
      <c r="CL273" s="68"/>
      <c r="CM273" s="68"/>
      <c r="CN273" s="68"/>
      <c r="CO273" s="68"/>
      <c r="CP273" s="68"/>
      <c r="CQ273" s="68"/>
      <c r="CR273" s="68"/>
      <c r="CS273" s="68"/>
      <c r="CT273" s="68"/>
      <c r="CU273" s="68"/>
      <c r="CV273" s="68"/>
      <c r="CW273" s="68"/>
      <c r="CX273" s="68"/>
      <c r="CY273" s="68"/>
      <c r="CZ273" s="68"/>
      <c r="DA273" s="68"/>
      <c r="DB273" s="68"/>
      <c r="DC273" s="68"/>
      <c r="DD273" s="68"/>
      <c r="DE273" s="68"/>
      <c r="DF273" s="68"/>
      <c r="DG273" s="68"/>
      <c r="DH273" s="68"/>
      <c r="DI273" s="68"/>
      <c r="DJ273" s="68"/>
      <c r="DK273" s="68"/>
      <c r="DL273" s="68"/>
      <c r="DM273" s="68"/>
      <c r="DN273" s="68"/>
      <c r="DO273" s="68"/>
      <c r="DP273" s="68"/>
      <c r="DQ273" s="68"/>
      <c r="DR273" s="68"/>
      <c r="DS273" s="68"/>
      <c r="DT273" s="68"/>
      <c r="DU273" s="68"/>
      <c r="DV273" s="68"/>
      <c r="DW273" s="68"/>
      <c r="DX273" s="68"/>
      <c r="DY273" s="68"/>
      <c r="DZ273" s="68"/>
      <c r="EA273" s="68"/>
      <c r="EB273" s="68"/>
      <c r="EC273" s="68"/>
      <c r="ED273" s="68"/>
      <c r="EE273" s="68"/>
      <c r="EF273" s="68"/>
      <c r="EG273" s="68"/>
      <c r="EH273" s="68"/>
      <c r="EI273" s="68"/>
      <c r="EJ273" s="68"/>
      <c r="EK273" s="68"/>
      <c r="EL273" s="68"/>
      <c r="EM273" s="68"/>
      <c r="EN273" s="68"/>
      <c r="EO273" s="68"/>
      <c r="EP273" s="68"/>
      <c r="EQ273" s="68"/>
      <c r="ER273" s="68"/>
      <c r="ES273" s="68"/>
      <c r="ET273" s="68"/>
      <c r="EU273" s="68"/>
      <c r="EV273" s="68"/>
      <c r="EW273" s="68"/>
      <c r="EX273" s="68"/>
      <c r="EY273" s="68"/>
      <c r="EZ273" s="68"/>
      <c r="FA273" s="68"/>
      <c r="FB273" s="68"/>
      <c r="FC273" s="68"/>
      <c r="FD273" s="68"/>
      <c r="FE273" s="68"/>
      <c r="FF273" s="68"/>
      <c r="FG273" s="68"/>
      <c r="FH273" s="68"/>
      <c r="FI273" s="68"/>
      <c r="FJ273" s="68"/>
      <c r="FK273" s="68"/>
      <c r="FL273" s="68"/>
      <c r="FM273" s="68"/>
      <c r="FN273" s="68"/>
      <c r="FO273" s="68"/>
      <c r="FP273" s="68"/>
      <c r="FQ273" s="68"/>
      <c r="FR273" s="68"/>
      <c r="FS273" s="68"/>
      <c r="FT273" s="68"/>
      <c r="FU273" s="68"/>
      <c r="FV273" s="68"/>
      <c r="FW273" s="68"/>
      <c r="FX273" s="68"/>
      <c r="FY273" s="68"/>
      <c r="FZ273" s="68"/>
      <c r="GA273" s="68"/>
      <c r="GB273" s="68"/>
      <c r="GC273" s="68"/>
      <c r="GD273" s="68"/>
      <c r="GE273" s="68"/>
      <c r="GF273" s="68"/>
      <c r="GG273" s="68"/>
      <c r="GH273" s="68"/>
      <c r="GI273" s="68"/>
      <c r="GJ273" s="68"/>
      <c r="GK273" s="68"/>
      <c r="GL273" s="68"/>
      <c r="GM273" s="68"/>
      <c r="GN273" s="68"/>
      <c r="GO273" s="68"/>
      <c r="GP273" s="68"/>
      <c r="GQ273" s="68"/>
      <c r="GR273" s="68"/>
      <c r="GS273" s="68"/>
      <c r="GT273" s="68"/>
      <c r="GU273" s="68"/>
      <c r="GV273" s="68"/>
      <c r="GW273" s="68"/>
      <c r="GX273" s="68"/>
      <c r="GY273" s="68"/>
      <c r="GZ273" s="68"/>
      <c r="HA273" s="68"/>
      <c r="HB273" s="68"/>
      <c r="HC273" s="68"/>
      <c r="HD273" s="68"/>
      <c r="HE273" s="68"/>
      <c r="HF273" s="68"/>
      <c r="HG273" s="68"/>
      <c r="HH273" s="68"/>
      <c r="HI273" s="68"/>
      <c r="HJ273" s="68"/>
      <c r="HK273" s="68"/>
      <c r="HL273" s="68"/>
      <c r="HM273" s="68"/>
      <c r="HN273" s="68"/>
      <c r="HO273" s="68"/>
      <c r="HP273" s="68"/>
      <c r="HQ273" s="68"/>
      <c r="HR273" s="68"/>
      <c r="HS273" s="68"/>
      <c r="HT273" s="68"/>
      <c r="HU273" s="68"/>
      <c r="HV273" s="68"/>
      <c r="HW273" s="68"/>
      <c r="HX273" s="68"/>
      <c r="HY273" s="68"/>
      <c r="HZ273" s="68"/>
      <c r="IA273" s="68"/>
      <c r="IB273" s="68"/>
      <c r="IC273" s="68"/>
      <c r="ID273" s="68"/>
      <c r="IE273" s="68"/>
      <c r="IF273" s="68"/>
      <c r="IG273" s="68"/>
      <c r="IH273" s="68"/>
      <c r="II273" s="68"/>
      <c r="IJ273" s="68"/>
      <c r="IK273" s="68"/>
      <c r="IL273" s="68"/>
      <c r="IM273" s="68"/>
      <c r="IN273" s="68"/>
      <c r="IO273" s="68"/>
      <c r="IP273" s="68"/>
      <c r="IQ273" s="68"/>
      <c r="IR273" s="68"/>
      <c r="IS273" s="68"/>
      <c r="IT273" s="68"/>
      <c r="IU273" s="68"/>
      <c r="IV273" s="68"/>
    </row>
    <row r="274" spans="1:256" s="67" customFormat="1" x14ac:dyDescent="0.25">
      <c r="A274" s="68"/>
      <c r="C274" s="78"/>
      <c r="D274" s="68"/>
      <c r="E274" s="68"/>
      <c r="F274" s="69"/>
      <c r="G274" s="69"/>
      <c r="H274" s="69"/>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c r="AH274" s="68"/>
      <c r="AI274" s="68"/>
      <c r="AJ274" s="68"/>
      <c r="AK274" s="68"/>
      <c r="AL274" s="68"/>
      <c r="AM274" s="68"/>
      <c r="AN274" s="68"/>
      <c r="AO274" s="68"/>
      <c r="AP274" s="68"/>
      <c r="AQ274" s="68"/>
      <c r="AR274" s="68"/>
      <c r="AS274" s="68"/>
      <c r="AT274" s="68"/>
      <c r="AU274" s="68"/>
      <c r="AV274" s="68"/>
      <c r="AW274" s="68"/>
      <c r="AX274" s="68"/>
      <c r="AY274" s="68"/>
      <c r="AZ274" s="68"/>
      <c r="BA274" s="68"/>
      <c r="BB274" s="68"/>
      <c r="BC274" s="68"/>
      <c r="BD274" s="68"/>
      <c r="BE274" s="68"/>
      <c r="BF274" s="68"/>
      <c r="BG274" s="68"/>
      <c r="BH274" s="68"/>
      <c r="BI274" s="68"/>
      <c r="BJ274" s="68"/>
      <c r="BK274" s="68"/>
      <c r="BL274" s="68"/>
      <c r="BM274" s="68"/>
      <c r="BN274" s="68"/>
      <c r="BO274" s="68"/>
      <c r="BP274" s="68"/>
      <c r="BQ274" s="68"/>
      <c r="BR274" s="68"/>
      <c r="BS274" s="68"/>
      <c r="BT274" s="68"/>
      <c r="BU274" s="68"/>
      <c r="BV274" s="68"/>
      <c r="BW274" s="68"/>
      <c r="BX274" s="68"/>
      <c r="BY274" s="68"/>
      <c r="BZ274" s="68"/>
      <c r="CA274" s="68"/>
      <c r="CB274" s="68"/>
      <c r="CC274" s="68"/>
      <c r="CD274" s="68"/>
      <c r="CE274" s="68"/>
      <c r="CF274" s="68"/>
      <c r="CG274" s="68"/>
      <c r="CH274" s="68"/>
      <c r="CI274" s="68"/>
      <c r="CJ274" s="68"/>
      <c r="CK274" s="68"/>
      <c r="CL274" s="68"/>
      <c r="CM274" s="68"/>
      <c r="CN274" s="68"/>
      <c r="CO274" s="68"/>
      <c r="CP274" s="68"/>
      <c r="CQ274" s="68"/>
      <c r="CR274" s="68"/>
      <c r="CS274" s="68"/>
      <c r="CT274" s="68"/>
      <c r="CU274" s="68"/>
      <c r="CV274" s="68"/>
      <c r="CW274" s="68"/>
      <c r="CX274" s="68"/>
      <c r="CY274" s="68"/>
      <c r="CZ274" s="68"/>
      <c r="DA274" s="68"/>
      <c r="DB274" s="68"/>
      <c r="DC274" s="68"/>
      <c r="DD274" s="68"/>
      <c r="DE274" s="68"/>
      <c r="DF274" s="68"/>
      <c r="DG274" s="68"/>
      <c r="DH274" s="68"/>
      <c r="DI274" s="68"/>
      <c r="DJ274" s="68"/>
      <c r="DK274" s="68"/>
      <c r="DL274" s="68"/>
      <c r="DM274" s="68"/>
      <c r="DN274" s="68"/>
      <c r="DO274" s="68"/>
      <c r="DP274" s="68"/>
      <c r="DQ274" s="68"/>
      <c r="DR274" s="68"/>
      <c r="DS274" s="68"/>
      <c r="DT274" s="68"/>
      <c r="DU274" s="68"/>
      <c r="DV274" s="68"/>
      <c r="DW274" s="68"/>
      <c r="DX274" s="68"/>
      <c r="DY274" s="68"/>
      <c r="DZ274" s="68"/>
      <c r="EA274" s="68"/>
      <c r="EB274" s="68"/>
      <c r="EC274" s="68"/>
      <c r="ED274" s="68"/>
      <c r="EE274" s="68"/>
      <c r="EF274" s="68"/>
      <c r="EG274" s="68"/>
      <c r="EH274" s="68"/>
      <c r="EI274" s="68"/>
      <c r="EJ274" s="68"/>
      <c r="EK274" s="68"/>
      <c r="EL274" s="68"/>
      <c r="EM274" s="68"/>
      <c r="EN274" s="68"/>
      <c r="EO274" s="68"/>
      <c r="EP274" s="68"/>
      <c r="EQ274" s="68"/>
      <c r="ER274" s="68"/>
      <c r="ES274" s="68"/>
      <c r="ET274" s="68"/>
      <c r="EU274" s="68"/>
      <c r="EV274" s="68"/>
      <c r="EW274" s="68"/>
      <c r="EX274" s="68"/>
      <c r="EY274" s="68"/>
      <c r="EZ274" s="68"/>
      <c r="FA274" s="68"/>
      <c r="FB274" s="68"/>
      <c r="FC274" s="68"/>
      <c r="FD274" s="68"/>
      <c r="FE274" s="68"/>
      <c r="FF274" s="68"/>
      <c r="FG274" s="68"/>
      <c r="FH274" s="68"/>
      <c r="FI274" s="68"/>
      <c r="FJ274" s="68"/>
      <c r="FK274" s="68"/>
      <c r="FL274" s="68"/>
      <c r="FM274" s="68"/>
      <c r="FN274" s="68"/>
      <c r="FO274" s="68"/>
      <c r="FP274" s="68"/>
      <c r="FQ274" s="68"/>
      <c r="FR274" s="68"/>
      <c r="FS274" s="68"/>
      <c r="FT274" s="68"/>
      <c r="FU274" s="68"/>
      <c r="FV274" s="68"/>
      <c r="FW274" s="68"/>
      <c r="FX274" s="68"/>
      <c r="FY274" s="68"/>
      <c r="FZ274" s="68"/>
      <c r="GA274" s="68"/>
      <c r="GB274" s="68"/>
      <c r="GC274" s="68"/>
      <c r="GD274" s="68"/>
      <c r="GE274" s="68"/>
      <c r="GF274" s="68"/>
      <c r="GG274" s="68"/>
      <c r="GH274" s="68"/>
      <c r="GI274" s="68"/>
      <c r="GJ274" s="68"/>
      <c r="GK274" s="68"/>
      <c r="GL274" s="68"/>
      <c r="GM274" s="68"/>
      <c r="GN274" s="68"/>
      <c r="GO274" s="68"/>
      <c r="GP274" s="68"/>
      <c r="GQ274" s="68"/>
      <c r="GR274" s="68"/>
      <c r="GS274" s="68"/>
      <c r="GT274" s="68"/>
      <c r="GU274" s="68"/>
      <c r="GV274" s="68"/>
      <c r="GW274" s="68"/>
      <c r="GX274" s="68"/>
      <c r="GY274" s="68"/>
      <c r="GZ274" s="68"/>
      <c r="HA274" s="68"/>
      <c r="HB274" s="68"/>
      <c r="HC274" s="68"/>
      <c r="HD274" s="68"/>
      <c r="HE274" s="68"/>
      <c r="HF274" s="68"/>
      <c r="HG274" s="68"/>
      <c r="HH274" s="68"/>
      <c r="HI274" s="68"/>
      <c r="HJ274" s="68"/>
      <c r="HK274" s="68"/>
      <c r="HL274" s="68"/>
      <c r="HM274" s="68"/>
      <c r="HN274" s="68"/>
      <c r="HO274" s="68"/>
      <c r="HP274" s="68"/>
      <c r="HQ274" s="68"/>
      <c r="HR274" s="68"/>
      <c r="HS274" s="68"/>
      <c r="HT274" s="68"/>
      <c r="HU274" s="68"/>
      <c r="HV274" s="68"/>
      <c r="HW274" s="68"/>
      <c r="HX274" s="68"/>
      <c r="HY274" s="68"/>
      <c r="HZ274" s="68"/>
      <c r="IA274" s="68"/>
      <c r="IB274" s="68"/>
      <c r="IC274" s="68"/>
      <c r="ID274" s="68"/>
      <c r="IE274" s="68"/>
      <c r="IF274" s="68"/>
      <c r="IG274" s="68"/>
      <c r="IH274" s="68"/>
      <c r="II274" s="68"/>
      <c r="IJ274" s="68"/>
      <c r="IK274" s="68"/>
      <c r="IL274" s="68"/>
      <c r="IM274" s="68"/>
      <c r="IN274" s="68"/>
      <c r="IO274" s="68"/>
      <c r="IP274" s="68"/>
      <c r="IQ274" s="68"/>
      <c r="IR274" s="68"/>
      <c r="IS274" s="68"/>
      <c r="IT274" s="68"/>
      <c r="IU274" s="68"/>
      <c r="IV274" s="68"/>
    </row>
    <row r="275" spans="1:256" s="67" customFormat="1" x14ac:dyDescent="0.25">
      <c r="A275" s="68"/>
      <c r="B275" s="67" t="s">
        <v>2972</v>
      </c>
      <c r="C275" s="76">
        <v>117800066.05</v>
      </c>
      <c r="D275" s="68"/>
      <c r="E275" s="68"/>
      <c r="F275" s="69"/>
      <c r="G275" s="116"/>
      <c r="H275" s="69"/>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c r="AH275" s="68"/>
      <c r="AI275" s="68"/>
      <c r="AJ275" s="68"/>
      <c r="AK275" s="68"/>
      <c r="AL275" s="68"/>
      <c r="AM275" s="68"/>
      <c r="AN275" s="68"/>
      <c r="AO275" s="68"/>
      <c r="AP275" s="68"/>
      <c r="AQ275" s="68"/>
      <c r="AR275" s="68"/>
      <c r="AS275" s="68"/>
      <c r="AT275" s="68"/>
      <c r="AU275" s="68"/>
      <c r="AV275" s="68"/>
      <c r="AW275" s="68"/>
      <c r="AX275" s="68"/>
      <c r="AY275" s="68"/>
      <c r="AZ275" s="68"/>
      <c r="BA275" s="68"/>
      <c r="BB275" s="68"/>
      <c r="BC275" s="68"/>
      <c r="BD275" s="68"/>
      <c r="BE275" s="68"/>
      <c r="BF275" s="68"/>
      <c r="BG275" s="68"/>
      <c r="BH275" s="68"/>
      <c r="BI275" s="68"/>
      <c r="BJ275" s="68"/>
      <c r="BK275" s="68"/>
      <c r="BL275" s="68"/>
      <c r="BM275" s="68"/>
      <c r="BN275" s="68"/>
      <c r="BO275" s="68"/>
      <c r="BP275" s="68"/>
      <c r="BQ275" s="68"/>
      <c r="BR275" s="68"/>
      <c r="BS275" s="68"/>
      <c r="BT275" s="68"/>
      <c r="BU275" s="68"/>
      <c r="BV275" s="68"/>
      <c r="BW275" s="68"/>
      <c r="BX275" s="68"/>
      <c r="BY275" s="68"/>
      <c r="BZ275" s="68"/>
      <c r="CA275" s="68"/>
      <c r="CB275" s="68"/>
      <c r="CC275" s="68"/>
      <c r="CD275" s="68"/>
      <c r="CE275" s="68"/>
      <c r="CF275" s="68"/>
      <c r="CG275" s="68"/>
      <c r="CH275" s="68"/>
      <c r="CI275" s="68"/>
      <c r="CJ275" s="68"/>
      <c r="CK275" s="68"/>
      <c r="CL275" s="68"/>
      <c r="CM275" s="68"/>
      <c r="CN275" s="68"/>
      <c r="CO275" s="68"/>
      <c r="CP275" s="68"/>
      <c r="CQ275" s="68"/>
      <c r="CR275" s="68"/>
      <c r="CS275" s="68"/>
      <c r="CT275" s="68"/>
      <c r="CU275" s="68"/>
      <c r="CV275" s="68"/>
      <c r="CW275" s="68"/>
      <c r="CX275" s="68"/>
      <c r="CY275" s="68"/>
      <c r="CZ275" s="68"/>
      <c r="DA275" s="68"/>
      <c r="DB275" s="68"/>
      <c r="DC275" s="68"/>
      <c r="DD275" s="68"/>
      <c r="DE275" s="68"/>
      <c r="DF275" s="68"/>
      <c r="DG275" s="68"/>
      <c r="DH275" s="68"/>
      <c r="DI275" s="68"/>
      <c r="DJ275" s="68"/>
      <c r="DK275" s="68"/>
      <c r="DL275" s="68"/>
      <c r="DM275" s="68"/>
      <c r="DN275" s="68"/>
      <c r="DO275" s="68"/>
      <c r="DP275" s="68"/>
      <c r="DQ275" s="68"/>
      <c r="DR275" s="68"/>
      <c r="DS275" s="68"/>
      <c r="DT275" s="68"/>
      <c r="DU275" s="68"/>
      <c r="DV275" s="68"/>
      <c r="DW275" s="68"/>
      <c r="DX275" s="68"/>
      <c r="DY275" s="68"/>
      <c r="DZ275" s="68"/>
      <c r="EA275" s="68"/>
      <c r="EB275" s="68"/>
      <c r="EC275" s="68"/>
      <c r="ED275" s="68"/>
      <c r="EE275" s="68"/>
      <c r="EF275" s="68"/>
      <c r="EG275" s="68"/>
      <c r="EH275" s="68"/>
      <c r="EI275" s="68"/>
      <c r="EJ275" s="68"/>
      <c r="EK275" s="68"/>
      <c r="EL275" s="68"/>
      <c r="EM275" s="68"/>
      <c r="EN275" s="68"/>
      <c r="EO275" s="68"/>
      <c r="EP275" s="68"/>
      <c r="EQ275" s="68"/>
      <c r="ER275" s="68"/>
      <c r="ES275" s="68"/>
      <c r="ET275" s="68"/>
      <c r="EU275" s="68"/>
      <c r="EV275" s="68"/>
      <c r="EW275" s="68"/>
      <c r="EX275" s="68"/>
      <c r="EY275" s="68"/>
      <c r="EZ275" s="68"/>
      <c r="FA275" s="68"/>
      <c r="FB275" s="68"/>
      <c r="FC275" s="68"/>
      <c r="FD275" s="68"/>
      <c r="FE275" s="68"/>
      <c r="FF275" s="68"/>
      <c r="FG275" s="68"/>
      <c r="FH275" s="68"/>
      <c r="FI275" s="68"/>
      <c r="FJ275" s="68"/>
      <c r="FK275" s="68"/>
      <c r="FL275" s="68"/>
      <c r="FM275" s="68"/>
      <c r="FN275" s="68"/>
      <c r="FO275" s="68"/>
      <c r="FP275" s="68"/>
      <c r="FQ275" s="68"/>
      <c r="FR275" s="68"/>
      <c r="FS275" s="68"/>
      <c r="FT275" s="68"/>
      <c r="FU275" s="68"/>
      <c r="FV275" s="68"/>
      <c r="FW275" s="68"/>
      <c r="FX275" s="68"/>
      <c r="FY275" s="68"/>
      <c r="FZ275" s="68"/>
      <c r="GA275" s="68"/>
      <c r="GB275" s="68"/>
      <c r="GC275" s="68"/>
      <c r="GD275" s="68"/>
      <c r="GE275" s="68"/>
      <c r="GF275" s="68"/>
      <c r="GG275" s="68"/>
      <c r="GH275" s="68"/>
      <c r="GI275" s="68"/>
      <c r="GJ275" s="68"/>
      <c r="GK275" s="68"/>
      <c r="GL275" s="68"/>
      <c r="GM275" s="68"/>
      <c r="GN275" s="68"/>
      <c r="GO275" s="68"/>
      <c r="GP275" s="68"/>
      <c r="GQ275" s="68"/>
      <c r="GR275" s="68"/>
      <c r="GS275" s="68"/>
      <c r="GT275" s="68"/>
      <c r="GU275" s="68"/>
      <c r="GV275" s="68"/>
      <c r="GW275" s="68"/>
      <c r="GX275" s="68"/>
      <c r="GY275" s="68"/>
      <c r="GZ275" s="68"/>
      <c r="HA275" s="68"/>
      <c r="HB275" s="68"/>
      <c r="HC275" s="68"/>
      <c r="HD275" s="68"/>
      <c r="HE275" s="68"/>
      <c r="HF275" s="68"/>
      <c r="HG275" s="68"/>
      <c r="HH275" s="68"/>
      <c r="HI275" s="68"/>
      <c r="HJ275" s="68"/>
      <c r="HK275" s="68"/>
      <c r="HL275" s="68"/>
      <c r="HM275" s="68"/>
      <c r="HN275" s="68"/>
      <c r="HO275" s="68"/>
      <c r="HP275" s="68"/>
      <c r="HQ275" s="68"/>
      <c r="HR275" s="68"/>
      <c r="HS275" s="68"/>
      <c r="HT275" s="68"/>
      <c r="HU275" s="68"/>
      <c r="HV275" s="68"/>
      <c r="HW275" s="68"/>
      <c r="HX275" s="68"/>
      <c r="HY275" s="68"/>
      <c r="HZ275" s="68"/>
      <c r="IA275" s="68"/>
      <c r="IB275" s="68"/>
      <c r="IC275" s="68"/>
      <c r="ID275" s="68"/>
      <c r="IE275" s="68"/>
      <c r="IF275" s="68"/>
      <c r="IG275" s="68"/>
      <c r="IH275" s="68"/>
      <c r="II275" s="68"/>
      <c r="IJ275" s="68"/>
      <c r="IK275" s="68"/>
      <c r="IL275" s="68"/>
      <c r="IM275" s="68"/>
      <c r="IN275" s="68"/>
      <c r="IO275" s="68"/>
      <c r="IP275" s="68"/>
      <c r="IQ275" s="68"/>
      <c r="IR275" s="68"/>
      <c r="IS275" s="68"/>
      <c r="IT275" s="68"/>
      <c r="IU275" s="68"/>
      <c r="IV275" s="68"/>
    </row>
    <row r="276" spans="1:256" s="67" customFormat="1" x14ac:dyDescent="0.25">
      <c r="A276" s="68"/>
      <c r="C276" s="76"/>
      <c r="D276" s="68"/>
      <c r="E276" s="68"/>
      <c r="F276" s="69"/>
      <c r="G276" s="115"/>
      <c r="H276" s="69"/>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c r="AH276" s="68"/>
      <c r="AI276" s="68"/>
      <c r="AJ276" s="68"/>
      <c r="AK276" s="68"/>
      <c r="AL276" s="68"/>
      <c r="AM276" s="68"/>
      <c r="AN276" s="68"/>
      <c r="AO276" s="68"/>
      <c r="AP276" s="68"/>
      <c r="AQ276" s="68"/>
      <c r="AR276" s="68"/>
      <c r="AS276" s="68"/>
      <c r="AT276" s="68"/>
      <c r="AU276" s="68"/>
      <c r="AV276" s="68"/>
      <c r="AW276" s="68"/>
      <c r="AX276" s="68"/>
      <c r="AY276" s="68"/>
      <c r="AZ276" s="68"/>
      <c r="BA276" s="68"/>
      <c r="BB276" s="68"/>
      <c r="BC276" s="68"/>
      <c r="BD276" s="68"/>
      <c r="BE276" s="68"/>
      <c r="BF276" s="68"/>
      <c r="BG276" s="68"/>
      <c r="BH276" s="68"/>
      <c r="BI276" s="68"/>
      <c r="BJ276" s="68"/>
      <c r="BK276" s="68"/>
      <c r="BL276" s="68"/>
      <c r="BM276" s="68"/>
      <c r="BN276" s="68"/>
      <c r="BO276" s="68"/>
      <c r="BP276" s="68"/>
      <c r="BQ276" s="68"/>
      <c r="BR276" s="68"/>
      <c r="BS276" s="68"/>
      <c r="BT276" s="68"/>
      <c r="BU276" s="68"/>
      <c r="BV276" s="68"/>
      <c r="BW276" s="68"/>
      <c r="BX276" s="68"/>
      <c r="BY276" s="68"/>
      <c r="BZ276" s="68"/>
      <c r="CA276" s="68"/>
      <c r="CB276" s="68"/>
      <c r="CC276" s="68"/>
      <c r="CD276" s="68"/>
      <c r="CE276" s="68"/>
      <c r="CF276" s="68"/>
      <c r="CG276" s="68"/>
      <c r="CH276" s="68"/>
      <c r="CI276" s="68"/>
      <c r="CJ276" s="68"/>
      <c r="CK276" s="68"/>
      <c r="CL276" s="68"/>
      <c r="CM276" s="68"/>
      <c r="CN276" s="68"/>
      <c r="CO276" s="68"/>
      <c r="CP276" s="68"/>
      <c r="CQ276" s="68"/>
      <c r="CR276" s="68"/>
      <c r="CS276" s="68"/>
      <c r="CT276" s="68"/>
      <c r="CU276" s="68"/>
      <c r="CV276" s="68"/>
      <c r="CW276" s="68"/>
      <c r="CX276" s="68"/>
      <c r="CY276" s="68"/>
      <c r="CZ276" s="68"/>
      <c r="DA276" s="68"/>
      <c r="DB276" s="68"/>
      <c r="DC276" s="68"/>
      <c r="DD276" s="68"/>
      <c r="DE276" s="68"/>
      <c r="DF276" s="68"/>
      <c r="DG276" s="68"/>
      <c r="DH276" s="68"/>
      <c r="DI276" s="68"/>
      <c r="DJ276" s="68"/>
      <c r="DK276" s="68"/>
      <c r="DL276" s="68"/>
      <c r="DM276" s="68"/>
      <c r="DN276" s="68"/>
      <c r="DO276" s="68"/>
      <c r="DP276" s="68"/>
      <c r="DQ276" s="68"/>
      <c r="DR276" s="68"/>
      <c r="DS276" s="68"/>
      <c r="DT276" s="68"/>
      <c r="DU276" s="68"/>
      <c r="DV276" s="68"/>
      <c r="DW276" s="68"/>
      <c r="DX276" s="68"/>
      <c r="DY276" s="68"/>
      <c r="DZ276" s="68"/>
      <c r="EA276" s="68"/>
      <c r="EB276" s="68"/>
      <c r="EC276" s="68"/>
      <c r="ED276" s="68"/>
      <c r="EE276" s="68"/>
      <c r="EF276" s="68"/>
      <c r="EG276" s="68"/>
      <c r="EH276" s="68"/>
      <c r="EI276" s="68"/>
      <c r="EJ276" s="68"/>
      <c r="EK276" s="68"/>
      <c r="EL276" s="68"/>
      <c r="EM276" s="68"/>
      <c r="EN276" s="68"/>
      <c r="EO276" s="68"/>
      <c r="EP276" s="68"/>
      <c r="EQ276" s="68"/>
      <c r="ER276" s="68"/>
      <c r="ES276" s="68"/>
      <c r="ET276" s="68"/>
      <c r="EU276" s="68"/>
      <c r="EV276" s="68"/>
      <c r="EW276" s="68"/>
      <c r="EX276" s="68"/>
      <c r="EY276" s="68"/>
      <c r="EZ276" s="68"/>
      <c r="FA276" s="68"/>
      <c r="FB276" s="68"/>
      <c r="FC276" s="68"/>
      <c r="FD276" s="68"/>
      <c r="FE276" s="68"/>
      <c r="FF276" s="68"/>
      <c r="FG276" s="68"/>
      <c r="FH276" s="68"/>
      <c r="FI276" s="68"/>
      <c r="FJ276" s="68"/>
      <c r="FK276" s="68"/>
      <c r="FL276" s="68"/>
      <c r="FM276" s="68"/>
      <c r="FN276" s="68"/>
      <c r="FO276" s="68"/>
      <c r="FP276" s="68"/>
      <c r="FQ276" s="68"/>
      <c r="FR276" s="68"/>
      <c r="FS276" s="68"/>
      <c r="FT276" s="68"/>
      <c r="FU276" s="68"/>
      <c r="FV276" s="68"/>
      <c r="FW276" s="68"/>
      <c r="FX276" s="68"/>
      <c r="FY276" s="68"/>
      <c r="FZ276" s="68"/>
      <c r="GA276" s="68"/>
      <c r="GB276" s="68"/>
      <c r="GC276" s="68"/>
      <c r="GD276" s="68"/>
      <c r="GE276" s="68"/>
      <c r="GF276" s="68"/>
      <c r="GG276" s="68"/>
      <c r="GH276" s="68"/>
      <c r="GI276" s="68"/>
      <c r="GJ276" s="68"/>
      <c r="GK276" s="68"/>
      <c r="GL276" s="68"/>
      <c r="GM276" s="68"/>
      <c r="GN276" s="68"/>
      <c r="GO276" s="68"/>
      <c r="GP276" s="68"/>
      <c r="GQ276" s="68"/>
      <c r="GR276" s="68"/>
      <c r="GS276" s="68"/>
      <c r="GT276" s="68"/>
      <c r="GU276" s="68"/>
      <c r="GV276" s="68"/>
      <c r="GW276" s="68"/>
      <c r="GX276" s="68"/>
      <c r="GY276" s="68"/>
      <c r="GZ276" s="68"/>
      <c r="HA276" s="68"/>
      <c r="HB276" s="68"/>
      <c r="HC276" s="68"/>
      <c r="HD276" s="68"/>
      <c r="HE276" s="68"/>
      <c r="HF276" s="68"/>
      <c r="HG276" s="68"/>
      <c r="HH276" s="68"/>
      <c r="HI276" s="68"/>
      <c r="HJ276" s="68"/>
      <c r="HK276" s="68"/>
      <c r="HL276" s="68"/>
      <c r="HM276" s="68"/>
      <c r="HN276" s="68"/>
      <c r="HO276" s="68"/>
      <c r="HP276" s="68"/>
      <c r="HQ276" s="68"/>
      <c r="HR276" s="68"/>
      <c r="HS276" s="68"/>
      <c r="HT276" s="68"/>
      <c r="HU276" s="68"/>
      <c r="HV276" s="68"/>
      <c r="HW276" s="68"/>
      <c r="HX276" s="68"/>
      <c r="HY276" s="68"/>
      <c r="HZ276" s="68"/>
      <c r="IA276" s="68"/>
      <c r="IB276" s="68"/>
      <c r="IC276" s="68"/>
      <c r="ID276" s="68"/>
      <c r="IE276" s="68"/>
      <c r="IF276" s="68"/>
      <c r="IG276" s="68"/>
      <c r="IH276" s="68"/>
      <c r="II276" s="68"/>
      <c r="IJ276" s="68"/>
      <c r="IK276" s="68"/>
      <c r="IL276" s="68"/>
      <c r="IM276" s="68"/>
      <c r="IN276" s="68"/>
      <c r="IO276" s="68"/>
      <c r="IP276" s="68"/>
      <c r="IQ276" s="68"/>
      <c r="IR276" s="68"/>
      <c r="IS276" s="68"/>
      <c r="IT276" s="68"/>
      <c r="IU276" s="68"/>
      <c r="IV276" s="68"/>
    </row>
    <row r="277" spans="1:256" s="67" customFormat="1" x14ac:dyDescent="0.25">
      <c r="A277" s="68"/>
      <c r="B277" s="67" t="s">
        <v>2971</v>
      </c>
      <c r="C277" s="76">
        <v>102800066.05</v>
      </c>
      <c r="D277" s="68"/>
      <c r="E277" s="68"/>
      <c r="F277" s="69"/>
      <c r="G277" s="116"/>
      <c r="H277" s="69"/>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68"/>
      <c r="AG277" s="68"/>
      <c r="AH277" s="68"/>
      <c r="AI277" s="68"/>
      <c r="AJ277" s="68"/>
      <c r="AK277" s="68"/>
      <c r="AL277" s="68"/>
      <c r="AM277" s="68"/>
      <c r="AN277" s="68"/>
      <c r="AO277" s="68"/>
      <c r="AP277" s="68"/>
      <c r="AQ277" s="68"/>
      <c r="AR277" s="68"/>
      <c r="AS277" s="68"/>
      <c r="AT277" s="68"/>
      <c r="AU277" s="68"/>
      <c r="AV277" s="68"/>
      <c r="AW277" s="68"/>
      <c r="AX277" s="68"/>
      <c r="AY277" s="68"/>
      <c r="AZ277" s="68"/>
      <c r="BA277" s="68"/>
      <c r="BB277" s="68"/>
      <c r="BC277" s="68"/>
      <c r="BD277" s="68"/>
      <c r="BE277" s="68"/>
      <c r="BF277" s="68"/>
      <c r="BG277" s="68"/>
      <c r="BH277" s="68"/>
      <c r="BI277" s="68"/>
      <c r="BJ277" s="68"/>
      <c r="BK277" s="68"/>
      <c r="BL277" s="68"/>
      <c r="BM277" s="68"/>
      <c r="BN277" s="68"/>
      <c r="BO277" s="68"/>
      <c r="BP277" s="68"/>
      <c r="BQ277" s="68"/>
      <c r="BR277" s="68"/>
      <c r="BS277" s="68"/>
      <c r="BT277" s="68"/>
      <c r="BU277" s="68"/>
      <c r="BV277" s="68"/>
      <c r="BW277" s="68"/>
      <c r="BX277" s="68"/>
      <c r="BY277" s="68"/>
      <c r="BZ277" s="68"/>
      <c r="CA277" s="68"/>
      <c r="CB277" s="68"/>
      <c r="CC277" s="68"/>
      <c r="CD277" s="68"/>
      <c r="CE277" s="68"/>
      <c r="CF277" s="68"/>
      <c r="CG277" s="68"/>
      <c r="CH277" s="68"/>
      <c r="CI277" s="68"/>
      <c r="CJ277" s="68"/>
      <c r="CK277" s="68"/>
      <c r="CL277" s="68"/>
      <c r="CM277" s="68"/>
      <c r="CN277" s="68"/>
      <c r="CO277" s="68"/>
      <c r="CP277" s="68"/>
      <c r="CQ277" s="68"/>
      <c r="CR277" s="68"/>
      <c r="CS277" s="68"/>
      <c r="CT277" s="68"/>
      <c r="CU277" s="68"/>
      <c r="CV277" s="68"/>
      <c r="CW277" s="68"/>
      <c r="CX277" s="68"/>
      <c r="CY277" s="68"/>
      <c r="CZ277" s="68"/>
      <c r="DA277" s="68"/>
      <c r="DB277" s="68"/>
      <c r="DC277" s="68"/>
      <c r="DD277" s="68"/>
      <c r="DE277" s="68"/>
      <c r="DF277" s="68"/>
      <c r="DG277" s="68"/>
      <c r="DH277" s="68"/>
      <c r="DI277" s="68"/>
      <c r="DJ277" s="68"/>
      <c r="DK277" s="68"/>
      <c r="DL277" s="68"/>
      <c r="DM277" s="68"/>
      <c r="DN277" s="68"/>
      <c r="DO277" s="68"/>
      <c r="DP277" s="68"/>
      <c r="DQ277" s="68"/>
      <c r="DR277" s="68"/>
      <c r="DS277" s="68"/>
      <c r="DT277" s="68"/>
      <c r="DU277" s="68"/>
      <c r="DV277" s="68"/>
      <c r="DW277" s="68"/>
      <c r="DX277" s="68"/>
      <c r="DY277" s="68"/>
      <c r="DZ277" s="68"/>
      <c r="EA277" s="68"/>
      <c r="EB277" s="68"/>
      <c r="EC277" s="68"/>
      <c r="ED277" s="68"/>
      <c r="EE277" s="68"/>
      <c r="EF277" s="68"/>
      <c r="EG277" s="68"/>
      <c r="EH277" s="68"/>
      <c r="EI277" s="68"/>
      <c r="EJ277" s="68"/>
      <c r="EK277" s="68"/>
      <c r="EL277" s="68"/>
      <c r="EM277" s="68"/>
      <c r="EN277" s="68"/>
      <c r="EO277" s="68"/>
      <c r="EP277" s="68"/>
      <c r="EQ277" s="68"/>
      <c r="ER277" s="68"/>
      <c r="ES277" s="68"/>
      <c r="ET277" s="68"/>
      <c r="EU277" s="68"/>
      <c r="EV277" s="68"/>
      <c r="EW277" s="68"/>
      <c r="EX277" s="68"/>
      <c r="EY277" s="68"/>
      <c r="EZ277" s="68"/>
      <c r="FA277" s="68"/>
      <c r="FB277" s="68"/>
      <c r="FC277" s="68"/>
      <c r="FD277" s="68"/>
      <c r="FE277" s="68"/>
      <c r="FF277" s="68"/>
      <c r="FG277" s="68"/>
      <c r="FH277" s="68"/>
      <c r="FI277" s="68"/>
      <c r="FJ277" s="68"/>
      <c r="FK277" s="68"/>
      <c r="FL277" s="68"/>
      <c r="FM277" s="68"/>
      <c r="FN277" s="68"/>
      <c r="FO277" s="68"/>
      <c r="FP277" s="68"/>
      <c r="FQ277" s="68"/>
      <c r="FR277" s="68"/>
      <c r="FS277" s="68"/>
      <c r="FT277" s="68"/>
      <c r="FU277" s="68"/>
      <c r="FV277" s="68"/>
      <c r="FW277" s="68"/>
      <c r="FX277" s="68"/>
      <c r="FY277" s="68"/>
      <c r="FZ277" s="68"/>
      <c r="GA277" s="68"/>
      <c r="GB277" s="68"/>
      <c r="GC277" s="68"/>
      <c r="GD277" s="68"/>
      <c r="GE277" s="68"/>
      <c r="GF277" s="68"/>
      <c r="GG277" s="68"/>
      <c r="GH277" s="68"/>
      <c r="GI277" s="68"/>
      <c r="GJ277" s="68"/>
      <c r="GK277" s="68"/>
      <c r="GL277" s="68"/>
      <c r="GM277" s="68"/>
      <c r="GN277" s="68"/>
      <c r="GO277" s="68"/>
      <c r="GP277" s="68"/>
      <c r="GQ277" s="68"/>
      <c r="GR277" s="68"/>
      <c r="GS277" s="68"/>
      <c r="GT277" s="68"/>
      <c r="GU277" s="68"/>
      <c r="GV277" s="68"/>
      <c r="GW277" s="68"/>
      <c r="GX277" s="68"/>
      <c r="GY277" s="68"/>
      <c r="GZ277" s="68"/>
      <c r="HA277" s="68"/>
      <c r="HB277" s="68"/>
      <c r="HC277" s="68"/>
      <c r="HD277" s="68"/>
      <c r="HE277" s="68"/>
      <c r="HF277" s="68"/>
      <c r="HG277" s="68"/>
      <c r="HH277" s="68"/>
      <c r="HI277" s="68"/>
      <c r="HJ277" s="68"/>
      <c r="HK277" s="68"/>
      <c r="HL277" s="68"/>
      <c r="HM277" s="68"/>
      <c r="HN277" s="68"/>
      <c r="HO277" s="68"/>
      <c r="HP277" s="68"/>
      <c r="HQ277" s="68"/>
      <c r="HR277" s="68"/>
      <c r="HS277" s="68"/>
      <c r="HT277" s="68"/>
      <c r="HU277" s="68"/>
      <c r="HV277" s="68"/>
      <c r="HW277" s="68"/>
      <c r="HX277" s="68"/>
      <c r="HY277" s="68"/>
      <c r="HZ277" s="68"/>
      <c r="IA277" s="68"/>
      <c r="IB277" s="68"/>
      <c r="IC277" s="68"/>
      <c r="ID277" s="68"/>
      <c r="IE277" s="68"/>
      <c r="IF277" s="68"/>
      <c r="IG277" s="68"/>
      <c r="IH277" s="68"/>
      <c r="II277" s="68"/>
      <c r="IJ277" s="68"/>
      <c r="IK277" s="68"/>
      <c r="IL277" s="68"/>
      <c r="IM277" s="68"/>
      <c r="IN277" s="68"/>
      <c r="IO277" s="68"/>
      <c r="IP277" s="68"/>
      <c r="IQ277" s="68"/>
      <c r="IR277" s="68"/>
      <c r="IS277" s="68"/>
      <c r="IT277" s="68"/>
      <c r="IU277" s="68"/>
      <c r="IV277" s="68"/>
    </row>
    <row r="278" spans="1:256" s="67" customFormat="1" x14ac:dyDescent="0.25">
      <c r="A278" s="68"/>
      <c r="C278" s="76"/>
      <c r="D278" s="68"/>
      <c r="E278" s="68"/>
      <c r="F278" s="69"/>
      <c r="G278" s="115"/>
      <c r="H278" s="69"/>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68"/>
      <c r="AG278" s="68"/>
      <c r="AH278" s="68"/>
      <c r="AI278" s="68"/>
      <c r="AJ278" s="68"/>
      <c r="AK278" s="68"/>
      <c r="AL278" s="68"/>
      <c r="AM278" s="68"/>
      <c r="AN278" s="68"/>
      <c r="AO278" s="68"/>
      <c r="AP278" s="68"/>
      <c r="AQ278" s="68"/>
      <c r="AR278" s="68"/>
      <c r="AS278" s="68"/>
      <c r="AT278" s="68"/>
      <c r="AU278" s="68"/>
      <c r="AV278" s="68"/>
      <c r="AW278" s="68"/>
      <c r="AX278" s="68"/>
      <c r="AY278" s="68"/>
      <c r="AZ278" s="68"/>
      <c r="BA278" s="68"/>
      <c r="BB278" s="68"/>
      <c r="BC278" s="68"/>
      <c r="BD278" s="68"/>
      <c r="BE278" s="68"/>
      <c r="BF278" s="68"/>
      <c r="BG278" s="68"/>
      <c r="BH278" s="68"/>
      <c r="BI278" s="68"/>
      <c r="BJ278" s="68"/>
      <c r="BK278" s="68"/>
      <c r="BL278" s="68"/>
      <c r="BM278" s="68"/>
      <c r="BN278" s="68"/>
      <c r="BO278" s="68"/>
      <c r="BP278" s="68"/>
      <c r="BQ278" s="68"/>
      <c r="BR278" s="68"/>
      <c r="BS278" s="68"/>
      <c r="BT278" s="68"/>
      <c r="BU278" s="68"/>
      <c r="BV278" s="68"/>
      <c r="BW278" s="68"/>
      <c r="BX278" s="68"/>
      <c r="BY278" s="68"/>
      <c r="BZ278" s="68"/>
      <c r="CA278" s="68"/>
      <c r="CB278" s="68"/>
      <c r="CC278" s="68"/>
      <c r="CD278" s="68"/>
      <c r="CE278" s="68"/>
      <c r="CF278" s="68"/>
      <c r="CG278" s="68"/>
      <c r="CH278" s="68"/>
      <c r="CI278" s="68"/>
      <c r="CJ278" s="68"/>
      <c r="CK278" s="68"/>
      <c r="CL278" s="68"/>
      <c r="CM278" s="68"/>
      <c r="CN278" s="68"/>
      <c r="CO278" s="68"/>
      <c r="CP278" s="68"/>
      <c r="CQ278" s="68"/>
      <c r="CR278" s="68"/>
      <c r="CS278" s="68"/>
      <c r="CT278" s="68"/>
      <c r="CU278" s="68"/>
      <c r="CV278" s="68"/>
      <c r="CW278" s="68"/>
      <c r="CX278" s="68"/>
      <c r="CY278" s="68"/>
      <c r="CZ278" s="68"/>
      <c r="DA278" s="68"/>
      <c r="DB278" s="68"/>
      <c r="DC278" s="68"/>
      <c r="DD278" s="68"/>
      <c r="DE278" s="68"/>
      <c r="DF278" s="68"/>
      <c r="DG278" s="68"/>
      <c r="DH278" s="68"/>
      <c r="DI278" s="68"/>
      <c r="DJ278" s="68"/>
      <c r="DK278" s="68"/>
      <c r="DL278" s="68"/>
      <c r="DM278" s="68"/>
      <c r="DN278" s="68"/>
      <c r="DO278" s="68"/>
      <c r="DP278" s="68"/>
      <c r="DQ278" s="68"/>
      <c r="DR278" s="68"/>
      <c r="DS278" s="68"/>
      <c r="DT278" s="68"/>
      <c r="DU278" s="68"/>
      <c r="DV278" s="68"/>
      <c r="DW278" s="68"/>
      <c r="DX278" s="68"/>
      <c r="DY278" s="68"/>
      <c r="DZ278" s="68"/>
      <c r="EA278" s="68"/>
      <c r="EB278" s="68"/>
      <c r="EC278" s="68"/>
      <c r="ED278" s="68"/>
      <c r="EE278" s="68"/>
      <c r="EF278" s="68"/>
      <c r="EG278" s="68"/>
      <c r="EH278" s="68"/>
      <c r="EI278" s="68"/>
      <c r="EJ278" s="68"/>
      <c r="EK278" s="68"/>
      <c r="EL278" s="68"/>
      <c r="EM278" s="68"/>
      <c r="EN278" s="68"/>
      <c r="EO278" s="68"/>
      <c r="EP278" s="68"/>
      <c r="EQ278" s="68"/>
      <c r="ER278" s="68"/>
      <c r="ES278" s="68"/>
      <c r="ET278" s="68"/>
      <c r="EU278" s="68"/>
      <c r="EV278" s="68"/>
      <c r="EW278" s="68"/>
      <c r="EX278" s="68"/>
      <c r="EY278" s="68"/>
      <c r="EZ278" s="68"/>
      <c r="FA278" s="68"/>
      <c r="FB278" s="68"/>
      <c r="FC278" s="68"/>
      <c r="FD278" s="68"/>
      <c r="FE278" s="68"/>
      <c r="FF278" s="68"/>
      <c r="FG278" s="68"/>
      <c r="FH278" s="68"/>
      <c r="FI278" s="68"/>
      <c r="FJ278" s="68"/>
      <c r="FK278" s="68"/>
      <c r="FL278" s="68"/>
      <c r="FM278" s="68"/>
      <c r="FN278" s="68"/>
      <c r="FO278" s="68"/>
      <c r="FP278" s="68"/>
      <c r="FQ278" s="68"/>
      <c r="FR278" s="68"/>
      <c r="FS278" s="68"/>
      <c r="FT278" s="68"/>
      <c r="FU278" s="68"/>
      <c r="FV278" s="68"/>
      <c r="FW278" s="68"/>
      <c r="FX278" s="68"/>
      <c r="FY278" s="68"/>
      <c r="FZ278" s="68"/>
      <c r="GA278" s="68"/>
      <c r="GB278" s="68"/>
      <c r="GC278" s="68"/>
      <c r="GD278" s="68"/>
      <c r="GE278" s="68"/>
      <c r="GF278" s="68"/>
      <c r="GG278" s="68"/>
      <c r="GH278" s="68"/>
      <c r="GI278" s="68"/>
      <c r="GJ278" s="68"/>
      <c r="GK278" s="68"/>
      <c r="GL278" s="68"/>
      <c r="GM278" s="68"/>
      <c r="GN278" s="68"/>
      <c r="GO278" s="68"/>
      <c r="GP278" s="68"/>
      <c r="GQ278" s="68"/>
      <c r="GR278" s="68"/>
      <c r="GS278" s="68"/>
      <c r="GT278" s="68"/>
      <c r="GU278" s="68"/>
      <c r="GV278" s="68"/>
      <c r="GW278" s="68"/>
      <c r="GX278" s="68"/>
      <c r="GY278" s="68"/>
      <c r="GZ278" s="68"/>
      <c r="HA278" s="68"/>
      <c r="HB278" s="68"/>
      <c r="HC278" s="68"/>
      <c r="HD278" s="68"/>
      <c r="HE278" s="68"/>
      <c r="HF278" s="68"/>
      <c r="HG278" s="68"/>
      <c r="HH278" s="68"/>
      <c r="HI278" s="68"/>
      <c r="HJ278" s="68"/>
      <c r="HK278" s="68"/>
      <c r="HL278" s="68"/>
      <c r="HM278" s="68"/>
      <c r="HN278" s="68"/>
      <c r="HO278" s="68"/>
      <c r="HP278" s="68"/>
      <c r="HQ278" s="68"/>
      <c r="HR278" s="68"/>
      <c r="HS278" s="68"/>
      <c r="HT278" s="68"/>
      <c r="HU278" s="68"/>
      <c r="HV278" s="68"/>
      <c r="HW278" s="68"/>
      <c r="HX278" s="68"/>
      <c r="HY278" s="68"/>
      <c r="HZ278" s="68"/>
      <c r="IA278" s="68"/>
      <c r="IB278" s="68"/>
      <c r="IC278" s="68"/>
      <c r="ID278" s="68"/>
      <c r="IE278" s="68"/>
      <c r="IF278" s="68"/>
      <c r="IG278" s="68"/>
      <c r="IH278" s="68"/>
      <c r="II278" s="68"/>
      <c r="IJ278" s="68"/>
      <c r="IK278" s="68"/>
      <c r="IL278" s="68"/>
      <c r="IM278" s="68"/>
      <c r="IN278" s="68"/>
      <c r="IO278" s="68"/>
      <c r="IP278" s="68"/>
      <c r="IQ278" s="68"/>
      <c r="IR278" s="68"/>
      <c r="IS278" s="68"/>
      <c r="IT278" s="68"/>
      <c r="IU278" s="68"/>
      <c r="IV278" s="68"/>
    </row>
    <row r="279" spans="1:256" s="67" customFormat="1" x14ac:dyDescent="0.25">
      <c r="A279" s="68"/>
      <c r="B279" s="67" t="s">
        <v>2970</v>
      </c>
      <c r="C279" s="76">
        <v>15000000</v>
      </c>
      <c r="D279" s="68"/>
      <c r="E279" s="68"/>
      <c r="F279" s="69"/>
      <c r="G279" s="115"/>
      <c r="H279" s="69"/>
      <c r="I279" s="68"/>
      <c r="J279" s="68"/>
      <c r="K279" s="68"/>
      <c r="L279" s="68"/>
      <c r="M279" s="68"/>
      <c r="N279" s="68"/>
      <c r="O279" s="68"/>
      <c r="P279" s="68"/>
      <c r="Q279" s="68"/>
      <c r="R279" s="68"/>
      <c r="S279" s="68"/>
      <c r="T279" s="68"/>
      <c r="U279" s="68"/>
      <c r="V279" s="68"/>
      <c r="W279" s="68"/>
      <c r="X279" s="68"/>
      <c r="Y279" s="68"/>
      <c r="Z279" s="68"/>
      <c r="AA279" s="68"/>
      <c r="AB279" s="68"/>
      <c r="AC279" s="68"/>
      <c r="AD279" s="68"/>
      <c r="AE279" s="68"/>
      <c r="AF279" s="68"/>
      <c r="AG279" s="68"/>
      <c r="AH279" s="68"/>
      <c r="AI279" s="68"/>
      <c r="AJ279" s="68"/>
      <c r="AK279" s="68"/>
      <c r="AL279" s="68"/>
      <c r="AM279" s="68"/>
      <c r="AN279" s="68"/>
      <c r="AO279" s="68"/>
      <c r="AP279" s="68"/>
      <c r="AQ279" s="68"/>
      <c r="AR279" s="68"/>
      <c r="AS279" s="68"/>
      <c r="AT279" s="68"/>
      <c r="AU279" s="68"/>
      <c r="AV279" s="68"/>
      <c r="AW279" s="68"/>
      <c r="AX279" s="68"/>
      <c r="AY279" s="68"/>
      <c r="AZ279" s="68"/>
      <c r="BA279" s="68"/>
      <c r="BB279" s="68"/>
      <c r="BC279" s="68"/>
      <c r="BD279" s="68"/>
      <c r="BE279" s="68"/>
      <c r="BF279" s="68"/>
      <c r="BG279" s="68"/>
      <c r="BH279" s="68"/>
      <c r="BI279" s="68"/>
      <c r="BJ279" s="68"/>
      <c r="BK279" s="68"/>
      <c r="BL279" s="68"/>
      <c r="BM279" s="68"/>
      <c r="BN279" s="68"/>
      <c r="BO279" s="68"/>
      <c r="BP279" s="68"/>
      <c r="BQ279" s="68"/>
      <c r="BR279" s="68"/>
      <c r="BS279" s="68"/>
      <c r="BT279" s="68"/>
      <c r="BU279" s="68"/>
      <c r="BV279" s="68"/>
      <c r="BW279" s="68"/>
      <c r="BX279" s="68"/>
      <c r="BY279" s="68"/>
      <c r="BZ279" s="68"/>
      <c r="CA279" s="68"/>
      <c r="CB279" s="68"/>
      <c r="CC279" s="68"/>
      <c r="CD279" s="68"/>
      <c r="CE279" s="68"/>
      <c r="CF279" s="68"/>
      <c r="CG279" s="68"/>
      <c r="CH279" s="68"/>
      <c r="CI279" s="68"/>
      <c r="CJ279" s="68"/>
      <c r="CK279" s="68"/>
      <c r="CL279" s="68"/>
      <c r="CM279" s="68"/>
      <c r="CN279" s="68"/>
      <c r="CO279" s="68"/>
      <c r="CP279" s="68"/>
      <c r="CQ279" s="68"/>
      <c r="CR279" s="68"/>
      <c r="CS279" s="68"/>
      <c r="CT279" s="68"/>
      <c r="CU279" s="68"/>
      <c r="CV279" s="68"/>
      <c r="CW279" s="68"/>
      <c r="CX279" s="68"/>
      <c r="CY279" s="68"/>
      <c r="CZ279" s="68"/>
      <c r="DA279" s="68"/>
      <c r="DB279" s="68"/>
      <c r="DC279" s="68"/>
      <c r="DD279" s="68"/>
      <c r="DE279" s="68"/>
      <c r="DF279" s="68"/>
      <c r="DG279" s="68"/>
      <c r="DH279" s="68"/>
      <c r="DI279" s="68"/>
      <c r="DJ279" s="68"/>
      <c r="DK279" s="68"/>
      <c r="DL279" s="68"/>
      <c r="DM279" s="68"/>
      <c r="DN279" s="68"/>
      <c r="DO279" s="68"/>
      <c r="DP279" s="68"/>
      <c r="DQ279" s="68"/>
      <c r="DR279" s="68"/>
      <c r="DS279" s="68"/>
      <c r="DT279" s="68"/>
      <c r="DU279" s="68"/>
      <c r="DV279" s="68"/>
      <c r="DW279" s="68"/>
      <c r="DX279" s="68"/>
      <c r="DY279" s="68"/>
      <c r="DZ279" s="68"/>
      <c r="EA279" s="68"/>
      <c r="EB279" s="68"/>
      <c r="EC279" s="68"/>
      <c r="ED279" s="68"/>
      <c r="EE279" s="68"/>
      <c r="EF279" s="68"/>
      <c r="EG279" s="68"/>
      <c r="EH279" s="68"/>
      <c r="EI279" s="68"/>
      <c r="EJ279" s="68"/>
      <c r="EK279" s="68"/>
      <c r="EL279" s="68"/>
      <c r="EM279" s="68"/>
      <c r="EN279" s="68"/>
      <c r="EO279" s="68"/>
      <c r="EP279" s="68"/>
      <c r="EQ279" s="68"/>
      <c r="ER279" s="68"/>
      <c r="ES279" s="68"/>
      <c r="ET279" s="68"/>
      <c r="EU279" s="68"/>
      <c r="EV279" s="68"/>
      <c r="EW279" s="68"/>
      <c r="EX279" s="68"/>
      <c r="EY279" s="68"/>
      <c r="EZ279" s="68"/>
      <c r="FA279" s="68"/>
      <c r="FB279" s="68"/>
      <c r="FC279" s="68"/>
      <c r="FD279" s="68"/>
      <c r="FE279" s="68"/>
      <c r="FF279" s="68"/>
      <c r="FG279" s="68"/>
      <c r="FH279" s="68"/>
      <c r="FI279" s="68"/>
      <c r="FJ279" s="68"/>
      <c r="FK279" s="68"/>
      <c r="FL279" s="68"/>
      <c r="FM279" s="68"/>
      <c r="FN279" s="68"/>
      <c r="FO279" s="68"/>
      <c r="FP279" s="68"/>
      <c r="FQ279" s="68"/>
      <c r="FR279" s="68"/>
      <c r="FS279" s="68"/>
      <c r="FT279" s="68"/>
      <c r="FU279" s="68"/>
      <c r="FV279" s="68"/>
      <c r="FW279" s="68"/>
      <c r="FX279" s="68"/>
      <c r="FY279" s="68"/>
      <c r="FZ279" s="68"/>
      <c r="GA279" s="68"/>
      <c r="GB279" s="68"/>
      <c r="GC279" s="68"/>
      <c r="GD279" s="68"/>
      <c r="GE279" s="68"/>
      <c r="GF279" s="68"/>
      <c r="GG279" s="68"/>
      <c r="GH279" s="68"/>
      <c r="GI279" s="68"/>
      <c r="GJ279" s="68"/>
      <c r="GK279" s="68"/>
      <c r="GL279" s="68"/>
      <c r="GM279" s="68"/>
      <c r="GN279" s="68"/>
      <c r="GO279" s="68"/>
      <c r="GP279" s="68"/>
      <c r="GQ279" s="68"/>
      <c r="GR279" s="68"/>
      <c r="GS279" s="68"/>
      <c r="GT279" s="68"/>
      <c r="GU279" s="68"/>
      <c r="GV279" s="68"/>
      <c r="GW279" s="68"/>
      <c r="GX279" s="68"/>
      <c r="GY279" s="68"/>
      <c r="GZ279" s="68"/>
      <c r="HA279" s="68"/>
      <c r="HB279" s="68"/>
      <c r="HC279" s="68"/>
      <c r="HD279" s="68"/>
      <c r="HE279" s="68"/>
      <c r="HF279" s="68"/>
      <c r="HG279" s="68"/>
      <c r="HH279" s="68"/>
      <c r="HI279" s="68"/>
      <c r="HJ279" s="68"/>
      <c r="HK279" s="68"/>
      <c r="HL279" s="68"/>
      <c r="HM279" s="68"/>
      <c r="HN279" s="68"/>
      <c r="HO279" s="68"/>
      <c r="HP279" s="68"/>
      <c r="HQ279" s="68"/>
      <c r="HR279" s="68"/>
      <c r="HS279" s="68"/>
      <c r="HT279" s="68"/>
      <c r="HU279" s="68"/>
      <c r="HV279" s="68"/>
      <c r="HW279" s="68"/>
      <c r="HX279" s="68"/>
      <c r="HY279" s="68"/>
      <c r="HZ279" s="68"/>
      <c r="IA279" s="68"/>
      <c r="IB279" s="68"/>
      <c r="IC279" s="68"/>
      <c r="ID279" s="68"/>
      <c r="IE279" s="68"/>
      <c r="IF279" s="68"/>
      <c r="IG279" s="68"/>
      <c r="IH279" s="68"/>
      <c r="II279" s="68"/>
      <c r="IJ279" s="68"/>
      <c r="IK279" s="68"/>
      <c r="IL279" s="68"/>
      <c r="IM279" s="68"/>
      <c r="IN279" s="68"/>
      <c r="IO279" s="68"/>
      <c r="IP279" s="68"/>
      <c r="IQ279" s="68"/>
      <c r="IR279" s="68"/>
      <c r="IS279" s="68"/>
      <c r="IT279" s="68"/>
      <c r="IU279" s="68"/>
      <c r="IV279" s="68"/>
    </row>
    <row r="280" spans="1:256" s="67" customFormat="1" x14ac:dyDescent="0.25">
      <c r="A280" s="68"/>
      <c r="C280" s="76"/>
      <c r="D280" s="68"/>
      <c r="E280" s="68"/>
      <c r="F280" s="69"/>
      <c r="G280" s="115"/>
      <c r="H280" s="69"/>
      <c r="I280" s="68"/>
      <c r="J280" s="68"/>
      <c r="K280" s="68"/>
      <c r="L280" s="68"/>
      <c r="M280" s="68"/>
      <c r="N280" s="68"/>
      <c r="O280" s="68"/>
      <c r="P280" s="68"/>
      <c r="Q280" s="68"/>
      <c r="R280" s="68"/>
      <c r="S280" s="68"/>
      <c r="T280" s="68"/>
      <c r="U280" s="68"/>
      <c r="V280" s="68"/>
      <c r="W280" s="68"/>
      <c r="X280" s="68"/>
      <c r="Y280" s="68"/>
      <c r="Z280" s="68"/>
      <c r="AA280" s="68"/>
      <c r="AB280" s="68"/>
      <c r="AC280" s="68"/>
      <c r="AD280" s="68"/>
      <c r="AE280" s="68"/>
      <c r="AF280" s="68"/>
      <c r="AG280" s="68"/>
      <c r="AH280" s="68"/>
      <c r="AI280" s="68"/>
      <c r="AJ280" s="68"/>
      <c r="AK280" s="68"/>
      <c r="AL280" s="68"/>
      <c r="AM280" s="68"/>
      <c r="AN280" s="68"/>
      <c r="AO280" s="68"/>
      <c r="AP280" s="68"/>
      <c r="AQ280" s="68"/>
      <c r="AR280" s="68"/>
      <c r="AS280" s="68"/>
      <c r="AT280" s="68"/>
      <c r="AU280" s="68"/>
      <c r="AV280" s="68"/>
      <c r="AW280" s="68"/>
      <c r="AX280" s="68"/>
      <c r="AY280" s="68"/>
      <c r="AZ280" s="68"/>
      <c r="BA280" s="68"/>
      <c r="BB280" s="68"/>
      <c r="BC280" s="68"/>
      <c r="BD280" s="68"/>
      <c r="BE280" s="68"/>
      <c r="BF280" s="68"/>
      <c r="BG280" s="68"/>
      <c r="BH280" s="68"/>
      <c r="BI280" s="68"/>
      <c r="BJ280" s="68"/>
      <c r="BK280" s="68"/>
      <c r="BL280" s="68"/>
      <c r="BM280" s="68"/>
      <c r="BN280" s="68"/>
      <c r="BO280" s="68"/>
      <c r="BP280" s="68"/>
      <c r="BQ280" s="68"/>
      <c r="BR280" s="68"/>
      <c r="BS280" s="68"/>
      <c r="BT280" s="68"/>
      <c r="BU280" s="68"/>
      <c r="BV280" s="68"/>
      <c r="BW280" s="68"/>
      <c r="BX280" s="68"/>
      <c r="BY280" s="68"/>
      <c r="BZ280" s="68"/>
      <c r="CA280" s="68"/>
      <c r="CB280" s="68"/>
      <c r="CC280" s="68"/>
      <c r="CD280" s="68"/>
      <c r="CE280" s="68"/>
      <c r="CF280" s="68"/>
      <c r="CG280" s="68"/>
      <c r="CH280" s="68"/>
      <c r="CI280" s="68"/>
      <c r="CJ280" s="68"/>
      <c r="CK280" s="68"/>
      <c r="CL280" s="68"/>
      <c r="CM280" s="68"/>
      <c r="CN280" s="68"/>
      <c r="CO280" s="68"/>
      <c r="CP280" s="68"/>
      <c r="CQ280" s="68"/>
      <c r="CR280" s="68"/>
      <c r="CS280" s="68"/>
      <c r="CT280" s="68"/>
      <c r="CU280" s="68"/>
      <c r="CV280" s="68"/>
      <c r="CW280" s="68"/>
      <c r="CX280" s="68"/>
      <c r="CY280" s="68"/>
      <c r="CZ280" s="68"/>
      <c r="DA280" s="68"/>
      <c r="DB280" s="68"/>
      <c r="DC280" s="68"/>
      <c r="DD280" s="68"/>
      <c r="DE280" s="68"/>
      <c r="DF280" s="68"/>
      <c r="DG280" s="68"/>
      <c r="DH280" s="68"/>
      <c r="DI280" s="68"/>
      <c r="DJ280" s="68"/>
      <c r="DK280" s="68"/>
      <c r="DL280" s="68"/>
      <c r="DM280" s="68"/>
      <c r="DN280" s="68"/>
      <c r="DO280" s="68"/>
      <c r="DP280" s="68"/>
      <c r="DQ280" s="68"/>
      <c r="DR280" s="68"/>
      <c r="DS280" s="68"/>
      <c r="DT280" s="68"/>
      <c r="DU280" s="68"/>
      <c r="DV280" s="68"/>
      <c r="DW280" s="68"/>
      <c r="DX280" s="68"/>
      <c r="DY280" s="68"/>
      <c r="DZ280" s="68"/>
      <c r="EA280" s="68"/>
      <c r="EB280" s="68"/>
      <c r="EC280" s="68"/>
      <c r="ED280" s="68"/>
      <c r="EE280" s="68"/>
      <c r="EF280" s="68"/>
      <c r="EG280" s="68"/>
      <c r="EH280" s="68"/>
      <c r="EI280" s="68"/>
      <c r="EJ280" s="68"/>
      <c r="EK280" s="68"/>
      <c r="EL280" s="68"/>
      <c r="EM280" s="68"/>
      <c r="EN280" s="68"/>
      <c r="EO280" s="68"/>
      <c r="EP280" s="68"/>
      <c r="EQ280" s="68"/>
      <c r="ER280" s="68"/>
      <c r="ES280" s="68"/>
      <c r="ET280" s="68"/>
      <c r="EU280" s="68"/>
      <c r="EV280" s="68"/>
      <c r="EW280" s="68"/>
      <c r="EX280" s="68"/>
      <c r="EY280" s="68"/>
      <c r="EZ280" s="68"/>
      <c r="FA280" s="68"/>
      <c r="FB280" s="68"/>
      <c r="FC280" s="68"/>
      <c r="FD280" s="68"/>
      <c r="FE280" s="68"/>
      <c r="FF280" s="68"/>
      <c r="FG280" s="68"/>
      <c r="FH280" s="68"/>
      <c r="FI280" s="68"/>
      <c r="FJ280" s="68"/>
      <c r="FK280" s="68"/>
      <c r="FL280" s="68"/>
      <c r="FM280" s="68"/>
      <c r="FN280" s="68"/>
      <c r="FO280" s="68"/>
      <c r="FP280" s="68"/>
      <c r="FQ280" s="68"/>
      <c r="FR280" s="68"/>
      <c r="FS280" s="68"/>
      <c r="FT280" s="68"/>
      <c r="FU280" s="68"/>
      <c r="FV280" s="68"/>
      <c r="FW280" s="68"/>
      <c r="FX280" s="68"/>
      <c r="FY280" s="68"/>
      <c r="FZ280" s="68"/>
      <c r="GA280" s="68"/>
      <c r="GB280" s="68"/>
      <c r="GC280" s="68"/>
      <c r="GD280" s="68"/>
      <c r="GE280" s="68"/>
      <c r="GF280" s="68"/>
      <c r="GG280" s="68"/>
      <c r="GH280" s="68"/>
      <c r="GI280" s="68"/>
      <c r="GJ280" s="68"/>
      <c r="GK280" s="68"/>
      <c r="GL280" s="68"/>
      <c r="GM280" s="68"/>
      <c r="GN280" s="68"/>
      <c r="GO280" s="68"/>
      <c r="GP280" s="68"/>
      <c r="GQ280" s="68"/>
      <c r="GR280" s="68"/>
      <c r="GS280" s="68"/>
      <c r="GT280" s="68"/>
      <c r="GU280" s="68"/>
      <c r="GV280" s="68"/>
      <c r="GW280" s="68"/>
      <c r="GX280" s="68"/>
      <c r="GY280" s="68"/>
      <c r="GZ280" s="68"/>
      <c r="HA280" s="68"/>
      <c r="HB280" s="68"/>
      <c r="HC280" s="68"/>
      <c r="HD280" s="68"/>
      <c r="HE280" s="68"/>
      <c r="HF280" s="68"/>
      <c r="HG280" s="68"/>
      <c r="HH280" s="68"/>
      <c r="HI280" s="68"/>
      <c r="HJ280" s="68"/>
      <c r="HK280" s="68"/>
      <c r="HL280" s="68"/>
      <c r="HM280" s="68"/>
      <c r="HN280" s="68"/>
      <c r="HO280" s="68"/>
      <c r="HP280" s="68"/>
      <c r="HQ280" s="68"/>
      <c r="HR280" s="68"/>
      <c r="HS280" s="68"/>
      <c r="HT280" s="68"/>
      <c r="HU280" s="68"/>
      <c r="HV280" s="68"/>
      <c r="HW280" s="68"/>
      <c r="HX280" s="68"/>
      <c r="HY280" s="68"/>
      <c r="HZ280" s="68"/>
      <c r="IA280" s="68"/>
      <c r="IB280" s="68"/>
      <c r="IC280" s="68"/>
      <c r="ID280" s="68"/>
      <c r="IE280" s="68"/>
      <c r="IF280" s="68"/>
      <c r="IG280" s="68"/>
      <c r="IH280" s="68"/>
      <c r="II280" s="68"/>
      <c r="IJ280" s="68"/>
      <c r="IK280" s="68"/>
      <c r="IL280" s="68"/>
      <c r="IM280" s="68"/>
      <c r="IN280" s="68"/>
      <c r="IO280" s="68"/>
      <c r="IP280" s="68"/>
      <c r="IQ280" s="68"/>
      <c r="IR280" s="68"/>
      <c r="IS280" s="68"/>
      <c r="IT280" s="68"/>
      <c r="IU280" s="68"/>
      <c r="IV280" s="68"/>
    </row>
    <row r="281" spans="1:256" s="67" customFormat="1" x14ac:dyDescent="0.25">
      <c r="A281" s="68"/>
      <c r="B281" s="75" t="s">
        <v>2969</v>
      </c>
      <c r="C281" s="74">
        <v>45427916</v>
      </c>
      <c r="D281" s="68"/>
      <c r="E281" s="68"/>
      <c r="F281" s="69"/>
      <c r="G281" s="115"/>
      <c r="H281" s="69"/>
      <c r="I281" s="68"/>
      <c r="J281" s="68"/>
      <c r="K281" s="68"/>
      <c r="L281" s="68"/>
      <c r="M281" s="68"/>
      <c r="N281" s="68"/>
      <c r="O281" s="68"/>
      <c r="P281" s="68"/>
      <c r="Q281" s="68"/>
      <c r="R281" s="68"/>
      <c r="S281" s="68"/>
      <c r="T281" s="68"/>
      <c r="U281" s="68"/>
      <c r="V281" s="68"/>
      <c r="W281" s="68"/>
      <c r="X281" s="68"/>
      <c r="Y281" s="68"/>
      <c r="Z281" s="68"/>
      <c r="AA281" s="68"/>
      <c r="AB281" s="68"/>
      <c r="AC281" s="68"/>
      <c r="AD281" s="68"/>
      <c r="AE281" s="68"/>
      <c r="AF281" s="68"/>
      <c r="AG281" s="68"/>
      <c r="AH281" s="68"/>
      <c r="AI281" s="68"/>
      <c r="AJ281" s="68"/>
      <c r="AK281" s="68"/>
      <c r="AL281" s="68"/>
      <c r="AM281" s="68"/>
      <c r="AN281" s="68"/>
      <c r="AO281" s="68"/>
      <c r="AP281" s="68"/>
      <c r="AQ281" s="68"/>
      <c r="AR281" s="68"/>
      <c r="AS281" s="68"/>
      <c r="AT281" s="68"/>
      <c r="AU281" s="68"/>
      <c r="AV281" s="68"/>
      <c r="AW281" s="68"/>
      <c r="AX281" s="68"/>
      <c r="AY281" s="68"/>
      <c r="AZ281" s="68"/>
      <c r="BA281" s="68"/>
      <c r="BB281" s="68"/>
      <c r="BC281" s="68"/>
      <c r="BD281" s="68"/>
      <c r="BE281" s="68"/>
      <c r="BF281" s="68"/>
      <c r="BG281" s="68"/>
      <c r="BH281" s="68"/>
      <c r="BI281" s="68"/>
      <c r="BJ281" s="68"/>
      <c r="BK281" s="68"/>
      <c r="BL281" s="68"/>
      <c r="BM281" s="68"/>
      <c r="BN281" s="68"/>
      <c r="BO281" s="68"/>
      <c r="BP281" s="68"/>
      <c r="BQ281" s="68"/>
      <c r="BR281" s="68"/>
      <c r="BS281" s="68"/>
      <c r="BT281" s="68"/>
      <c r="BU281" s="68"/>
      <c r="BV281" s="68"/>
      <c r="BW281" s="68"/>
      <c r="BX281" s="68"/>
      <c r="BY281" s="68"/>
      <c r="BZ281" s="68"/>
      <c r="CA281" s="68"/>
      <c r="CB281" s="68"/>
      <c r="CC281" s="68"/>
      <c r="CD281" s="68"/>
      <c r="CE281" s="68"/>
      <c r="CF281" s="68"/>
      <c r="CG281" s="68"/>
      <c r="CH281" s="68"/>
      <c r="CI281" s="68"/>
      <c r="CJ281" s="68"/>
      <c r="CK281" s="68"/>
      <c r="CL281" s="68"/>
      <c r="CM281" s="68"/>
      <c r="CN281" s="68"/>
      <c r="CO281" s="68"/>
      <c r="CP281" s="68"/>
      <c r="CQ281" s="68"/>
      <c r="CR281" s="68"/>
      <c r="CS281" s="68"/>
      <c r="CT281" s="68"/>
      <c r="CU281" s="68"/>
      <c r="CV281" s="68"/>
      <c r="CW281" s="68"/>
      <c r="CX281" s="68"/>
      <c r="CY281" s="68"/>
      <c r="CZ281" s="68"/>
      <c r="DA281" s="68"/>
      <c r="DB281" s="68"/>
      <c r="DC281" s="68"/>
      <c r="DD281" s="68"/>
      <c r="DE281" s="68"/>
      <c r="DF281" s="68"/>
      <c r="DG281" s="68"/>
      <c r="DH281" s="68"/>
      <c r="DI281" s="68"/>
      <c r="DJ281" s="68"/>
      <c r="DK281" s="68"/>
      <c r="DL281" s="68"/>
      <c r="DM281" s="68"/>
      <c r="DN281" s="68"/>
      <c r="DO281" s="68"/>
      <c r="DP281" s="68"/>
      <c r="DQ281" s="68"/>
      <c r="DR281" s="68"/>
      <c r="DS281" s="68"/>
      <c r="DT281" s="68"/>
      <c r="DU281" s="68"/>
      <c r="DV281" s="68"/>
      <c r="DW281" s="68"/>
      <c r="DX281" s="68"/>
      <c r="DY281" s="68"/>
      <c r="DZ281" s="68"/>
      <c r="EA281" s="68"/>
      <c r="EB281" s="68"/>
      <c r="EC281" s="68"/>
      <c r="ED281" s="68"/>
      <c r="EE281" s="68"/>
      <c r="EF281" s="68"/>
      <c r="EG281" s="68"/>
      <c r="EH281" s="68"/>
      <c r="EI281" s="68"/>
      <c r="EJ281" s="68"/>
      <c r="EK281" s="68"/>
      <c r="EL281" s="68"/>
      <c r="EM281" s="68"/>
      <c r="EN281" s="68"/>
      <c r="EO281" s="68"/>
      <c r="EP281" s="68"/>
      <c r="EQ281" s="68"/>
      <c r="ER281" s="68"/>
      <c r="ES281" s="68"/>
      <c r="ET281" s="68"/>
      <c r="EU281" s="68"/>
      <c r="EV281" s="68"/>
      <c r="EW281" s="68"/>
      <c r="EX281" s="68"/>
      <c r="EY281" s="68"/>
      <c r="EZ281" s="68"/>
      <c r="FA281" s="68"/>
      <c r="FB281" s="68"/>
      <c r="FC281" s="68"/>
      <c r="FD281" s="68"/>
      <c r="FE281" s="68"/>
      <c r="FF281" s="68"/>
      <c r="FG281" s="68"/>
      <c r="FH281" s="68"/>
      <c r="FI281" s="68"/>
      <c r="FJ281" s="68"/>
      <c r="FK281" s="68"/>
      <c r="FL281" s="68"/>
      <c r="FM281" s="68"/>
      <c r="FN281" s="68"/>
      <c r="FO281" s="68"/>
      <c r="FP281" s="68"/>
      <c r="FQ281" s="68"/>
      <c r="FR281" s="68"/>
      <c r="FS281" s="68"/>
      <c r="FT281" s="68"/>
      <c r="FU281" s="68"/>
      <c r="FV281" s="68"/>
      <c r="FW281" s="68"/>
      <c r="FX281" s="68"/>
      <c r="FY281" s="68"/>
      <c r="FZ281" s="68"/>
      <c r="GA281" s="68"/>
      <c r="GB281" s="68"/>
      <c r="GC281" s="68"/>
      <c r="GD281" s="68"/>
      <c r="GE281" s="68"/>
      <c r="GF281" s="68"/>
      <c r="GG281" s="68"/>
      <c r="GH281" s="68"/>
      <c r="GI281" s="68"/>
      <c r="GJ281" s="68"/>
      <c r="GK281" s="68"/>
      <c r="GL281" s="68"/>
      <c r="GM281" s="68"/>
      <c r="GN281" s="68"/>
      <c r="GO281" s="68"/>
      <c r="GP281" s="68"/>
      <c r="GQ281" s="68"/>
      <c r="GR281" s="68"/>
      <c r="GS281" s="68"/>
      <c r="GT281" s="68"/>
      <c r="GU281" s="68"/>
      <c r="GV281" s="68"/>
      <c r="GW281" s="68"/>
      <c r="GX281" s="68"/>
      <c r="GY281" s="68"/>
      <c r="GZ281" s="68"/>
      <c r="HA281" s="68"/>
      <c r="HB281" s="68"/>
      <c r="HC281" s="68"/>
      <c r="HD281" s="68"/>
      <c r="HE281" s="68"/>
      <c r="HF281" s="68"/>
      <c r="HG281" s="68"/>
      <c r="HH281" s="68"/>
      <c r="HI281" s="68"/>
      <c r="HJ281" s="68"/>
      <c r="HK281" s="68"/>
      <c r="HL281" s="68"/>
      <c r="HM281" s="68"/>
      <c r="HN281" s="68"/>
      <c r="HO281" s="68"/>
      <c r="HP281" s="68"/>
      <c r="HQ281" s="68"/>
      <c r="HR281" s="68"/>
      <c r="HS281" s="68"/>
      <c r="HT281" s="68"/>
      <c r="HU281" s="68"/>
      <c r="HV281" s="68"/>
      <c r="HW281" s="68"/>
      <c r="HX281" s="68"/>
      <c r="HY281" s="68"/>
      <c r="HZ281" s="68"/>
      <c r="IA281" s="68"/>
      <c r="IB281" s="68"/>
      <c r="IC281" s="68"/>
      <c r="ID281" s="68"/>
      <c r="IE281" s="68"/>
      <c r="IF281" s="68"/>
      <c r="IG281" s="68"/>
      <c r="IH281" s="68"/>
      <c r="II281" s="68"/>
      <c r="IJ281" s="68"/>
      <c r="IK281" s="68"/>
      <c r="IL281" s="68"/>
      <c r="IM281" s="68"/>
      <c r="IN281" s="68"/>
      <c r="IO281" s="68"/>
      <c r="IP281" s="68"/>
      <c r="IQ281" s="68"/>
      <c r="IR281" s="68"/>
      <c r="IS281" s="68"/>
      <c r="IT281" s="68"/>
      <c r="IU281" s="68"/>
      <c r="IV281" s="68"/>
    </row>
    <row r="282" spans="1:256" s="67" customFormat="1" x14ac:dyDescent="0.25">
      <c r="A282" s="68"/>
      <c r="C282" s="76"/>
      <c r="D282" s="68"/>
      <c r="E282" s="68"/>
      <c r="F282" s="69"/>
      <c r="G282" s="115"/>
      <c r="H282" s="69"/>
      <c r="I282" s="68"/>
      <c r="J282" s="68"/>
      <c r="K282" s="68"/>
      <c r="L282" s="68"/>
      <c r="M282" s="68"/>
      <c r="N282" s="68"/>
      <c r="O282" s="68"/>
      <c r="P282" s="68"/>
      <c r="Q282" s="68"/>
      <c r="R282" s="68"/>
      <c r="S282" s="68"/>
      <c r="T282" s="68"/>
      <c r="U282" s="68"/>
      <c r="V282" s="68"/>
      <c r="W282" s="68"/>
      <c r="X282" s="68"/>
      <c r="Y282" s="68"/>
      <c r="Z282" s="68"/>
      <c r="AA282" s="68"/>
      <c r="AB282" s="68"/>
      <c r="AC282" s="68"/>
      <c r="AD282" s="68"/>
      <c r="AE282" s="68"/>
      <c r="AF282" s="68"/>
      <c r="AG282" s="68"/>
      <c r="AH282" s="68"/>
      <c r="AI282" s="68"/>
      <c r="AJ282" s="68"/>
      <c r="AK282" s="68"/>
      <c r="AL282" s="68"/>
      <c r="AM282" s="68"/>
      <c r="AN282" s="68"/>
      <c r="AO282" s="68"/>
      <c r="AP282" s="68"/>
      <c r="AQ282" s="68"/>
      <c r="AR282" s="68"/>
      <c r="AS282" s="68"/>
      <c r="AT282" s="68"/>
      <c r="AU282" s="68"/>
      <c r="AV282" s="68"/>
      <c r="AW282" s="68"/>
      <c r="AX282" s="68"/>
      <c r="AY282" s="68"/>
      <c r="AZ282" s="68"/>
      <c r="BA282" s="68"/>
      <c r="BB282" s="68"/>
      <c r="BC282" s="68"/>
      <c r="BD282" s="68"/>
      <c r="BE282" s="68"/>
      <c r="BF282" s="68"/>
      <c r="BG282" s="68"/>
      <c r="BH282" s="68"/>
      <c r="BI282" s="68"/>
      <c r="BJ282" s="68"/>
      <c r="BK282" s="68"/>
      <c r="BL282" s="68"/>
      <c r="BM282" s="68"/>
      <c r="BN282" s="68"/>
      <c r="BO282" s="68"/>
      <c r="BP282" s="68"/>
      <c r="BQ282" s="68"/>
      <c r="BR282" s="68"/>
      <c r="BS282" s="68"/>
      <c r="BT282" s="68"/>
      <c r="BU282" s="68"/>
      <c r="BV282" s="68"/>
      <c r="BW282" s="68"/>
      <c r="BX282" s="68"/>
      <c r="BY282" s="68"/>
      <c r="BZ282" s="68"/>
      <c r="CA282" s="68"/>
      <c r="CB282" s="68"/>
      <c r="CC282" s="68"/>
      <c r="CD282" s="68"/>
      <c r="CE282" s="68"/>
      <c r="CF282" s="68"/>
      <c r="CG282" s="68"/>
      <c r="CH282" s="68"/>
      <c r="CI282" s="68"/>
      <c r="CJ282" s="68"/>
      <c r="CK282" s="68"/>
      <c r="CL282" s="68"/>
      <c r="CM282" s="68"/>
      <c r="CN282" s="68"/>
      <c r="CO282" s="68"/>
      <c r="CP282" s="68"/>
      <c r="CQ282" s="68"/>
      <c r="CR282" s="68"/>
      <c r="CS282" s="68"/>
      <c r="CT282" s="68"/>
      <c r="CU282" s="68"/>
      <c r="CV282" s="68"/>
      <c r="CW282" s="68"/>
      <c r="CX282" s="68"/>
      <c r="CY282" s="68"/>
      <c r="CZ282" s="68"/>
      <c r="DA282" s="68"/>
      <c r="DB282" s="68"/>
      <c r="DC282" s="68"/>
      <c r="DD282" s="68"/>
      <c r="DE282" s="68"/>
      <c r="DF282" s="68"/>
      <c r="DG282" s="68"/>
      <c r="DH282" s="68"/>
      <c r="DI282" s="68"/>
      <c r="DJ282" s="68"/>
      <c r="DK282" s="68"/>
      <c r="DL282" s="68"/>
      <c r="DM282" s="68"/>
      <c r="DN282" s="68"/>
      <c r="DO282" s="68"/>
      <c r="DP282" s="68"/>
      <c r="DQ282" s="68"/>
      <c r="DR282" s="68"/>
      <c r="DS282" s="68"/>
      <c r="DT282" s="68"/>
      <c r="DU282" s="68"/>
      <c r="DV282" s="68"/>
      <c r="DW282" s="68"/>
      <c r="DX282" s="68"/>
      <c r="DY282" s="68"/>
      <c r="DZ282" s="68"/>
      <c r="EA282" s="68"/>
      <c r="EB282" s="68"/>
      <c r="EC282" s="68"/>
      <c r="ED282" s="68"/>
      <c r="EE282" s="68"/>
      <c r="EF282" s="68"/>
      <c r="EG282" s="68"/>
      <c r="EH282" s="68"/>
      <c r="EI282" s="68"/>
      <c r="EJ282" s="68"/>
      <c r="EK282" s="68"/>
      <c r="EL282" s="68"/>
      <c r="EM282" s="68"/>
      <c r="EN282" s="68"/>
      <c r="EO282" s="68"/>
      <c r="EP282" s="68"/>
      <c r="EQ282" s="68"/>
      <c r="ER282" s="68"/>
      <c r="ES282" s="68"/>
      <c r="ET282" s="68"/>
      <c r="EU282" s="68"/>
      <c r="EV282" s="68"/>
      <c r="EW282" s="68"/>
      <c r="EX282" s="68"/>
      <c r="EY282" s="68"/>
      <c r="EZ282" s="68"/>
      <c r="FA282" s="68"/>
      <c r="FB282" s="68"/>
      <c r="FC282" s="68"/>
      <c r="FD282" s="68"/>
      <c r="FE282" s="68"/>
      <c r="FF282" s="68"/>
      <c r="FG282" s="68"/>
      <c r="FH282" s="68"/>
      <c r="FI282" s="68"/>
      <c r="FJ282" s="68"/>
      <c r="FK282" s="68"/>
      <c r="FL282" s="68"/>
      <c r="FM282" s="68"/>
      <c r="FN282" s="68"/>
      <c r="FO282" s="68"/>
      <c r="FP282" s="68"/>
      <c r="FQ282" s="68"/>
      <c r="FR282" s="68"/>
      <c r="FS282" s="68"/>
      <c r="FT282" s="68"/>
      <c r="FU282" s="68"/>
      <c r="FV282" s="68"/>
      <c r="FW282" s="68"/>
      <c r="FX282" s="68"/>
      <c r="FY282" s="68"/>
      <c r="FZ282" s="68"/>
      <c r="GA282" s="68"/>
      <c r="GB282" s="68"/>
      <c r="GC282" s="68"/>
      <c r="GD282" s="68"/>
      <c r="GE282" s="68"/>
      <c r="GF282" s="68"/>
      <c r="GG282" s="68"/>
      <c r="GH282" s="68"/>
      <c r="GI282" s="68"/>
      <c r="GJ282" s="68"/>
      <c r="GK282" s="68"/>
      <c r="GL282" s="68"/>
      <c r="GM282" s="68"/>
      <c r="GN282" s="68"/>
      <c r="GO282" s="68"/>
      <c r="GP282" s="68"/>
      <c r="GQ282" s="68"/>
      <c r="GR282" s="68"/>
      <c r="GS282" s="68"/>
      <c r="GT282" s="68"/>
      <c r="GU282" s="68"/>
      <c r="GV282" s="68"/>
      <c r="GW282" s="68"/>
      <c r="GX282" s="68"/>
      <c r="GY282" s="68"/>
      <c r="GZ282" s="68"/>
      <c r="HA282" s="68"/>
      <c r="HB282" s="68"/>
      <c r="HC282" s="68"/>
      <c r="HD282" s="68"/>
      <c r="HE282" s="68"/>
      <c r="HF282" s="68"/>
      <c r="HG282" s="68"/>
      <c r="HH282" s="68"/>
      <c r="HI282" s="68"/>
      <c r="HJ282" s="68"/>
      <c r="HK282" s="68"/>
      <c r="HL282" s="68"/>
      <c r="HM282" s="68"/>
      <c r="HN282" s="68"/>
      <c r="HO282" s="68"/>
      <c r="HP282" s="68"/>
      <c r="HQ282" s="68"/>
      <c r="HR282" s="68"/>
      <c r="HS282" s="68"/>
      <c r="HT282" s="68"/>
      <c r="HU282" s="68"/>
      <c r="HV282" s="68"/>
      <c r="HW282" s="68"/>
      <c r="HX282" s="68"/>
      <c r="HY282" s="68"/>
      <c r="HZ282" s="68"/>
      <c r="IA282" s="68"/>
      <c r="IB282" s="68"/>
      <c r="IC282" s="68"/>
      <c r="ID282" s="68"/>
      <c r="IE282" s="68"/>
      <c r="IF282" s="68"/>
      <c r="IG282" s="68"/>
      <c r="IH282" s="68"/>
      <c r="II282" s="68"/>
      <c r="IJ282" s="68"/>
      <c r="IK282" s="68"/>
      <c r="IL282" s="68"/>
      <c r="IM282" s="68"/>
      <c r="IN282" s="68"/>
      <c r="IO282" s="68"/>
      <c r="IP282" s="68"/>
      <c r="IQ282" s="68"/>
      <c r="IR282" s="68"/>
      <c r="IS282" s="68"/>
      <c r="IT282" s="68"/>
      <c r="IU282" s="68"/>
      <c r="IV282" s="68"/>
    </row>
    <row r="283" spans="1:256" s="67" customFormat="1" x14ac:dyDescent="0.25">
      <c r="A283" s="68"/>
      <c r="B283" s="67" t="s">
        <v>2968</v>
      </c>
      <c r="C283" s="76">
        <v>20635916</v>
      </c>
      <c r="D283" s="68"/>
      <c r="E283" s="68"/>
      <c r="F283" s="69"/>
      <c r="G283" s="116"/>
      <c r="H283" s="69"/>
      <c r="I283" s="68"/>
      <c r="J283" s="68"/>
      <c r="K283" s="68"/>
      <c r="L283" s="68"/>
      <c r="M283" s="68"/>
      <c r="N283" s="68"/>
      <c r="O283" s="68"/>
      <c r="P283" s="68"/>
      <c r="Q283" s="68"/>
      <c r="R283" s="68"/>
      <c r="S283" s="68"/>
      <c r="T283" s="68"/>
      <c r="U283" s="68"/>
      <c r="V283" s="68"/>
      <c r="W283" s="68"/>
      <c r="X283" s="68"/>
      <c r="Y283" s="68"/>
      <c r="Z283" s="68"/>
      <c r="AA283" s="68"/>
      <c r="AB283" s="68"/>
      <c r="AC283" s="68"/>
      <c r="AD283" s="68"/>
      <c r="AE283" s="68"/>
      <c r="AF283" s="68"/>
      <c r="AG283" s="68"/>
      <c r="AH283" s="68"/>
      <c r="AI283" s="68"/>
      <c r="AJ283" s="68"/>
      <c r="AK283" s="68"/>
      <c r="AL283" s="68"/>
      <c r="AM283" s="68"/>
      <c r="AN283" s="68"/>
      <c r="AO283" s="68"/>
      <c r="AP283" s="68"/>
      <c r="AQ283" s="68"/>
      <c r="AR283" s="68"/>
      <c r="AS283" s="68"/>
      <c r="AT283" s="68"/>
      <c r="AU283" s="68"/>
      <c r="AV283" s="68"/>
      <c r="AW283" s="68"/>
      <c r="AX283" s="68"/>
      <c r="AY283" s="68"/>
      <c r="AZ283" s="68"/>
      <c r="BA283" s="68"/>
      <c r="BB283" s="68"/>
      <c r="BC283" s="68"/>
      <c r="BD283" s="68"/>
      <c r="BE283" s="68"/>
      <c r="BF283" s="68"/>
      <c r="BG283" s="68"/>
      <c r="BH283" s="68"/>
      <c r="BI283" s="68"/>
      <c r="BJ283" s="68"/>
      <c r="BK283" s="68"/>
      <c r="BL283" s="68"/>
      <c r="BM283" s="68"/>
      <c r="BN283" s="68"/>
      <c r="BO283" s="68"/>
      <c r="BP283" s="68"/>
      <c r="BQ283" s="68"/>
      <c r="BR283" s="68"/>
      <c r="BS283" s="68"/>
      <c r="BT283" s="68"/>
      <c r="BU283" s="68"/>
      <c r="BV283" s="68"/>
      <c r="BW283" s="68"/>
      <c r="BX283" s="68"/>
      <c r="BY283" s="68"/>
      <c r="BZ283" s="68"/>
      <c r="CA283" s="68"/>
      <c r="CB283" s="68"/>
      <c r="CC283" s="68"/>
      <c r="CD283" s="68"/>
      <c r="CE283" s="68"/>
      <c r="CF283" s="68"/>
      <c r="CG283" s="68"/>
      <c r="CH283" s="68"/>
      <c r="CI283" s="68"/>
      <c r="CJ283" s="68"/>
      <c r="CK283" s="68"/>
      <c r="CL283" s="68"/>
      <c r="CM283" s="68"/>
      <c r="CN283" s="68"/>
      <c r="CO283" s="68"/>
      <c r="CP283" s="68"/>
      <c r="CQ283" s="68"/>
      <c r="CR283" s="68"/>
      <c r="CS283" s="68"/>
      <c r="CT283" s="68"/>
      <c r="CU283" s="68"/>
      <c r="CV283" s="68"/>
      <c r="CW283" s="68"/>
      <c r="CX283" s="68"/>
      <c r="CY283" s="68"/>
      <c r="CZ283" s="68"/>
      <c r="DA283" s="68"/>
      <c r="DB283" s="68"/>
      <c r="DC283" s="68"/>
      <c r="DD283" s="68"/>
      <c r="DE283" s="68"/>
      <c r="DF283" s="68"/>
      <c r="DG283" s="68"/>
      <c r="DH283" s="68"/>
      <c r="DI283" s="68"/>
      <c r="DJ283" s="68"/>
      <c r="DK283" s="68"/>
      <c r="DL283" s="68"/>
      <c r="DM283" s="68"/>
      <c r="DN283" s="68"/>
      <c r="DO283" s="68"/>
      <c r="DP283" s="68"/>
      <c r="DQ283" s="68"/>
      <c r="DR283" s="68"/>
      <c r="DS283" s="68"/>
      <c r="DT283" s="68"/>
      <c r="DU283" s="68"/>
      <c r="DV283" s="68"/>
      <c r="DW283" s="68"/>
      <c r="DX283" s="68"/>
      <c r="DY283" s="68"/>
      <c r="DZ283" s="68"/>
      <c r="EA283" s="68"/>
      <c r="EB283" s="68"/>
      <c r="EC283" s="68"/>
      <c r="ED283" s="68"/>
      <c r="EE283" s="68"/>
      <c r="EF283" s="68"/>
      <c r="EG283" s="68"/>
      <c r="EH283" s="68"/>
      <c r="EI283" s="68"/>
      <c r="EJ283" s="68"/>
      <c r="EK283" s="68"/>
      <c r="EL283" s="68"/>
      <c r="EM283" s="68"/>
      <c r="EN283" s="68"/>
      <c r="EO283" s="68"/>
      <c r="EP283" s="68"/>
      <c r="EQ283" s="68"/>
      <c r="ER283" s="68"/>
      <c r="ES283" s="68"/>
      <c r="ET283" s="68"/>
      <c r="EU283" s="68"/>
      <c r="EV283" s="68"/>
      <c r="EW283" s="68"/>
      <c r="EX283" s="68"/>
      <c r="EY283" s="68"/>
      <c r="EZ283" s="68"/>
      <c r="FA283" s="68"/>
      <c r="FB283" s="68"/>
      <c r="FC283" s="68"/>
      <c r="FD283" s="68"/>
      <c r="FE283" s="68"/>
      <c r="FF283" s="68"/>
      <c r="FG283" s="68"/>
      <c r="FH283" s="68"/>
      <c r="FI283" s="68"/>
      <c r="FJ283" s="68"/>
      <c r="FK283" s="68"/>
      <c r="FL283" s="68"/>
      <c r="FM283" s="68"/>
      <c r="FN283" s="68"/>
      <c r="FO283" s="68"/>
      <c r="FP283" s="68"/>
      <c r="FQ283" s="68"/>
      <c r="FR283" s="68"/>
      <c r="FS283" s="68"/>
      <c r="FT283" s="68"/>
      <c r="FU283" s="68"/>
      <c r="FV283" s="68"/>
      <c r="FW283" s="68"/>
      <c r="FX283" s="68"/>
      <c r="FY283" s="68"/>
      <c r="FZ283" s="68"/>
      <c r="GA283" s="68"/>
      <c r="GB283" s="68"/>
      <c r="GC283" s="68"/>
      <c r="GD283" s="68"/>
      <c r="GE283" s="68"/>
      <c r="GF283" s="68"/>
      <c r="GG283" s="68"/>
      <c r="GH283" s="68"/>
      <c r="GI283" s="68"/>
      <c r="GJ283" s="68"/>
      <c r="GK283" s="68"/>
      <c r="GL283" s="68"/>
      <c r="GM283" s="68"/>
      <c r="GN283" s="68"/>
      <c r="GO283" s="68"/>
      <c r="GP283" s="68"/>
      <c r="GQ283" s="68"/>
      <c r="GR283" s="68"/>
      <c r="GS283" s="68"/>
      <c r="GT283" s="68"/>
      <c r="GU283" s="68"/>
      <c r="GV283" s="68"/>
      <c r="GW283" s="68"/>
      <c r="GX283" s="68"/>
      <c r="GY283" s="68"/>
      <c r="GZ283" s="68"/>
      <c r="HA283" s="68"/>
      <c r="HB283" s="68"/>
      <c r="HC283" s="68"/>
      <c r="HD283" s="68"/>
      <c r="HE283" s="68"/>
      <c r="HF283" s="68"/>
      <c r="HG283" s="68"/>
      <c r="HH283" s="68"/>
      <c r="HI283" s="68"/>
      <c r="HJ283" s="68"/>
      <c r="HK283" s="68"/>
      <c r="HL283" s="68"/>
      <c r="HM283" s="68"/>
      <c r="HN283" s="68"/>
      <c r="HO283" s="68"/>
      <c r="HP283" s="68"/>
      <c r="HQ283" s="68"/>
      <c r="HR283" s="68"/>
      <c r="HS283" s="68"/>
      <c r="HT283" s="68"/>
      <c r="HU283" s="68"/>
      <c r="HV283" s="68"/>
      <c r="HW283" s="68"/>
      <c r="HX283" s="68"/>
      <c r="HY283" s="68"/>
      <c r="HZ283" s="68"/>
      <c r="IA283" s="68"/>
      <c r="IB283" s="68"/>
      <c r="IC283" s="68"/>
      <c r="ID283" s="68"/>
      <c r="IE283" s="68"/>
      <c r="IF283" s="68"/>
      <c r="IG283" s="68"/>
      <c r="IH283" s="68"/>
      <c r="II283" s="68"/>
      <c r="IJ283" s="68"/>
      <c r="IK283" s="68"/>
      <c r="IL283" s="68"/>
      <c r="IM283" s="68"/>
      <c r="IN283" s="68"/>
      <c r="IO283" s="68"/>
      <c r="IP283" s="68"/>
      <c r="IQ283" s="68"/>
      <c r="IR283" s="68"/>
      <c r="IS283" s="68"/>
      <c r="IT283" s="68"/>
      <c r="IU283" s="68"/>
      <c r="IV283" s="68"/>
    </row>
    <row r="284" spans="1:256" s="67" customFormat="1" x14ac:dyDescent="0.25">
      <c r="A284" s="68"/>
      <c r="C284" s="76"/>
      <c r="D284" s="68"/>
      <c r="E284" s="68"/>
      <c r="F284" s="69"/>
      <c r="G284" s="115"/>
      <c r="H284" s="69"/>
      <c r="I284" s="68"/>
      <c r="J284" s="68"/>
      <c r="K284" s="68"/>
      <c r="L284" s="68"/>
      <c r="M284" s="68"/>
      <c r="N284" s="68"/>
      <c r="O284" s="68"/>
      <c r="P284" s="68"/>
      <c r="Q284" s="68"/>
      <c r="R284" s="68"/>
      <c r="S284" s="68"/>
      <c r="T284" s="68"/>
      <c r="U284" s="68"/>
      <c r="V284" s="68"/>
      <c r="W284" s="68"/>
      <c r="X284" s="68"/>
      <c r="Y284" s="68"/>
      <c r="Z284" s="68"/>
      <c r="AA284" s="68"/>
      <c r="AB284" s="68"/>
      <c r="AC284" s="68"/>
      <c r="AD284" s="68"/>
      <c r="AE284" s="68"/>
      <c r="AF284" s="68"/>
      <c r="AG284" s="68"/>
      <c r="AH284" s="68"/>
      <c r="AI284" s="68"/>
      <c r="AJ284" s="68"/>
      <c r="AK284" s="68"/>
      <c r="AL284" s="68"/>
      <c r="AM284" s="68"/>
      <c r="AN284" s="68"/>
      <c r="AO284" s="68"/>
      <c r="AP284" s="68"/>
      <c r="AQ284" s="68"/>
      <c r="AR284" s="68"/>
      <c r="AS284" s="68"/>
      <c r="AT284" s="68"/>
      <c r="AU284" s="68"/>
      <c r="AV284" s="68"/>
      <c r="AW284" s="68"/>
      <c r="AX284" s="68"/>
      <c r="AY284" s="68"/>
      <c r="AZ284" s="68"/>
      <c r="BA284" s="68"/>
      <c r="BB284" s="68"/>
      <c r="BC284" s="68"/>
      <c r="BD284" s="68"/>
      <c r="BE284" s="68"/>
      <c r="BF284" s="68"/>
      <c r="BG284" s="68"/>
      <c r="BH284" s="68"/>
      <c r="BI284" s="68"/>
      <c r="BJ284" s="68"/>
      <c r="BK284" s="68"/>
      <c r="BL284" s="68"/>
      <c r="BM284" s="68"/>
      <c r="BN284" s="68"/>
      <c r="BO284" s="68"/>
      <c r="BP284" s="68"/>
      <c r="BQ284" s="68"/>
      <c r="BR284" s="68"/>
      <c r="BS284" s="68"/>
      <c r="BT284" s="68"/>
      <c r="BU284" s="68"/>
      <c r="BV284" s="68"/>
      <c r="BW284" s="68"/>
      <c r="BX284" s="68"/>
      <c r="BY284" s="68"/>
      <c r="BZ284" s="68"/>
      <c r="CA284" s="68"/>
      <c r="CB284" s="68"/>
      <c r="CC284" s="68"/>
      <c r="CD284" s="68"/>
      <c r="CE284" s="68"/>
      <c r="CF284" s="68"/>
      <c r="CG284" s="68"/>
      <c r="CH284" s="68"/>
      <c r="CI284" s="68"/>
      <c r="CJ284" s="68"/>
      <c r="CK284" s="68"/>
      <c r="CL284" s="68"/>
      <c r="CM284" s="68"/>
      <c r="CN284" s="68"/>
      <c r="CO284" s="68"/>
      <c r="CP284" s="68"/>
      <c r="CQ284" s="68"/>
      <c r="CR284" s="68"/>
      <c r="CS284" s="68"/>
      <c r="CT284" s="68"/>
      <c r="CU284" s="68"/>
      <c r="CV284" s="68"/>
      <c r="CW284" s="68"/>
      <c r="CX284" s="68"/>
      <c r="CY284" s="68"/>
      <c r="CZ284" s="68"/>
      <c r="DA284" s="68"/>
      <c r="DB284" s="68"/>
      <c r="DC284" s="68"/>
      <c r="DD284" s="68"/>
      <c r="DE284" s="68"/>
      <c r="DF284" s="68"/>
      <c r="DG284" s="68"/>
      <c r="DH284" s="68"/>
      <c r="DI284" s="68"/>
      <c r="DJ284" s="68"/>
      <c r="DK284" s="68"/>
      <c r="DL284" s="68"/>
      <c r="DM284" s="68"/>
      <c r="DN284" s="68"/>
      <c r="DO284" s="68"/>
      <c r="DP284" s="68"/>
      <c r="DQ284" s="68"/>
      <c r="DR284" s="68"/>
      <c r="DS284" s="68"/>
      <c r="DT284" s="68"/>
      <c r="DU284" s="68"/>
      <c r="DV284" s="68"/>
      <c r="DW284" s="68"/>
      <c r="DX284" s="68"/>
      <c r="DY284" s="68"/>
      <c r="DZ284" s="68"/>
      <c r="EA284" s="68"/>
      <c r="EB284" s="68"/>
      <c r="EC284" s="68"/>
      <c r="ED284" s="68"/>
      <c r="EE284" s="68"/>
      <c r="EF284" s="68"/>
      <c r="EG284" s="68"/>
      <c r="EH284" s="68"/>
      <c r="EI284" s="68"/>
      <c r="EJ284" s="68"/>
      <c r="EK284" s="68"/>
      <c r="EL284" s="68"/>
      <c r="EM284" s="68"/>
      <c r="EN284" s="68"/>
      <c r="EO284" s="68"/>
      <c r="EP284" s="68"/>
      <c r="EQ284" s="68"/>
      <c r="ER284" s="68"/>
      <c r="ES284" s="68"/>
      <c r="ET284" s="68"/>
      <c r="EU284" s="68"/>
      <c r="EV284" s="68"/>
      <c r="EW284" s="68"/>
      <c r="EX284" s="68"/>
      <c r="EY284" s="68"/>
      <c r="EZ284" s="68"/>
      <c r="FA284" s="68"/>
      <c r="FB284" s="68"/>
      <c r="FC284" s="68"/>
      <c r="FD284" s="68"/>
      <c r="FE284" s="68"/>
      <c r="FF284" s="68"/>
      <c r="FG284" s="68"/>
      <c r="FH284" s="68"/>
      <c r="FI284" s="68"/>
      <c r="FJ284" s="68"/>
      <c r="FK284" s="68"/>
      <c r="FL284" s="68"/>
      <c r="FM284" s="68"/>
      <c r="FN284" s="68"/>
      <c r="FO284" s="68"/>
      <c r="FP284" s="68"/>
      <c r="FQ284" s="68"/>
      <c r="FR284" s="68"/>
      <c r="FS284" s="68"/>
      <c r="FT284" s="68"/>
      <c r="FU284" s="68"/>
      <c r="FV284" s="68"/>
      <c r="FW284" s="68"/>
      <c r="FX284" s="68"/>
      <c r="FY284" s="68"/>
      <c r="FZ284" s="68"/>
      <c r="GA284" s="68"/>
      <c r="GB284" s="68"/>
      <c r="GC284" s="68"/>
      <c r="GD284" s="68"/>
      <c r="GE284" s="68"/>
      <c r="GF284" s="68"/>
      <c r="GG284" s="68"/>
      <c r="GH284" s="68"/>
      <c r="GI284" s="68"/>
      <c r="GJ284" s="68"/>
      <c r="GK284" s="68"/>
      <c r="GL284" s="68"/>
      <c r="GM284" s="68"/>
      <c r="GN284" s="68"/>
      <c r="GO284" s="68"/>
      <c r="GP284" s="68"/>
      <c r="GQ284" s="68"/>
      <c r="GR284" s="68"/>
      <c r="GS284" s="68"/>
      <c r="GT284" s="68"/>
      <c r="GU284" s="68"/>
      <c r="GV284" s="68"/>
      <c r="GW284" s="68"/>
      <c r="GX284" s="68"/>
      <c r="GY284" s="68"/>
      <c r="GZ284" s="68"/>
      <c r="HA284" s="68"/>
      <c r="HB284" s="68"/>
      <c r="HC284" s="68"/>
      <c r="HD284" s="68"/>
      <c r="HE284" s="68"/>
      <c r="HF284" s="68"/>
      <c r="HG284" s="68"/>
      <c r="HH284" s="68"/>
      <c r="HI284" s="68"/>
      <c r="HJ284" s="68"/>
      <c r="HK284" s="68"/>
      <c r="HL284" s="68"/>
      <c r="HM284" s="68"/>
      <c r="HN284" s="68"/>
      <c r="HO284" s="68"/>
      <c r="HP284" s="68"/>
      <c r="HQ284" s="68"/>
      <c r="HR284" s="68"/>
      <c r="HS284" s="68"/>
      <c r="HT284" s="68"/>
      <c r="HU284" s="68"/>
      <c r="HV284" s="68"/>
      <c r="HW284" s="68"/>
      <c r="HX284" s="68"/>
      <c r="HY284" s="68"/>
      <c r="HZ284" s="68"/>
      <c r="IA284" s="68"/>
      <c r="IB284" s="68"/>
      <c r="IC284" s="68"/>
      <c r="ID284" s="68"/>
      <c r="IE284" s="68"/>
      <c r="IF284" s="68"/>
      <c r="IG284" s="68"/>
      <c r="IH284" s="68"/>
      <c r="II284" s="68"/>
      <c r="IJ284" s="68"/>
      <c r="IK284" s="68"/>
      <c r="IL284" s="68"/>
      <c r="IM284" s="68"/>
      <c r="IN284" s="68"/>
      <c r="IO284" s="68"/>
      <c r="IP284" s="68"/>
      <c r="IQ284" s="68"/>
      <c r="IR284" s="68"/>
      <c r="IS284" s="68"/>
      <c r="IT284" s="68"/>
      <c r="IU284" s="68"/>
      <c r="IV284" s="68"/>
    </row>
    <row r="285" spans="1:256" s="67" customFormat="1" ht="30" x14ac:dyDescent="0.25">
      <c r="A285" s="68"/>
      <c r="B285" s="77" t="s">
        <v>2967</v>
      </c>
      <c r="C285" s="76">
        <v>24792000</v>
      </c>
      <c r="D285" s="68"/>
      <c r="E285" s="68"/>
      <c r="F285" s="69"/>
      <c r="G285" s="116"/>
      <c r="H285" s="69"/>
      <c r="I285" s="68"/>
      <c r="J285" s="68"/>
      <c r="K285" s="68"/>
      <c r="L285" s="68"/>
      <c r="M285" s="68"/>
      <c r="N285" s="68"/>
      <c r="O285" s="68"/>
      <c r="P285" s="68"/>
      <c r="Q285" s="68"/>
      <c r="R285" s="68"/>
      <c r="S285" s="68"/>
      <c r="T285" s="68"/>
      <c r="U285" s="68"/>
      <c r="V285" s="68"/>
      <c r="W285" s="68"/>
      <c r="X285" s="68"/>
      <c r="Y285" s="68"/>
      <c r="Z285" s="68"/>
      <c r="AA285" s="68"/>
      <c r="AB285" s="68"/>
      <c r="AC285" s="68"/>
      <c r="AD285" s="68"/>
      <c r="AE285" s="68"/>
      <c r="AF285" s="68"/>
      <c r="AG285" s="68"/>
      <c r="AH285" s="68"/>
      <c r="AI285" s="68"/>
      <c r="AJ285" s="68"/>
      <c r="AK285" s="68"/>
      <c r="AL285" s="68"/>
      <c r="AM285" s="68"/>
      <c r="AN285" s="68"/>
      <c r="AO285" s="68"/>
      <c r="AP285" s="68"/>
      <c r="AQ285" s="68"/>
      <c r="AR285" s="68"/>
      <c r="AS285" s="68"/>
      <c r="AT285" s="68"/>
      <c r="AU285" s="68"/>
      <c r="AV285" s="68"/>
      <c r="AW285" s="68"/>
      <c r="AX285" s="68"/>
      <c r="AY285" s="68"/>
      <c r="AZ285" s="68"/>
      <c r="BA285" s="68"/>
      <c r="BB285" s="68"/>
      <c r="BC285" s="68"/>
      <c r="BD285" s="68"/>
      <c r="BE285" s="68"/>
      <c r="BF285" s="68"/>
      <c r="BG285" s="68"/>
      <c r="BH285" s="68"/>
      <c r="BI285" s="68"/>
      <c r="BJ285" s="68"/>
      <c r="BK285" s="68"/>
      <c r="BL285" s="68"/>
      <c r="BM285" s="68"/>
      <c r="BN285" s="68"/>
      <c r="BO285" s="68"/>
      <c r="BP285" s="68"/>
      <c r="BQ285" s="68"/>
      <c r="BR285" s="68"/>
      <c r="BS285" s="68"/>
      <c r="BT285" s="68"/>
      <c r="BU285" s="68"/>
      <c r="BV285" s="68"/>
      <c r="BW285" s="68"/>
      <c r="BX285" s="68"/>
      <c r="BY285" s="68"/>
      <c r="BZ285" s="68"/>
      <c r="CA285" s="68"/>
      <c r="CB285" s="68"/>
      <c r="CC285" s="68"/>
      <c r="CD285" s="68"/>
      <c r="CE285" s="68"/>
      <c r="CF285" s="68"/>
      <c r="CG285" s="68"/>
      <c r="CH285" s="68"/>
      <c r="CI285" s="68"/>
      <c r="CJ285" s="68"/>
      <c r="CK285" s="68"/>
      <c r="CL285" s="68"/>
      <c r="CM285" s="68"/>
      <c r="CN285" s="68"/>
      <c r="CO285" s="68"/>
      <c r="CP285" s="68"/>
      <c r="CQ285" s="68"/>
      <c r="CR285" s="68"/>
      <c r="CS285" s="68"/>
      <c r="CT285" s="68"/>
      <c r="CU285" s="68"/>
      <c r="CV285" s="68"/>
      <c r="CW285" s="68"/>
      <c r="CX285" s="68"/>
      <c r="CY285" s="68"/>
      <c r="CZ285" s="68"/>
      <c r="DA285" s="68"/>
      <c r="DB285" s="68"/>
      <c r="DC285" s="68"/>
      <c r="DD285" s="68"/>
      <c r="DE285" s="68"/>
      <c r="DF285" s="68"/>
      <c r="DG285" s="68"/>
      <c r="DH285" s="68"/>
      <c r="DI285" s="68"/>
      <c r="DJ285" s="68"/>
      <c r="DK285" s="68"/>
      <c r="DL285" s="68"/>
      <c r="DM285" s="68"/>
      <c r="DN285" s="68"/>
      <c r="DO285" s="68"/>
      <c r="DP285" s="68"/>
      <c r="DQ285" s="68"/>
      <c r="DR285" s="68"/>
      <c r="DS285" s="68"/>
      <c r="DT285" s="68"/>
      <c r="DU285" s="68"/>
      <c r="DV285" s="68"/>
      <c r="DW285" s="68"/>
      <c r="DX285" s="68"/>
      <c r="DY285" s="68"/>
      <c r="DZ285" s="68"/>
      <c r="EA285" s="68"/>
      <c r="EB285" s="68"/>
      <c r="EC285" s="68"/>
      <c r="ED285" s="68"/>
      <c r="EE285" s="68"/>
      <c r="EF285" s="68"/>
      <c r="EG285" s="68"/>
      <c r="EH285" s="68"/>
      <c r="EI285" s="68"/>
      <c r="EJ285" s="68"/>
      <c r="EK285" s="68"/>
      <c r="EL285" s="68"/>
      <c r="EM285" s="68"/>
      <c r="EN285" s="68"/>
      <c r="EO285" s="68"/>
      <c r="EP285" s="68"/>
      <c r="EQ285" s="68"/>
      <c r="ER285" s="68"/>
      <c r="ES285" s="68"/>
      <c r="ET285" s="68"/>
      <c r="EU285" s="68"/>
      <c r="EV285" s="68"/>
      <c r="EW285" s="68"/>
      <c r="EX285" s="68"/>
      <c r="EY285" s="68"/>
      <c r="EZ285" s="68"/>
      <c r="FA285" s="68"/>
      <c r="FB285" s="68"/>
      <c r="FC285" s="68"/>
      <c r="FD285" s="68"/>
      <c r="FE285" s="68"/>
      <c r="FF285" s="68"/>
      <c r="FG285" s="68"/>
      <c r="FH285" s="68"/>
      <c r="FI285" s="68"/>
      <c r="FJ285" s="68"/>
      <c r="FK285" s="68"/>
      <c r="FL285" s="68"/>
      <c r="FM285" s="68"/>
      <c r="FN285" s="68"/>
      <c r="FO285" s="68"/>
      <c r="FP285" s="68"/>
      <c r="FQ285" s="68"/>
      <c r="FR285" s="68"/>
      <c r="FS285" s="68"/>
      <c r="FT285" s="68"/>
      <c r="FU285" s="68"/>
      <c r="FV285" s="68"/>
      <c r="FW285" s="68"/>
      <c r="FX285" s="68"/>
      <c r="FY285" s="68"/>
      <c r="FZ285" s="68"/>
      <c r="GA285" s="68"/>
      <c r="GB285" s="68"/>
      <c r="GC285" s="68"/>
      <c r="GD285" s="68"/>
      <c r="GE285" s="68"/>
      <c r="GF285" s="68"/>
      <c r="GG285" s="68"/>
      <c r="GH285" s="68"/>
      <c r="GI285" s="68"/>
      <c r="GJ285" s="68"/>
      <c r="GK285" s="68"/>
      <c r="GL285" s="68"/>
      <c r="GM285" s="68"/>
      <c r="GN285" s="68"/>
      <c r="GO285" s="68"/>
      <c r="GP285" s="68"/>
      <c r="GQ285" s="68"/>
      <c r="GR285" s="68"/>
      <c r="GS285" s="68"/>
      <c r="GT285" s="68"/>
      <c r="GU285" s="68"/>
      <c r="GV285" s="68"/>
      <c r="GW285" s="68"/>
      <c r="GX285" s="68"/>
      <c r="GY285" s="68"/>
      <c r="GZ285" s="68"/>
      <c r="HA285" s="68"/>
      <c r="HB285" s="68"/>
      <c r="HC285" s="68"/>
      <c r="HD285" s="68"/>
      <c r="HE285" s="68"/>
      <c r="HF285" s="68"/>
      <c r="HG285" s="68"/>
      <c r="HH285" s="68"/>
      <c r="HI285" s="68"/>
      <c r="HJ285" s="68"/>
      <c r="HK285" s="68"/>
      <c r="HL285" s="68"/>
      <c r="HM285" s="68"/>
      <c r="HN285" s="68"/>
      <c r="HO285" s="68"/>
      <c r="HP285" s="68"/>
      <c r="HQ285" s="68"/>
      <c r="HR285" s="68"/>
      <c r="HS285" s="68"/>
      <c r="HT285" s="68"/>
      <c r="HU285" s="68"/>
      <c r="HV285" s="68"/>
      <c r="HW285" s="68"/>
      <c r="HX285" s="68"/>
      <c r="HY285" s="68"/>
      <c r="HZ285" s="68"/>
      <c r="IA285" s="68"/>
      <c r="IB285" s="68"/>
      <c r="IC285" s="68"/>
      <c r="ID285" s="68"/>
      <c r="IE285" s="68"/>
      <c r="IF285" s="68"/>
      <c r="IG285" s="68"/>
      <c r="IH285" s="68"/>
      <c r="II285" s="68"/>
      <c r="IJ285" s="68"/>
      <c r="IK285" s="68"/>
      <c r="IL285" s="68"/>
      <c r="IM285" s="68"/>
      <c r="IN285" s="68"/>
      <c r="IO285" s="68"/>
      <c r="IP285" s="68"/>
      <c r="IQ285" s="68"/>
      <c r="IR285" s="68"/>
      <c r="IS285" s="68"/>
      <c r="IT285" s="68"/>
      <c r="IU285" s="68"/>
      <c r="IV285" s="68"/>
    </row>
    <row r="286" spans="1:256" s="67" customFormat="1" x14ac:dyDescent="0.25">
      <c r="A286" s="68"/>
      <c r="C286" s="76"/>
      <c r="D286" s="68"/>
      <c r="E286" s="68"/>
      <c r="F286" s="69"/>
      <c r="G286" s="116"/>
      <c r="H286" s="69"/>
      <c r="I286" s="68"/>
      <c r="J286" s="68"/>
      <c r="K286" s="68"/>
      <c r="L286" s="68"/>
      <c r="M286" s="68"/>
      <c r="N286" s="68"/>
      <c r="O286" s="68"/>
      <c r="P286" s="68"/>
      <c r="Q286" s="68"/>
      <c r="R286" s="68"/>
      <c r="S286" s="68"/>
      <c r="T286" s="68"/>
      <c r="U286" s="68"/>
      <c r="V286" s="68"/>
      <c r="W286" s="68"/>
      <c r="X286" s="68"/>
      <c r="Y286" s="68"/>
      <c r="Z286" s="68"/>
      <c r="AA286" s="68"/>
      <c r="AB286" s="68"/>
      <c r="AC286" s="68"/>
      <c r="AD286" s="68"/>
      <c r="AE286" s="68"/>
      <c r="AF286" s="68"/>
      <c r="AG286" s="68"/>
      <c r="AH286" s="68"/>
      <c r="AI286" s="68"/>
      <c r="AJ286" s="68"/>
      <c r="AK286" s="68"/>
      <c r="AL286" s="68"/>
      <c r="AM286" s="68"/>
      <c r="AN286" s="68"/>
      <c r="AO286" s="68"/>
      <c r="AP286" s="68"/>
      <c r="AQ286" s="68"/>
      <c r="AR286" s="68"/>
      <c r="AS286" s="68"/>
      <c r="AT286" s="68"/>
      <c r="AU286" s="68"/>
      <c r="AV286" s="68"/>
      <c r="AW286" s="68"/>
      <c r="AX286" s="68"/>
      <c r="AY286" s="68"/>
      <c r="AZ286" s="68"/>
      <c r="BA286" s="68"/>
      <c r="BB286" s="68"/>
      <c r="BC286" s="68"/>
      <c r="BD286" s="68"/>
      <c r="BE286" s="68"/>
      <c r="BF286" s="68"/>
      <c r="BG286" s="68"/>
      <c r="BH286" s="68"/>
      <c r="BI286" s="68"/>
      <c r="BJ286" s="68"/>
      <c r="BK286" s="68"/>
      <c r="BL286" s="68"/>
      <c r="BM286" s="68"/>
      <c r="BN286" s="68"/>
      <c r="BO286" s="68"/>
      <c r="BP286" s="68"/>
      <c r="BQ286" s="68"/>
      <c r="BR286" s="68"/>
      <c r="BS286" s="68"/>
      <c r="BT286" s="68"/>
      <c r="BU286" s="68"/>
      <c r="BV286" s="68"/>
      <c r="BW286" s="68"/>
      <c r="BX286" s="68"/>
      <c r="BY286" s="68"/>
      <c r="BZ286" s="68"/>
      <c r="CA286" s="68"/>
      <c r="CB286" s="68"/>
      <c r="CC286" s="68"/>
      <c r="CD286" s="68"/>
      <c r="CE286" s="68"/>
      <c r="CF286" s="68"/>
      <c r="CG286" s="68"/>
      <c r="CH286" s="68"/>
      <c r="CI286" s="68"/>
      <c r="CJ286" s="68"/>
      <c r="CK286" s="68"/>
      <c r="CL286" s="68"/>
      <c r="CM286" s="68"/>
      <c r="CN286" s="68"/>
      <c r="CO286" s="68"/>
      <c r="CP286" s="68"/>
      <c r="CQ286" s="68"/>
      <c r="CR286" s="68"/>
      <c r="CS286" s="68"/>
      <c r="CT286" s="68"/>
      <c r="CU286" s="68"/>
      <c r="CV286" s="68"/>
      <c r="CW286" s="68"/>
      <c r="CX286" s="68"/>
      <c r="CY286" s="68"/>
      <c r="CZ286" s="68"/>
      <c r="DA286" s="68"/>
      <c r="DB286" s="68"/>
      <c r="DC286" s="68"/>
      <c r="DD286" s="68"/>
      <c r="DE286" s="68"/>
      <c r="DF286" s="68"/>
      <c r="DG286" s="68"/>
      <c r="DH286" s="68"/>
      <c r="DI286" s="68"/>
      <c r="DJ286" s="68"/>
      <c r="DK286" s="68"/>
      <c r="DL286" s="68"/>
      <c r="DM286" s="68"/>
      <c r="DN286" s="68"/>
      <c r="DO286" s="68"/>
      <c r="DP286" s="68"/>
      <c r="DQ286" s="68"/>
      <c r="DR286" s="68"/>
      <c r="DS286" s="68"/>
      <c r="DT286" s="68"/>
      <c r="DU286" s="68"/>
      <c r="DV286" s="68"/>
      <c r="DW286" s="68"/>
      <c r="DX286" s="68"/>
      <c r="DY286" s="68"/>
      <c r="DZ286" s="68"/>
      <c r="EA286" s="68"/>
      <c r="EB286" s="68"/>
      <c r="EC286" s="68"/>
      <c r="ED286" s="68"/>
      <c r="EE286" s="68"/>
      <c r="EF286" s="68"/>
      <c r="EG286" s="68"/>
      <c r="EH286" s="68"/>
      <c r="EI286" s="68"/>
      <c r="EJ286" s="68"/>
      <c r="EK286" s="68"/>
      <c r="EL286" s="68"/>
      <c r="EM286" s="68"/>
      <c r="EN286" s="68"/>
      <c r="EO286" s="68"/>
      <c r="EP286" s="68"/>
      <c r="EQ286" s="68"/>
      <c r="ER286" s="68"/>
      <c r="ES286" s="68"/>
      <c r="ET286" s="68"/>
      <c r="EU286" s="68"/>
      <c r="EV286" s="68"/>
      <c r="EW286" s="68"/>
      <c r="EX286" s="68"/>
      <c r="EY286" s="68"/>
      <c r="EZ286" s="68"/>
      <c r="FA286" s="68"/>
      <c r="FB286" s="68"/>
      <c r="FC286" s="68"/>
      <c r="FD286" s="68"/>
      <c r="FE286" s="68"/>
      <c r="FF286" s="68"/>
      <c r="FG286" s="68"/>
      <c r="FH286" s="68"/>
      <c r="FI286" s="68"/>
      <c r="FJ286" s="68"/>
      <c r="FK286" s="68"/>
      <c r="FL286" s="68"/>
      <c r="FM286" s="68"/>
      <c r="FN286" s="68"/>
      <c r="FO286" s="68"/>
      <c r="FP286" s="68"/>
      <c r="FQ286" s="68"/>
      <c r="FR286" s="68"/>
      <c r="FS286" s="68"/>
      <c r="FT286" s="68"/>
      <c r="FU286" s="68"/>
      <c r="FV286" s="68"/>
      <c r="FW286" s="68"/>
      <c r="FX286" s="68"/>
      <c r="FY286" s="68"/>
      <c r="FZ286" s="68"/>
      <c r="GA286" s="68"/>
      <c r="GB286" s="68"/>
      <c r="GC286" s="68"/>
      <c r="GD286" s="68"/>
      <c r="GE286" s="68"/>
      <c r="GF286" s="68"/>
      <c r="GG286" s="68"/>
      <c r="GH286" s="68"/>
      <c r="GI286" s="68"/>
      <c r="GJ286" s="68"/>
      <c r="GK286" s="68"/>
      <c r="GL286" s="68"/>
      <c r="GM286" s="68"/>
      <c r="GN286" s="68"/>
      <c r="GO286" s="68"/>
      <c r="GP286" s="68"/>
      <c r="GQ286" s="68"/>
      <c r="GR286" s="68"/>
      <c r="GS286" s="68"/>
      <c r="GT286" s="68"/>
      <c r="GU286" s="68"/>
      <c r="GV286" s="68"/>
      <c r="GW286" s="68"/>
      <c r="GX286" s="68"/>
      <c r="GY286" s="68"/>
      <c r="GZ286" s="68"/>
      <c r="HA286" s="68"/>
      <c r="HB286" s="68"/>
      <c r="HC286" s="68"/>
      <c r="HD286" s="68"/>
      <c r="HE286" s="68"/>
      <c r="HF286" s="68"/>
      <c r="HG286" s="68"/>
      <c r="HH286" s="68"/>
      <c r="HI286" s="68"/>
      <c r="HJ286" s="68"/>
      <c r="HK286" s="68"/>
      <c r="HL286" s="68"/>
      <c r="HM286" s="68"/>
      <c r="HN286" s="68"/>
      <c r="HO286" s="68"/>
      <c r="HP286" s="68"/>
      <c r="HQ286" s="68"/>
      <c r="HR286" s="68"/>
      <c r="HS286" s="68"/>
      <c r="HT286" s="68"/>
      <c r="HU286" s="68"/>
      <c r="HV286" s="68"/>
      <c r="HW286" s="68"/>
      <c r="HX286" s="68"/>
      <c r="HY286" s="68"/>
      <c r="HZ286" s="68"/>
      <c r="IA286" s="68"/>
      <c r="IB286" s="68"/>
      <c r="IC286" s="68"/>
      <c r="ID286" s="68"/>
      <c r="IE286" s="68"/>
      <c r="IF286" s="68"/>
      <c r="IG286" s="68"/>
      <c r="IH286" s="68"/>
      <c r="II286" s="68"/>
      <c r="IJ286" s="68"/>
      <c r="IK286" s="68"/>
      <c r="IL286" s="68"/>
      <c r="IM286" s="68"/>
      <c r="IN286" s="68"/>
      <c r="IO286" s="68"/>
      <c r="IP286" s="68"/>
      <c r="IQ286" s="68"/>
      <c r="IR286" s="68"/>
      <c r="IS286" s="68"/>
      <c r="IT286" s="68"/>
      <c r="IU286" s="68"/>
      <c r="IV286" s="68"/>
    </row>
    <row r="287" spans="1:256" s="67" customFormat="1" ht="30" x14ac:dyDescent="0.25">
      <c r="A287" s="68"/>
      <c r="B287" s="77" t="s">
        <v>2966</v>
      </c>
      <c r="C287" s="70">
        <v>21291359.450000003</v>
      </c>
      <c r="D287" s="68"/>
      <c r="E287" s="68"/>
      <c r="F287" s="69"/>
      <c r="G287" s="116"/>
      <c r="H287" s="69"/>
      <c r="I287" s="68"/>
      <c r="J287" s="68"/>
      <c r="K287" s="68"/>
      <c r="L287" s="68"/>
      <c r="M287" s="68"/>
      <c r="N287" s="68"/>
      <c r="O287" s="68"/>
      <c r="P287" s="68"/>
      <c r="Q287" s="68"/>
      <c r="R287" s="68"/>
      <c r="S287" s="68"/>
      <c r="T287" s="68"/>
      <c r="U287" s="68"/>
      <c r="V287" s="68"/>
      <c r="W287" s="68"/>
      <c r="X287" s="68"/>
      <c r="Y287" s="68"/>
      <c r="Z287" s="68"/>
      <c r="AA287" s="68"/>
      <c r="AB287" s="68"/>
      <c r="AC287" s="68"/>
      <c r="AD287" s="68"/>
      <c r="AE287" s="68"/>
      <c r="AF287" s="68"/>
      <c r="AG287" s="68"/>
      <c r="AH287" s="68"/>
      <c r="AI287" s="68"/>
      <c r="AJ287" s="68"/>
      <c r="AK287" s="68"/>
      <c r="AL287" s="68"/>
      <c r="AM287" s="68"/>
      <c r="AN287" s="68"/>
      <c r="AO287" s="68"/>
      <c r="AP287" s="68"/>
      <c r="AQ287" s="68"/>
      <c r="AR287" s="68"/>
      <c r="AS287" s="68"/>
      <c r="AT287" s="68"/>
      <c r="AU287" s="68"/>
      <c r="AV287" s="68"/>
      <c r="AW287" s="68"/>
      <c r="AX287" s="68"/>
      <c r="AY287" s="68"/>
      <c r="AZ287" s="68"/>
      <c r="BA287" s="68"/>
      <c r="BB287" s="68"/>
      <c r="BC287" s="68"/>
      <c r="BD287" s="68"/>
      <c r="BE287" s="68"/>
      <c r="BF287" s="68"/>
      <c r="BG287" s="68"/>
      <c r="BH287" s="68"/>
      <c r="BI287" s="68"/>
      <c r="BJ287" s="68"/>
      <c r="BK287" s="68"/>
      <c r="BL287" s="68"/>
      <c r="BM287" s="68"/>
      <c r="BN287" s="68"/>
      <c r="BO287" s="68"/>
      <c r="BP287" s="68"/>
      <c r="BQ287" s="68"/>
      <c r="BR287" s="68"/>
      <c r="BS287" s="68"/>
      <c r="BT287" s="68"/>
      <c r="BU287" s="68"/>
      <c r="BV287" s="68"/>
      <c r="BW287" s="68"/>
      <c r="BX287" s="68"/>
      <c r="BY287" s="68"/>
      <c r="BZ287" s="68"/>
      <c r="CA287" s="68"/>
      <c r="CB287" s="68"/>
      <c r="CC287" s="68"/>
      <c r="CD287" s="68"/>
      <c r="CE287" s="68"/>
      <c r="CF287" s="68"/>
      <c r="CG287" s="68"/>
      <c r="CH287" s="68"/>
      <c r="CI287" s="68"/>
      <c r="CJ287" s="68"/>
      <c r="CK287" s="68"/>
      <c r="CL287" s="68"/>
      <c r="CM287" s="68"/>
      <c r="CN287" s="68"/>
      <c r="CO287" s="68"/>
      <c r="CP287" s="68"/>
      <c r="CQ287" s="68"/>
      <c r="CR287" s="68"/>
      <c r="CS287" s="68"/>
      <c r="CT287" s="68"/>
      <c r="CU287" s="68"/>
      <c r="CV287" s="68"/>
      <c r="CW287" s="68"/>
      <c r="CX287" s="68"/>
      <c r="CY287" s="68"/>
      <c r="CZ287" s="68"/>
      <c r="DA287" s="68"/>
      <c r="DB287" s="68"/>
      <c r="DC287" s="68"/>
      <c r="DD287" s="68"/>
      <c r="DE287" s="68"/>
      <c r="DF287" s="68"/>
      <c r="DG287" s="68"/>
      <c r="DH287" s="68"/>
      <c r="DI287" s="68"/>
      <c r="DJ287" s="68"/>
      <c r="DK287" s="68"/>
      <c r="DL287" s="68"/>
      <c r="DM287" s="68"/>
      <c r="DN287" s="68"/>
      <c r="DO287" s="68"/>
      <c r="DP287" s="68"/>
      <c r="DQ287" s="68"/>
      <c r="DR287" s="68"/>
      <c r="DS287" s="68"/>
      <c r="DT287" s="68"/>
      <c r="DU287" s="68"/>
      <c r="DV287" s="68"/>
      <c r="DW287" s="68"/>
      <c r="DX287" s="68"/>
      <c r="DY287" s="68"/>
      <c r="DZ287" s="68"/>
      <c r="EA287" s="68"/>
      <c r="EB287" s="68"/>
      <c r="EC287" s="68"/>
      <c r="ED287" s="68"/>
      <c r="EE287" s="68"/>
      <c r="EF287" s="68"/>
      <c r="EG287" s="68"/>
      <c r="EH287" s="68"/>
      <c r="EI287" s="68"/>
      <c r="EJ287" s="68"/>
      <c r="EK287" s="68"/>
      <c r="EL287" s="68"/>
      <c r="EM287" s="68"/>
      <c r="EN287" s="68"/>
      <c r="EO287" s="68"/>
      <c r="EP287" s="68"/>
      <c r="EQ287" s="68"/>
      <c r="ER287" s="68"/>
      <c r="ES287" s="68"/>
      <c r="ET287" s="68"/>
      <c r="EU287" s="68"/>
      <c r="EV287" s="68"/>
      <c r="EW287" s="68"/>
      <c r="EX287" s="68"/>
      <c r="EY287" s="68"/>
      <c r="EZ287" s="68"/>
      <c r="FA287" s="68"/>
      <c r="FB287" s="68"/>
      <c r="FC287" s="68"/>
      <c r="FD287" s="68"/>
      <c r="FE287" s="68"/>
      <c r="FF287" s="68"/>
      <c r="FG287" s="68"/>
      <c r="FH287" s="68"/>
      <c r="FI287" s="68"/>
      <c r="FJ287" s="68"/>
      <c r="FK287" s="68"/>
      <c r="FL287" s="68"/>
      <c r="FM287" s="68"/>
      <c r="FN287" s="68"/>
      <c r="FO287" s="68"/>
      <c r="FP287" s="68"/>
      <c r="FQ287" s="68"/>
      <c r="FR287" s="68"/>
      <c r="FS287" s="68"/>
      <c r="FT287" s="68"/>
      <c r="FU287" s="68"/>
      <c r="FV287" s="68"/>
      <c r="FW287" s="68"/>
      <c r="FX287" s="68"/>
      <c r="FY287" s="68"/>
      <c r="FZ287" s="68"/>
      <c r="GA287" s="68"/>
      <c r="GB287" s="68"/>
      <c r="GC287" s="68"/>
      <c r="GD287" s="68"/>
      <c r="GE287" s="68"/>
      <c r="GF287" s="68"/>
      <c r="GG287" s="68"/>
      <c r="GH287" s="68"/>
      <c r="GI287" s="68"/>
      <c r="GJ287" s="68"/>
      <c r="GK287" s="68"/>
      <c r="GL287" s="68"/>
      <c r="GM287" s="68"/>
      <c r="GN287" s="68"/>
      <c r="GO287" s="68"/>
      <c r="GP287" s="68"/>
      <c r="GQ287" s="68"/>
      <c r="GR287" s="68"/>
      <c r="GS287" s="68"/>
      <c r="GT287" s="68"/>
      <c r="GU287" s="68"/>
      <c r="GV287" s="68"/>
      <c r="GW287" s="68"/>
      <c r="GX287" s="68"/>
      <c r="GY287" s="68"/>
      <c r="GZ287" s="68"/>
      <c r="HA287" s="68"/>
      <c r="HB287" s="68"/>
      <c r="HC287" s="68"/>
      <c r="HD287" s="68"/>
      <c r="HE287" s="68"/>
      <c r="HF287" s="68"/>
      <c r="HG287" s="68"/>
      <c r="HH287" s="68"/>
      <c r="HI287" s="68"/>
      <c r="HJ287" s="68"/>
      <c r="HK287" s="68"/>
      <c r="HL287" s="68"/>
      <c r="HM287" s="68"/>
      <c r="HN287" s="68"/>
      <c r="HO287" s="68"/>
      <c r="HP287" s="68"/>
      <c r="HQ287" s="68"/>
      <c r="HR287" s="68"/>
      <c r="HS287" s="68"/>
      <c r="HT287" s="68"/>
      <c r="HU287" s="68"/>
      <c r="HV287" s="68"/>
      <c r="HW287" s="68"/>
      <c r="HX287" s="68"/>
      <c r="HY287" s="68"/>
      <c r="HZ287" s="68"/>
      <c r="IA287" s="68"/>
      <c r="IB287" s="68"/>
      <c r="IC287" s="68"/>
      <c r="ID287" s="68"/>
      <c r="IE287" s="68"/>
      <c r="IF287" s="68"/>
      <c r="IG287" s="68"/>
      <c r="IH287" s="68"/>
      <c r="II287" s="68"/>
      <c r="IJ287" s="68"/>
      <c r="IK287" s="68"/>
      <c r="IL287" s="68"/>
      <c r="IM287" s="68"/>
      <c r="IN287" s="68"/>
      <c r="IO287" s="68"/>
      <c r="IP287" s="68"/>
      <c r="IQ287" s="68"/>
      <c r="IR287" s="68"/>
      <c r="IS287" s="68"/>
      <c r="IT287" s="68"/>
      <c r="IU287" s="68"/>
      <c r="IV287" s="68"/>
    </row>
    <row r="288" spans="1:256" s="67" customFormat="1" x14ac:dyDescent="0.25">
      <c r="A288" s="68"/>
      <c r="C288" s="76"/>
      <c r="D288" s="68"/>
      <c r="E288" s="68"/>
      <c r="F288" s="69"/>
      <c r="G288" s="115"/>
      <c r="H288" s="69"/>
      <c r="I288" s="68"/>
      <c r="J288" s="68"/>
      <c r="K288" s="68"/>
      <c r="L288" s="68"/>
      <c r="M288" s="68"/>
      <c r="N288" s="68"/>
      <c r="O288" s="68"/>
      <c r="P288" s="68"/>
      <c r="Q288" s="68"/>
      <c r="R288" s="68"/>
      <c r="S288" s="68"/>
      <c r="T288" s="68"/>
      <c r="U288" s="68"/>
      <c r="V288" s="68"/>
      <c r="W288" s="68"/>
      <c r="X288" s="68"/>
      <c r="Y288" s="68"/>
      <c r="Z288" s="68"/>
      <c r="AA288" s="68"/>
      <c r="AB288" s="68"/>
      <c r="AC288" s="68"/>
      <c r="AD288" s="68"/>
      <c r="AE288" s="68"/>
      <c r="AF288" s="68"/>
      <c r="AG288" s="68"/>
      <c r="AH288" s="68"/>
      <c r="AI288" s="68"/>
      <c r="AJ288" s="68"/>
      <c r="AK288" s="68"/>
      <c r="AL288" s="68"/>
      <c r="AM288" s="68"/>
      <c r="AN288" s="68"/>
      <c r="AO288" s="68"/>
      <c r="AP288" s="68"/>
      <c r="AQ288" s="68"/>
      <c r="AR288" s="68"/>
      <c r="AS288" s="68"/>
      <c r="AT288" s="68"/>
      <c r="AU288" s="68"/>
      <c r="AV288" s="68"/>
      <c r="AW288" s="68"/>
      <c r="AX288" s="68"/>
      <c r="AY288" s="68"/>
      <c r="AZ288" s="68"/>
      <c r="BA288" s="68"/>
      <c r="BB288" s="68"/>
      <c r="BC288" s="68"/>
      <c r="BD288" s="68"/>
      <c r="BE288" s="68"/>
      <c r="BF288" s="68"/>
      <c r="BG288" s="68"/>
      <c r="BH288" s="68"/>
      <c r="BI288" s="68"/>
      <c r="BJ288" s="68"/>
      <c r="BK288" s="68"/>
      <c r="BL288" s="68"/>
      <c r="BM288" s="68"/>
      <c r="BN288" s="68"/>
      <c r="BO288" s="68"/>
      <c r="BP288" s="68"/>
      <c r="BQ288" s="68"/>
      <c r="BR288" s="68"/>
      <c r="BS288" s="68"/>
      <c r="BT288" s="68"/>
      <c r="BU288" s="68"/>
      <c r="BV288" s="68"/>
      <c r="BW288" s="68"/>
      <c r="BX288" s="68"/>
      <c r="BY288" s="68"/>
      <c r="BZ288" s="68"/>
      <c r="CA288" s="68"/>
      <c r="CB288" s="68"/>
      <c r="CC288" s="68"/>
      <c r="CD288" s="68"/>
      <c r="CE288" s="68"/>
      <c r="CF288" s="68"/>
      <c r="CG288" s="68"/>
      <c r="CH288" s="68"/>
      <c r="CI288" s="68"/>
      <c r="CJ288" s="68"/>
      <c r="CK288" s="68"/>
      <c r="CL288" s="68"/>
      <c r="CM288" s="68"/>
      <c r="CN288" s="68"/>
      <c r="CO288" s="68"/>
      <c r="CP288" s="68"/>
      <c r="CQ288" s="68"/>
      <c r="CR288" s="68"/>
      <c r="CS288" s="68"/>
      <c r="CT288" s="68"/>
      <c r="CU288" s="68"/>
      <c r="CV288" s="68"/>
      <c r="CW288" s="68"/>
      <c r="CX288" s="68"/>
      <c r="CY288" s="68"/>
      <c r="CZ288" s="68"/>
      <c r="DA288" s="68"/>
      <c r="DB288" s="68"/>
      <c r="DC288" s="68"/>
      <c r="DD288" s="68"/>
      <c r="DE288" s="68"/>
      <c r="DF288" s="68"/>
      <c r="DG288" s="68"/>
      <c r="DH288" s="68"/>
      <c r="DI288" s="68"/>
      <c r="DJ288" s="68"/>
      <c r="DK288" s="68"/>
      <c r="DL288" s="68"/>
      <c r="DM288" s="68"/>
      <c r="DN288" s="68"/>
      <c r="DO288" s="68"/>
      <c r="DP288" s="68"/>
      <c r="DQ288" s="68"/>
      <c r="DR288" s="68"/>
      <c r="DS288" s="68"/>
      <c r="DT288" s="68"/>
      <c r="DU288" s="68"/>
      <c r="DV288" s="68"/>
      <c r="DW288" s="68"/>
      <c r="DX288" s="68"/>
      <c r="DY288" s="68"/>
      <c r="DZ288" s="68"/>
      <c r="EA288" s="68"/>
      <c r="EB288" s="68"/>
      <c r="EC288" s="68"/>
      <c r="ED288" s="68"/>
      <c r="EE288" s="68"/>
      <c r="EF288" s="68"/>
      <c r="EG288" s="68"/>
      <c r="EH288" s="68"/>
      <c r="EI288" s="68"/>
      <c r="EJ288" s="68"/>
      <c r="EK288" s="68"/>
      <c r="EL288" s="68"/>
      <c r="EM288" s="68"/>
      <c r="EN288" s="68"/>
      <c r="EO288" s="68"/>
      <c r="EP288" s="68"/>
      <c r="EQ288" s="68"/>
      <c r="ER288" s="68"/>
      <c r="ES288" s="68"/>
      <c r="ET288" s="68"/>
      <c r="EU288" s="68"/>
      <c r="EV288" s="68"/>
      <c r="EW288" s="68"/>
      <c r="EX288" s="68"/>
      <c r="EY288" s="68"/>
      <c r="EZ288" s="68"/>
      <c r="FA288" s="68"/>
      <c r="FB288" s="68"/>
      <c r="FC288" s="68"/>
      <c r="FD288" s="68"/>
      <c r="FE288" s="68"/>
      <c r="FF288" s="68"/>
      <c r="FG288" s="68"/>
      <c r="FH288" s="68"/>
      <c r="FI288" s="68"/>
      <c r="FJ288" s="68"/>
      <c r="FK288" s="68"/>
      <c r="FL288" s="68"/>
      <c r="FM288" s="68"/>
      <c r="FN288" s="68"/>
      <c r="FO288" s="68"/>
      <c r="FP288" s="68"/>
      <c r="FQ288" s="68"/>
      <c r="FR288" s="68"/>
      <c r="FS288" s="68"/>
      <c r="FT288" s="68"/>
      <c r="FU288" s="68"/>
      <c r="FV288" s="68"/>
      <c r="FW288" s="68"/>
      <c r="FX288" s="68"/>
      <c r="FY288" s="68"/>
      <c r="FZ288" s="68"/>
      <c r="GA288" s="68"/>
      <c r="GB288" s="68"/>
      <c r="GC288" s="68"/>
      <c r="GD288" s="68"/>
      <c r="GE288" s="68"/>
      <c r="GF288" s="68"/>
      <c r="GG288" s="68"/>
      <c r="GH288" s="68"/>
      <c r="GI288" s="68"/>
      <c r="GJ288" s="68"/>
      <c r="GK288" s="68"/>
      <c r="GL288" s="68"/>
      <c r="GM288" s="68"/>
      <c r="GN288" s="68"/>
      <c r="GO288" s="68"/>
      <c r="GP288" s="68"/>
      <c r="GQ288" s="68"/>
      <c r="GR288" s="68"/>
      <c r="GS288" s="68"/>
      <c r="GT288" s="68"/>
      <c r="GU288" s="68"/>
      <c r="GV288" s="68"/>
      <c r="GW288" s="68"/>
      <c r="GX288" s="68"/>
      <c r="GY288" s="68"/>
      <c r="GZ288" s="68"/>
      <c r="HA288" s="68"/>
      <c r="HB288" s="68"/>
      <c r="HC288" s="68"/>
      <c r="HD288" s="68"/>
      <c r="HE288" s="68"/>
      <c r="HF288" s="68"/>
      <c r="HG288" s="68"/>
      <c r="HH288" s="68"/>
      <c r="HI288" s="68"/>
      <c r="HJ288" s="68"/>
      <c r="HK288" s="68"/>
      <c r="HL288" s="68"/>
      <c r="HM288" s="68"/>
      <c r="HN288" s="68"/>
      <c r="HO288" s="68"/>
      <c r="HP288" s="68"/>
      <c r="HQ288" s="68"/>
      <c r="HR288" s="68"/>
      <c r="HS288" s="68"/>
      <c r="HT288" s="68"/>
      <c r="HU288" s="68"/>
      <c r="HV288" s="68"/>
      <c r="HW288" s="68"/>
      <c r="HX288" s="68"/>
      <c r="HY288" s="68"/>
      <c r="HZ288" s="68"/>
      <c r="IA288" s="68"/>
      <c r="IB288" s="68"/>
      <c r="IC288" s="68"/>
      <c r="ID288" s="68"/>
      <c r="IE288" s="68"/>
      <c r="IF288" s="68"/>
      <c r="IG288" s="68"/>
      <c r="IH288" s="68"/>
      <c r="II288" s="68"/>
      <c r="IJ288" s="68"/>
      <c r="IK288" s="68"/>
      <c r="IL288" s="68"/>
      <c r="IM288" s="68"/>
      <c r="IN288" s="68"/>
      <c r="IO288" s="68"/>
      <c r="IP288" s="68"/>
      <c r="IQ288" s="68"/>
      <c r="IR288" s="68"/>
      <c r="IS288" s="68"/>
      <c r="IT288" s="68"/>
      <c r="IU288" s="68"/>
      <c r="IV288" s="68"/>
    </row>
    <row r="289" spans="1:256" s="67" customFormat="1" x14ac:dyDescent="0.25">
      <c r="A289" s="68"/>
      <c r="B289" s="75" t="s">
        <v>2965</v>
      </c>
      <c r="C289" s="74">
        <v>41927275.450000003</v>
      </c>
      <c r="D289" s="68"/>
      <c r="E289" s="68"/>
      <c r="F289" s="69"/>
      <c r="G289" s="114"/>
      <c r="H289" s="69"/>
      <c r="I289" s="68"/>
      <c r="J289" s="68"/>
      <c r="K289" s="68"/>
      <c r="L289" s="68"/>
      <c r="M289" s="68"/>
      <c r="N289" s="68"/>
      <c r="O289" s="68"/>
      <c r="P289" s="68"/>
      <c r="Q289" s="68"/>
      <c r="R289" s="68"/>
      <c r="S289" s="68"/>
      <c r="T289" s="68"/>
      <c r="U289" s="68"/>
      <c r="V289" s="68"/>
      <c r="W289" s="68"/>
      <c r="X289" s="68"/>
      <c r="Y289" s="68"/>
      <c r="Z289" s="68"/>
      <c r="AA289" s="68"/>
      <c r="AB289" s="68"/>
      <c r="AC289" s="68"/>
      <c r="AD289" s="68"/>
      <c r="AE289" s="68"/>
      <c r="AF289" s="68"/>
      <c r="AG289" s="68"/>
      <c r="AH289" s="68"/>
      <c r="AI289" s="68"/>
      <c r="AJ289" s="68"/>
      <c r="AK289" s="68"/>
      <c r="AL289" s="68"/>
      <c r="AM289" s="68"/>
      <c r="AN289" s="68"/>
      <c r="AO289" s="68"/>
      <c r="AP289" s="68"/>
      <c r="AQ289" s="68"/>
      <c r="AR289" s="68"/>
      <c r="AS289" s="68"/>
      <c r="AT289" s="68"/>
      <c r="AU289" s="68"/>
      <c r="AV289" s="68"/>
      <c r="AW289" s="68"/>
      <c r="AX289" s="68"/>
      <c r="AY289" s="68"/>
      <c r="AZ289" s="68"/>
      <c r="BA289" s="68"/>
      <c r="BB289" s="68"/>
      <c r="BC289" s="68"/>
      <c r="BD289" s="68"/>
      <c r="BE289" s="68"/>
      <c r="BF289" s="68"/>
      <c r="BG289" s="68"/>
      <c r="BH289" s="68"/>
      <c r="BI289" s="68"/>
      <c r="BJ289" s="68"/>
      <c r="BK289" s="68"/>
      <c r="BL289" s="68"/>
      <c r="BM289" s="68"/>
      <c r="BN289" s="68"/>
      <c r="BO289" s="68"/>
      <c r="BP289" s="68"/>
      <c r="BQ289" s="68"/>
      <c r="BR289" s="68"/>
      <c r="BS289" s="68"/>
      <c r="BT289" s="68"/>
      <c r="BU289" s="68"/>
      <c r="BV289" s="68"/>
      <c r="BW289" s="68"/>
      <c r="BX289" s="68"/>
      <c r="BY289" s="68"/>
      <c r="BZ289" s="68"/>
      <c r="CA289" s="68"/>
      <c r="CB289" s="68"/>
      <c r="CC289" s="68"/>
      <c r="CD289" s="68"/>
      <c r="CE289" s="68"/>
      <c r="CF289" s="68"/>
      <c r="CG289" s="68"/>
      <c r="CH289" s="68"/>
      <c r="CI289" s="68"/>
      <c r="CJ289" s="68"/>
      <c r="CK289" s="68"/>
      <c r="CL289" s="68"/>
      <c r="CM289" s="68"/>
      <c r="CN289" s="68"/>
      <c r="CO289" s="68"/>
      <c r="CP289" s="68"/>
      <c r="CQ289" s="68"/>
      <c r="CR289" s="68"/>
      <c r="CS289" s="68"/>
      <c r="CT289" s="68"/>
      <c r="CU289" s="68"/>
      <c r="CV289" s="68"/>
      <c r="CW289" s="68"/>
      <c r="CX289" s="68"/>
      <c r="CY289" s="68"/>
      <c r="CZ289" s="68"/>
      <c r="DA289" s="68"/>
      <c r="DB289" s="68"/>
      <c r="DC289" s="68"/>
      <c r="DD289" s="68"/>
      <c r="DE289" s="68"/>
      <c r="DF289" s="68"/>
      <c r="DG289" s="68"/>
      <c r="DH289" s="68"/>
      <c r="DI289" s="68"/>
      <c r="DJ289" s="68"/>
      <c r="DK289" s="68"/>
      <c r="DL289" s="68"/>
      <c r="DM289" s="68"/>
      <c r="DN289" s="68"/>
      <c r="DO289" s="68"/>
      <c r="DP289" s="68"/>
      <c r="DQ289" s="68"/>
      <c r="DR289" s="68"/>
      <c r="DS289" s="68"/>
      <c r="DT289" s="68"/>
      <c r="DU289" s="68"/>
      <c r="DV289" s="68"/>
      <c r="DW289" s="68"/>
      <c r="DX289" s="68"/>
      <c r="DY289" s="68"/>
      <c r="DZ289" s="68"/>
      <c r="EA289" s="68"/>
      <c r="EB289" s="68"/>
      <c r="EC289" s="68"/>
      <c r="ED289" s="68"/>
      <c r="EE289" s="68"/>
      <c r="EF289" s="68"/>
      <c r="EG289" s="68"/>
      <c r="EH289" s="68"/>
      <c r="EI289" s="68"/>
      <c r="EJ289" s="68"/>
      <c r="EK289" s="68"/>
      <c r="EL289" s="68"/>
      <c r="EM289" s="68"/>
      <c r="EN289" s="68"/>
      <c r="EO289" s="68"/>
      <c r="EP289" s="68"/>
      <c r="EQ289" s="68"/>
      <c r="ER289" s="68"/>
      <c r="ES289" s="68"/>
      <c r="ET289" s="68"/>
      <c r="EU289" s="68"/>
      <c r="EV289" s="68"/>
      <c r="EW289" s="68"/>
      <c r="EX289" s="68"/>
      <c r="EY289" s="68"/>
      <c r="EZ289" s="68"/>
      <c r="FA289" s="68"/>
      <c r="FB289" s="68"/>
      <c r="FC289" s="68"/>
      <c r="FD289" s="68"/>
      <c r="FE289" s="68"/>
      <c r="FF289" s="68"/>
      <c r="FG289" s="68"/>
      <c r="FH289" s="68"/>
      <c r="FI289" s="68"/>
      <c r="FJ289" s="68"/>
      <c r="FK289" s="68"/>
      <c r="FL289" s="68"/>
      <c r="FM289" s="68"/>
      <c r="FN289" s="68"/>
      <c r="FO289" s="68"/>
      <c r="FP289" s="68"/>
      <c r="FQ289" s="68"/>
      <c r="FR289" s="68"/>
      <c r="FS289" s="68"/>
      <c r="FT289" s="68"/>
      <c r="FU289" s="68"/>
      <c r="FV289" s="68"/>
      <c r="FW289" s="68"/>
      <c r="FX289" s="68"/>
      <c r="FY289" s="68"/>
      <c r="FZ289" s="68"/>
      <c r="GA289" s="68"/>
      <c r="GB289" s="68"/>
      <c r="GC289" s="68"/>
      <c r="GD289" s="68"/>
      <c r="GE289" s="68"/>
      <c r="GF289" s="68"/>
      <c r="GG289" s="68"/>
      <c r="GH289" s="68"/>
      <c r="GI289" s="68"/>
      <c r="GJ289" s="68"/>
      <c r="GK289" s="68"/>
      <c r="GL289" s="68"/>
      <c r="GM289" s="68"/>
      <c r="GN289" s="68"/>
      <c r="GO289" s="68"/>
      <c r="GP289" s="68"/>
      <c r="GQ289" s="68"/>
      <c r="GR289" s="68"/>
      <c r="GS289" s="68"/>
      <c r="GT289" s="68"/>
      <c r="GU289" s="68"/>
      <c r="GV289" s="68"/>
      <c r="GW289" s="68"/>
      <c r="GX289" s="68"/>
      <c r="GY289" s="68"/>
      <c r="GZ289" s="68"/>
      <c r="HA289" s="68"/>
      <c r="HB289" s="68"/>
      <c r="HC289" s="68"/>
      <c r="HD289" s="68"/>
      <c r="HE289" s="68"/>
      <c r="HF289" s="68"/>
      <c r="HG289" s="68"/>
      <c r="HH289" s="68"/>
      <c r="HI289" s="68"/>
      <c r="HJ289" s="68"/>
      <c r="HK289" s="68"/>
      <c r="HL289" s="68"/>
      <c r="HM289" s="68"/>
      <c r="HN289" s="68"/>
      <c r="HO289" s="68"/>
      <c r="HP289" s="68"/>
      <c r="HQ289" s="68"/>
      <c r="HR289" s="68"/>
      <c r="HS289" s="68"/>
      <c r="HT289" s="68"/>
      <c r="HU289" s="68"/>
      <c r="HV289" s="68"/>
      <c r="HW289" s="68"/>
      <c r="HX289" s="68"/>
      <c r="HY289" s="68"/>
      <c r="HZ289" s="68"/>
      <c r="IA289" s="68"/>
      <c r="IB289" s="68"/>
      <c r="IC289" s="68"/>
      <c r="ID289" s="68"/>
      <c r="IE289" s="68"/>
      <c r="IF289" s="68"/>
      <c r="IG289" s="68"/>
      <c r="IH289" s="68"/>
      <c r="II289" s="68"/>
      <c r="IJ289" s="68"/>
      <c r="IK289" s="68"/>
      <c r="IL289" s="68"/>
      <c r="IM289" s="68"/>
      <c r="IN289" s="68"/>
      <c r="IO289" s="68"/>
      <c r="IP289" s="68"/>
      <c r="IQ289" s="68"/>
      <c r="IR289" s="68"/>
      <c r="IS289" s="68"/>
      <c r="IT289" s="68"/>
      <c r="IU289" s="68"/>
      <c r="IV289" s="68"/>
    </row>
    <row r="290" spans="1:256" s="67" customFormat="1" x14ac:dyDescent="0.25">
      <c r="A290" s="68"/>
      <c r="B290" s="72"/>
      <c r="C290" s="78"/>
      <c r="D290" s="68"/>
      <c r="E290" s="68"/>
      <c r="F290" s="69"/>
      <c r="G290" s="69"/>
      <c r="H290" s="69"/>
      <c r="I290" s="68"/>
      <c r="J290" s="68"/>
      <c r="K290" s="68"/>
      <c r="L290" s="68"/>
      <c r="M290" s="68"/>
      <c r="N290" s="68"/>
      <c r="O290" s="68"/>
      <c r="P290" s="68"/>
      <c r="Q290" s="68"/>
      <c r="R290" s="68"/>
      <c r="S290" s="68"/>
      <c r="T290" s="68"/>
      <c r="U290" s="68"/>
      <c r="V290" s="68"/>
      <c r="W290" s="68"/>
      <c r="X290" s="68"/>
      <c r="Y290" s="68"/>
      <c r="Z290" s="68"/>
      <c r="AA290" s="68"/>
      <c r="AB290" s="68"/>
      <c r="AC290" s="68"/>
      <c r="AD290" s="68"/>
      <c r="AE290" s="68"/>
      <c r="AF290" s="68"/>
      <c r="AG290" s="68"/>
      <c r="AH290" s="68"/>
      <c r="AI290" s="68"/>
      <c r="AJ290" s="68"/>
      <c r="AK290" s="68"/>
      <c r="AL290" s="68"/>
      <c r="AM290" s="68"/>
      <c r="AN290" s="68"/>
      <c r="AO290" s="68"/>
      <c r="AP290" s="68"/>
      <c r="AQ290" s="68"/>
      <c r="AR290" s="68"/>
      <c r="AS290" s="68"/>
      <c r="AT290" s="68"/>
      <c r="AU290" s="68"/>
      <c r="AV290" s="68"/>
      <c r="AW290" s="68"/>
      <c r="AX290" s="68"/>
      <c r="AY290" s="68"/>
      <c r="AZ290" s="68"/>
      <c r="BA290" s="68"/>
      <c r="BB290" s="68"/>
      <c r="BC290" s="68"/>
      <c r="BD290" s="68"/>
      <c r="BE290" s="68"/>
      <c r="BF290" s="68"/>
      <c r="BG290" s="68"/>
      <c r="BH290" s="68"/>
      <c r="BI290" s="68"/>
      <c r="BJ290" s="68"/>
      <c r="BK290" s="68"/>
      <c r="BL290" s="68"/>
      <c r="BM290" s="68"/>
      <c r="BN290" s="68"/>
      <c r="BO290" s="68"/>
      <c r="BP290" s="68"/>
      <c r="BQ290" s="68"/>
      <c r="BR290" s="68"/>
      <c r="BS290" s="68"/>
      <c r="BT290" s="68"/>
      <c r="BU290" s="68"/>
      <c r="BV290" s="68"/>
      <c r="BW290" s="68"/>
      <c r="BX290" s="68"/>
      <c r="BY290" s="68"/>
      <c r="BZ290" s="68"/>
      <c r="CA290" s="68"/>
      <c r="CB290" s="68"/>
      <c r="CC290" s="68"/>
      <c r="CD290" s="68"/>
      <c r="CE290" s="68"/>
      <c r="CF290" s="68"/>
      <c r="CG290" s="68"/>
      <c r="CH290" s="68"/>
      <c r="CI290" s="68"/>
      <c r="CJ290" s="68"/>
      <c r="CK290" s="68"/>
      <c r="CL290" s="68"/>
      <c r="CM290" s="68"/>
      <c r="CN290" s="68"/>
      <c r="CO290" s="68"/>
      <c r="CP290" s="68"/>
      <c r="CQ290" s="68"/>
      <c r="CR290" s="68"/>
      <c r="CS290" s="68"/>
      <c r="CT290" s="68"/>
      <c r="CU290" s="68"/>
      <c r="CV290" s="68"/>
      <c r="CW290" s="68"/>
      <c r="CX290" s="68"/>
      <c r="CY290" s="68"/>
      <c r="CZ290" s="68"/>
      <c r="DA290" s="68"/>
      <c r="DB290" s="68"/>
      <c r="DC290" s="68"/>
      <c r="DD290" s="68"/>
      <c r="DE290" s="68"/>
      <c r="DF290" s="68"/>
      <c r="DG290" s="68"/>
      <c r="DH290" s="68"/>
      <c r="DI290" s="68"/>
      <c r="DJ290" s="68"/>
      <c r="DK290" s="68"/>
      <c r="DL290" s="68"/>
      <c r="DM290" s="68"/>
      <c r="DN290" s="68"/>
      <c r="DO290" s="68"/>
      <c r="DP290" s="68"/>
      <c r="DQ290" s="68"/>
      <c r="DR290" s="68"/>
      <c r="DS290" s="68"/>
      <c r="DT290" s="68"/>
      <c r="DU290" s="68"/>
      <c r="DV290" s="68"/>
      <c r="DW290" s="68"/>
      <c r="DX290" s="68"/>
      <c r="DY290" s="68"/>
      <c r="DZ290" s="68"/>
      <c r="EA290" s="68"/>
      <c r="EB290" s="68"/>
      <c r="EC290" s="68"/>
      <c r="ED290" s="68"/>
      <c r="EE290" s="68"/>
      <c r="EF290" s="68"/>
      <c r="EG290" s="68"/>
      <c r="EH290" s="68"/>
      <c r="EI290" s="68"/>
      <c r="EJ290" s="68"/>
      <c r="EK290" s="68"/>
      <c r="EL290" s="68"/>
      <c r="EM290" s="68"/>
      <c r="EN290" s="68"/>
      <c r="EO290" s="68"/>
      <c r="EP290" s="68"/>
      <c r="EQ290" s="68"/>
      <c r="ER290" s="68"/>
      <c r="ES290" s="68"/>
      <c r="ET290" s="68"/>
      <c r="EU290" s="68"/>
      <c r="EV290" s="68"/>
      <c r="EW290" s="68"/>
      <c r="EX290" s="68"/>
      <c r="EY290" s="68"/>
      <c r="EZ290" s="68"/>
      <c r="FA290" s="68"/>
      <c r="FB290" s="68"/>
      <c r="FC290" s="68"/>
      <c r="FD290" s="68"/>
      <c r="FE290" s="68"/>
      <c r="FF290" s="68"/>
      <c r="FG290" s="68"/>
      <c r="FH290" s="68"/>
      <c r="FI290" s="68"/>
      <c r="FJ290" s="68"/>
      <c r="FK290" s="68"/>
      <c r="FL290" s="68"/>
      <c r="FM290" s="68"/>
      <c r="FN290" s="68"/>
      <c r="FO290" s="68"/>
      <c r="FP290" s="68"/>
      <c r="FQ290" s="68"/>
      <c r="FR290" s="68"/>
      <c r="FS290" s="68"/>
      <c r="FT290" s="68"/>
      <c r="FU290" s="68"/>
      <c r="FV290" s="68"/>
      <c r="FW290" s="68"/>
      <c r="FX290" s="68"/>
      <c r="FY290" s="68"/>
      <c r="FZ290" s="68"/>
      <c r="GA290" s="68"/>
      <c r="GB290" s="68"/>
      <c r="GC290" s="68"/>
      <c r="GD290" s="68"/>
      <c r="GE290" s="68"/>
      <c r="GF290" s="68"/>
      <c r="GG290" s="68"/>
      <c r="GH290" s="68"/>
      <c r="GI290" s="68"/>
      <c r="GJ290" s="68"/>
      <c r="GK290" s="68"/>
      <c r="GL290" s="68"/>
      <c r="GM290" s="68"/>
      <c r="GN290" s="68"/>
      <c r="GO290" s="68"/>
      <c r="GP290" s="68"/>
      <c r="GQ290" s="68"/>
      <c r="GR290" s="68"/>
      <c r="GS290" s="68"/>
      <c r="GT290" s="68"/>
      <c r="GU290" s="68"/>
      <c r="GV290" s="68"/>
      <c r="GW290" s="68"/>
      <c r="GX290" s="68"/>
      <c r="GY290" s="68"/>
      <c r="GZ290" s="68"/>
      <c r="HA290" s="68"/>
      <c r="HB290" s="68"/>
      <c r="HC290" s="68"/>
      <c r="HD290" s="68"/>
      <c r="HE290" s="68"/>
      <c r="HF290" s="68"/>
      <c r="HG290" s="68"/>
      <c r="HH290" s="68"/>
      <c r="HI290" s="68"/>
      <c r="HJ290" s="68"/>
      <c r="HK290" s="68"/>
      <c r="HL290" s="68"/>
      <c r="HM290" s="68"/>
      <c r="HN290" s="68"/>
      <c r="HO290" s="68"/>
      <c r="HP290" s="68"/>
      <c r="HQ290" s="68"/>
      <c r="HR290" s="68"/>
      <c r="HS290" s="68"/>
      <c r="HT290" s="68"/>
      <c r="HU290" s="68"/>
      <c r="HV290" s="68"/>
      <c r="HW290" s="68"/>
      <c r="HX290" s="68"/>
      <c r="HY290" s="68"/>
      <c r="HZ290" s="68"/>
      <c r="IA290" s="68"/>
      <c r="IB290" s="68"/>
      <c r="IC290" s="68"/>
      <c r="ID290" s="68"/>
      <c r="IE290" s="68"/>
      <c r="IF290" s="68"/>
      <c r="IG290" s="68"/>
      <c r="IH290" s="68"/>
      <c r="II290" s="68"/>
      <c r="IJ290" s="68"/>
      <c r="IK290" s="68"/>
      <c r="IL290" s="68"/>
      <c r="IM290" s="68"/>
      <c r="IN290" s="68"/>
      <c r="IO290" s="68"/>
      <c r="IP290" s="68"/>
      <c r="IQ290" s="68"/>
      <c r="IR290" s="68"/>
      <c r="IS290" s="68"/>
      <c r="IT290" s="68"/>
      <c r="IU290" s="68"/>
      <c r="IV290" s="68"/>
    </row>
    <row r="291" spans="1:256" s="67" customFormat="1" x14ac:dyDescent="0.25">
      <c r="A291" s="68"/>
      <c r="B291" s="67" t="s">
        <v>2964</v>
      </c>
      <c r="C291" s="70"/>
      <c r="D291" s="68"/>
      <c r="E291" s="68"/>
      <c r="F291" s="69"/>
      <c r="G291" s="69"/>
      <c r="H291" s="68"/>
      <c r="I291" s="68"/>
      <c r="J291" s="68"/>
      <c r="K291" s="68"/>
      <c r="L291" s="68"/>
      <c r="M291" s="68"/>
      <c r="N291" s="68"/>
      <c r="O291" s="68"/>
      <c r="P291" s="68"/>
      <c r="Q291" s="68"/>
      <c r="R291" s="68"/>
      <c r="S291" s="68"/>
      <c r="T291" s="68"/>
      <c r="U291" s="68"/>
      <c r="V291" s="68"/>
      <c r="W291" s="68"/>
      <c r="X291" s="68"/>
      <c r="Y291" s="68"/>
      <c r="Z291" s="68"/>
      <c r="AA291" s="68"/>
      <c r="AB291" s="68"/>
      <c r="AC291" s="68"/>
      <c r="AD291" s="68"/>
      <c r="AE291" s="68"/>
      <c r="AF291" s="68"/>
      <c r="AG291" s="68"/>
      <c r="AH291" s="68"/>
      <c r="AI291" s="68"/>
      <c r="AJ291" s="68"/>
      <c r="AK291" s="68"/>
      <c r="AL291" s="68"/>
      <c r="AM291" s="68"/>
      <c r="AN291" s="68"/>
      <c r="AO291" s="68"/>
      <c r="AP291" s="68"/>
      <c r="AQ291" s="68"/>
      <c r="AR291" s="68"/>
      <c r="AS291" s="68"/>
      <c r="AT291" s="68"/>
      <c r="AU291" s="68"/>
      <c r="AV291" s="68"/>
      <c r="AW291" s="68"/>
      <c r="AX291" s="68"/>
      <c r="AY291" s="68"/>
      <c r="AZ291" s="68"/>
      <c r="BA291" s="68"/>
      <c r="BB291" s="68"/>
      <c r="BC291" s="68"/>
      <c r="BD291" s="68"/>
      <c r="BE291" s="68"/>
      <c r="BF291" s="68"/>
      <c r="BG291" s="68"/>
      <c r="BH291" s="68"/>
      <c r="BI291" s="68"/>
      <c r="BJ291" s="68"/>
      <c r="BK291" s="68"/>
      <c r="BL291" s="68"/>
      <c r="BM291" s="68"/>
      <c r="BN291" s="68"/>
      <c r="BO291" s="68"/>
      <c r="BP291" s="68"/>
      <c r="BQ291" s="68"/>
      <c r="BR291" s="68"/>
      <c r="BS291" s="68"/>
      <c r="BT291" s="68"/>
      <c r="BU291" s="68"/>
      <c r="BV291" s="68"/>
      <c r="BW291" s="68"/>
      <c r="BX291" s="68"/>
      <c r="BY291" s="68"/>
      <c r="BZ291" s="68"/>
      <c r="CA291" s="68"/>
      <c r="CB291" s="68"/>
      <c r="CC291" s="68"/>
      <c r="CD291" s="68"/>
      <c r="CE291" s="68"/>
      <c r="CF291" s="68"/>
      <c r="CG291" s="68"/>
      <c r="CH291" s="68"/>
      <c r="CI291" s="68"/>
      <c r="CJ291" s="68"/>
      <c r="CK291" s="68"/>
      <c r="CL291" s="68"/>
      <c r="CM291" s="68"/>
      <c r="CN291" s="68"/>
      <c r="CO291" s="68"/>
      <c r="CP291" s="68"/>
      <c r="CQ291" s="68"/>
      <c r="CR291" s="68"/>
      <c r="CS291" s="68"/>
      <c r="CT291" s="68"/>
      <c r="CU291" s="68"/>
      <c r="CV291" s="68"/>
      <c r="CW291" s="68"/>
      <c r="CX291" s="68"/>
      <c r="CY291" s="68"/>
      <c r="CZ291" s="68"/>
      <c r="DA291" s="68"/>
      <c r="DB291" s="68"/>
      <c r="DC291" s="68"/>
      <c r="DD291" s="68"/>
      <c r="DE291" s="68"/>
      <c r="DF291" s="68"/>
      <c r="DG291" s="68"/>
      <c r="DH291" s="68"/>
      <c r="DI291" s="68"/>
      <c r="DJ291" s="68"/>
      <c r="DK291" s="68"/>
      <c r="DL291" s="68"/>
      <c r="DM291" s="68"/>
      <c r="DN291" s="68"/>
      <c r="DO291" s="68"/>
      <c r="DP291" s="68"/>
      <c r="DQ291" s="68"/>
      <c r="DR291" s="68"/>
      <c r="DS291" s="68"/>
      <c r="DT291" s="68"/>
      <c r="DU291" s="68"/>
      <c r="DV291" s="68"/>
      <c r="DW291" s="68"/>
      <c r="DX291" s="68"/>
      <c r="DY291" s="68"/>
      <c r="DZ291" s="68"/>
      <c r="EA291" s="68"/>
      <c r="EB291" s="68"/>
      <c r="EC291" s="68"/>
      <c r="ED291" s="68"/>
      <c r="EE291" s="68"/>
      <c r="EF291" s="68"/>
      <c r="EG291" s="68"/>
      <c r="EH291" s="68"/>
      <c r="EI291" s="68"/>
      <c r="EJ291" s="68"/>
      <c r="EK291" s="68"/>
      <c r="EL291" s="68"/>
      <c r="EM291" s="68"/>
      <c r="EN291" s="68"/>
      <c r="EO291" s="68"/>
      <c r="EP291" s="68"/>
      <c r="EQ291" s="68"/>
      <c r="ER291" s="68"/>
      <c r="ES291" s="68"/>
      <c r="ET291" s="68"/>
      <c r="EU291" s="68"/>
      <c r="EV291" s="68"/>
      <c r="EW291" s="68"/>
      <c r="EX291" s="68"/>
      <c r="EY291" s="68"/>
      <c r="EZ291" s="68"/>
      <c r="FA291" s="68"/>
      <c r="FB291" s="68"/>
      <c r="FC291" s="68"/>
      <c r="FD291" s="68"/>
      <c r="FE291" s="68"/>
      <c r="FF291" s="68"/>
      <c r="FG291" s="68"/>
      <c r="FH291" s="68"/>
      <c r="FI291" s="68"/>
      <c r="FJ291" s="68"/>
      <c r="FK291" s="68"/>
      <c r="FL291" s="68"/>
      <c r="FM291" s="68"/>
      <c r="FN291" s="68"/>
      <c r="FO291" s="68"/>
      <c r="FP291" s="68"/>
      <c r="FQ291" s="68"/>
      <c r="FR291" s="68"/>
      <c r="FS291" s="68"/>
      <c r="FT291" s="68"/>
      <c r="FU291" s="68"/>
      <c r="FV291" s="68"/>
      <c r="FW291" s="68"/>
      <c r="FX291" s="68"/>
      <c r="FY291" s="68"/>
      <c r="FZ291" s="68"/>
      <c r="GA291" s="68"/>
      <c r="GB291" s="68"/>
      <c r="GC291" s="68"/>
      <c r="GD291" s="68"/>
      <c r="GE291" s="68"/>
      <c r="GF291" s="68"/>
      <c r="GG291" s="68"/>
      <c r="GH291" s="68"/>
      <c r="GI291" s="68"/>
      <c r="GJ291" s="68"/>
      <c r="GK291" s="68"/>
      <c r="GL291" s="68"/>
      <c r="GM291" s="68"/>
      <c r="GN291" s="68"/>
      <c r="GO291" s="68"/>
      <c r="GP291" s="68"/>
      <c r="GQ291" s="68"/>
      <c r="GR291" s="68"/>
      <c r="GS291" s="68"/>
      <c r="GT291" s="68"/>
      <c r="GU291" s="68"/>
      <c r="GV291" s="68"/>
      <c r="GW291" s="68"/>
      <c r="GX291" s="68"/>
      <c r="GY291" s="68"/>
      <c r="GZ291" s="68"/>
      <c r="HA291" s="68"/>
      <c r="HB291" s="68"/>
      <c r="HC291" s="68"/>
      <c r="HD291" s="68"/>
      <c r="HE291" s="68"/>
      <c r="HF291" s="68"/>
      <c r="HG291" s="68"/>
      <c r="HH291" s="68"/>
      <c r="HI291" s="68"/>
      <c r="HJ291" s="68"/>
      <c r="HK291" s="68"/>
      <c r="HL291" s="68"/>
      <c r="HM291" s="68"/>
      <c r="HN291" s="68"/>
      <c r="HO291" s="68"/>
      <c r="HP291" s="68"/>
      <c r="HQ291" s="68"/>
      <c r="HR291" s="68"/>
      <c r="HS291" s="68"/>
      <c r="HT291" s="68"/>
      <c r="HU291" s="68"/>
      <c r="HV291" s="68"/>
      <c r="HW291" s="68"/>
      <c r="HX291" s="68"/>
      <c r="HY291" s="68"/>
      <c r="HZ291" s="68"/>
      <c r="IA291" s="68"/>
      <c r="IB291" s="68"/>
      <c r="IC291" s="68"/>
      <c r="ID291" s="68"/>
      <c r="IE291" s="68"/>
      <c r="IF291" s="68"/>
      <c r="IG291" s="68"/>
      <c r="IH291" s="68"/>
      <c r="II291" s="68"/>
      <c r="IJ291" s="68"/>
      <c r="IK291" s="68"/>
      <c r="IL291" s="68"/>
      <c r="IM291" s="68"/>
      <c r="IN291" s="68"/>
      <c r="IO291" s="68"/>
      <c r="IP291" s="68"/>
      <c r="IQ291" s="68"/>
      <c r="IR291" s="68"/>
      <c r="IS291" s="68"/>
      <c r="IT291" s="68"/>
      <c r="IU291" s="68"/>
      <c r="IV291" s="68"/>
    </row>
    <row r="292" spans="1:256" s="67" customFormat="1" x14ac:dyDescent="0.25">
      <c r="C292" s="88"/>
      <c r="F292" s="82"/>
      <c r="G292" s="82"/>
      <c r="H292" s="82"/>
    </row>
    <row r="293" spans="1:256" s="67" customFormat="1" x14ac:dyDescent="0.25">
      <c r="C293" s="88"/>
      <c r="F293" s="82"/>
      <c r="G293" s="82"/>
      <c r="H293" s="82"/>
    </row>
    <row r="294" spans="1:256" s="67" customFormat="1" ht="30" x14ac:dyDescent="0.25">
      <c r="A294" s="111"/>
      <c r="B294" s="110" t="s">
        <v>3645</v>
      </c>
      <c r="C294" s="113"/>
      <c r="D294" s="111"/>
      <c r="E294" s="111"/>
      <c r="F294" s="112"/>
      <c r="G294" s="112"/>
      <c r="H294" s="112"/>
      <c r="I294" s="111"/>
      <c r="J294" s="111"/>
      <c r="K294" s="111"/>
      <c r="L294" s="111"/>
      <c r="M294" s="111"/>
      <c r="N294" s="111"/>
      <c r="O294" s="111"/>
      <c r="P294" s="111"/>
      <c r="Q294" s="111"/>
      <c r="R294" s="111"/>
      <c r="S294" s="111"/>
      <c r="T294" s="111"/>
      <c r="U294" s="111"/>
      <c r="V294" s="111"/>
      <c r="W294" s="111"/>
      <c r="X294" s="111"/>
      <c r="Y294" s="111"/>
      <c r="Z294" s="111"/>
      <c r="AA294" s="111"/>
      <c r="AB294" s="111"/>
      <c r="AC294" s="111"/>
      <c r="AD294" s="111"/>
      <c r="AE294" s="111"/>
      <c r="AF294" s="111"/>
      <c r="AG294" s="111"/>
      <c r="AH294" s="111"/>
      <c r="AI294" s="111"/>
      <c r="AJ294" s="111"/>
      <c r="AK294" s="111"/>
      <c r="AL294" s="111"/>
      <c r="AM294" s="111"/>
      <c r="AN294" s="111"/>
      <c r="AO294" s="111"/>
      <c r="AP294" s="111"/>
      <c r="AQ294" s="111"/>
      <c r="AR294" s="111"/>
      <c r="AS294" s="111"/>
      <c r="AT294" s="111"/>
      <c r="AU294" s="111"/>
      <c r="AV294" s="111"/>
      <c r="AW294" s="111"/>
      <c r="AX294" s="111"/>
      <c r="AY294" s="111"/>
      <c r="AZ294" s="111"/>
      <c r="BA294" s="111"/>
      <c r="BB294" s="111"/>
      <c r="BC294" s="111"/>
      <c r="BD294" s="111"/>
      <c r="BE294" s="111"/>
      <c r="BF294" s="111"/>
      <c r="BG294" s="111"/>
      <c r="BH294" s="111"/>
      <c r="BI294" s="111"/>
      <c r="BJ294" s="111"/>
      <c r="BK294" s="111"/>
      <c r="BL294" s="111"/>
      <c r="BM294" s="111"/>
      <c r="BN294" s="111"/>
      <c r="BO294" s="111"/>
      <c r="BP294" s="111"/>
      <c r="BQ294" s="111"/>
      <c r="BR294" s="111"/>
      <c r="BS294" s="111"/>
      <c r="BT294" s="111"/>
      <c r="BU294" s="111"/>
      <c r="BV294" s="111"/>
      <c r="BW294" s="111"/>
      <c r="BX294" s="111"/>
      <c r="BY294" s="111"/>
      <c r="BZ294" s="111"/>
      <c r="CA294" s="111"/>
      <c r="CB294" s="111"/>
      <c r="CC294" s="111"/>
      <c r="CD294" s="111"/>
      <c r="CE294" s="111"/>
      <c r="CF294" s="111"/>
      <c r="CG294" s="111"/>
      <c r="CH294" s="111"/>
      <c r="CI294" s="111"/>
      <c r="CJ294" s="111"/>
      <c r="CK294" s="111"/>
      <c r="CL294" s="111"/>
      <c r="CM294" s="111"/>
      <c r="CN294" s="111"/>
      <c r="CO294" s="111"/>
      <c r="CP294" s="111"/>
      <c r="CQ294" s="111"/>
      <c r="CR294" s="111"/>
      <c r="CS294" s="111"/>
      <c r="CT294" s="111"/>
      <c r="CU294" s="111"/>
      <c r="CV294" s="111"/>
      <c r="CW294" s="111"/>
      <c r="CX294" s="111"/>
      <c r="CY294" s="111"/>
      <c r="CZ294" s="111"/>
      <c r="DA294" s="111"/>
      <c r="DB294" s="111"/>
      <c r="DC294" s="111"/>
      <c r="DD294" s="111"/>
      <c r="DE294" s="111"/>
      <c r="DF294" s="111"/>
      <c r="DG294" s="111"/>
      <c r="DH294" s="111"/>
      <c r="DI294" s="111"/>
      <c r="DJ294" s="111"/>
      <c r="DK294" s="111"/>
      <c r="DL294" s="111"/>
      <c r="DM294" s="111"/>
      <c r="DN294" s="111"/>
      <c r="DO294" s="111"/>
      <c r="DP294" s="111"/>
      <c r="DQ294" s="111"/>
      <c r="DR294" s="111"/>
      <c r="DS294" s="111"/>
      <c r="DT294" s="111"/>
      <c r="DU294" s="111"/>
      <c r="DV294" s="111"/>
      <c r="DW294" s="111"/>
      <c r="DX294" s="111"/>
      <c r="DY294" s="111"/>
      <c r="DZ294" s="111"/>
      <c r="EA294" s="111"/>
      <c r="EB294" s="111"/>
      <c r="EC294" s="111"/>
      <c r="ED294" s="111"/>
      <c r="EE294" s="111"/>
      <c r="EF294" s="111"/>
      <c r="EG294" s="111"/>
      <c r="EH294" s="111"/>
      <c r="EI294" s="111"/>
      <c r="EJ294" s="111"/>
      <c r="EK294" s="111"/>
      <c r="EL294" s="111"/>
      <c r="EM294" s="111"/>
      <c r="EN294" s="111"/>
      <c r="EO294" s="111"/>
      <c r="EP294" s="111"/>
      <c r="EQ294" s="111"/>
      <c r="ER294" s="111"/>
      <c r="ES294" s="111"/>
      <c r="ET294" s="111"/>
      <c r="EU294" s="111"/>
      <c r="EV294" s="111"/>
      <c r="EW294" s="111"/>
      <c r="EX294" s="111"/>
      <c r="EY294" s="111"/>
      <c r="EZ294" s="111"/>
      <c r="FA294" s="111"/>
      <c r="FB294" s="111"/>
      <c r="FC294" s="111"/>
      <c r="FD294" s="111"/>
      <c r="FE294" s="111"/>
      <c r="FF294" s="111"/>
      <c r="FG294" s="111"/>
      <c r="FH294" s="111"/>
      <c r="FI294" s="111"/>
      <c r="FJ294" s="111"/>
      <c r="FK294" s="111"/>
      <c r="FL294" s="111"/>
      <c r="FM294" s="111"/>
      <c r="FN294" s="111"/>
      <c r="FO294" s="111"/>
      <c r="FP294" s="111"/>
      <c r="FQ294" s="111"/>
      <c r="FR294" s="111"/>
      <c r="FS294" s="111"/>
      <c r="FT294" s="111"/>
      <c r="FU294" s="111"/>
      <c r="FV294" s="111"/>
      <c r="FW294" s="111"/>
      <c r="FX294" s="111"/>
      <c r="FY294" s="111"/>
      <c r="FZ294" s="111"/>
      <c r="GA294" s="111"/>
      <c r="GB294" s="111"/>
      <c r="GC294" s="111"/>
      <c r="GD294" s="111"/>
      <c r="GE294" s="111"/>
      <c r="GF294" s="111"/>
      <c r="GG294" s="111"/>
      <c r="GH294" s="111"/>
      <c r="GI294" s="111"/>
      <c r="GJ294" s="111"/>
      <c r="GK294" s="111"/>
      <c r="GL294" s="111"/>
      <c r="GM294" s="111"/>
      <c r="GN294" s="111"/>
      <c r="GO294" s="111"/>
      <c r="GP294" s="111"/>
      <c r="GQ294" s="111"/>
      <c r="GR294" s="111"/>
      <c r="GS294" s="111"/>
      <c r="GT294" s="111"/>
      <c r="GU294" s="111"/>
      <c r="GV294" s="111"/>
      <c r="GW294" s="111"/>
      <c r="GX294" s="111"/>
      <c r="GY294" s="111"/>
      <c r="GZ294" s="111"/>
      <c r="HA294" s="111"/>
      <c r="HB294" s="111"/>
      <c r="HC294" s="111"/>
      <c r="HD294" s="111"/>
      <c r="HE294" s="111"/>
      <c r="HF294" s="111"/>
      <c r="HG294" s="111"/>
      <c r="HH294" s="111"/>
      <c r="HI294" s="111"/>
      <c r="HJ294" s="111"/>
      <c r="HK294" s="111"/>
      <c r="HL294" s="111"/>
      <c r="HM294" s="111"/>
      <c r="HN294" s="111"/>
      <c r="HO294" s="111"/>
      <c r="HP294" s="111"/>
      <c r="HQ294" s="111"/>
      <c r="HR294" s="111"/>
      <c r="HS294" s="111"/>
      <c r="HT294" s="111"/>
      <c r="HU294" s="111"/>
      <c r="HV294" s="111"/>
      <c r="HW294" s="111"/>
      <c r="HX294" s="111"/>
      <c r="HY294" s="111"/>
      <c r="HZ294" s="111"/>
      <c r="IA294" s="111"/>
      <c r="IB294" s="111"/>
      <c r="IC294" s="111"/>
      <c r="ID294" s="111"/>
      <c r="IE294" s="111"/>
      <c r="IF294" s="111"/>
      <c r="IG294" s="111"/>
      <c r="IH294" s="111"/>
      <c r="II294" s="111"/>
      <c r="IJ294" s="111"/>
      <c r="IK294" s="111"/>
      <c r="IL294" s="111"/>
      <c r="IM294" s="111"/>
      <c r="IN294" s="111"/>
      <c r="IO294" s="111"/>
      <c r="IP294" s="111"/>
      <c r="IQ294" s="111"/>
      <c r="IR294" s="111"/>
      <c r="IS294" s="111"/>
      <c r="IT294" s="111"/>
      <c r="IU294" s="111"/>
      <c r="IV294" s="111"/>
    </row>
    <row r="295" spans="1:256" s="67" customFormat="1" x14ac:dyDescent="0.25">
      <c r="C295" s="88"/>
      <c r="F295" s="82"/>
      <c r="G295" s="82"/>
      <c r="H295" s="82"/>
    </row>
    <row r="296" spans="1:256" s="67" customFormat="1" x14ac:dyDescent="0.25">
      <c r="B296" s="110" t="s">
        <v>3644</v>
      </c>
      <c r="C296" s="88"/>
      <c r="F296" s="82"/>
      <c r="G296" s="82"/>
      <c r="H296" s="82"/>
    </row>
  </sheetData>
  <mergeCells count="12">
    <mergeCell ref="B1:E1"/>
    <mergeCell ref="C3:C7"/>
    <mergeCell ref="D3:D7"/>
    <mergeCell ref="B10:E10"/>
    <mergeCell ref="B11:E11"/>
    <mergeCell ref="D12:D13"/>
    <mergeCell ref="E12:E13"/>
    <mergeCell ref="B173:E173"/>
    <mergeCell ref="B175:F175"/>
    <mergeCell ref="B267:E267"/>
    <mergeCell ref="B166:C166"/>
    <mergeCell ref="C12:C13"/>
  </mergeCells>
  <hyperlinks>
    <hyperlink ref="A1" location="Index!A1" display="Index" xr:uid="{3585AAC2-554C-4F7B-B3AB-C9BAA83D73CC}"/>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65</vt:i4>
      </vt:variant>
      <vt:variant>
        <vt:lpstr>Named Ranges</vt:lpstr>
      </vt:variant>
      <vt:variant>
        <vt:i4>332</vt:i4>
      </vt:variant>
    </vt:vector>
  </HeadingPairs>
  <TitlesOfParts>
    <vt:vector size="397" baseType="lpstr">
      <vt:lpstr>Index</vt:lpstr>
      <vt:lpstr>Dividend History</vt:lpstr>
      <vt:lpstr>Tata Scheme Risk o Meter</vt:lpstr>
      <vt:lpstr>TSLVFOF</vt:lpstr>
      <vt:lpstr>TGLDFOF</vt:lpstr>
      <vt:lpstr>TSLVETF</vt:lpstr>
      <vt:lpstr>TGLDETF</vt:lpstr>
      <vt:lpstr>TYCF</vt:lpstr>
      <vt:lpstr>TSCAPF</vt:lpstr>
      <vt:lpstr>TRSFP</vt:lpstr>
      <vt:lpstr>TRSFM</vt:lpstr>
      <vt:lpstr>TREF</vt:lpstr>
      <vt:lpstr>TQNTF</vt:lpstr>
      <vt:lpstr>TNMIIF</vt:lpstr>
      <vt:lpstr>TNMIMIF</vt:lpstr>
      <vt:lpstr>TNA30IF</vt:lpstr>
      <vt:lpstr>TNRIF</vt:lpstr>
      <vt:lpstr>TNPBETF</vt:lpstr>
      <vt:lpstr>TNMSHIF</vt:lpstr>
      <vt:lpstr>TNMMIF</vt:lpstr>
      <vt:lpstr>TNITIF</vt:lpstr>
      <vt:lpstr>TNIDETF</vt:lpstr>
      <vt:lpstr>TNIDFOF</vt:lpstr>
      <vt:lpstr>TNFSIF</vt:lpstr>
      <vt:lpstr>TNCMIF</vt:lpstr>
      <vt:lpstr>TNAIF</vt:lpstr>
      <vt:lpstr>TIFNA</vt:lpstr>
      <vt:lpstr>TNETF</vt:lpstr>
      <vt:lpstr>TMULTICF</vt:lpstr>
      <vt:lpstr>TMAOF</vt:lpstr>
      <vt:lpstr>TINR</vt:lpstr>
      <vt:lpstr>TTOFE</vt:lpstr>
      <vt:lpstr>TEOF</vt:lpstr>
      <vt:lpstr>TISF</vt:lpstr>
      <vt:lpstr>TIPHF</vt:lpstr>
      <vt:lpstr>TICF</vt:lpstr>
      <vt:lpstr>TEGF</vt:lpstr>
      <vt:lpstr>THOF</vt:lpstr>
      <vt:lpstr>TFEF</vt:lpstr>
      <vt:lpstr>TMCAPF</vt:lpstr>
      <vt:lpstr>TCS</vt:lpstr>
      <vt:lpstr>TMIF</vt:lpstr>
      <vt:lpstr>TEQPEF</vt:lpstr>
      <vt:lpstr>TTSF96</vt:lpstr>
      <vt:lpstr>TDIVYF</vt:lpstr>
      <vt:lpstr>TDIF</vt:lpstr>
      <vt:lpstr>TBCF</vt:lpstr>
      <vt:lpstr>TIFSA</vt:lpstr>
      <vt:lpstr>TBFSF</vt:lpstr>
      <vt:lpstr>TBAF</vt:lpstr>
      <vt:lpstr>TAF</vt:lpstr>
      <vt:lpstr>TFRSTF</vt:lpstr>
      <vt:lpstr>TUSTF</vt:lpstr>
      <vt:lpstr>TFF</vt:lpstr>
      <vt:lpstr>TSTBF</vt:lpstr>
      <vt:lpstr>TRSFC</vt:lpstr>
      <vt:lpstr>TOF</vt:lpstr>
      <vt:lpstr>TNSIFDEC27</vt:lpstr>
      <vt:lpstr>TNGIF1229</vt:lpstr>
      <vt:lpstr>TNGIF1226</vt:lpstr>
      <vt:lpstr>TLF</vt:lpstr>
      <vt:lpstr>TGSFR</vt:lpstr>
      <vt:lpstr>TFRF</vt:lpstr>
      <vt:lpstr>TCIGIF0426</vt:lpstr>
      <vt:lpstr>TCORPBF</vt:lpstr>
      <vt:lpstr>Index!Main_Sheet</vt:lpstr>
      <vt:lpstr>TAF</vt:lpstr>
      <vt:lpstr>TAF!TAF_Debt_Related</vt:lpstr>
      <vt:lpstr>TAF!TAF_EQ</vt:lpstr>
      <vt:lpstr>TAF!TAF_EQ_Related</vt:lpstr>
      <vt:lpstr>TAF!TAF_MM</vt:lpstr>
      <vt:lpstr>TAF!TAF_Mutual_F_Units</vt:lpstr>
      <vt:lpstr>TAF!TAFNAV</vt:lpstr>
      <vt:lpstr>TBAF</vt:lpstr>
      <vt:lpstr>TBAF!TBAF_Debt_Related</vt:lpstr>
      <vt:lpstr>TBAF!TBAF_EQ</vt:lpstr>
      <vt:lpstr>TBAF!TBAF_EQ_FU_Related</vt:lpstr>
      <vt:lpstr>TBAF!TBAF_EQ_Related</vt:lpstr>
      <vt:lpstr>TBAF!TBAF_GOV_SEC</vt:lpstr>
      <vt:lpstr>TBAF!TBAF_MM</vt:lpstr>
      <vt:lpstr>TBAF!TBAF_Mutual_F_Units</vt:lpstr>
      <vt:lpstr>TBAF!TBAF_Securitied_Debt</vt:lpstr>
      <vt:lpstr>TBAF!TBAFNAV</vt:lpstr>
      <vt:lpstr>TBCF</vt:lpstr>
      <vt:lpstr>TBCF!TBCF_EQ</vt:lpstr>
      <vt:lpstr>TBCF!TBCF_Mutual_F_Units</vt:lpstr>
      <vt:lpstr>TBCF!TBCFNAV</vt:lpstr>
      <vt:lpstr>TBFSF</vt:lpstr>
      <vt:lpstr>TBFSF!TBFSF_EQ</vt:lpstr>
      <vt:lpstr>TBFSF!TBFSFNAV</vt:lpstr>
      <vt:lpstr>TCIGIF0426!TCIGIF0426</vt:lpstr>
      <vt:lpstr>TCORPBF!TCIGIF0426</vt:lpstr>
      <vt:lpstr>TCIGIF0426!TCIGIF0426_GOV_SEC</vt:lpstr>
      <vt:lpstr>TCIGIF0426!TCIGIF0426NAV</vt:lpstr>
      <vt:lpstr>TCORPBF!TCORPBF</vt:lpstr>
      <vt:lpstr>TCORPBF!TCORPBF_Aif_cat</vt:lpstr>
      <vt:lpstr>TCORPBF!TCORPBF_Debt_Related</vt:lpstr>
      <vt:lpstr>TCORPBF!TCORPBF_GOV_SEC</vt:lpstr>
      <vt:lpstr>TCORPBF!TCORPBF_Securitied_Debt</vt:lpstr>
      <vt:lpstr>TCORPBF!TCORPBFNAV</vt:lpstr>
      <vt:lpstr>TCS</vt:lpstr>
      <vt:lpstr>TCS!TCS_EQ</vt:lpstr>
      <vt:lpstr>TCS!TCSNAV</vt:lpstr>
      <vt:lpstr>TDIF</vt:lpstr>
      <vt:lpstr>TDIF!TDIF_EQ</vt:lpstr>
      <vt:lpstr>TDIF!TDIFNAV</vt:lpstr>
      <vt:lpstr>TDIVYF</vt:lpstr>
      <vt:lpstr>TDIVYF!TDIVYF_EQ</vt:lpstr>
      <vt:lpstr>TDIVYF!TDIVYF_Mutual_F_Units</vt:lpstr>
      <vt:lpstr>TDIVYF!TDIVYFNAV</vt:lpstr>
      <vt:lpstr>TEGF</vt:lpstr>
      <vt:lpstr>TEGF!TEGF_Debt_Related</vt:lpstr>
      <vt:lpstr>TEGF!TEGF_EQ</vt:lpstr>
      <vt:lpstr>TEGF!TEGF_GOV_SEC</vt:lpstr>
      <vt:lpstr>TEGF!TEGF_MM</vt:lpstr>
      <vt:lpstr>TEGF!TEGF_Mutual_F_Units</vt:lpstr>
      <vt:lpstr>TEGF!TEGFNAV</vt:lpstr>
      <vt:lpstr>TEOF</vt:lpstr>
      <vt:lpstr>TEOF!TEOF_EQ</vt:lpstr>
      <vt:lpstr>TEOF!TEOFNAV</vt:lpstr>
      <vt:lpstr>TEQPEF</vt:lpstr>
      <vt:lpstr>TEQPEF!TEQPEF_EQ</vt:lpstr>
      <vt:lpstr>TEQPEF!TEQPEFNAV</vt:lpstr>
      <vt:lpstr>TFEF</vt:lpstr>
      <vt:lpstr>TFEF!TFEF_EQ</vt:lpstr>
      <vt:lpstr>TFEF!TFEFNAV</vt:lpstr>
      <vt:lpstr>TCIGIF0426!TFF</vt:lpstr>
      <vt:lpstr>TCORPBF!TFF</vt:lpstr>
      <vt:lpstr>TFF!TFF</vt:lpstr>
      <vt:lpstr>TFRF!TFF</vt:lpstr>
      <vt:lpstr>TGSFR!TFF</vt:lpstr>
      <vt:lpstr>TLF!TFF</vt:lpstr>
      <vt:lpstr>TNGIF1226!TFF</vt:lpstr>
      <vt:lpstr>TNGIF1229!TFF</vt:lpstr>
      <vt:lpstr>TNSIFDEC27!TFF</vt:lpstr>
      <vt:lpstr>TOF!TFF</vt:lpstr>
      <vt:lpstr>TRSFC!TFF</vt:lpstr>
      <vt:lpstr>TSTBF!TFF</vt:lpstr>
      <vt:lpstr>TFF!TFF_Aif_cat</vt:lpstr>
      <vt:lpstr>TFF!TFF_Debt_Related</vt:lpstr>
      <vt:lpstr>TFF!TFF_GOV_SEC</vt:lpstr>
      <vt:lpstr>TFF!TFF_MM</vt:lpstr>
      <vt:lpstr>TFF!TFF_Securitied_Debt</vt:lpstr>
      <vt:lpstr>TFF!TFFNAV</vt:lpstr>
      <vt:lpstr>TCIGIF0426!TFRF</vt:lpstr>
      <vt:lpstr>TCORPBF!TFRF</vt:lpstr>
      <vt:lpstr>TFRF!TFRF</vt:lpstr>
      <vt:lpstr>TFRF!TFRF_Aif_cat</vt:lpstr>
      <vt:lpstr>TFRF!TFRF_Debt_Related</vt:lpstr>
      <vt:lpstr>TFRF!TFRF_GOV_SEC</vt:lpstr>
      <vt:lpstr>TFRF!TFRFNAV</vt:lpstr>
      <vt:lpstr>TCIGIF0426!TFRSTF</vt:lpstr>
      <vt:lpstr>TCORPBF!TFRSTF</vt:lpstr>
      <vt:lpstr>TFF!TFRSTF</vt:lpstr>
      <vt:lpstr>TFRF!TFRSTF</vt:lpstr>
      <vt:lpstr>TFRSTF!TFRSTF</vt:lpstr>
      <vt:lpstr>TGSFR!TFRSTF</vt:lpstr>
      <vt:lpstr>TLF!TFRSTF</vt:lpstr>
      <vt:lpstr>TNGIF1226!TFRSTF</vt:lpstr>
      <vt:lpstr>TNGIF1229!TFRSTF</vt:lpstr>
      <vt:lpstr>TNSIFDEC27!TFRSTF</vt:lpstr>
      <vt:lpstr>TOF!TFRSTF</vt:lpstr>
      <vt:lpstr>TRSFC!TFRSTF</vt:lpstr>
      <vt:lpstr>TSTBF!TFRSTF</vt:lpstr>
      <vt:lpstr>TUSTF!TFRSTF</vt:lpstr>
      <vt:lpstr>TFRSTF!TFRSTF_Aif_cat</vt:lpstr>
      <vt:lpstr>TFRSTF!TFRSTF_GOV_SEC</vt:lpstr>
      <vt:lpstr>TFRSTF!TFRSTF_MM</vt:lpstr>
      <vt:lpstr>TFRSTF!TFRSTFNAV</vt:lpstr>
      <vt:lpstr>TGLDETF</vt:lpstr>
      <vt:lpstr>TGLDETF!TGLDETF_EQ</vt:lpstr>
      <vt:lpstr>TGLDETF!TGLDETFNAV</vt:lpstr>
      <vt:lpstr>TGLDFOF</vt:lpstr>
      <vt:lpstr>TGLDFOF!TGLDFOF_EQ</vt:lpstr>
      <vt:lpstr>TGLDFOF!TGLDFOFNAV</vt:lpstr>
      <vt:lpstr>TCIGIF0426!TGSFR</vt:lpstr>
      <vt:lpstr>TCORPBF!TGSFR</vt:lpstr>
      <vt:lpstr>TFRF!TGSFR</vt:lpstr>
      <vt:lpstr>TGSFR!TGSFR</vt:lpstr>
      <vt:lpstr>TGSFR!TGSFR_GOV_SEC</vt:lpstr>
      <vt:lpstr>TGSFR!TGSFRNAV</vt:lpstr>
      <vt:lpstr>THOF</vt:lpstr>
      <vt:lpstr>THOF!THOF_EQ</vt:lpstr>
      <vt:lpstr>THOF!THOFNAV</vt:lpstr>
      <vt:lpstr>TICF</vt:lpstr>
      <vt:lpstr>TICF!TICF_EQ</vt:lpstr>
      <vt:lpstr>TICF!TICFNAV</vt:lpstr>
      <vt:lpstr>TIFNA</vt:lpstr>
      <vt:lpstr>TIFNA!TIFNA_EQ</vt:lpstr>
      <vt:lpstr>TIFNA!TIFNANAV</vt:lpstr>
      <vt:lpstr>TIFSA</vt:lpstr>
      <vt:lpstr>TIFSA!TIFSA_EQ</vt:lpstr>
      <vt:lpstr>TIFSA!TIFSANAV</vt:lpstr>
      <vt:lpstr>TINR</vt:lpstr>
      <vt:lpstr>TINR!TINR_EQ</vt:lpstr>
      <vt:lpstr>TINR!TINRNAV</vt:lpstr>
      <vt:lpstr>TIPHF</vt:lpstr>
      <vt:lpstr>TIPHF!TIPHF_EQ</vt:lpstr>
      <vt:lpstr>TIPHF!TIPHFNAV</vt:lpstr>
      <vt:lpstr>TISF</vt:lpstr>
      <vt:lpstr>TISF!TISF_EQ</vt:lpstr>
      <vt:lpstr>TISF!TISF_EQ_FU_Related</vt:lpstr>
      <vt:lpstr>TISF!TISFNAV</vt:lpstr>
      <vt:lpstr>TCIGIF0426!TLF</vt:lpstr>
      <vt:lpstr>TCORPBF!TLF</vt:lpstr>
      <vt:lpstr>TFRF!TLF</vt:lpstr>
      <vt:lpstr>TGSFR!TLF</vt:lpstr>
      <vt:lpstr>TLF!TLF</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TMAOF!TMAOF_Mutual_F_Units</vt:lpstr>
      <vt:lpstr>TMAOF!TMAOFNAV</vt:lpstr>
      <vt:lpstr>TMCAPF</vt:lpstr>
      <vt:lpstr>TMCAPF!TMCAPF_EQ</vt:lpstr>
      <vt:lpstr>TMCAPF!TMCAPF_EQ_FU_Related</vt:lpstr>
      <vt:lpstr>TMCAPF!TMCAPFNAV</vt:lpstr>
      <vt:lpstr>TMIF</vt:lpstr>
      <vt:lpstr>TMIF!TMIF_EQ</vt:lpstr>
      <vt:lpstr>TMIF!TMIF_EQ_Related</vt:lpstr>
      <vt:lpstr>TMIF!TMIF_GOV_SEC</vt:lpstr>
      <vt:lpstr>TMIF!TMIF_Mutual_F_Units</vt:lpstr>
      <vt:lpstr>TMIF!TMIFNAV</vt:lpstr>
      <vt:lpstr>TMULTICF</vt:lpstr>
      <vt:lpstr>TMULTICF!TMULTICF_EQ</vt:lpstr>
      <vt:lpstr>TMULTICF!TMULTICFNAV</vt:lpstr>
      <vt:lpstr>TNA30IF</vt:lpstr>
      <vt:lpstr>TNA30IF!TNA30IF_EQ</vt:lpstr>
      <vt:lpstr>TNA30IF!TNA30IFNAV</vt:lpstr>
      <vt:lpstr>TNAIF</vt:lpstr>
      <vt:lpstr>TNAIF!TNAIF_EQ</vt:lpstr>
      <vt:lpstr>TNAIF!TNAIFNAV</vt:lpstr>
      <vt:lpstr>TNCMIF</vt:lpstr>
      <vt:lpstr>TNCMIF!TNCMIF_EQ</vt:lpstr>
      <vt:lpstr>TNCMIF!TNCMIFNAV</vt:lpstr>
      <vt:lpstr>TNETF</vt:lpstr>
      <vt:lpstr>TNETF!TNETF_EQ</vt:lpstr>
      <vt:lpstr>TNETF!TNETFNAV</vt:lpstr>
      <vt:lpstr>TNFSIF</vt:lpstr>
      <vt:lpstr>TNFSIF!TNFSIF_EQ</vt:lpstr>
      <vt:lpstr>TNFSIF!TNFSIFNAV</vt:lpstr>
      <vt:lpstr>TCIGIF0426!TNGIF1226</vt:lpstr>
      <vt:lpstr>TCORPBF!TNGIF1226</vt:lpstr>
      <vt:lpstr>TFRF!TNGIF1226</vt:lpstr>
      <vt:lpstr>TGSFR!TNGIF1226</vt:lpstr>
      <vt:lpstr>TLF!TNGIF1226</vt:lpstr>
      <vt:lpstr>TNGIF1226!TNGIF1226</vt:lpstr>
      <vt:lpstr>TNGIF1226!TNGIF1226_GOV_SEC</vt:lpstr>
      <vt:lpstr>TNGIF1226!TNGIF1226NAV</vt:lpstr>
      <vt:lpstr>TCIGIF0426!TNGIF1229</vt:lpstr>
      <vt:lpstr>TCORPBF!TNGIF1229</vt:lpstr>
      <vt:lpstr>TFRF!TNGIF1229</vt:lpstr>
      <vt:lpstr>TGSFR!TNGIF1229</vt:lpstr>
      <vt:lpstr>TLF!TNGIF1229</vt:lpstr>
      <vt:lpstr>TNGIF1226!TNGIF1229</vt:lpstr>
      <vt:lpstr>TNGIF1229!TNGIF1229</vt:lpstr>
      <vt:lpstr>TNGIF1229!TNGIF1229_GOV_SEC</vt:lpstr>
      <vt:lpstr>TNGIF1229!TNGIF1229NAV</vt:lpstr>
      <vt:lpstr>TNIDETF</vt:lpstr>
      <vt:lpstr>TNIDETF!TNIDETF_EQ</vt:lpstr>
      <vt:lpstr>TNIDETF!TNIDETFNAV</vt:lpstr>
      <vt:lpstr>TNIDFOF</vt:lpstr>
      <vt:lpstr>TNIDFOF!TNIDFOF_Mutual_F_Units</vt:lpstr>
      <vt:lpstr>TNIDFOF!TNIDFOFNAV</vt:lpstr>
      <vt:lpstr>TNITIF</vt:lpstr>
      <vt:lpstr>TNITIF!TNITIF_EQ</vt:lpstr>
      <vt:lpstr>TNITIF!TNITIFNAV</vt:lpstr>
      <vt:lpstr>TNMIIF</vt:lpstr>
      <vt:lpstr>TNMIIF!TNMIIF_EQ</vt:lpstr>
      <vt:lpstr>TNMIIF!TNMIIFNAV</vt:lpstr>
      <vt:lpstr>TNMIMIF</vt:lpstr>
      <vt:lpstr>TNMIMIF!TNMIMIF_EQ</vt:lpstr>
      <vt:lpstr>TNMIMIF!TNMIMIFNAV</vt:lpstr>
      <vt:lpstr>TNMMIF</vt:lpstr>
      <vt:lpstr>TNMMIF!TNMMIF_EQ</vt:lpstr>
      <vt:lpstr>TNMMIF!TNMMIFNAV</vt:lpstr>
      <vt:lpstr>TNMSHIF</vt:lpstr>
      <vt:lpstr>TNMSHIF!TNMSHIF_EQ</vt:lpstr>
      <vt:lpstr>TNMSHIF!TNMSHIFNAV</vt:lpstr>
      <vt:lpstr>TNPBETF</vt:lpstr>
      <vt:lpstr>TNPBETF!TNPBETF_EQ</vt:lpstr>
      <vt:lpstr>TNPBETF!TNPBETFNAV</vt:lpstr>
      <vt:lpstr>TNRIF</vt:lpstr>
      <vt:lpstr>TNRIF!TNRIF_EQ</vt:lpstr>
      <vt:lpstr>TNRIF!TNRIFNAV</vt:lpstr>
      <vt:lpstr>TCIGIF0426!TNSIFDEC27</vt:lpstr>
      <vt:lpstr>TCORPBF!TNSIFDEC27</vt:lpstr>
      <vt:lpstr>TFRF!TNSIFDEC27</vt:lpstr>
      <vt:lpstr>TGSFR!TNSIFDEC27</vt:lpstr>
      <vt:lpstr>TLF!TNSIFDEC27</vt:lpstr>
      <vt:lpstr>TNGIF1226!TNSIFDEC27</vt:lpstr>
      <vt:lpstr>TNGIF1229!TNSIFDEC27</vt:lpstr>
      <vt:lpstr>TNSIFDEC27!TNSIFDEC27</vt:lpstr>
      <vt:lpstr>TNSIFDEC27!TNSIFDEC27_Debt_Related</vt:lpstr>
      <vt:lpstr>TNSIFDEC27!TNSIFDEC27_GOV_SEC</vt:lpstr>
      <vt:lpstr>TNSIFDEC27!TNSIFDEC27NAV</vt:lpstr>
      <vt:lpstr>TCIGIF0426!TOF</vt:lpstr>
      <vt:lpstr>TCORPBF!TOF</vt:lpstr>
      <vt:lpstr>TFRF!TOF</vt:lpstr>
      <vt:lpstr>TGSFR!TOF</vt:lpstr>
      <vt:lpstr>TLF!TOF</vt:lpstr>
      <vt:lpstr>TNGIF1226!TOF</vt:lpstr>
      <vt:lpstr>TNGIF1229!TOF</vt:lpstr>
      <vt:lpstr>TNSIFDEC27!TOF</vt:lpstr>
      <vt:lpstr>TOF!TOF</vt:lpstr>
      <vt:lpstr>TOF!TOF_MM</vt:lpstr>
      <vt:lpstr>TOF!TOFNAV</vt:lpstr>
      <vt:lpstr>TQNTF</vt:lpstr>
      <vt:lpstr>TQNTF!TQNTF_EQ</vt:lpstr>
      <vt:lpstr>TQNTF!TQNTFNAV</vt:lpstr>
      <vt:lpstr>TREF</vt:lpstr>
      <vt:lpstr>TREF!TREF_EQ</vt:lpstr>
      <vt:lpstr>TREF!TREFNAV</vt:lpstr>
      <vt:lpstr>TCIGIF0426!TRSFC</vt:lpstr>
      <vt:lpstr>TCORPBF!TRSFC</vt:lpstr>
      <vt:lpstr>TFRF!TRSFC</vt:lpstr>
      <vt:lpstr>TGSFR!TRSFC</vt:lpstr>
      <vt:lpstr>TLF!TRSFC</vt:lpstr>
      <vt:lpstr>TNGIF1226!TRSFC</vt:lpstr>
      <vt:lpstr>TNGIF1229!TRSFC</vt:lpstr>
      <vt:lpstr>TNSIFDEC27!TRSFC</vt:lpstr>
      <vt:lpstr>TOF!TRSFC</vt:lpstr>
      <vt:lpstr>TRSFC!TRSFC</vt:lpstr>
      <vt:lpstr>TRSFC!TRSFC_Debt_Related</vt:lpstr>
      <vt:lpstr>TRSFC!TRSFC_EQ</vt:lpstr>
      <vt:lpstr>TRSFC!TRSFC_GOV_SEC</vt:lpstr>
      <vt:lpstr>TRSFC!TRSFCNAV</vt:lpstr>
      <vt:lpstr>TRSFM</vt:lpstr>
      <vt:lpstr>TRSFM!TRSFM_Debt_Related</vt:lpstr>
      <vt:lpstr>TRSFM!TRSFM_EQ</vt:lpstr>
      <vt:lpstr>TRSFM!TRSFM_GOV_SEC</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TCIGIF0426!TSTBF</vt:lpstr>
      <vt:lpstr>TCORPBF!TSTBF</vt:lpstr>
      <vt:lpstr>TFRF!TSTBF</vt:lpstr>
      <vt:lpstr>TGSFR!TSTBF</vt:lpstr>
      <vt:lpstr>TLF!TSTBF</vt:lpstr>
      <vt:lpstr>TNGIF1226!TSTBF</vt:lpstr>
      <vt:lpstr>TNGIF1229!TSTBF</vt:lpstr>
      <vt:lpstr>TNSIFDEC27!TSTBF</vt:lpstr>
      <vt:lpstr>TOF!TSTBF</vt:lpstr>
      <vt:lpstr>TRSFC!TSTBF</vt:lpstr>
      <vt:lpstr>TSTBF!TSTBF</vt:lpstr>
      <vt:lpstr>TSTBF!TSTBF_Aif_cat</vt:lpstr>
      <vt:lpstr>TSTBF!TSTBF_Debt_Related</vt:lpstr>
      <vt:lpstr>TSTBF!TSTBF_GOV_SEC</vt:lpstr>
      <vt:lpstr>TSTBF!TSTBF_MM</vt:lpstr>
      <vt:lpstr>TSTBF!TSTBF_Mutual_F_Units</vt:lpstr>
      <vt:lpstr>TSTBF!TSTBF_Securitied_Debt</vt:lpstr>
      <vt:lpstr>TSTBF!TSTBFNAV</vt:lpstr>
      <vt:lpstr>TTOFE</vt:lpstr>
      <vt:lpstr>TTOFE!TTOFE_EQ</vt:lpstr>
      <vt:lpstr>TTOFE!TTOFENAV</vt:lpstr>
      <vt:lpstr>TTSF96</vt:lpstr>
      <vt:lpstr>TTSF96!TTSF96_EQ</vt:lpstr>
      <vt:lpstr>TTSF96!TTSF96NAV</vt:lpstr>
      <vt:lpstr>TCIGIF0426!TUSTF</vt:lpstr>
      <vt:lpstr>TCORPBF!TUSTF</vt:lpstr>
      <vt:lpstr>TFF!TUSTF</vt:lpstr>
      <vt:lpstr>TFRF!TUSTF</vt:lpstr>
      <vt:lpstr>TGSFR!TUSTF</vt:lpstr>
      <vt:lpstr>TLF!TUSTF</vt:lpstr>
      <vt:lpstr>TNGIF1226!TUSTF</vt:lpstr>
      <vt:lpstr>TNGIF1229!TUSTF</vt:lpstr>
      <vt:lpstr>TNSIFDEC27!TUSTF</vt:lpstr>
      <vt:lpstr>TOF!TUSTF</vt:lpstr>
      <vt:lpstr>TRSFC!TUSTF</vt:lpstr>
      <vt:lpstr>TSTBF!TUSTF</vt:lpstr>
      <vt:lpstr>TUSTF!TUSTF</vt:lpstr>
      <vt:lpstr>TUSTF!TUSTF_Aif_cat</vt:lpstr>
      <vt:lpstr>TUSTF!TUSTF_Debt_Related</vt:lpstr>
      <vt:lpstr>TUSTF!TUSTF_GOV_SEC</vt:lpstr>
      <vt:lpstr>TUSTF!TUSTF_MM</vt:lpstr>
      <vt:lpstr>TUSTF!TUSTFNAV</vt:lpstr>
      <vt:lpstr>TYCF</vt:lpstr>
      <vt:lpstr>TYCF!TYCF_EQ</vt:lpstr>
      <vt:lpstr>TYCF!TYCF_EQ_FU_Related</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Ponlinga Raja</dc:creator>
  <cp:lastModifiedBy>Ankita Vimalkumar Parihar</cp:lastModifiedBy>
  <dcterms:created xsi:type="dcterms:W3CDTF">2024-11-04T05:24:28Z</dcterms:created>
  <dcterms:modified xsi:type="dcterms:W3CDTF">2024-11-08T06:49:10Z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92d650-9f13-46a3-b8fc-6df5be32bb6b_Enabled">
    <vt:lpwstr>true</vt:lpwstr>
  </property>
  <property fmtid="{D5CDD505-2E9C-101B-9397-08002B2CF9AE}" pid="3" name="MSIP_Label_4992d650-9f13-46a3-b8fc-6df5be32bb6b_SetDate">
    <vt:lpwstr>2024-11-04T05:25:32Z</vt:lpwstr>
  </property>
  <property fmtid="{D5CDD505-2E9C-101B-9397-08002B2CF9AE}" pid="4" name="MSIP_Label_4992d650-9f13-46a3-b8fc-6df5be32bb6b_Method">
    <vt:lpwstr>Standard</vt:lpwstr>
  </property>
  <property fmtid="{D5CDD505-2E9C-101B-9397-08002B2CF9AE}" pid="5" name="MSIP_Label_4992d650-9f13-46a3-b8fc-6df5be32bb6b_Name">
    <vt:lpwstr>Public</vt:lpwstr>
  </property>
  <property fmtid="{D5CDD505-2E9C-101B-9397-08002B2CF9AE}" pid="6" name="MSIP_Label_4992d650-9f13-46a3-b8fc-6df5be32bb6b_SiteId">
    <vt:lpwstr>0c4669bc-3858-4b9c-8f39-1b8858daf382</vt:lpwstr>
  </property>
  <property fmtid="{D5CDD505-2E9C-101B-9397-08002B2CF9AE}" pid="7" name="MSIP_Label_4992d650-9f13-46a3-b8fc-6df5be32bb6b_ActionId">
    <vt:lpwstr>ff4a95ba-8a2b-43f1-b0f5-80831b1feccd</vt:lpwstr>
  </property>
  <property fmtid="{D5CDD505-2E9C-101B-9397-08002B2CF9AE}" pid="8" name="MSIP_Label_4992d650-9f13-46a3-b8fc-6df5be32bb6b_ContentBits">
    <vt:lpwstr>0</vt:lpwstr>
  </property>
</Properties>
</file>